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4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dre\Desktop\"/>
    </mc:Choice>
  </mc:AlternateContent>
  <xr:revisionPtr revIDLastSave="0" documentId="13_ncr:1_{70BF0BB0-5095-45CC-B2CE-8B45E2204C5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shboard" sheetId="3" r:id="rId1"/>
    <sheet name="Tabelas dinâmicas" sheetId="2" state="hidden" r:id="rId2"/>
    <sheet name="Data treatment" sheetId="1" r:id="rId3"/>
    <sheet name="DDD" sheetId="4" state="hidden" r:id="rId4"/>
  </sheets>
  <definedNames>
    <definedName name="_xlnm._FilterDatabase" localSheetId="2" hidden="1">'Data treatment'!$A$1:$BW$2294</definedName>
    <definedName name="NativeTimeline_Data">#N/A</definedName>
    <definedName name="SegmentaçãodeDados_CAMPANHA">#N/A</definedName>
    <definedName name="SegmentaçãodeDados_Dia_da_Semana">#N/A</definedName>
    <definedName name="SegmentaçãodeDados_Estado">#N/A</definedName>
    <definedName name="SegmentaçãodeDados_Horário">#N/A</definedName>
    <definedName name="SegmentaçãodeDados_Operador">#N/A</definedName>
    <definedName name="SegmentaçãodeDados_Regional">#N/A</definedName>
    <definedName name="SegmentaçãodeDados_STATUS_DA_OFERTA">#N/A</definedName>
    <definedName name="SegmentaçãodeDados_TIPO_DE_STATUS_DO_ATENDIMENTO">#N/A</definedName>
  </definedNames>
  <calcPr calcId="191029" calcMode="manual"/>
  <pivotCaches>
    <pivotCache cacheId="22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  <x14:slicerCache r:id="rId8"/>
        <x14:slicerCache r:id="rId9"/>
        <x14:slicerCache r:id="rId10"/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4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091" i="1" l="1"/>
  <c r="B2091" i="1"/>
  <c r="C2091" i="1"/>
  <c r="D2091" i="1"/>
  <c r="E2091" i="1"/>
  <c r="F2091" i="1"/>
  <c r="G2091" i="1"/>
  <c r="H2091" i="1" s="1"/>
  <c r="I2091" i="1" s="1"/>
  <c r="A2092" i="1"/>
  <c r="B2092" i="1"/>
  <c r="C2092" i="1"/>
  <c r="D2092" i="1"/>
  <c r="E2092" i="1"/>
  <c r="F2092" i="1"/>
  <c r="G2092" i="1"/>
  <c r="H2092" i="1" s="1"/>
  <c r="I2092" i="1" s="1"/>
  <c r="A2093" i="1"/>
  <c r="B2093" i="1"/>
  <c r="C2093" i="1"/>
  <c r="D2093" i="1"/>
  <c r="E2093" i="1"/>
  <c r="F2093" i="1"/>
  <c r="G2093" i="1"/>
  <c r="H2093" i="1"/>
  <c r="I2093" i="1" s="1"/>
  <c r="A2094" i="1"/>
  <c r="B2094" i="1"/>
  <c r="C2094" i="1"/>
  <c r="D2094" i="1"/>
  <c r="E2094" i="1"/>
  <c r="F2094" i="1"/>
  <c r="G2094" i="1"/>
  <c r="H2094" i="1" s="1"/>
  <c r="I2094" i="1" s="1"/>
  <c r="A2095" i="1"/>
  <c r="B2095" i="1"/>
  <c r="C2095" i="1"/>
  <c r="D2095" i="1"/>
  <c r="E2095" i="1"/>
  <c r="F2095" i="1"/>
  <c r="G2095" i="1"/>
  <c r="H2095" i="1" s="1"/>
  <c r="I2095" i="1" s="1"/>
  <c r="A2096" i="1"/>
  <c r="B2096" i="1"/>
  <c r="C2096" i="1"/>
  <c r="D2096" i="1"/>
  <c r="E2096" i="1"/>
  <c r="F2096" i="1"/>
  <c r="G2096" i="1"/>
  <c r="H2096" i="1" s="1"/>
  <c r="I2096" i="1" s="1"/>
  <c r="A2097" i="1"/>
  <c r="B2097" i="1"/>
  <c r="C2097" i="1"/>
  <c r="D2097" i="1"/>
  <c r="E2097" i="1"/>
  <c r="F2097" i="1"/>
  <c r="G2097" i="1"/>
  <c r="H2097" i="1"/>
  <c r="I2097" i="1" s="1"/>
  <c r="A2098" i="1"/>
  <c r="B2098" i="1"/>
  <c r="C2098" i="1"/>
  <c r="D2098" i="1"/>
  <c r="E2098" i="1"/>
  <c r="F2098" i="1"/>
  <c r="G2098" i="1"/>
  <c r="H2098" i="1"/>
  <c r="I2098" i="1" s="1"/>
  <c r="A2099" i="1"/>
  <c r="B2099" i="1"/>
  <c r="C2099" i="1"/>
  <c r="D2099" i="1"/>
  <c r="E2099" i="1"/>
  <c r="F2099" i="1"/>
  <c r="G2099" i="1"/>
  <c r="H2099" i="1" s="1"/>
  <c r="I2099" i="1" s="1"/>
  <c r="A2100" i="1"/>
  <c r="B2100" i="1"/>
  <c r="C2100" i="1"/>
  <c r="D2100" i="1"/>
  <c r="E2100" i="1"/>
  <c r="F2100" i="1"/>
  <c r="G2100" i="1"/>
  <c r="H2100" i="1"/>
  <c r="I2100" i="1" s="1"/>
  <c r="A2101" i="1"/>
  <c r="B2101" i="1"/>
  <c r="C2101" i="1"/>
  <c r="D2101" i="1"/>
  <c r="E2101" i="1"/>
  <c r="F2101" i="1"/>
  <c r="G2101" i="1"/>
  <c r="H2101" i="1"/>
  <c r="I2101" i="1" s="1"/>
  <c r="A2102" i="1"/>
  <c r="B2102" i="1"/>
  <c r="C2102" i="1"/>
  <c r="D2102" i="1"/>
  <c r="E2102" i="1"/>
  <c r="F2102" i="1"/>
  <c r="G2102" i="1"/>
  <c r="H2102" i="1" s="1"/>
  <c r="I2102" i="1" s="1"/>
  <c r="A2103" i="1"/>
  <c r="B2103" i="1"/>
  <c r="C2103" i="1"/>
  <c r="D2103" i="1"/>
  <c r="E2103" i="1"/>
  <c r="F2103" i="1"/>
  <c r="G2103" i="1"/>
  <c r="H2103" i="1" s="1"/>
  <c r="I2103" i="1" s="1"/>
  <c r="A2104" i="1"/>
  <c r="B2104" i="1"/>
  <c r="C2104" i="1"/>
  <c r="D2104" i="1"/>
  <c r="E2104" i="1"/>
  <c r="F2104" i="1"/>
  <c r="G2104" i="1"/>
  <c r="H2104" i="1" s="1"/>
  <c r="I2104" i="1" s="1"/>
  <c r="A2105" i="1"/>
  <c r="B2105" i="1"/>
  <c r="C2105" i="1"/>
  <c r="D2105" i="1"/>
  <c r="E2105" i="1"/>
  <c r="F2105" i="1"/>
  <c r="G2105" i="1"/>
  <c r="H2105" i="1"/>
  <c r="I2105" i="1" s="1"/>
  <c r="A2106" i="1"/>
  <c r="B2106" i="1"/>
  <c r="C2106" i="1"/>
  <c r="D2106" i="1"/>
  <c r="E2106" i="1"/>
  <c r="F2106" i="1"/>
  <c r="G2106" i="1"/>
  <c r="H2106" i="1" s="1"/>
  <c r="I2106" i="1" s="1"/>
  <c r="A2107" i="1"/>
  <c r="B2107" i="1"/>
  <c r="C2107" i="1"/>
  <c r="D2107" i="1"/>
  <c r="E2107" i="1"/>
  <c r="F2107" i="1"/>
  <c r="G2107" i="1"/>
  <c r="H2107" i="1" s="1"/>
  <c r="I2107" i="1" s="1"/>
  <c r="A2108" i="1"/>
  <c r="B2108" i="1"/>
  <c r="C2108" i="1"/>
  <c r="D2108" i="1"/>
  <c r="E2108" i="1"/>
  <c r="F2108" i="1"/>
  <c r="G2108" i="1"/>
  <c r="H2108" i="1"/>
  <c r="I2108" i="1" s="1"/>
  <c r="A2109" i="1"/>
  <c r="B2109" i="1"/>
  <c r="C2109" i="1"/>
  <c r="D2109" i="1"/>
  <c r="E2109" i="1"/>
  <c r="F2109" i="1"/>
  <c r="G2109" i="1"/>
  <c r="H2109" i="1" s="1"/>
  <c r="I2109" i="1" s="1"/>
  <c r="A2110" i="1"/>
  <c r="B2110" i="1"/>
  <c r="C2110" i="1"/>
  <c r="D2110" i="1"/>
  <c r="E2110" i="1"/>
  <c r="F2110" i="1"/>
  <c r="G2110" i="1"/>
  <c r="H2110" i="1" s="1"/>
  <c r="I2110" i="1" s="1"/>
  <c r="A2111" i="1"/>
  <c r="B2111" i="1"/>
  <c r="C2111" i="1"/>
  <c r="D2111" i="1"/>
  <c r="E2111" i="1"/>
  <c r="F2111" i="1"/>
  <c r="G2111" i="1"/>
  <c r="H2111" i="1" s="1"/>
  <c r="I2111" i="1" s="1"/>
  <c r="A2112" i="1"/>
  <c r="B2112" i="1"/>
  <c r="C2112" i="1"/>
  <c r="D2112" i="1"/>
  <c r="E2112" i="1"/>
  <c r="F2112" i="1"/>
  <c r="G2112" i="1"/>
  <c r="H2112" i="1" s="1"/>
  <c r="I2112" i="1" s="1"/>
  <c r="A2113" i="1"/>
  <c r="B2113" i="1"/>
  <c r="C2113" i="1"/>
  <c r="D2113" i="1"/>
  <c r="E2113" i="1"/>
  <c r="F2113" i="1"/>
  <c r="G2113" i="1"/>
  <c r="H2113" i="1" s="1"/>
  <c r="I2113" i="1" s="1"/>
  <c r="A2114" i="1"/>
  <c r="B2114" i="1"/>
  <c r="C2114" i="1"/>
  <c r="D2114" i="1"/>
  <c r="E2114" i="1"/>
  <c r="F2114" i="1"/>
  <c r="G2114" i="1"/>
  <c r="H2114" i="1" s="1"/>
  <c r="I2114" i="1" s="1"/>
  <c r="A2115" i="1"/>
  <c r="B2115" i="1"/>
  <c r="C2115" i="1"/>
  <c r="D2115" i="1"/>
  <c r="E2115" i="1"/>
  <c r="F2115" i="1"/>
  <c r="G2115" i="1"/>
  <c r="H2115" i="1" s="1"/>
  <c r="I2115" i="1" s="1"/>
  <c r="A2116" i="1"/>
  <c r="B2116" i="1"/>
  <c r="C2116" i="1"/>
  <c r="D2116" i="1"/>
  <c r="E2116" i="1"/>
  <c r="F2116" i="1"/>
  <c r="G2116" i="1"/>
  <c r="H2116" i="1" s="1"/>
  <c r="I2116" i="1" s="1"/>
  <c r="A2117" i="1"/>
  <c r="B2117" i="1"/>
  <c r="C2117" i="1"/>
  <c r="D2117" i="1"/>
  <c r="E2117" i="1"/>
  <c r="F2117" i="1"/>
  <c r="G2117" i="1"/>
  <c r="H2117" i="1" s="1"/>
  <c r="I2117" i="1" s="1"/>
  <c r="A2118" i="1"/>
  <c r="B2118" i="1"/>
  <c r="C2118" i="1"/>
  <c r="D2118" i="1"/>
  <c r="E2118" i="1"/>
  <c r="F2118" i="1"/>
  <c r="G2118" i="1"/>
  <c r="H2118" i="1" s="1"/>
  <c r="I2118" i="1" s="1"/>
  <c r="A2119" i="1"/>
  <c r="B2119" i="1"/>
  <c r="C2119" i="1"/>
  <c r="D2119" i="1"/>
  <c r="E2119" i="1"/>
  <c r="F2119" i="1"/>
  <c r="G2119" i="1"/>
  <c r="H2119" i="1" s="1"/>
  <c r="I2119" i="1" s="1"/>
  <c r="A2120" i="1"/>
  <c r="B2120" i="1"/>
  <c r="C2120" i="1"/>
  <c r="D2120" i="1"/>
  <c r="E2120" i="1"/>
  <c r="F2120" i="1"/>
  <c r="G2120" i="1"/>
  <c r="H2120" i="1"/>
  <c r="I2120" i="1"/>
  <c r="A2121" i="1"/>
  <c r="B2121" i="1"/>
  <c r="C2121" i="1"/>
  <c r="D2121" i="1"/>
  <c r="E2121" i="1"/>
  <c r="F2121" i="1"/>
  <c r="G2121" i="1"/>
  <c r="H2121" i="1" s="1"/>
  <c r="I2121" i="1" s="1"/>
  <c r="A2122" i="1"/>
  <c r="B2122" i="1"/>
  <c r="C2122" i="1"/>
  <c r="D2122" i="1"/>
  <c r="E2122" i="1"/>
  <c r="F2122" i="1"/>
  <c r="G2122" i="1"/>
  <c r="H2122" i="1"/>
  <c r="I2122" i="1" s="1"/>
  <c r="A2123" i="1"/>
  <c r="B2123" i="1"/>
  <c r="C2123" i="1"/>
  <c r="D2123" i="1"/>
  <c r="E2123" i="1"/>
  <c r="F2123" i="1"/>
  <c r="G2123" i="1"/>
  <c r="H2123" i="1" s="1"/>
  <c r="I2123" i="1" s="1"/>
  <c r="A2124" i="1"/>
  <c r="B2124" i="1"/>
  <c r="C2124" i="1"/>
  <c r="D2124" i="1"/>
  <c r="E2124" i="1"/>
  <c r="F2124" i="1"/>
  <c r="G2124" i="1"/>
  <c r="H2124" i="1" s="1"/>
  <c r="I2124" i="1" s="1"/>
  <c r="A2125" i="1"/>
  <c r="B2125" i="1"/>
  <c r="C2125" i="1"/>
  <c r="D2125" i="1"/>
  <c r="E2125" i="1"/>
  <c r="F2125" i="1"/>
  <c r="G2125" i="1"/>
  <c r="H2125" i="1"/>
  <c r="I2125" i="1" s="1"/>
  <c r="A2126" i="1"/>
  <c r="B2126" i="1"/>
  <c r="C2126" i="1"/>
  <c r="D2126" i="1"/>
  <c r="E2126" i="1"/>
  <c r="F2126" i="1"/>
  <c r="G2126" i="1"/>
  <c r="H2126" i="1" s="1"/>
  <c r="I2126" i="1" s="1"/>
  <c r="A2127" i="1"/>
  <c r="B2127" i="1"/>
  <c r="C2127" i="1"/>
  <c r="D2127" i="1"/>
  <c r="E2127" i="1"/>
  <c r="F2127" i="1"/>
  <c r="G2127" i="1"/>
  <c r="H2127" i="1" s="1"/>
  <c r="I2127" i="1" s="1"/>
  <c r="A2128" i="1"/>
  <c r="B2128" i="1"/>
  <c r="C2128" i="1"/>
  <c r="D2128" i="1"/>
  <c r="E2128" i="1"/>
  <c r="F2128" i="1"/>
  <c r="G2128" i="1"/>
  <c r="H2128" i="1" s="1"/>
  <c r="I2128" i="1" s="1"/>
  <c r="A2129" i="1"/>
  <c r="B2129" i="1"/>
  <c r="C2129" i="1"/>
  <c r="D2129" i="1"/>
  <c r="E2129" i="1"/>
  <c r="F2129" i="1"/>
  <c r="G2129" i="1"/>
  <c r="H2129" i="1"/>
  <c r="I2129" i="1" s="1"/>
  <c r="A2130" i="1"/>
  <c r="B2130" i="1"/>
  <c r="C2130" i="1"/>
  <c r="D2130" i="1"/>
  <c r="E2130" i="1"/>
  <c r="F2130" i="1"/>
  <c r="G2130" i="1"/>
  <c r="H2130" i="1" s="1"/>
  <c r="I2130" i="1" s="1"/>
  <c r="A2131" i="1"/>
  <c r="B2131" i="1"/>
  <c r="C2131" i="1"/>
  <c r="D2131" i="1"/>
  <c r="E2131" i="1"/>
  <c r="F2131" i="1"/>
  <c r="G2131" i="1"/>
  <c r="H2131" i="1" s="1"/>
  <c r="I2131" i="1" s="1"/>
  <c r="A2132" i="1"/>
  <c r="B2132" i="1"/>
  <c r="C2132" i="1"/>
  <c r="D2132" i="1"/>
  <c r="E2132" i="1"/>
  <c r="F2132" i="1"/>
  <c r="G2132" i="1"/>
  <c r="H2132" i="1"/>
  <c r="I2132" i="1" s="1"/>
  <c r="A2133" i="1"/>
  <c r="B2133" i="1"/>
  <c r="C2133" i="1"/>
  <c r="D2133" i="1"/>
  <c r="E2133" i="1"/>
  <c r="F2133" i="1"/>
  <c r="G2133" i="1"/>
  <c r="H2133" i="1" s="1"/>
  <c r="I2133" i="1" s="1"/>
  <c r="A2134" i="1"/>
  <c r="B2134" i="1"/>
  <c r="C2134" i="1"/>
  <c r="D2134" i="1"/>
  <c r="E2134" i="1"/>
  <c r="F2134" i="1"/>
  <c r="G2134" i="1"/>
  <c r="H2134" i="1" s="1"/>
  <c r="I2134" i="1" s="1"/>
  <c r="A2135" i="1"/>
  <c r="B2135" i="1"/>
  <c r="C2135" i="1"/>
  <c r="D2135" i="1"/>
  <c r="E2135" i="1"/>
  <c r="F2135" i="1"/>
  <c r="G2135" i="1"/>
  <c r="H2135" i="1" s="1"/>
  <c r="I2135" i="1" s="1"/>
  <c r="A2136" i="1"/>
  <c r="B2136" i="1"/>
  <c r="C2136" i="1"/>
  <c r="D2136" i="1"/>
  <c r="E2136" i="1"/>
  <c r="F2136" i="1"/>
  <c r="G2136" i="1"/>
  <c r="H2136" i="1" s="1"/>
  <c r="I2136" i="1" s="1"/>
  <c r="A2137" i="1"/>
  <c r="B2137" i="1"/>
  <c r="C2137" i="1"/>
  <c r="D2137" i="1"/>
  <c r="E2137" i="1"/>
  <c r="F2137" i="1"/>
  <c r="G2137" i="1"/>
  <c r="H2137" i="1" s="1"/>
  <c r="I2137" i="1" s="1"/>
  <c r="A2138" i="1"/>
  <c r="B2138" i="1"/>
  <c r="C2138" i="1"/>
  <c r="D2138" i="1"/>
  <c r="E2138" i="1"/>
  <c r="F2138" i="1"/>
  <c r="G2138" i="1"/>
  <c r="H2138" i="1" s="1"/>
  <c r="I2138" i="1" s="1"/>
  <c r="A2139" i="1"/>
  <c r="B2139" i="1"/>
  <c r="C2139" i="1"/>
  <c r="D2139" i="1"/>
  <c r="E2139" i="1"/>
  <c r="F2139" i="1"/>
  <c r="G2139" i="1"/>
  <c r="H2139" i="1" s="1"/>
  <c r="I2139" i="1" s="1"/>
  <c r="A2140" i="1"/>
  <c r="B2140" i="1"/>
  <c r="C2140" i="1"/>
  <c r="D2140" i="1"/>
  <c r="E2140" i="1"/>
  <c r="F2140" i="1"/>
  <c r="G2140" i="1"/>
  <c r="H2140" i="1" s="1"/>
  <c r="I2140" i="1" s="1"/>
  <c r="A2141" i="1"/>
  <c r="B2141" i="1"/>
  <c r="C2141" i="1"/>
  <c r="D2141" i="1"/>
  <c r="E2141" i="1"/>
  <c r="F2141" i="1"/>
  <c r="G2141" i="1"/>
  <c r="H2141" i="1" s="1"/>
  <c r="I2141" i="1" s="1"/>
  <c r="A2142" i="1"/>
  <c r="B2142" i="1"/>
  <c r="C2142" i="1"/>
  <c r="D2142" i="1"/>
  <c r="E2142" i="1"/>
  <c r="F2142" i="1"/>
  <c r="G2142" i="1"/>
  <c r="H2142" i="1" s="1"/>
  <c r="I2142" i="1" s="1"/>
  <c r="A2143" i="1"/>
  <c r="B2143" i="1"/>
  <c r="C2143" i="1"/>
  <c r="D2143" i="1"/>
  <c r="E2143" i="1"/>
  <c r="F2143" i="1"/>
  <c r="G2143" i="1"/>
  <c r="H2143" i="1" s="1"/>
  <c r="I2143" i="1" s="1"/>
  <c r="A2144" i="1"/>
  <c r="B2144" i="1"/>
  <c r="C2144" i="1"/>
  <c r="D2144" i="1"/>
  <c r="E2144" i="1"/>
  <c r="F2144" i="1"/>
  <c r="G2144" i="1"/>
  <c r="H2144" i="1"/>
  <c r="I2144" i="1"/>
  <c r="A2145" i="1"/>
  <c r="B2145" i="1"/>
  <c r="C2145" i="1"/>
  <c r="D2145" i="1"/>
  <c r="E2145" i="1"/>
  <c r="F2145" i="1"/>
  <c r="G2145" i="1"/>
  <c r="H2145" i="1" s="1"/>
  <c r="I2145" i="1" s="1"/>
  <c r="A2146" i="1"/>
  <c r="B2146" i="1"/>
  <c r="C2146" i="1"/>
  <c r="D2146" i="1"/>
  <c r="E2146" i="1"/>
  <c r="F2146" i="1"/>
  <c r="G2146" i="1"/>
  <c r="H2146" i="1"/>
  <c r="I2146" i="1" s="1"/>
  <c r="A2147" i="1"/>
  <c r="B2147" i="1"/>
  <c r="C2147" i="1"/>
  <c r="D2147" i="1"/>
  <c r="E2147" i="1"/>
  <c r="F2147" i="1"/>
  <c r="G2147" i="1"/>
  <c r="H2147" i="1" s="1"/>
  <c r="I2147" i="1" s="1"/>
  <c r="A2148" i="1"/>
  <c r="B2148" i="1"/>
  <c r="C2148" i="1"/>
  <c r="D2148" i="1"/>
  <c r="E2148" i="1"/>
  <c r="F2148" i="1"/>
  <c r="G2148" i="1"/>
  <c r="H2148" i="1" s="1"/>
  <c r="I2148" i="1" s="1"/>
  <c r="A2149" i="1"/>
  <c r="B2149" i="1"/>
  <c r="C2149" i="1"/>
  <c r="D2149" i="1"/>
  <c r="E2149" i="1"/>
  <c r="F2149" i="1"/>
  <c r="G2149" i="1"/>
  <c r="H2149" i="1"/>
  <c r="I2149" i="1" s="1"/>
  <c r="A2150" i="1"/>
  <c r="B2150" i="1"/>
  <c r="C2150" i="1"/>
  <c r="D2150" i="1"/>
  <c r="E2150" i="1"/>
  <c r="F2150" i="1"/>
  <c r="G2150" i="1"/>
  <c r="H2150" i="1" s="1"/>
  <c r="I2150" i="1" s="1"/>
  <c r="A2151" i="1"/>
  <c r="B2151" i="1"/>
  <c r="C2151" i="1"/>
  <c r="D2151" i="1"/>
  <c r="E2151" i="1"/>
  <c r="F2151" i="1"/>
  <c r="G2151" i="1"/>
  <c r="H2151" i="1" s="1"/>
  <c r="I2151" i="1" s="1"/>
  <c r="A2152" i="1"/>
  <c r="B2152" i="1"/>
  <c r="C2152" i="1"/>
  <c r="D2152" i="1"/>
  <c r="E2152" i="1"/>
  <c r="F2152" i="1"/>
  <c r="G2152" i="1"/>
  <c r="H2152" i="1" s="1"/>
  <c r="I2152" i="1" s="1"/>
  <c r="A2153" i="1"/>
  <c r="B2153" i="1"/>
  <c r="C2153" i="1"/>
  <c r="D2153" i="1"/>
  <c r="E2153" i="1"/>
  <c r="F2153" i="1"/>
  <c r="G2153" i="1"/>
  <c r="H2153" i="1"/>
  <c r="I2153" i="1" s="1"/>
  <c r="A2154" i="1"/>
  <c r="B2154" i="1"/>
  <c r="C2154" i="1"/>
  <c r="D2154" i="1"/>
  <c r="E2154" i="1"/>
  <c r="F2154" i="1"/>
  <c r="G2154" i="1"/>
  <c r="H2154" i="1" s="1"/>
  <c r="I2154" i="1" s="1"/>
  <c r="A2155" i="1"/>
  <c r="B2155" i="1"/>
  <c r="C2155" i="1"/>
  <c r="D2155" i="1"/>
  <c r="E2155" i="1"/>
  <c r="F2155" i="1"/>
  <c r="G2155" i="1"/>
  <c r="H2155" i="1" s="1"/>
  <c r="I2155" i="1" s="1"/>
  <c r="A2156" i="1"/>
  <c r="B2156" i="1"/>
  <c r="C2156" i="1"/>
  <c r="D2156" i="1"/>
  <c r="E2156" i="1"/>
  <c r="F2156" i="1"/>
  <c r="G2156" i="1"/>
  <c r="H2156" i="1"/>
  <c r="I2156" i="1" s="1"/>
  <c r="A2157" i="1"/>
  <c r="B2157" i="1"/>
  <c r="C2157" i="1"/>
  <c r="D2157" i="1"/>
  <c r="E2157" i="1"/>
  <c r="F2157" i="1"/>
  <c r="G2157" i="1"/>
  <c r="H2157" i="1" s="1"/>
  <c r="I2157" i="1" s="1"/>
  <c r="A2158" i="1"/>
  <c r="B2158" i="1"/>
  <c r="C2158" i="1"/>
  <c r="D2158" i="1"/>
  <c r="E2158" i="1"/>
  <c r="F2158" i="1"/>
  <c r="G2158" i="1"/>
  <c r="H2158" i="1" s="1"/>
  <c r="I2158" i="1" s="1"/>
  <c r="A2159" i="1"/>
  <c r="B2159" i="1"/>
  <c r="C2159" i="1"/>
  <c r="D2159" i="1"/>
  <c r="E2159" i="1"/>
  <c r="F2159" i="1"/>
  <c r="G2159" i="1"/>
  <c r="H2159" i="1" s="1"/>
  <c r="I2159" i="1" s="1"/>
  <c r="A2160" i="1"/>
  <c r="B2160" i="1"/>
  <c r="C2160" i="1"/>
  <c r="D2160" i="1"/>
  <c r="E2160" i="1"/>
  <c r="F2160" i="1"/>
  <c r="G2160" i="1"/>
  <c r="H2160" i="1" s="1"/>
  <c r="I2160" i="1" s="1"/>
  <c r="A2161" i="1"/>
  <c r="B2161" i="1"/>
  <c r="C2161" i="1"/>
  <c r="D2161" i="1"/>
  <c r="E2161" i="1"/>
  <c r="F2161" i="1"/>
  <c r="G2161" i="1"/>
  <c r="H2161" i="1" s="1"/>
  <c r="I2161" i="1" s="1"/>
  <c r="A2162" i="1"/>
  <c r="B2162" i="1"/>
  <c r="C2162" i="1"/>
  <c r="D2162" i="1"/>
  <c r="E2162" i="1"/>
  <c r="F2162" i="1"/>
  <c r="G2162" i="1"/>
  <c r="H2162" i="1" s="1"/>
  <c r="I2162" i="1" s="1"/>
  <c r="A2163" i="1"/>
  <c r="B2163" i="1"/>
  <c r="C2163" i="1"/>
  <c r="D2163" i="1"/>
  <c r="E2163" i="1"/>
  <c r="F2163" i="1"/>
  <c r="G2163" i="1"/>
  <c r="H2163" i="1" s="1"/>
  <c r="I2163" i="1" s="1"/>
  <c r="A2164" i="1"/>
  <c r="B2164" i="1"/>
  <c r="C2164" i="1"/>
  <c r="D2164" i="1"/>
  <c r="E2164" i="1"/>
  <c r="F2164" i="1"/>
  <c r="G2164" i="1"/>
  <c r="H2164" i="1" s="1"/>
  <c r="I2164" i="1" s="1"/>
  <c r="A2165" i="1"/>
  <c r="B2165" i="1"/>
  <c r="C2165" i="1"/>
  <c r="D2165" i="1"/>
  <c r="E2165" i="1"/>
  <c r="F2165" i="1"/>
  <c r="G2165" i="1"/>
  <c r="H2165" i="1" s="1"/>
  <c r="I2165" i="1" s="1"/>
  <c r="A2166" i="1"/>
  <c r="B2166" i="1"/>
  <c r="C2166" i="1"/>
  <c r="D2166" i="1"/>
  <c r="E2166" i="1"/>
  <c r="F2166" i="1"/>
  <c r="G2166" i="1"/>
  <c r="H2166" i="1" s="1"/>
  <c r="I2166" i="1" s="1"/>
  <c r="A2167" i="1"/>
  <c r="B2167" i="1"/>
  <c r="C2167" i="1"/>
  <c r="D2167" i="1"/>
  <c r="E2167" i="1"/>
  <c r="F2167" i="1"/>
  <c r="G2167" i="1"/>
  <c r="H2167" i="1" s="1"/>
  <c r="I2167" i="1" s="1"/>
  <c r="A2168" i="1"/>
  <c r="B2168" i="1"/>
  <c r="C2168" i="1"/>
  <c r="D2168" i="1"/>
  <c r="E2168" i="1"/>
  <c r="F2168" i="1"/>
  <c r="G2168" i="1"/>
  <c r="H2168" i="1"/>
  <c r="I2168" i="1"/>
  <c r="A2169" i="1"/>
  <c r="B2169" i="1"/>
  <c r="C2169" i="1"/>
  <c r="D2169" i="1"/>
  <c r="E2169" i="1"/>
  <c r="F2169" i="1"/>
  <c r="G2169" i="1"/>
  <c r="H2169" i="1" s="1"/>
  <c r="I2169" i="1" s="1"/>
  <c r="A2170" i="1"/>
  <c r="B2170" i="1"/>
  <c r="C2170" i="1"/>
  <c r="D2170" i="1"/>
  <c r="E2170" i="1"/>
  <c r="F2170" i="1"/>
  <c r="G2170" i="1"/>
  <c r="H2170" i="1"/>
  <c r="I2170" i="1" s="1"/>
  <c r="A2171" i="1"/>
  <c r="B2171" i="1"/>
  <c r="C2171" i="1"/>
  <c r="D2171" i="1"/>
  <c r="E2171" i="1"/>
  <c r="F2171" i="1"/>
  <c r="G2171" i="1"/>
  <c r="H2171" i="1" s="1"/>
  <c r="I2171" i="1" s="1"/>
  <c r="A2172" i="1"/>
  <c r="B2172" i="1"/>
  <c r="C2172" i="1"/>
  <c r="D2172" i="1"/>
  <c r="E2172" i="1"/>
  <c r="F2172" i="1"/>
  <c r="G2172" i="1"/>
  <c r="H2172" i="1" s="1"/>
  <c r="I2172" i="1" s="1"/>
  <c r="A2173" i="1"/>
  <c r="B2173" i="1"/>
  <c r="C2173" i="1"/>
  <c r="D2173" i="1"/>
  <c r="E2173" i="1"/>
  <c r="F2173" i="1"/>
  <c r="G2173" i="1"/>
  <c r="H2173" i="1"/>
  <c r="I2173" i="1" s="1"/>
  <c r="A2174" i="1"/>
  <c r="B2174" i="1"/>
  <c r="C2174" i="1"/>
  <c r="D2174" i="1"/>
  <c r="E2174" i="1"/>
  <c r="F2174" i="1"/>
  <c r="G2174" i="1"/>
  <c r="H2174" i="1" s="1"/>
  <c r="I2174" i="1" s="1"/>
  <c r="A2175" i="1"/>
  <c r="B2175" i="1"/>
  <c r="C2175" i="1"/>
  <c r="D2175" i="1"/>
  <c r="E2175" i="1"/>
  <c r="F2175" i="1"/>
  <c r="G2175" i="1"/>
  <c r="H2175" i="1" s="1"/>
  <c r="I2175" i="1" s="1"/>
  <c r="A2176" i="1"/>
  <c r="B2176" i="1"/>
  <c r="C2176" i="1"/>
  <c r="D2176" i="1"/>
  <c r="E2176" i="1"/>
  <c r="F2176" i="1"/>
  <c r="G2176" i="1"/>
  <c r="H2176" i="1" s="1"/>
  <c r="I2176" i="1" s="1"/>
  <c r="A2177" i="1"/>
  <c r="B2177" i="1"/>
  <c r="C2177" i="1"/>
  <c r="D2177" i="1"/>
  <c r="E2177" i="1"/>
  <c r="F2177" i="1"/>
  <c r="G2177" i="1"/>
  <c r="H2177" i="1"/>
  <c r="I2177" i="1" s="1"/>
  <c r="A2178" i="1"/>
  <c r="B2178" i="1"/>
  <c r="C2178" i="1"/>
  <c r="D2178" i="1"/>
  <c r="E2178" i="1"/>
  <c r="F2178" i="1"/>
  <c r="G2178" i="1"/>
  <c r="H2178" i="1" s="1"/>
  <c r="I2178" i="1" s="1"/>
  <c r="A2179" i="1"/>
  <c r="B2179" i="1"/>
  <c r="C2179" i="1"/>
  <c r="D2179" i="1"/>
  <c r="E2179" i="1"/>
  <c r="F2179" i="1"/>
  <c r="G2179" i="1"/>
  <c r="H2179" i="1" s="1"/>
  <c r="I2179" i="1" s="1"/>
  <c r="A2180" i="1"/>
  <c r="B2180" i="1"/>
  <c r="C2180" i="1"/>
  <c r="D2180" i="1"/>
  <c r="E2180" i="1"/>
  <c r="F2180" i="1"/>
  <c r="G2180" i="1"/>
  <c r="H2180" i="1"/>
  <c r="I2180" i="1" s="1"/>
  <c r="A2181" i="1"/>
  <c r="B2181" i="1"/>
  <c r="C2181" i="1"/>
  <c r="D2181" i="1"/>
  <c r="E2181" i="1"/>
  <c r="F2181" i="1"/>
  <c r="G2181" i="1"/>
  <c r="H2181" i="1" s="1"/>
  <c r="I2181" i="1" s="1"/>
  <c r="A2182" i="1"/>
  <c r="B2182" i="1"/>
  <c r="C2182" i="1"/>
  <c r="D2182" i="1"/>
  <c r="E2182" i="1"/>
  <c r="F2182" i="1"/>
  <c r="G2182" i="1"/>
  <c r="H2182" i="1" s="1"/>
  <c r="I2182" i="1" s="1"/>
  <c r="A2183" i="1"/>
  <c r="B2183" i="1"/>
  <c r="C2183" i="1"/>
  <c r="D2183" i="1"/>
  <c r="E2183" i="1"/>
  <c r="F2183" i="1"/>
  <c r="G2183" i="1"/>
  <c r="H2183" i="1" s="1"/>
  <c r="I2183" i="1" s="1"/>
  <c r="A2184" i="1"/>
  <c r="B2184" i="1"/>
  <c r="C2184" i="1"/>
  <c r="D2184" i="1"/>
  <c r="E2184" i="1"/>
  <c r="F2184" i="1"/>
  <c r="G2184" i="1"/>
  <c r="H2184" i="1" s="1"/>
  <c r="I2184" i="1" s="1"/>
  <c r="A2185" i="1"/>
  <c r="B2185" i="1"/>
  <c r="C2185" i="1"/>
  <c r="D2185" i="1"/>
  <c r="E2185" i="1"/>
  <c r="F2185" i="1"/>
  <c r="G2185" i="1"/>
  <c r="H2185" i="1" s="1"/>
  <c r="I2185" i="1" s="1"/>
  <c r="A2186" i="1"/>
  <c r="B2186" i="1"/>
  <c r="C2186" i="1"/>
  <c r="D2186" i="1"/>
  <c r="E2186" i="1"/>
  <c r="F2186" i="1"/>
  <c r="G2186" i="1"/>
  <c r="H2186" i="1" s="1"/>
  <c r="I2186" i="1" s="1"/>
  <c r="A2187" i="1"/>
  <c r="B2187" i="1"/>
  <c r="C2187" i="1"/>
  <c r="D2187" i="1"/>
  <c r="E2187" i="1"/>
  <c r="F2187" i="1"/>
  <c r="G2187" i="1"/>
  <c r="H2187" i="1" s="1"/>
  <c r="I2187" i="1" s="1"/>
  <c r="A2188" i="1"/>
  <c r="B2188" i="1"/>
  <c r="C2188" i="1"/>
  <c r="D2188" i="1"/>
  <c r="E2188" i="1"/>
  <c r="F2188" i="1"/>
  <c r="G2188" i="1"/>
  <c r="H2188" i="1" s="1"/>
  <c r="I2188" i="1" s="1"/>
  <c r="A2189" i="1"/>
  <c r="B2189" i="1"/>
  <c r="C2189" i="1"/>
  <c r="D2189" i="1"/>
  <c r="E2189" i="1"/>
  <c r="F2189" i="1"/>
  <c r="G2189" i="1"/>
  <c r="H2189" i="1" s="1"/>
  <c r="I2189" i="1" s="1"/>
  <c r="A2190" i="1"/>
  <c r="B2190" i="1"/>
  <c r="C2190" i="1"/>
  <c r="D2190" i="1"/>
  <c r="E2190" i="1"/>
  <c r="F2190" i="1"/>
  <c r="G2190" i="1"/>
  <c r="H2190" i="1" s="1"/>
  <c r="I2190" i="1" s="1"/>
  <c r="A2191" i="1"/>
  <c r="B2191" i="1"/>
  <c r="C2191" i="1"/>
  <c r="D2191" i="1"/>
  <c r="E2191" i="1"/>
  <c r="F2191" i="1"/>
  <c r="G2191" i="1"/>
  <c r="H2191" i="1" s="1"/>
  <c r="I2191" i="1" s="1"/>
  <c r="A2192" i="1"/>
  <c r="B2192" i="1"/>
  <c r="C2192" i="1"/>
  <c r="D2192" i="1"/>
  <c r="E2192" i="1"/>
  <c r="F2192" i="1"/>
  <c r="G2192" i="1"/>
  <c r="H2192" i="1"/>
  <c r="I2192" i="1"/>
  <c r="A2193" i="1"/>
  <c r="B2193" i="1"/>
  <c r="C2193" i="1"/>
  <c r="D2193" i="1"/>
  <c r="E2193" i="1"/>
  <c r="F2193" i="1"/>
  <c r="G2193" i="1"/>
  <c r="H2193" i="1" s="1"/>
  <c r="I2193" i="1" s="1"/>
  <c r="A2194" i="1"/>
  <c r="B2194" i="1"/>
  <c r="C2194" i="1"/>
  <c r="D2194" i="1"/>
  <c r="E2194" i="1"/>
  <c r="F2194" i="1"/>
  <c r="G2194" i="1"/>
  <c r="H2194" i="1"/>
  <c r="I2194" i="1" s="1"/>
  <c r="A2195" i="1"/>
  <c r="B2195" i="1"/>
  <c r="C2195" i="1"/>
  <c r="D2195" i="1"/>
  <c r="E2195" i="1"/>
  <c r="F2195" i="1"/>
  <c r="G2195" i="1"/>
  <c r="H2195" i="1" s="1"/>
  <c r="I2195" i="1" s="1"/>
  <c r="A2196" i="1"/>
  <c r="B2196" i="1"/>
  <c r="C2196" i="1"/>
  <c r="D2196" i="1"/>
  <c r="E2196" i="1"/>
  <c r="F2196" i="1"/>
  <c r="G2196" i="1"/>
  <c r="H2196" i="1" s="1"/>
  <c r="I2196" i="1" s="1"/>
  <c r="A2197" i="1"/>
  <c r="B2197" i="1"/>
  <c r="C2197" i="1"/>
  <c r="D2197" i="1"/>
  <c r="E2197" i="1"/>
  <c r="F2197" i="1"/>
  <c r="G2197" i="1"/>
  <c r="H2197" i="1"/>
  <c r="I2197" i="1" s="1"/>
  <c r="A2198" i="1"/>
  <c r="B2198" i="1"/>
  <c r="C2198" i="1"/>
  <c r="D2198" i="1"/>
  <c r="E2198" i="1"/>
  <c r="F2198" i="1"/>
  <c r="G2198" i="1"/>
  <c r="H2198" i="1" s="1"/>
  <c r="I2198" i="1" s="1"/>
  <c r="A2199" i="1"/>
  <c r="B2199" i="1"/>
  <c r="C2199" i="1"/>
  <c r="D2199" i="1"/>
  <c r="E2199" i="1"/>
  <c r="F2199" i="1"/>
  <c r="G2199" i="1"/>
  <c r="H2199" i="1" s="1"/>
  <c r="I2199" i="1" s="1"/>
  <c r="A2200" i="1"/>
  <c r="B2200" i="1"/>
  <c r="C2200" i="1"/>
  <c r="D2200" i="1"/>
  <c r="E2200" i="1"/>
  <c r="F2200" i="1"/>
  <c r="G2200" i="1"/>
  <c r="H2200" i="1" s="1"/>
  <c r="I2200" i="1" s="1"/>
  <c r="A2201" i="1"/>
  <c r="B2201" i="1"/>
  <c r="C2201" i="1"/>
  <c r="D2201" i="1"/>
  <c r="E2201" i="1"/>
  <c r="F2201" i="1"/>
  <c r="G2201" i="1"/>
  <c r="H2201" i="1"/>
  <c r="I2201" i="1" s="1"/>
  <c r="A2202" i="1"/>
  <c r="B2202" i="1"/>
  <c r="C2202" i="1"/>
  <c r="D2202" i="1"/>
  <c r="E2202" i="1"/>
  <c r="F2202" i="1"/>
  <c r="G2202" i="1"/>
  <c r="H2202" i="1" s="1"/>
  <c r="I2202" i="1" s="1"/>
  <c r="A2203" i="1"/>
  <c r="B2203" i="1"/>
  <c r="C2203" i="1"/>
  <c r="D2203" i="1"/>
  <c r="E2203" i="1"/>
  <c r="F2203" i="1"/>
  <c r="G2203" i="1"/>
  <c r="H2203" i="1" s="1"/>
  <c r="I2203" i="1" s="1"/>
  <c r="A2204" i="1"/>
  <c r="B2204" i="1"/>
  <c r="C2204" i="1"/>
  <c r="D2204" i="1"/>
  <c r="E2204" i="1"/>
  <c r="F2204" i="1"/>
  <c r="G2204" i="1"/>
  <c r="H2204" i="1"/>
  <c r="I2204" i="1" s="1"/>
  <c r="A2205" i="1"/>
  <c r="B2205" i="1"/>
  <c r="C2205" i="1"/>
  <c r="D2205" i="1"/>
  <c r="E2205" i="1"/>
  <c r="F2205" i="1"/>
  <c r="G2205" i="1"/>
  <c r="H2205" i="1" s="1"/>
  <c r="I2205" i="1" s="1"/>
  <c r="A2206" i="1"/>
  <c r="B2206" i="1"/>
  <c r="C2206" i="1"/>
  <c r="D2206" i="1"/>
  <c r="E2206" i="1"/>
  <c r="F2206" i="1"/>
  <c r="G2206" i="1"/>
  <c r="H2206" i="1" s="1"/>
  <c r="I2206" i="1" s="1"/>
  <c r="A2207" i="1"/>
  <c r="B2207" i="1"/>
  <c r="C2207" i="1"/>
  <c r="D2207" i="1"/>
  <c r="E2207" i="1"/>
  <c r="F2207" i="1"/>
  <c r="G2207" i="1"/>
  <c r="H2207" i="1" s="1"/>
  <c r="I2207" i="1" s="1"/>
  <c r="A2208" i="1"/>
  <c r="B2208" i="1"/>
  <c r="C2208" i="1"/>
  <c r="D2208" i="1"/>
  <c r="E2208" i="1"/>
  <c r="F2208" i="1"/>
  <c r="G2208" i="1"/>
  <c r="H2208" i="1" s="1"/>
  <c r="I2208" i="1" s="1"/>
  <c r="A2209" i="1"/>
  <c r="B2209" i="1"/>
  <c r="C2209" i="1"/>
  <c r="D2209" i="1"/>
  <c r="E2209" i="1"/>
  <c r="F2209" i="1"/>
  <c r="G2209" i="1"/>
  <c r="H2209" i="1" s="1"/>
  <c r="I2209" i="1" s="1"/>
  <c r="A2210" i="1"/>
  <c r="B2210" i="1"/>
  <c r="C2210" i="1"/>
  <c r="D2210" i="1"/>
  <c r="E2210" i="1"/>
  <c r="F2210" i="1"/>
  <c r="G2210" i="1"/>
  <c r="H2210" i="1" s="1"/>
  <c r="I2210" i="1" s="1"/>
  <c r="A2211" i="1"/>
  <c r="B2211" i="1"/>
  <c r="C2211" i="1"/>
  <c r="D2211" i="1"/>
  <c r="E2211" i="1"/>
  <c r="F2211" i="1"/>
  <c r="G2211" i="1"/>
  <c r="H2211" i="1" s="1"/>
  <c r="I2211" i="1" s="1"/>
  <c r="A2212" i="1"/>
  <c r="B2212" i="1"/>
  <c r="C2212" i="1"/>
  <c r="D2212" i="1"/>
  <c r="E2212" i="1"/>
  <c r="F2212" i="1"/>
  <c r="G2212" i="1"/>
  <c r="H2212" i="1" s="1"/>
  <c r="I2212" i="1" s="1"/>
  <c r="A2213" i="1"/>
  <c r="B2213" i="1"/>
  <c r="C2213" i="1"/>
  <c r="D2213" i="1"/>
  <c r="E2213" i="1"/>
  <c r="F2213" i="1"/>
  <c r="G2213" i="1"/>
  <c r="H2213" i="1" s="1"/>
  <c r="I2213" i="1" s="1"/>
  <c r="A2214" i="1"/>
  <c r="B2214" i="1"/>
  <c r="C2214" i="1"/>
  <c r="D2214" i="1"/>
  <c r="E2214" i="1"/>
  <c r="F2214" i="1"/>
  <c r="G2214" i="1"/>
  <c r="H2214" i="1" s="1"/>
  <c r="I2214" i="1" s="1"/>
  <c r="A2215" i="1"/>
  <c r="B2215" i="1"/>
  <c r="C2215" i="1"/>
  <c r="D2215" i="1"/>
  <c r="E2215" i="1"/>
  <c r="F2215" i="1"/>
  <c r="G2215" i="1"/>
  <c r="H2215" i="1" s="1"/>
  <c r="I2215" i="1" s="1"/>
  <c r="A2216" i="1"/>
  <c r="B2216" i="1"/>
  <c r="C2216" i="1"/>
  <c r="D2216" i="1"/>
  <c r="E2216" i="1"/>
  <c r="F2216" i="1"/>
  <c r="G2216" i="1"/>
  <c r="H2216" i="1"/>
  <c r="I2216" i="1"/>
  <c r="A2217" i="1"/>
  <c r="B2217" i="1"/>
  <c r="C2217" i="1"/>
  <c r="D2217" i="1"/>
  <c r="E2217" i="1"/>
  <c r="F2217" i="1"/>
  <c r="G2217" i="1"/>
  <c r="H2217" i="1" s="1"/>
  <c r="I2217" i="1" s="1"/>
  <c r="A2218" i="1"/>
  <c r="B2218" i="1"/>
  <c r="C2218" i="1"/>
  <c r="D2218" i="1"/>
  <c r="E2218" i="1"/>
  <c r="F2218" i="1"/>
  <c r="G2218" i="1"/>
  <c r="H2218" i="1"/>
  <c r="I2218" i="1" s="1"/>
  <c r="A2219" i="1"/>
  <c r="B2219" i="1"/>
  <c r="C2219" i="1"/>
  <c r="D2219" i="1"/>
  <c r="E2219" i="1"/>
  <c r="F2219" i="1"/>
  <c r="G2219" i="1"/>
  <c r="H2219" i="1" s="1"/>
  <c r="I2219" i="1" s="1"/>
  <c r="A2220" i="1"/>
  <c r="B2220" i="1"/>
  <c r="C2220" i="1"/>
  <c r="D2220" i="1"/>
  <c r="E2220" i="1"/>
  <c r="F2220" i="1"/>
  <c r="G2220" i="1"/>
  <c r="H2220" i="1" s="1"/>
  <c r="I2220" i="1" s="1"/>
  <c r="A2221" i="1"/>
  <c r="B2221" i="1"/>
  <c r="C2221" i="1"/>
  <c r="D2221" i="1"/>
  <c r="E2221" i="1"/>
  <c r="F2221" i="1"/>
  <c r="G2221" i="1"/>
  <c r="H2221" i="1"/>
  <c r="I2221" i="1" s="1"/>
  <c r="A2222" i="1"/>
  <c r="B2222" i="1"/>
  <c r="C2222" i="1"/>
  <c r="D2222" i="1"/>
  <c r="E2222" i="1"/>
  <c r="F2222" i="1"/>
  <c r="G2222" i="1"/>
  <c r="H2222" i="1" s="1"/>
  <c r="I2222" i="1" s="1"/>
  <c r="A2223" i="1"/>
  <c r="B2223" i="1"/>
  <c r="C2223" i="1"/>
  <c r="D2223" i="1"/>
  <c r="E2223" i="1"/>
  <c r="F2223" i="1"/>
  <c r="G2223" i="1"/>
  <c r="H2223" i="1" s="1"/>
  <c r="I2223" i="1" s="1"/>
  <c r="A2224" i="1"/>
  <c r="B2224" i="1"/>
  <c r="C2224" i="1"/>
  <c r="D2224" i="1"/>
  <c r="E2224" i="1"/>
  <c r="F2224" i="1"/>
  <c r="G2224" i="1"/>
  <c r="H2224" i="1" s="1"/>
  <c r="I2224" i="1" s="1"/>
  <c r="A2225" i="1"/>
  <c r="B2225" i="1"/>
  <c r="C2225" i="1"/>
  <c r="D2225" i="1"/>
  <c r="E2225" i="1"/>
  <c r="F2225" i="1"/>
  <c r="G2225" i="1"/>
  <c r="H2225" i="1"/>
  <c r="I2225" i="1" s="1"/>
  <c r="A2226" i="1"/>
  <c r="B2226" i="1"/>
  <c r="C2226" i="1"/>
  <c r="D2226" i="1"/>
  <c r="E2226" i="1"/>
  <c r="F2226" i="1"/>
  <c r="G2226" i="1"/>
  <c r="H2226" i="1" s="1"/>
  <c r="I2226" i="1" s="1"/>
  <c r="A2227" i="1"/>
  <c r="B2227" i="1"/>
  <c r="C2227" i="1"/>
  <c r="D2227" i="1"/>
  <c r="E2227" i="1"/>
  <c r="F2227" i="1"/>
  <c r="G2227" i="1"/>
  <c r="H2227" i="1" s="1"/>
  <c r="I2227" i="1" s="1"/>
  <c r="A2228" i="1"/>
  <c r="B2228" i="1"/>
  <c r="C2228" i="1"/>
  <c r="D2228" i="1"/>
  <c r="E2228" i="1"/>
  <c r="F2228" i="1"/>
  <c r="G2228" i="1"/>
  <c r="H2228" i="1"/>
  <c r="I2228" i="1" s="1"/>
  <c r="A2229" i="1"/>
  <c r="B2229" i="1"/>
  <c r="C2229" i="1"/>
  <c r="D2229" i="1"/>
  <c r="E2229" i="1"/>
  <c r="F2229" i="1"/>
  <c r="G2229" i="1"/>
  <c r="H2229" i="1" s="1"/>
  <c r="I2229" i="1" s="1"/>
  <c r="A2230" i="1"/>
  <c r="B2230" i="1"/>
  <c r="C2230" i="1"/>
  <c r="D2230" i="1"/>
  <c r="E2230" i="1"/>
  <c r="F2230" i="1"/>
  <c r="G2230" i="1"/>
  <c r="H2230" i="1" s="1"/>
  <c r="I2230" i="1" s="1"/>
  <c r="A2231" i="1"/>
  <c r="B2231" i="1"/>
  <c r="C2231" i="1"/>
  <c r="D2231" i="1"/>
  <c r="E2231" i="1"/>
  <c r="F2231" i="1"/>
  <c r="G2231" i="1"/>
  <c r="H2231" i="1" s="1"/>
  <c r="I2231" i="1" s="1"/>
  <c r="A2232" i="1"/>
  <c r="B2232" i="1"/>
  <c r="C2232" i="1"/>
  <c r="D2232" i="1"/>
  <c r="E2232" i="1"/>
  <c r="F2232" i="1"/>
  <c r="G2232" i="1"/>
  <c r="H2232" i="1" s="1"/>
  <c r="I2232" i="1" s="1"/>
  <c r="A2233" i="1"/>
  <c r="B2233" i="1"/>
  <c r="C2233" i="1"/>
  <c r="D2233" i="1"/>
  <c r="E2233" i="1"/>
  <c r="F2233" i="1"/>
  <c r="G2233" i="1"/>
  <c r="H2233" i="1" s="1"/>
  <c r="I2233" i="1" s="1"/>
  <c r="A2234" i="1"/>
  <c r="B2234" i="1"/>
  <c r="C2234" i="1"/>
  <c r="D2234" i="1"/>
  <c r="E2234" i="1"/>
  <c r="F2234" i="1"/>
  <c r="G2234" i="1"/>
  <c r="H2234" i="1" s="1"/>
  <c r="I2234" i="1" s="1"/>
  <c r="A2235" i="1"/>
  <c r="B2235" i="1"/>
  <c r="C2235" i="1"/>
  <c r="D2235" i="1"/>
  <c r="E2235" i="1"/>
  <c r="F2235" i="1"/>
  <c r="G2235" i="1"/>
  <c r="H2235" i="1" s="1"/>
  <c r="I2235" i="1" s="1"/>
  <c r="A2236" i="1"/>
  <c r="B2236" i="1"/>
  <c r="C2236" i="1"/>
  <c r="D2236" i="1"/>
  <c r="E2236" i="1"/>
  <c r="F2236" i="1"/>
  <c r="G2236" i="1"/>
  <c r="H2236" i="1" s="1"/>
  <c r="I2236" i="1" s="1"/>
  <c r="A2237" i="1"/>
  <c r="B2237" i="1"/>
  <c r="C2237" i="1"/>
  <c r="D2237" i="1"/>
  <c r="E2237" i="1"/>
  <c r="F2237" i="1"/>
  <c r="G2237" i="1"/>
  <c r="H2237" i="1" s="1"/>
  <c r="I2237" i="1" s="1"/>
  <c r="A2238" i="1"/>
  <c r="B2238" i="1"/>
  <c r="C2238" i="1"/>
  <c r="D2238" i="1"/>
  <c r="E2238" i="1"/>
  <c r="F2238" i="1"/>
  <c r="G2238" i="1"/>
  <c r="H2238" i="1" s="1"/>
  <c r="I2238" i="1" s="1"/>
  <c r="A2239" i="1"/>
  <c r="B2239" i="1"/>
  <c r="C2239" i="1"/>
  <c r="D2239" i="1"/>
  <c r="E2239" i="1"/>
  <c r="F2239" i="1"/>
  <c r="G2239" i="1"/>
  <c r="H2239" i="1" s="1"/>
  <c r="I2239" i="1" s="1"/>
  <c r="A2240" i="1"/>
  <c r="B2240" i="1"/>
  <c r="C2240" i="1"/>
  <c r="D2240" i="1"/>
  <c r="E2240" i="1"/>
  <c r="F2240" i="1"/>
  <c r="G2240" i="1"/>
  <c r="H2240" i="1"/>
  <c r="I2240" i="1"/>
  <c r="A2241" i="1"/>
  <c r="B2241" i="1"/>
  <c r="C2241" i="1"/>
  <c r="D2241" i="1"/>
  <c r="E2241" i="1"/>
  <c r="F2241" i="1"/>
  <c r="G2241" i="1"/>
  <c r="H2241" i="1" s="1"/>
  <c r="I2241" i="1" s="1"/>
  <c r="A2242" i="1"/>
  <c r="B2242" i="1"/>
  <c r="C2242" i="1"/>
  <c r="D2242" i="1"/>
  <c r="E2242" i="1"/>
  <c r="F2242" i="1"/>
  <c r="G2242" i="1"/>
  <c r="H2242" i="1" s="1"/>
  <c r="I2242" i="1" s="1"/>
  <c r="A2243" i="1"/>
  <c r="B2243" i="1"/>
  <c r="C2243" i="1"/>
  <c r="D2243" i="1"/>
  <c r="E2243" i="1"/>
  <c r="F2243" i="1"/>
  <c r="G2243" i="1"/>
  <c r="H2243" i="1" s="1"/>
  <c r="I2243" i="1" s="1"/>
  <c r="A2244" i="1"/>
  <c r="B2244" i="1"/>
  <c r="C2244" i="1"/>
  <c r="D2244" i="1"/>
  <c r="E2244" i="1"/>
  <c r="F2244" i="1"/>
  <c r="G2244" i="1"/>
  <c r="H2244" i="1"/>
  <c r="I2244" i="1" s="1"/>
  <c r="A2245" i="1"/>
  <c r="B2245" i="1"/>
  <c r="C2245" i="1"/>
  <c r="D2245" i="1"/>
  <c r="E2245" i="1"/>
  <c r="F2245" i="1"/>
  <c r="G2245" i="1"/>
  <c r="H2245" i="1" s="1"/>
  <c r="I2245" i="1" s="1"/>
  <c r="A2246" i="1"/>
  <c r="B2246" i="1"/>
  <c r="C2246" i="1"/>
  <c r="D2246" i="1"/>
  <c r="E2246" i="1"/>
  <c r="F2246" i="1"/>
  <c r="G2246" i="1"/>
  <c r="H2246" i="1" s="1"/>
  <c r="I2246" i="1" s="1"/>
  <c r="A2247" i="1"/>
  <c r="B2247" i="1"/>
  <c r="C2247" i="1"/>
  <c r="D2247" i="1"/>
  <c r="E2247" i="1"/>
  <c r="F2247" i="1"/>
  <c r="G2247" i="1"/>
  <c r="H2247" i="1" s="1"/>
  <c r="I2247" i="1" s="1"/>
  <c r="A2248" i="1"/>
  <c r="B2248" i="1"/>
  <c r="C2248" i="1"/>
  <c r="D2248" i="1"/>
  <c r="E2248" i="1"/>
  <c r="F2248" i="1"/>
  <c r="G2248" i="1"/>
  <c r="H2248" i="1" s="1"/>
  <c r="I2248" i="1" s="1"/>
  <c r="A2249" i="1"/>
  <c r="B2249" i="1"/>
  <c r="C2249" i="1"/>
  <c r="D2249" i="1"/>
  <c r="E2249" i="1"/>
  <c r="F2249" i="1"/>
  <c r="G2249" i="1"/>
  <c r="H2249" i="1" s="1"/>
  <c r="I2249" i="1" s="1"/>
  <c r="A2250" i="1"/>
  <c r="B2250" i="1"/>
  <c r="C2250" i="1"/>
  <c r="D2250" i="1"/>
  <c r="E2250" i="1"/>
  <c r="F2250" i="1"/>
  <c r="G2250" i="1"/>
  <c r="H2250" i="1" s="1"/>
  <c r="I2250" i="1" s="1"/>
  <c r="A2251" i="1"/>
  <c r="B2251" i="1"/>
  <c r="C2251" i="1"/>
  <c r="D2251" i="1"/>
  <c r="E2251" i="1"/>
  <c r="F2251" i="1"/>
  <c r="G2251" i="1"/>
  <c r="H2251" i="1" s="1"/>
  <c r="I2251" i="1" s="1"/>
  <c r="A2252" i="1"/>
  <c r="B2252" i="1"/>
  <c r="C2252" i="1"/>
  <c r="D2252" i="1"/>
  <c r="E2252" i="1"/>
  <c r="F2252" i="1"/>
  <c r="G2252" i="1"/>
  <c r="H2252" i="1" s="1"/>
  <c r="I2252" i="1" s="1"/>
  <c r="A2253" i="1"/>
  <c r="B2253" i="1"/>
  <c r="C2253" i="1"/>
  <c r="D2253" i="1"/>
  <c r="E2253" i="1"/>
  <c r="F2253" i="1"/>
  <c r="G2253" i="1"/>
  <c r="H2253" i="1"/>
  <c r="I2253" i="1" s="1"/>
  <c r="A2254" i="1"/>
  <c r="B2254" i="1"/>
  <c r="C2254" i="1"/>
  <c r="D2254" i="1"/>
  <c r="E2254" i="1"/>
  <c r="F2254" i="1"/>
  <c r="G2254" i="1"/>
  <c r="H2254" i="1" s="1"/>
  <c r="I2254" i="1" s="1"/>
  <c r="A2255" i="1"/>
  <c r="B2255" i="1"/>
  <c r="C2255" i="1"/>
  <c r="D2255" i="1"/>
  <c r="E2255" i="1"/>
  <c r="F2255" i="1"/>
  <c r="G2255" i="1"/>
  <c r="H2255" i="1" s="1"/>
  <c r="I2255" i="1" s="1"/>
  <c r="A2256" i="1"/>
  <c r="B2256" i="1"/>
  <c r="C2256" i="1"/>
  <c r="D2256" i="1"/>
  <c r="E2256" i="1"/>
  <c r="F2256" i="1"/>
  <c r="G2256" i="1"/>
  <c r="H2256" i="1" s="1"/>
  <c r="I2256" i="1" s="1"/>
  <c r="A2257" i="1"/>
  <c r="B2257" i="1"/>
  <c r="C2257" i="1"/>
  <c r="D2257" i="1"/>
  <c r="E2257" i="1"/>
  <c r="F2257" i="1"/>
  <c r="G2257" i="1"/>
  <c r="H2257" i="1"/>
  <c r="I2257" i="1" s="1"/>
  <c r="A2258" i="1"/>
  <c r="B2258" i="1"/>
  <c r="C2258" i="1"/>
  <c r="D2258" i="1"/>
  <c r="E2258" i="1"/>
  <c r="F2258" i="1"/>
  <c r="G2258" i="1"/>
  <c r="H2258" i="1" s="1"/>
  <c r="I2258" i="1" s="1"/>
  <c r="A2259" i="1"/>
  <c r="B2259" i="1"/>
  <c r="C2259" i="1"/>
  <c r="D2259" i="1"/>
  <c r="E2259" i="1"/>
  <c r="F2259" i="1"/>
  <c r="G2259" i="1"/>
  <c r="H2259" i="1" s="1"/>
  <c r="I2259" i="1" s="1"/>
  <c r="A2260" i="1"/>
  <c r="B2260" i="1"/>
  <c r="C2260" i="1"/>
  <c r="D2260" i="1"/>
  <c r="E2260" i="1"/>
  <c r="F2260" i="1"/>
  <c r="G2260" i="1"/>
  <c r="H2260" i="1" s="1"/>
  <c r="I2260" i="1" s="1"/>
  <c r="A2261" i="1"/>
  <c r="B2261" i="1"/>
  <c r="C2261" i="1"/>
  <c r="D2261" i="1"/>
  <c r="E2261" i="1"/>
  <c r="F2261" i="1"/>
  <c r="G2261" i="1"/>
  <c r="H2261" i="1"/>
  <c r="I2261" i="1" s="1"/>
  <c r="A2262" i="1"/>
  <c r="B2262" i="1"/>
  <c r="C2262" i="1"/>
  <c r="D2262" i="1"/>
  <c r="E2262" i="1"/>
  <c r="F2262" i="1"/>
  <c r="G2262" i="1"/>
  <c r="H2262" i="1" s="1"/>
  <c r="I2262" i="1" s="1"/>
  <c r="A2263" i="1"/>
  <c r="B2263" i="1"/>
  <c r="C2263" i="1"/>
  <c r="D2263" i="1"/>
  <c r="E2263" i="1"/>
  <c r="F2263" i="1"/>
  <c r="G2263" i="1"/>
  <c r="H2263" i="1" s="1"/>
  <c r="I2263" i="1" s="1"/>
  <c r="A2264" i="1"/>
  <c r="B2264" i="1"/>
  <c r="C2264" i="1"/>
  <c r="D2264" i="1"/>
  <c r="E2264" i="1"/>
  <c r="F2264" i="1"/>
  <c r="G2264" i="1"/>
  <c r="H2264" i="1" s="1"/>
  <c r="I2264" i="1" s="1"/>
  <c r="A2265" i="1"/>
  <c r="B2265" i="1"/>
  <c r="C2265" i="1"/>
  <c r="D2265" i="1"/>
  <c r="E2265" i="1"/>
  <c r="F2265" i="1"/>
  <c r="G2265" i="1"/>
  <c r="H2265" i="1"/>
  <c r="I2265" i="1" s="1"/>
  <c r="A2266" i="1"/>
  <c r="B2266" i="1"/>
  <c r="C2266" i="1"/>
  <c r="D2266" i="1"/>
  <c r="E2266" i="1"/>
  <c r="F2266" i="1"/>
  <c r="G2266" i="1"/>
  <c r="H2266" i="1" s="1"/>
  <c r="I2266" i="1" s="1"/>
  <c r="A2267" i="1"/>
  <c r="B2267" i="1"/>
  <c r="C2267" i="1"/>
  <c r="D2267" i="1"/>
  <c r="E2267" i="1"/>
  <c r="F2267" i="1"/>
  <c r="G2267" i="1"/>
  <c r="H2267" i="1" s="1"/>
  <c r="I2267" i="1" s="1"/>
  <c r="A2268" i="1"/>
  <c r="B2268" i="1"/>
  <c r="C2268" i="1"/>
  <c r="D2268" i="1"/>
  <c r="E2268" i="1"/>
  <c r="F2268" i="1"/>
  <c r="G2268" i="1"/>
  <c r="H2268" i="1" s="1"/>
  <c r="I2268" i="1" s="1"/>
  <c r="A2269" i="1"/>
  <c r="B2269" i="1"/>
  <c r="C2269" i="1"/>
  <c r="D2269" i="1"/>
  <c r="E2269" i="1"/>
  <c r="F2269" i="1"/>
  <c r="G2269" i="1"/>
  <c r="H2269" i="1"/>
  <c r="I2269" i="1" s="1"/>
  <c r="A2270" i="1"/>
  <c r="B2270" i="1"/>
  <c r="C2270" i="1"/>
  <c r="D2270" i="1"/>
  <c r="E2270" i="1"/>
  <c r="F2270" i="1"/>
  <c r="G2270" i="1"/>
  <c r="H2270" i="1" s="1"/>
  <c r="I2270" i="1" s="1"/>
  <c r="A2271" i="1"/>
  <c r="B2271" i="1"/>
  <c r="C2271" i="1"/>
  <c r="D2271" i="1"/>
  <c r="E2271" i="1"/>
  <c r="F2271" i="1"/>
  <c r="G2271" i="1"/>
  <c r="H2271" i="1" s="1"/>
  <c r="I2271" i="1" s="1"/>
  <c r="A2272" i="1"/>
  <c r="B2272" i="1"/>
  <c r="C2272" i="1"/>
  <c r="D2272" i="1"/>
  <c r="E2272" i="1"/>
  <c r="F2272" i="1"/>
  <c r="G2272" i="1"/>
  <c r="H2272" i="1" s="1"/>
  <c r="I2272" i="1" s="1"/>
  <c r="A2273" i="1"/>
  <c r="B2273" i="1"/>
  <c r="C2273" i="1"/>
  <c r="D2273" i="1"/>
  <c r="E2273" i="1"/>
  <c r="F2273" i="1"/>
  <c r="G2273" i="1"/>
  <c r="H2273" i="1"/>
  <c r="I2273" i="1" s="1"/>
  <c r="A2274" i="1"/>
  <c r="B2274" i="1"/>
  <c r="C2274" i="1"/>
  <c r="D2274" i="1"/>
  <c r="E2274" i="1"/>
  <c r="F2274" i="1"/>
  <c r="G2274" i="1"/>
  <c r="H2274" i="1" s="1"/>
  <c r="I2274" i="1" s="1"/>
  <c r="A2275" i="1"/>
  <c r="B2275" i="1"/>
  <c r="C2275" i="1"/>
  <c r="D2275" i="1"/>
  <c r="E2275" i="1"/>
  <c r="F2275" i="1"/>
  <c r="G2275" i="1"/>
  <c r="H2275" i="1" s="1"/>
  <c r="I2275" i="1" s="1"/>
  <c r="A2276" i="1"/>
  <c r="B2276" i="1"/>
  <c r="C2276" i="1"/>
  <c r="D2276" i="1"/>
  <c r="E2276" i="1"/>
  <c r="F2276" i="1"/>
  <c r="G2276" i="1"/>
  <c r="H2276" i="1" s="1"/>
  <c r="I2276" i="1" s="1"/>
  <c r="A2277" i="1"/>
  <c r="B2277" i="1"/>
  <c r="C2277" i="1"/>
  <c r="D2277" i="1"/>
  <c r="E2277" i="1"/>
  <c r="F2277" i="1"/>
  <c r="G2277" i="1"/>
  <c r="H2277" i="1"/>
  <c r="I2277" i="1" s="1"/>
  <c r="A2278" i="1"/>
  <c r="B2278" i="1"/>
  <c r="C2278" i="1"/>
  <c r="D2278" i="1"/>
  <c r="E2278" i="1"/>
  <c r="F2278" i="1"/>
  <c r="G2278" i="1"/>
  <c r="H2278" i="1" s="1"/>
  <c r="I2278" i="1" s="1"/>
  <c r="A2279" i="1"/>
  <c r="B2279" i="1"/>
  <c r="C2279" i="1"/>
  <c r="D2279" i="1"/>
  <c r="E2279" i="1"/>
  <c r="F2279" i="1"/>
  <c r="G2279" i="1"/>
  <c r="H2279" i="1" s="1"/>
  <c r="I2279" i="1" s="1"/>
  <c r="A2280" i="1"/>
  <c r="B2280" i="1"/>
  <c r="C2280" i="1"/>
  <c r="D2280" i="1"/>
  <c r="E2280" i="1"/>
  <c r="F2280" i="1"/>
  <c r="G2280" i="1"/>
  <c r="H2280" i="1" s="1"/>
  <c r="I2280" i="1" s="1"/>
  <c r="A2281" i="1"/>
  <c r="B2281" i="1"/>
  <c r="C2281" i="1"/>
  <c r="D2281" i="1"/>
  <c r="E2281" i="1"/>
  <c r="F2281" i="1"/>
  <c r="G2281" i="1"/>
  <c r="H2281" i="1"/>
  <c r="I2281" i="1" s="1"/>
  <c r="A2282" i="1"/>
  <c r="B2282" i="1"/>
  <c r="C2282" i="1"/>
  <c r="D2282" i="1"/>
  <c r="E2282" i="1"/>
  <c r="F2282" i="1"/>
  <c r="G2282" i="1"/>
  <c r="H2282" i="1" s="1"/>
  <c r="I2282" i="1" s="1"/>
  <c r="A2283" i="1"/>
  <c r="B2283" i="1"/>
  <c r="C2283" i="1"/>
  <c r="D2283" i="1"/>
  <c r="E2283" i="1"/>
  <c r="F2283" i="1"/>
  <c r="G2283" i="1"/>
  <c r="H2283" i="1" s="1"/>
  <c r="I2283" i="1" s="1"/>
  <c r="A2284" i="1"/>
  <c r="B2284" i="1"/>
  <c r="C2284" i="1"/>
  <c r="D2284" i="1"/>
  <c r="E2284" i="1"/>
  <c r="F2284" i="1"/>
  <c r="G2284" i="1"/>
  <c r="H2284" i="1" s="1"/>
  <c r="I2284" i="1" s="1"/>
  <c r="A2285" i="1"/>
  <c r="B2285" i="1"/>
  <c r="C2285" i="1"/>
  <c r="D2285" i="1"/>
  <c r="E2285" i="1"/>
  <c r="F2285" i="1"/>
  <c r="G2285" i="1"/>
  <c r="H2285" i="1"/>
  <c r="I2285" i="1" s="1"/>
  <c r="A2286" i="1"/>
  <c r="B2286" i="1"/>
  <c r="C2286" i="1"/>
  <c r="D2286" i="1"/>
  <c r="E2286" i="1"/>
  <c r="F2286" i="1"/>
  <c r="G2286" i="1"/>
  <c r="H2286" i="1" s="1"/>
  <c r="I2286" i="1" s="1"/>
  <c r="A2287" i="1"/>
  <c r="B2287" i="1"/>
  <c r="C2287" i="1"/>
  <c r="D2287" i="1"/>
  <c r="E2287" i="1"/>
  <c r="F2287" i="1"/>
  <c r="G2287" i="1"/>
  <c r="H2287" i="1" s="1"/>
  <c r="I2287" i="1" s="1"/>
  <c r="A2288" i="1"/>
  <c r="B2288" i="1"/>
  <c r="C2288" i="1"/>
  <c r="D2288" i="1"/>
  <c r="E2288" i="1"/>
  <c r="F2288" i="1"/>
  <c r="G2288" i="1"/>
  <c r="H2288" i="1" s="1"/>
  <c r="I2288" i="1" s="1"/>
  <c r="A2289" i="1"/>
  <c r="B2289" i="1"/>
  <c r="C2289" i="1"/>
  <c r="D2289" i="1"/>
  <c r="E2289" i="1"/>
  <c r="F2289" i="1"/>
  <c r="G2289" i="1"/>
  <c r="H2289" i="1"/>
  <c r="I2289" i="1" s="1"/>
  <c r="A2290" i="1"/>
  <c r="B2290" i="1"/>
  <c r="C2290" i="1"/>
  <c r="D2290" i="1"/>
  <c r="E2290" i="1"/>
  <c r="F2290" i="1"/>
  <c r="G2290" i="1"/>
  <c r="H2290" i="1" s="1"/>
  <c r="I2290" i="1" s="1"/>
  <c r="A2291" i="1"/>
  <c r="B2291" i="1"/>
  <c r="C2291" i="1"/>
  <c r="D2291" i="1"/>
  <c r="E2291" i="1"/>
  <c r="F2291" i="1"/>
  <c r="G2291" i="1"/>
  <c r="H2291" i="1" s="1"/>
  <c r="I2291" i="1" s="1"/>
  <c r="A2292" i="1"/>
  <c r="B2292" i="1"/>
  <c r="C2292" i="1"/>
  <c r="D2292" i="1"/>
  <c r="E2292" i="1"/>
  <c r="F2292" i="1"/>
  <c r="G2292" i="1"/>
  <c r="H2292" i="1" s="1"/>
  <c r="I2292" i="1" s="1"/>
  <c r="A2293" i="1"/>
  <c r="B2293" i="1"/>
  <c r="C2293" i="1"/>
  <c r="D2293" i="1"/>
  <c r="E2293" i="1"/>
  <c r="F2293" i="1"/>
  <c r="G2293" i="1"/>
  <c r="H2293" i="1"/>
  <c r="I2293" i="1" s="1"/>
  <c r="A2294" i="1"/>
  <c r="B2294" i="1"/>
  <c r="C2294" i="1"/>
  <c r="D2294" i="1"/>
  <c r="E2294" i="1"/>
  <c r="F2294" i="1"/>
  <c r="G2294" i="1"/>
  <c r="H2294" i="1" s="1"/>
  <c r="I2294" i="1" s="1"/>
  <c r="A1874" i="1"/>
  <c r="B1874" i="1"/>
  <c r="C1874" i="1"/>
  <c r="D1874" i="1"/>
  <c r="E1874" i="1"/>
  <c r="F1874" i="1"/>
  <c r="G1874" i="1"/>
  <c r="H1874" i="1" s="1"/>
  <c r="I1874" i="1" s="1"/>
  <c r="A1875" i="1"/>
  <c r="B1875" i="1"/>
  <c r="C1875" i="1"/>
  <c r="D1875" i="1"/>
  <c r="E1875" i="1"/>
  <c r="F1875" i="1"/>
  <c r="G1875" i="1"/>
  <c r="H1875" i="1" s="1"/>
  <c r="I1875" i="1" s="1"/>
  <c r="A1876" i="1"/>
  <c r="B1876" i="1"/>
  <c r="C1876" i="1"/>
  <c r="D1876" i="1"/>
  <c r="E1876" i="1"/>
  <c r="F1876" i="1"/>
  <c r="G1876" i="1"/>
  <c r="H1876" i="1" s="1"/>
  <c r="I1876" i="1" s="1"/>
  <c r="A1877" i="1"/>
  <c r="B1877" i="1"/>
  <c r="C1877" i="1"/>
  <c r="D1877" i="1"/>
  <c r="E1877" i="1"/>
  <c r="F1877" i="1"/>
  <c r="G1877" i="1"/>
  <c r="H1877" i="1"/>
  <c r="I1877" i="1" s="1"/>
  <c r="A1878" i="1"/>
  <c r="B1878" i="1"/>
  <c r="C1878" i="1"/>
  <c r="D1878" i="1"/>
  <c r="E1878" i="1"/>
  <c r="F1878" i="1"/>
  <c r="G1878" i="1"/>
  <c r="H1878" i="1" s="1"/>
  <c r="I1878" i="1" s="1"/>
  <c r="A1879" i="1"/>
  <c r="B1879" i="1"/>
  <c r="C1879" i="1"/>
  <c r="D1879" i="1"/>
  <c r="E1879" i="1"/>
  <c r="F1879" i="1"/>
  <c r="G1879" i="1"/>
  <c r="H1879" i="1" s="1"/>
  <c r="I1879" i="1" s="1"/>
  <c r="A1880" i="1"/>
  <c r="B1880" i="1"/>
  <c r="C1880" i="1"/>
  <c r="D1880" i="1"/>
  <c r="E1880" i="1"/>
  <c r="F1880" i="1"/>
  <c r="G1880" i="1"/>
  <c r="H1880" i="1" s="1"/>
  <c r="I1880" i="1"/>
  <c r="A1881" i="1"/>
  <c r="B1881" i="1"/>
  <c r="C1881" i="1"/>
  <c r="D1881" i="1"/>
  <c r="E1881" i="1"/>
  <c r="F1881" i="1"/>
  <c r="G1881" i="1"/>
  <c r="H1881" i="1" s="1"/>
  <c r="I1881" i="1" s="1"/>
  <c r="A1882" i="1"/>
  <c r="B1882" i="1"/>
  <c r="C1882" i="1"/>
  <c r="D1882" i="1"/>
  <c r="E1882" i="1"/>
  <c r="F1882" i="1"/>
  <c r="G1882" i="1"/>
  <c r="H1882" i="1" s="1"/>
  <c r="I1882" i="1" s="1"/>
  <c r="A1883" i="1"/>
  <c r="B1883" i="1"/>
  <c r="C1883" i="1"/>
  <c r="D1883" i="1"/>
  <c r="E1883" i="1"/>
  <c r="F1883" i="1"/>
  <c r="G1883" i="1"/>
  <c r="H1883" i="1"/>
  <c r="I1883" i="1" s="1"/>
  <c r="A1884" i="1"/>
  <c r="B1884" i="1"/>
  <c r="C1884" i="1"/>
  <c r="D1884" i="1"/>
  <c r="E1884" i="1"/>
  <c r="F1884" i="1"/>
  <c r="G1884" i="1"/>
  <c r="H1884" i="1" s="1"/>
  <c r="I1884" i="1" s="1"/>
  <c r="A1885" i="1"/>
  <c r="B1885" i="1"/>
  <c r="C1885" i="1"/>
  <c r="D1885" i="1"/>
  <c r="E1885" i="1"/>
  <c r="F1885" i="1"/>
  <c r="G1885" i="1"/>
  <c r="H1885" i="1" s="1"/>
  <c r="I1885" i="1" s="1"/>
  <c r="A1886" i="1"/>
  <c r="B1886" i="1"/>
  <c r="C1886" i="1"/>
  <c r="D1886" i="1"/>
  <c r="E1886" i="1"/>
  <c r="F1886" i="1"/>
  <c r="G1886" i="1"/>
  <c r="H1886" i="1" s="1"/>
  <c r="I1886" i="1"/>
  <c r="A1887" i="1"/>
  <c r="B1887" i="1"/>
  <c r="C1887" i="1"/>
  <c r="D1887" i="1"/>
  <c r="E1887" i="1"/>
  <c r="F1887" i="1"/>
  <c r="G1887" i="1"/>
  <c r="H1887" i="1" s="1"/>
  <c r="I1887" i="1" s="1"/>
  <c r="A1888" i="1"/>
  <c r="B1888" i="1"/>
  <c r="C1888" i="1"/>
  <c r="D1888" i="1"/>
  <c r="E1888" i="1"/>
  <c r="F1888" i="1"/>
  <c r="G1888" i="1"/>
  <c r="H1888" i="1" s="1"/>
  <c r="I1888" i="1" s="1"/>
  <c r="A1889" i="1"/>
  <c r="B1889" i="1"/>
  <c r="C1889" i="1"/>
  <c r="D1889" i="1"/>
  <c r="E1889" i="1"/>
  <c r="F1889" i="1"/>
  <c r="G1889" i="1"/>
  <c r="H1889" i="1"/>
  <c r="I1889" i="1" s="1"/>
  <c r="A1890" i="1"/>
  <c r="B1890" i="1"/>
  <c r="C1890" i="1"/>
  <c r="D1890" i="1"/>
  <c r="E1890" i="1"/>
  <c r="F1890" i="1"/>
  <c r="G1890" i="1"/>
  <c r="H1890" i="1" s="1"/>
  <c r="I1890" i="1" s="1"/>
  <c r="A1891" i="1"/>
  <c r="B1891" i="1"/>
  <c r="C1891" i="1"/>
  <c r="D1891" i="1"/>
  <c r="E1891" i="1"/>
  <c r="F1891" i="1"/>
  <c r="G1891" i="1"/>
  <c r="H1891" i="1" s="1"/>
  <c r="I1891" i="1" s="1"/>
  <c r="A1892" i="1"/>
  <c r="B1892" i="1"/>
  <c r="C1892" i="1"/>
  <c r="D1892" i="1"/>
  <c r="E1892" i="1"/>
  <c r="F1892" i="1"/>
  <c r="G1892" i="1"/>
  <c r="H1892" i="1" s="1"/>
  <c r="I1892" i="1"/>
  <c r="A1893" i="1"/>
  <c r="B1893" i="1"/>
  <c r="C1893" i="1"/>
  <c r="D1893" i="1"/>
  <c r="E1893" i="1"/>
  <c r="F1893" i="1"/>
  <c r="G1893" i="1"/>
  <c r="H1893" i="1" s="1"/>
  <c r="I1893" i="1" s="1"/>
  <c r="A1894" i="1"/>
  <c r="B1894" i="1"/>
  <c r="C1894" i="1"/>
  <c r="D1894" i="1"/>
  <c r="E1894" i="1"/>
  <c r="F1894" i="1"/>
  <c r="G1894" i="1"/>
  <c r="H1894" i="1" s="1"/>
  <c r="I1894" i="1" s="1"/>
  <c r="A1895" i="1"/>
  <c r="B1895" i="1"/>
  <c r="C1895" i="1"/>
  <c r="D1895" i="1"/>
  <c r="E1895" i="1"/>
  <c r="F1895" i="1"/>
  <c r="G1895" i="1"/>
  <c r="H1895" i="1"/>
  <c r="I1895" i="1" s="1"/>
  <c r="A1896" i="1"/>
  <c r="B1896" i="1"/>
  <c r="C1896" i="1"/>
  <c r="D1896" i="1"/>
  <c r="E1896" i="1"/>
  <c r="F1896" i="1"/>
  <c r="G1896" i="1"/>
  <c r="H1896" i="1" s="1"/>
  <c r="I1896" i="1" s="1"/>
  <c r="A1897" i="1"/>
  <c r="B1897" i="1"/>
  <c r="C1897" i="1"/>
  <c r="D1897" i="1"/>
  <c r="E1897" i="1"/>
  <c r="F1897" i="1"/>
  <c r="G1897" i="1"/>
  <c r="H1897" i="1" s="1"/>
  <c r="I1897" i="1" s="1"/>
  <c r="A1898" i="1"/>
  <c r="B1898" i="1"/>
  <c r="C1898" i="1"/>
  <c r="D1898" i="1"/>
  <c r="E1898" i="1"/>
  <c r="F1898" i="1"/>
  <c r="G1898" i="1"/>
  <c r="H1898" i="1" s="1"/>
  <c r="I1898" i="1"/>
  <c r="A1899" i="1"/>
  <c r="B1899" i="1"/>
  <c r="C1899" i="1"/>
  <c r="D1899" i="1"/>
  <c r="E1899" i="1"/>
  <c r="F1899" i="1"/>
  <c r="G1899" i="1"/>
  <c r="H1899" i="1" s="1"/>
  <c r="I1899" i="1" s="1"/>
  <c r="A1900" i="1"/>
  <c r="B1900" i="1"/>
  <c r="C1900" i="1"/>
  <c r="D1900" i="1"/>
  <c r="E1900" i="1"/>
  <c r="F1900" i="1"/>
  <c r="G1900" i="1"/>
  <c r="H1900" i="1" s="1"/>
  <c r="I1900" i="1" s="1"/>
  <c r="A1901" i="1"/>
  <c r="B1901" i="1"/>
  <c r="C1901" i="1"/>
  <c r="D1901" i="1"/>
  <c r="E1901" i="1"/>
  <c r="F1901" i="1"/>
  <c r="G1901" i="1"/>
  <c r="H1901" i="1"/>
  <c r="I1901" i="1" s="1"/>
  <c r="A1902" i="1"/>
  <c r="B1902" i="1"/>
  <c r="C1902" i="1"/>
  <c r="D1902" i="1"/>
  <c r="E1902" i="1"/>
  <c r="F1902" i="1"/>
  <c r="G1902" i="1"/>
  <c r="H1902" i="1" s="1"/>
  <c r="I1902" i="1" s="1"/>
  <c r="A1903" i="1"/>
  <c r="B1903" i="1"/>
  <c r="C1903" i="1"/>
  <c r="D1903" i="1"/>
  <c r="E1903" i="1"/>
  <c r="F1903" i="1"/>
  <c r="G1903" i="1"/>
  <c r="H1903" i="1" s="1"/>
  <c r="I1903" i="1" s="1"/>
  <c r="A1904" i="1"/>
  <c r="B1904" i="1"/>
  <c r="C1904" i="1"/>
  <c r="D1904" i="1"/>
  <c r="E1904" i="1"/>
  <c r="F1904" i="1"/>
  <c r="G1904" i="1"/>
  <c r="H1904" i="1" s="1"/>
  <c r="I1904" i="1"/>
  <c r="A1905" i="1"/>
  <c r="B1905" i="1"/>
  <c r="C1905" i="1"/>
  <c r="D1905" i="1"/>
  <c r="E1905" i="1"/>
  <c r="F1905" i="1"/>
  <c r="G1905" i="1"/>
  <c r="H1905" i="1" s="1"/>
  <c r="I1905" i="1" s="1"/>
  <c r="A1906" i="1"/>
  <c r="B1906" i="1"/>
  <c r="C1906" i="1"/>
  <c r="D1906" i="1"/>
  <c r="E1906" i="1"/>
  <c r="F1906" i="1"/>
  <c r="G1906" i="1"/>
  <c r="H1906" i="1" s="1"/>
  <c r="I1906" i="1" s="1"/>
  <c r="A1907" i="1"/>
  <c r="B1907" i="1"/>
  <c r="C1907" i="1"/>
  <c r="D1907" i="1"/>
  <c r="E1907" i="1"/>
  <c r="F1907" i="1"/>
  <c r="G1907" i="1"/>
  <c r="H1907" i="1"/>
  <c r="I1907" i="1" s="1"/>
  <c r="A1908" i="1"/>
  <c r="B1908" i="1"/>
  <c r="C1908" i="1"/>
  <c r="D1908" i="1"/>
  <c r="E1908" i="1"/>
  <c r="F1908" i="1"/>
  <c r="G1908" i="1"/>
  <c r="H1908" i="1" s="1"/>
  <c r="I1908" i="1" s="1"/>
  <c r="A1909" i="1"/>
  <c r="B1909" i="1"/>
  <c r="C1909" i="1"/>
  <c r="D1909" i="1"/>
  <c r="E1909" i="1"/>
  <c r="F1909" i="1"/>
  <c r="G1909" i="1"/>
  <c r="H1909" i="1" s="1"/>
  <c r="I1909" i="1" s="1"/>
  <c r="A1910" i="1"/>
  <c r="B1910" i="1"/>
  <c r="C1910" i="1"/>
  <c r="D1910" i="1"/>
  <c r="E1910" i="1"/>
  <c r="F1910" i="1"/>
  <c r="G1910" i="1"/>
  <c r="H1910" i="1" s="1"/>
  <c r="I1910" i="1"/>
  <c r="A1911" i="1"/>
  <c r="B1911" i="1"/>
  <c r="C1911" i="1"/>
  <c r="D1911" i="1"/>
  <c r="E1911" i="1"/>
  <c r="F1911" i="1"/>
  <c r="G1911" i="1"/>
  <c r="H1911" i="1" s="1"/>
  <c r="I1911" i="1" s="1"/>
  <c r="A1912" i="1"/>
  <c r="B1912" i="1"/>
  <c r="C1912" i="1"/>
  <c r="D1912" i="1"/>
  <c r="E1912" i="1"/>
  <c r="F1912" i="1"/>
  <c r="G1912" i="1"/>
  <c r="H1912" i="1" s="1"/>
  <c r="I1912" i="1" s="1"/>
  <c r="A1913" i="1"/>
  <c r="B1913" i="1"/>
  <c r="C1913" i="1"/>
  <c r="D1913" i="1"/>
  <c r="E1913" i="1"/>
  <c r="F1913" i="1"/>
  <c r="G1913" i="1"/>
  <c r="H1913" i="1"/>
  <c r="I1913" i="1" s="1"/>
  <c r="A1914" i="1"/>
  <c r="B1914" i="1"/>
  <c r="C1914" i="1"/>
  <c r="D1914" i="1"/>
  <c r="E1914" i="1"/>
  <c r="F1914" i="1"/>
  <c r="G1914" i="1"/>
  <c r="H1914" i="1" s="1"/>
  <c r="I1914" i="1" s="1"/>
  <c r="A1915" i="1"/>
  <c r="B1915" i="1"/>
  <c r="C1915" i="1"/>
  <c r="D1915" i="1"/>
  <c r="E1915" i="1"/>
  <c r="F1915" i="1"/>
  <c r="G1915" i="1"/>
  <c r="H1915" i="1" s="1"/>
  <c r="I1915" i="1" s="1"/>
  <c r="A1916" i="1"/>
  <c r="B1916" i="1"/>
  <c r="C1916" i="1"/>
  <c r="D1916" i="1"/>
  <c r="E1916" i="1"/>
  <c r="F1916" i="1"/>
  <c r="G1916" i="1"/>
  <c r="H1916" i="1" s="1"/>
  <c r="I1916" i="1"/>
  <c r="A1917" i="1"/>
  <c r="B1917" i="1"/>
  <c r="C1917" i="1"/>
  <c r="D1917" i="1"/>
  <c r="E1917" i="1"/>
  <c r="F1917" i="1"/>
  <c r="G1917" i="1"/>
  <c r="H1917" i="1" s="1"/>
  <c r="I1917" i="1" s="1"/>
  <c r="A1918" i="1"/>
  <c r="B1918" i="1"/>
  <c r="C1918" i="1"/>
  <c r="D1918" i="1"/>
  <c r="E1918" i="1"/>
  <c r="F1918" i="1"/>
  <c r="G1918" i="1"/>
  <c r="H1918" i="1" s="1"/>
  <c r="I1918" i="1" s="1"/>
  <c r="A1919" i="1"/>
  <c r="B1919" i="1"/>
  <c r="C1919" i="1"/>
  <c r="D1919" i="1"/>
  <c r="E1919" i="1"/>
  <c r="F1919" i="1"/>
  <c r="G1919" i="1"/>
  <c r="H1919" i="1"/>
  <c r="I1919" i="1" s="1"/>
  <c r="A1920" i="1"/>
  <c r="B1920" i="1"/>
  <c r="C1920" i="1"/>
  <c r="D1920" i="1"/>
  <c r="E1920" i="1"/>
  <c r="F1920" i="1"/>
  <c r="G1920" i="1"/>
  <c r="H1920" i="1" s="1"/>
  <c r="I1920" i="1" s="1"/>
  <c r="A1921" i="1"/>
  <c r="B1921" i="1"/>
  <c r="C1921" i="1"/>
  <c r="D1921" i="1"/>
  <c r="E1921" i="1"/>
  <c r="F1921" i="1"/>
  <c r="G1921" i="1"/>
  <c r="H1921" i="1" s="1"/>
  <c r="I1921" i="1" s="1"/>
  <c r="A1922" i="1"/>
  <c r="B1922" i="1"/>
  <c r="C1922" i="1"/>
  <c r="D1922" i="1"/>
  <c r="E1922" i="1"/>
  <c r="F1922" i="1"/>
  <c r="G1922" i="1"/>
  <c r="H1922" i="1" s="1"/>
  <c r="I1922" i="1"/>
  <c r="A1923" i="1"/>
  <c r="B1923" i="1"/>
  <c r="C1923" i="1"/>
  <c r="D1923" i="1"/>
  <c r="E1923" i="1"/>
  <c r="F1923" i="1"/>
  <c r="G1923" i="1"/>
  <c r="H1923" i="1" s="1"/>
  <c r="I1923" i="1" s="1"/>
  <c r="A1924" i="1"/>
  <c r="B1924" i="1"/>
  <c r="C1924" i="1"/>
  <c r="D1924" i="1"/>
  <c r="E1924" i="1"/>
  <c r="F1924" i="1"/>
  <c r="G1924" i="1"/>
  <c r="H1924" i="1" s="1"/>
  <c r="I1924" i="1" s="1"/>
  <c r="A1925" i="1"/>
  <c r="B1925" i="1"/>
  <c r="C1925" i="1"/>
  <c r="D1925" i="1"/>
  <c r="E1925" i="1"/>
  <c r="F1925" i="1"/>
  <c r="G1925" i="1"/>
  <c r="H1925" i="1"/>
  <c r="I1925" i="1" s="1"/>
  <c r="A1926" i="1"/>
  <c r="B1926" i="1"/>
  <c r="C1926" i="1"/>
  <c r="D1926" i="1"/>
  <c r="E1926" i="1"/>
  <c r="F1926" i="1"/>
  <c r="G1926" i="1"/>
  <c r="H1926" i="1" s="1"/>
  <c r="I1926" i="1" s="1"/>
  <c r="A1927" i="1"/>
  <c r="B1927" i="1"/>
  <c r="C1927" i="1"/>
  <c r="D1927" i="1"/>
  <c r="E1927" i="1"/>
  <c r="F1927" i="1"/>
  <c r="G1927" i="1"/>
  <c r="H1927" i="1" s="1"/>
  <c r="I1927" i="1" s="1"/>
  <c r="A1928" i="1"/>
  <c r="B1928" i="1"/>
  <c r="C1928" i="1"/>
  <c r="D1928" i="1"/>
  <c r="E1928" i="1"/>
  <c r="F1928" i="1"/>
  <c r="G1928" i="1"/>
  <c r="H1928" i="1" s="1"/>
  <c r="I1928" i="1"/>
  <c r="A1929" i="1"/>
  <c r="B1929" i="1"/>
  <c r="C1929" i="1"/>
  <c r="D1929" i="1"/>
  <c r="E1929" i="1"/>
  <c r="F1929" i="1"/>
  <c r="G1929" i="1"/>
  <c r="H1929" i="1" s="1"/>
  <c r="I1929" i="1" s="1"/>
  <c r="A1930" i="1"/>
  <c r="B1930" i="1"/>
  <c r="C1930" i="1"/>
  <c r="D1930" i="1"/>
  <c r="E1930" i="1"/>
  <c r="F1930" i="1"/>
  <c r="G1930" i="1"/>
  <c r="H1930" i="1" s="1"/>
  <c r="I1930" i="1" s="1"/>
  <c r="A1931" i="1"/>
  <c r="B1931" i="1"/>
  <c r="C1931" i="1"/>
  <c r="D1931" i="1"/>
  <c r="E1931" i="1"/>
  <c r="F1931" i="1"/>
  <c r="G1931" i="1"/>
  <c r="H1931" i="1"/>
  <c r="I1931" i="1" s="1"/>
  <c r="A1932" i="1"/>
  <c r="B1932" i="1"/>
  <c r="C1932" i="1"/>
  <c r="D1932" i="1"/>
  <c r="E1932" i="1"/>
  <c r="F1932" i="1"/>
  <c r="G1932" i="1"/>
  <c r="H1932" i="1" s="1"/>
  <c r="I1932" i="1" s="1"/>
  <c r="A1933" i="1"/>
  <c r="B1933" i="1"/>
  <c r="C1933" i="1"/>
  <c r="D1933" i="1"/>
  <c r="E1933" i="1"/>
  <c r="F1933" i="1"/>
  <c r="G1933" i="1"/>
  <c r="H1933" i="1" s="1"/>
  <c r="I1933" i="1" s="1"/>
  <c r="A1934" i="1"/>
  <c r="B1934" i="1"/>
  <c r="C1934" i="1"/>
  <c r="D1934" i="1"/>
  <c r="E1934" i="1"/>
  <c r="F1934" i="1"/>
  <c r="G1934" i="1"/>
  <c r="H1934" i="1" s="1"/>
  <c r="I1934" i="1"/>
  <c r="A1935" i="1"/>
  <c r="B1935" i="1"/>
  <c r="C1935" i="1"/>
  <c r="D1935" i="1"/>
  <c r="E1935" i="1"/>
  <c r="F1935" i="1"/>
  <c r="G1935" i="1"/>
  <c r="H1935" i="1" s="1"/>
  <c r="I1935" i="1" s="1"/>
  <c r="A1936" i="1"/>
  <c r="B1936" i="1"/>
  <c r="C1936" i="1"/>
  <c r="D1936" i="1"/>
  <c r="E1936" i="1"/>
  <c r="F1936" i="1"/>
  <c r="G1936" i="1"/>
  <c r="H1936" i="1" s="1"/>
  <c r="I1936" i="1" s="1"/>
  <c r="A1937" i="1"/>
  <c r="B1937" i="1"/>
  <c r="C1937" i="1"/>
  <c r="D1937" i="1"/>
  <c r="E1937" i="1"/>
  <c r="F1937" i="1"/>
  <c r="G1937" i="1"/>
  <c r="H1937" i="1"/>
  <c r="I1937" i="1" s="1"/>
  <c r="A1938" i="1"/>
  <c r="B1938" i="1"/>
  <c r="C1938" i="1"/>
  <c r="D1938" i="1"/>
  <c r="E1938" i="1"/>
  <c r="F1938" i="1"/>
  <c r="G1938" i="1"/>
  <c r="H1938" i="1" s="1"/>
  <c r="I1938" i="1" s="1"/>
  <c r="A1939" i="1"/>
  <c r="B1939" i="1"/>
  <c r="C1939" i="1"/>
  <c r="D1939" i="1"/>
  <c r="E1939" i="1"/>
  <c r="F1939" i="1"/>
  <c r="G1939" i="1"/>
  <c r="H1939" i="1" s="1"/>
  <c r="I1939" i="1" s="1"/>
  <c r="A1940" i="1"/>
  <c r="B1940" i="1"/>
  <c r="C1940" i="1"/>
  <c r="D1940" i="1"/>
  <c r="E1940" i="1"/>
  <c r="F1940" i="1"/>
  <c r="G1940" i="1"/>
  <c r="H1940" i="1" s="1"/>
  <c r="I1940" i="1"/>
  <c r="A1941" i="1"/>
  <c r="B1941" i="1"/>
  <c r="C1941" i="1"/>
  <c r="D1941" i="1"/>
  <c r="E1941" i="1"/>
  <c r="F1941" i="1"/>
  <c r="G1941" i="1"/>
  <c r="H1941" i="1" s="1"/>
  <c r="I1941" i="1" s="1"/>
  <c r="A1942" i="1"/>
  <c r="B1942" i="1"/>
  <c r="C1942" i="1"/>
  <c r="D1942" i="1"/>
  <c r="E1942" i="1"/>
  <c r="F1942" i="1"/>
  <c r="G1942" i="1"/>
  <c r="H1942" i="1" s="1"/>
  <c r="I1942" i="1" s="1"/>
  <c r="A1943" i="1"/>
  <c r="B1943" i="1"/>
  <c r="C1943" i="1"/>
  <c r="D1943" i="1"/>
  <c r="E1943" i="1"/>
  <c r="F1943" i="1"/>
  <c r="G1943" i="1"/>
  <c r="H1943" i="1"/>
  <c r="I1943" i="1" s="1"/>
  <c r="A1944" i="1"/>
  <c r="B1944" i="1"/>
  <c r="C1944" i="1"/>
  <c r="D1944" i="1"/>
  <c r="E1944" i="1"/>
  <c r="F1944" i="1"/>
  <c r="G1944" i="1"/>
  <c r="H1944" i="1" s="1"/>
  <c r="I1944" i="1" s="1"/>
  <c r="A1945" i="1"/>
  <c r="B1945" i="1"/>
  <c r="C1945" i="1"/>
  <c r="D1945" i="1"/>
  <c r="E1945" i="1"/>
  <c r="F1945" i="1"/>
  <c r="G1945" i="1"/>
  <c r="H1945" i="1" s="1"/>
  <c r="I1945" i="1" s="1"/>
  <c r="A1946" i="1"/>
  <c r="B1946" i="1"/>
  <c r="C1946" i="1"/>
  <c r="D1946" i="1"/>
  <c r="E1946" i="1"/>
  <c r="F1946" i="1"/>
  <c r="G1946" i="1"/>
  <c r="H1946" i="1" s="1"/>
  <c r="I1946" i="1"/>
  <c r="A1947" i="1"/>
  <c r="B1947" i="1"/>
  <c r="C1947" i="1"/>
  <c r="D1947" i="1"/>
  <c r="E1947" i="1"/>
  <c r="F1947" i="1"/>
  <c r="G1947" i="1"/>
  <c r="H1947" i="1" s="1"/>
  <c r="I1947" i="1" s="1"/>
  <c r="A1948" i="1"/>
  <c r="B1948" i="1"/>
  <c r="C1948" i="1"/>
  <c r="D1948" i="1"/>
  <c r="E1948" i="1"/>
  <c r="F1948" i="1"/>
  <c r="G1948" i="1"/>
  <c r="H1948" i="1" s="1"/>
  <c r="I1948" i="1" s="1"/>
  <c r="A1949" i="1"/>
  <c r="B1949" i="1"/>
  <c r="C1949" i="1"/>
  <c r="D1949" i="1"/>
  <c r="E1949" i="1"/>
  <c r="F1949" i="1"/>
  <c r="G1949" i="1"/>
  <c r="H1949" i="1"/>
  <c r="I1949" i="1" s="1"/>
  <c r="A1950" i="1"/>
  <c r="B1950" i="1"/>
  <c r="C1950" i="1"/>
  <c r="D1950" i="1"/>
  <c r="E1950" i="1"/>
  <c r="F1950" i="1"/>
  <c r="G1950" i="1"/>
  <c r="H1950" i="1" s="1"/>
  <c r="I1950" i="1" s="1"/>
  <c r="A1951" i="1"/>
  <c r="B1951" i="1"/>
  <c r="C1951" i="1"/>
  <c r="D1951" i="1"/>
  <c r="E1951" i="1"/>
  <c r="F1951" i="1"/>
  <c r="G1951" i="1"/>
  <c r="H1951" i="1" s="1"/>
  <c r="I1951" i="1" s="1"/>
  <c r="A1952" i="1"/>
  <c r="B1952" i="1"/>
  <c r="C1952" i="1"/>
  <c r="D1952" i="1"/>
  <c r="E1952" i="1"/>
  <c r="F1952" i="1"/>
  <c r="G1952" i="1"/>
  <c r="H1952" i="1" s="1"/>
  <c r="I1952" i="1"/>
  <c r="A1953" i="1"/>
  <c r="B1953" i="1"/>
  <c r="C1953" i="1"/>
  <c r="D1953" i="1"/>
  <c r="E1953" i="1"/>
  <c r="F1953" i="1"/>
  <c r="G1953" i="1"/>
  <c r="H1953" i="1" s="1"/>
  <c r="I1953" i="1" s="1"/>
  <c r="A1954" i="1"/>
  <c r="B1954" i="1"/>
  <c r="C1954" i="1"/>
  <c r="D1954" i="1"/>
  <c r="E1954" i="1"/>
  <c r="F1954" i="1"/>
  <c r="G1954" i="1"/>
  <c r="H1954" i="1" s="1"/>
  <c r="I1954" i="1" s="1"/>
  <c r="A1955" i="1"/>
  <c r="B1955" i="1"/>
  <c r="C1955" i="1"/>
  <c r="D1955" i="1"/>
  <c r="E1955" i="1"/>
  <c r="F1955" i="1"/>
  <c r="G1955" i="1"/>
  <c r="H1955" i="1"/>
  <c r="I1955" i="1" s="1"/>
  <c r="A1956" i="1"/>
  <c r="B1956" i="1"/>
  <c r="C1956" i="1"/>
  <c r="D1956" i="1"/>
  <c r="E1956" i="1"/>
  <c r="F1956" i="1"/>
  <c r="G1956" i="1"/>
  <c r="H1956" i="1" s="1"/>
  <c r="I1956" i="1" s="1"/>
  <c r="A1957" i="1"/>
  <c r="B1957" i="1"/>
  <c r="C1957" i="1"/>
  <c r="D1957" i="1"/>
  <c r="E1957" i="1"/>
  <c r="F1957" i="1"/>
  <c r="G1957" i="1"/>
  <c r="H1957" i="1" s="1"/>
  <c r="I1957" i="1" s="1"/>
  <c r="A1958" i="1"/>
  <c r="B1958" i="1"/>
  <c r="C1958" i="1"/>
  <c r="D1958" i="1"/>
  <c r="E1958" i="1"/>
  <c r="F1958" i="1"/>
  <c r="G1958" i="1"/>
  <c r="H1958" i="1" s="1"/>
  <c r="I1958" i="1"/>
  <c r="A1959" i="1"/>
  <c r="B1959" i="1"/>
  <c r="C1959" i="1"/>
  <c r="D1959" i="1"/>
  <c r="E1959" i="1"/>
  <c r="F1959" i="1"/>
  <c r="G1959" i="1"/>
  <c r="H1959" i="1" s="1"/>
  <c r="I1959" i="1" s="1"/>
  <c r="A1960" i="1"/>
  <c r="B1960" i="1"/>
  <c r="C1960" i="1"/>
  <c r="D1960" i="1"/>
  <c r="E1960" i="1"/>
  <c r="F1960" i="1"/>
  <c r="G1960" i="1"/>
  <c r="H1960" i="1" s="1"/>
  <c r="I1960" i="1" s="1"/>
  <c r="A1961" i="1"/>
  <c r="B1961" i="1"/>
  <c r="C1961" i="1"/>
  <c r="D1961" i="1"/>
  <c r="E1961" i="1"/>
  <c r="F1961" i="1"/>
  <c r="G1961" i="1"/>
  <c r="H1961" i="1"/>
  <c r="I1961" i="1" s="1"/>
  <c r="A1962" i="1"/>
  <c r="B1962" i="1"/>
  <c r="C1962" i="1"/>
  <c r="D1962" i="1"/>
  <c r="E1962" i="1"/>
  <c r="F1962" i="1"/>
  <c r="G1962" i="1"/>
  <c r="H1962" i="1" s="1"/>
  <c r="I1962" i="1" s="1"/>
  <c r="A1963" i="1"/>
  <c r="B1963" i="1"/>
  <c r="C1963" i="1"/>
  <c r="D1963" i="1"/>
  <c r="E1963" i="1"/>
  <c r="F1963" i="1"/>
  <c r="G1963" i="1"/>
  <c r="H1963" i="1" s="1"/>
  <c r="I1963" i="1" s="1"/>
  <c r="A1964" i="1"/>
  <c r="B1964" i="1"/>
  <c r="C1964" i="1"/>
  <c r="D1964" i="1"/>
  <c r="E1964" i="1"/>
  <c r="F1964" i="1"/>
  <c r="G1964" i="1"/>
  <c r="H1964" i="1" s="1"/>
  <c r="I1964" i="1"/>
  <c r="A1965" i="1"/>
  <c r="B1965" i="1"/>
  <c r="C1965" i="1"/>
  <c r="D1965" i="1"/>
  <c r="E1965" i="1"/>
  <c r="F1965" i="1"/>
  <c r="G1965" i="1"/>
  <c r="H1965" i="1" s="1"/>
  <c r="I1965" i="1" s="1"/>
  <c r="A1966" i="1"/>
  <c r="B1966" i="1"/>
  <c r="C1966" i="1"/>
  <c r="D1966" i="1"/>
  <c r="E1966" i="1"/>
  <c r="F1966" i="1"/>
  <c r="G1966" i="1"/>
  <c r="H1966" i="1" s="1"/>
  <c r="I1966" i="1" s="1"/>
  <c r="A1967" i="1"/>
  <c r="B1967" i="1"/>
  <c r="C1967" i="1"/>
  <c r="D1967" i="1"/>
  <c r="E1967" i="1"/>
  <c r="F1967" i="1"/>
  <c r="G1967" i="1"/>
  <c r="H1967" i="1"/>
  <c r="I1967" i="1" s="1"/>
  <c r="A1968" i="1"/>
  <c r="B1968" i="1"/>
  <c r="C1968" i="1"/>
  <c r="D1968" i="1"/>
  <c r="E1968" i="1"/>
  <c r="F1968" i="1"/>
  <c r="G1968" i="1"/>
  <c r="H1968" i="1" s="1"/>
  <c r="I1968" i="1" s="1"/>
  <c r="A1969" i="1"/>
  <c r="B1969" i="1"/>
  <c r="C1969" i="1"/>
  <c r="D1969" i="1"/>
  <c r="E1969" i="1"/>
  <c r="F1969" i="1"/>
  <c r="G1969" i="1"/>
  <c r="H1969" i="1" s="1"/>
  <c r="I1969" i="1" s="1"/>
  <c r="A1970" i="1"/>
  <c r="B1970" i="1"/>
  <c r="C1970" i="1"/>
  <c r="D1970" i="1"/>
  <c r="E1970" i="1"/>
  <c r="F1970" i="1"/>
  <c r="G1970" i="1"/>
  <c r="H1970" i="1" s="1"/>
  <c r="I1970" i="1"/>
  <c r="A1971" i="1"/>
  <c r="B1971" i="1"/>
  <c r="C1971" i="1"/>
  <c r="D1971" i="1"/>
  <c r="E1971" i="1"/>
  <c r="F1971" i="1"/>
  <c r="G1971" i="1"/>
  <c r="H1971" i="1" s="1"/>
  <c r="I1971" i="1" s="1"/>
  <c r="A1972" i="1"/>
  <c r="B1972" i="1"/>
  <c r="C1972" i="1"/>
  <c r="D1972" i="1"/>
  <c r="E1972" i="1"/>
  <c r="F1972" i="1"/>
  <c r="G1972" i="1"/>
  <c r="H1972" i="1" s="1"/>
  <c r="I1972" i="1" s="1"/>
  <c r="A1973" i="1"/>
  <c r="B1973" i="1"/>
  <c r="C1973" i="1"/>
  <c r="D1973" i="1"/>
  <c r="E1973" i="1"/>
  <c r="F1973" i="1"/>
  <c r="G1973" i="1"/>
  <c r="H1973" i="1"/>
  <c r="I1973" i="1" s="1"/>
  <c r="A1974" i="1"/>
  <c r="B1974" i="1"/>
  <c r="C1974" i="1"/>
  <c r="D1974" i="1"/>
  <c r="E1974" i="1"/>
  <c r="F1974" i="1"/>
  <c r="G1974" i="1"/>
  <c r="H1974" i="1" s="1"/>
  <c r="I1974" i="1" s="1"/>
  <c r="A1975" i="1"/>
  <c r="B1975" i="1"/>
  <c r="C1975" i="1"/>
  <c r="D1975" i="1"/>
  <c r="E1975" i="1"/>
  <c r="F1975" i="1"/>
  <c r="G1975" i="1"/>
  <c r="H1975" i="1" s="1"/>
  <c r="I1975" i="1" s="1"/>
  <c r="A1976" i="1"/>
  <c r="B1976" i="1"/>
  <c r="C1976" i="1"/>
  <c r="D1976" i="1"/>
  <c r="E1976" i="1"/>
  <c r="F1976" i="1"/>
  <c r="G1976" i="1"/>
  <c r="H1976" i="1" s="1"/>
  <c r="I1976" i="1"/>
  <c r="A1977" i="1"/>
  <c r="B1977" i="1"/>
  <c r="C1977" i="1"/>
  <c r="D1977" i="1"/>
  <c r="E1977" i="1"/>
  <c r="F1977" i="1"/>
  <c r="G1977" i="1"/>
  <c r="H1977" i="1" s="1"/>
  <c r="I1977" i="1" s="1"/>
  <c r="A1978" i="1"/>
  <c r="B1978" i="1"/>
  <c r="C1978" i="1"/>
  <c r="D1978" i="1"/>
  <c r="E1978" i="1"/>
  <c r="F1978" i="1"/>
  <c r="G1978" i="1"/>
  <c r="H1978" i="1" s="1"/>
  <c r="I1978" i="1" s="1"/>
  <c r="A1979" i="1"/>
  <c r="B1979" i="1"/>
  <c r="C1979" i="1"/>
  <c r="D1979" i="1"/>
  <c r="E1979" i="1"/>
  <c r="F1979" i="1"/>
  <c r="G1979" i="1"/>
  <c r="H1979" i="1"/>
  <c r="I1979" i="1" s="1"/>
  <c r="A1980" i="1"/>
  <c r="B1980" i="1"/>
  <c r="C1980" i="1"/>
  <c r="D1980" i="1"/>
  <c r="E1980" i="1"/>
  <c r="F1980" i="1"/>
  <c r="G1980" i="1"/>
  <c r="H1980" i="1" s="1"/>
  <c r="I1980" i="1" s="1"/>
  <c r="A1981" i="1"/>
  <c r="B1981" i="1"/>
  <c r="C1981" i="1"/>
  <c r="D1981" i="1"/>
  <c r="E1981" i="1"/>
  <c r="F1981" i="1"/>
  <c r="G1981" i="1"/>
  <c r="H1981" i="1" s="1"/>
  <c r="I1981" i="1" s="1"/>
  <c r="A1982" i="1"/>
  <c r="B1982" i="1"/>
  <c r="C1982" i="1"/>
  <c r="D1982" i="1"/>
  <c r="E1982" i="1"/>
  <c r="F1982" i="1"/>
  <c r="G1982" i="1"/>
  <c r="H1982" i="1" s="1"/>
  <c r="I1982" i="1"/>
  <c r="A1983" i="1"/>
  <c r="B1983" i="1"/>
  <c r="C1983" i="1"/>
  <c r="D1983" i="1"/>
  <c r="E1983" i="1"/>
  <c r="F1983" i="1"/>
  <c r="G1983" i="1"/>
  <c r="H1983" i="1" s="1"/>
  <c r="I1983" i="1" s="1"/>
  <c r="A1984" i="1"/>
  <c r="B1984" i="1"/>
  <c r="C1984" i="1"/>
  <c r="D1984" i="1"/>
  <c r="E1984" i="1"/>
  <c r="F1984" i="1"/>
  <c r="G1984" i="1"/>
  <c r="H1984" i="1" s="1"/>
  <c r="I1984" i="1" s="1"/>
  <c r="A1985" i="1"/>
  <c r="B1985" i="1"/>
  <c r="C1985" i="1"/>
  <c r="D1985" i="1"/>
  <c r="E1985" i="1"/>
  <c r="F1985" i="1"/>
  <c r="G1985" i="1"/>
  <c r="H1985" i="1"/>
  <c r="I1985" i="1" s="1"/>
  <c r="A1986" i="1"/>
  <c r="B1986" i="1"/>
  <c r="C1986" i="1"/>
  <c r="D1986" i="1"/>
  <c r="E1986" i="1"/>
  <c r="F1986" i="1"/>
  <c r="G1986" i="1"/>
  <c r="H1986" i="1" s="1"/>
  <c r="I1986" i="1" s="1"/>
  <c r="A1987" i="1"/>
  <c r="B1987" i="1"/>
  <c r="C1987" i="1"/>
  <c r="D1987" i="1"/>
  <c r="E1987" i="1"/>
  <c r="F1987" i="1"/>
  <c r="G1987" i="1"/>
  <c r="H1987" i="1" s="1"/>
  <c r="I1987" i="1" s="1"/>
  <c r="A1988" i="1"/>
  <c r="B1988" i="1"/>
  <c r="C1988" i="1"/>
  <c r="D1988" i="1"/>
  <c r="E1988" i="1"/>
  <c r="F1988" i="1"/>
  <c r="G1988" i="1"/>
  <c r="H1988" i="1" s="1"/>
  <c r="I1988" i="1"/>
  <c r="A1989" i="1"/>
  <c r="B1989" i="1"/>
  <c r="C1989" i="1"/>
  <c r="D1989" i="1"/>
  <c r="E1989" i="1"/>
  <c r="F1989" i="1"/>
  <c r="G1989" i="1"/>
  <c r="H1989" i="1" s="1"/>
  <c r="I1989" i="1" s="1"/>
  <c r="A1990" i="1"/>
  <c r="B1990" i="1"/>
  <c r="C1990" i="1"/>
  <c r="D1990" i="1"/>
  <c r="E1990" i="1"/>
  <c r="F1990" i="1"/>
  <c r="G1990" i="1"/>
  <c r="H1990" i="1" s="1"/>
  <c r="I1990" i="1" s="1"/>
  <c r="A1991" i="1"/>
  <c r="B1991" i="1"/>
  <c r="C1991" i="1"/>
  <c r="D1991" i="1"/>
  <c r="E1991" i="1"/>
  <c r="F1991" i="1"/>
  <c r="G1991" i="1"/>
  <c r="H1991" i="1"/>
  <c r="I1991" i="1" s="1"/>
  <c r="A1992" i="1"/>
  <c r="B1992" i="1"/>
  <c r="C1992" i="1"/>
  <c r="D1992" i="1"/>
  <c r="E1992" i="1"/>
  <c r="F1992" i="1"/>
  <c r="G1992" i="1"/>
  <c r="H1992" i="1" s="1"/>
  <c r="I1992" i="1" s="1"/>
  <c r="A1993" i="1"/>
  <c r="B1993" i="1"/>
  <c r="C1993" i="1"/>
  <c r="D1993" i="1"/>
  <c r="E1993" i="1"/>
  <c r="F1993" i="1"/>
  <c r="G1993" i="1"/>
  <c r="H1993" i="1" s="1"/>
  <c r="I1993" i="1" s="1"/>
  <c r="A1994" i="1"/>
  <c r="B1994" i="1"/>
  <c r="C1994" i="1"/>
  <c r="D1994" i="1"/>
  <c r="E1994" i="1"/>
  <c r="F1994" i="1"/>
  <c r="G1994" i="1"/>
  <c r="H1994" i="1" s="1"/>
  <c r="I1994" i="1"/>
  <c r="A1995" i="1"/>
  <c r="B1995" i="1"/>
  <c r="C1995" i="1"/>
  <c r="D1995" i="1"/>
  <c r="E1995" i="1"/>
  <c r="F1995" i="1"/>
  <c r="G1995" i="1"/>
  <c r="H1995" i="1" s="1"/>
  <c r="I1995" i="1" s="1"/>
  <c r="A1996" i="1"/>
  <c r="B1996" i="1"/>
  <c r="C1996" i="1"/>
  <c r="D1996" i="1"/>
  <c r="E1996" i="1"/>
  <c r="F1996" i="1"/>
  <c r="G1996" i="1"/>
  <c r="H1996" i="1" s="1"/>
  <c r="I1996" i="1" s="1"/>
  <c r="A1997" i="1"/>
  <c r="B1997" i="1"/>
  <c r="C1997" i="1"/>
  <c r="D1997" i="1"/>
  <c r="E1997" i="1"/>
  <c r="F1997" i="1"/>
  <c r="G1997" i="1"/>
  <c r="H1997" i="1"/>
  <c r="I1997" i="1" s="1"/>
  <c r="A1998" i="1"/>
  <c r="B1998" i="1"/>
  <c r="C1998" i="1"/>
  <c r="D1998" i="1"/>
  <c r="E1998" i="1"/>
  <c r="F1998" i="1"/>
  <c r="G1998" i="1"/>
  <c r="H1998" i="1" s="1"/>
  <c r="I1998" i="1" s="1"/>
  <c r="A1999" i="1"/>
  <c r="B1999" i="1"/>
  <c r="C1999" i="1"/>
  <c r="D1999" i="1"/>
  <c r="E1999" i="1"/>
  <c r="F1999" i="1"/>
  <c r="G1999" i="1"/>
  <c r="H1999" i="1" s="1"/>
  <c r="I1999" i="1" s="1"/>
  <c r="A2000" i="1"/>
  <c r="B2000" i="1"/>
  <c r="C2000" i="1"/>
  <c r="D2000" i="1"/>
  <c r="E2000" i="1"/>
  <c r="F2000" i="1"/>
  <c r="G2000" i="1"/>
  <c r="H2000" i="1" s="1"/>
  <c r="I2000" i="1"/>
  <c r="A2001" i="1"/>
  <c r="B2001" i="1"/>
  <c r="C2001" i="1"/>
  <c r="D2001" i="1"/>
  <c r="E2001" i="1"/>
  <c r="F2001" i="1"/>
  <c r="G2001" i="1"/>
  <c r="H2001" i="1" s="1"/>
  <c r="I2001" i="1" s="1"/>
  <c r="A2002" i="1"/>
  <c r="B2002" i="1"/>
  <c r="C2002" i="1"/>
  <c r="D2002" i="1"/>
  <c r="E2002" i="1"/>
  <c r="F2002" i="1"/>
  <c r="G2002" i="1"/>
  <c r="H2002" i="1" s="1"/>
  <c r="I2002" i="1" s="1"/>
  <c r="A2003" i="1"/>
  <c r="B2003" i="1"/>
  <c r="C2003" i="1"/>
  <c r="D2003" i="1"/>
  <c r="E2003" i="1"/>
  <c r="F2003" i="1"/>
  <c r="G2003" i="1"/>
  <c r="H2003" i="1"/>
  <c r="I2003" i="1" s="1"/>
  <c r="A2004" i="1"/>
  <c r="B2004" i="1"/>
  <c r="C2004" i="1"/>
  <c r="D2004" i="1"/>
  <c r="E2004" i="1"/>
  <c r="F2004" i="1"/>
  <c r="G2004" i="1"/>
  <c r="H2004" i="1" s="1"/>
  <c r="I2004" i="1" s="1"/>
  <c r="A2005" i="1"/>
  <c r="B2005" i="1"/>
  <c r="C2005" i="1"/>
  <c r="D2005" i="1"/>
  <c r="E2005" i="1"/>
  <c r="F2005" i="1"/>
  <c r="G2005" i="1"/>
  <c r="H2005" i="1" s="1"/>
  <c r="I2005" i="1" s="1"/>
  <c r="A2006" i="1"/>
  <c r="B2006" i="1"/>
  <c r="C2006" i="1"/>
  <c r="D2006" i="1"/>
  <c r="E2006" i="1"/>
  <c r="F2006" i="1"/>
  <c r="G2006" i="1"/>
  <c r="H2006" i="1" s="1"/>
  <c r="I2006" i="1"/>
  <c r="A2007" i="1"/>
  <c r="B2007" i="1"/>
  <c r="C2007" i="1"/>
  <c r="D2007" i="1"/>
  <c r="E2007" i="1"/>
  <c r="F2007" i="1"/>
  <c r="G2007" i="1"/>
  <c r="H2007" i="1" s="1"/>
  <c r="I2007" i="1" s="1"/>
  <c r="A2008" i="1"/>
  <c r="B2008" i="1"/>
  <c r="C2008" i="1"/>
  <c r="D2008" i="1"/>
  <c r="E2008" i="1"/>
  <c r="F2008" i="1"/>
  <c r="G2008" i="1"/>
  <c r="H2008" i="1" s="1"/>
  <c r="I2008" i="1" s="1"/>
  <c r="A2009" i="1"/>
  <c r="B2009" i="1"/>
  <c r="C2009" i="1"/>
  <c r="D2009" i="1"/>
  <c r="E2009" i="1"/>
  <c r="F2009" i="1"/>
  <c r="G2009" i="1"/>
  <c r="H2009" i="1"/>
  <c r="I2009" i="1" s="1"/>
  <c r="A2010" i="1"/>
  <c r="B2010" i="1"/>
  <c r="C2010" i="1"/>
  <c r="D2010" i="1"/>
  <c r="E2010" i="1"/>
  <c r="F2010" i="1"/>
  <c r="G2010" i="1"/>
  <c r="H2010" i="1" s="1"/>
  <c r="I2010" i="1" s="1"/>
  <c r="A2011" i="1"/>
  <c r="B2011" i="1"/>
  <c r="C2011" i="1"/>
  <c r="D2011" i="1"/>
  <c r="E2011" i="1"/>
  <c r="F2011" i="1"/>
  <c r="G2011" i="1"/>
  <c r="H2011" i="1" s="1"/>
  <c r="I2011" i="1" s="1"/>
  <c r="A2012" i="1"/>
  <c r="B2012" i="1"/>
  <c r="C2012" i="1"/>
  <c r="D2012" i="1"/>
  <c r="E2012" i="1"/>
  <c r="F2012" i="1"/>
  <c r="G2012" i="1"/>
  <c r="H2012" i="1" s="1"/>
  <c r="I2012" i="1"/>
  <c r="A2013" i="1"/>
  <c r="B2013" i="1"/>
  <c r="C2013" i="1"/>
  <c r="D2013" i="1"/>
  <c r="E2013" i="1"/>
  <c r="F2013" i="1"/>
  <c r="G2013" i="1"/>
  <c r="H2013" i="1"/>
  <c r="I2013" i="1" s="1"/>
  <c r="A2014" i="1"/>
  <c r="B2014" i="1"/>
  <c r="C2014" i="1"/>
  <c r="D2014" i="1"/>
  <c r="E2014" i="1"/>
  <c r="F2014" i="1"/>
  <c r="G2014" i="1"/>
  <c r="H2014" i="1" s="1"/>
  <c r="I2014" i="1" s="1"/>
  <c r="A2015" i="1"/>
  <c r="B2015" i="1"/>
  <c r="C2015" i="1"/>
  <c r="D2015" i="1"/>
  <c r="E2015" i="1"/>
  <c r="F2015" i="1"/>
  <c r="G2015" i="1"/>
  <c r="H2015" i="1"/>
  <c r="I2015" i="1" s="1"/>
  <c r="A2016" i="1"/>
  <c r="B2016" i="1"/>
  <c r="C2016" i="1"/>
  <c r="D2016" i="1"/>
  <c r="E2016" i="1"/>
  <c r="F2016" i="1"/>
  <c r="G2016" i="1"/>
  <c r="H2016" i="1" s="1"/>
  <c r="I2016" i="1" s="1"/>
  <c r="A2017" i="1"/>
  <c r="B2017" i="1"/>
  <c r="C2017" i="1"/>
  <c r="D2017" i="1"/>
  <c r="E2017" i="1"/>
  <c r="F2017" i="1"/>
  <c r="G2017" i="1"/>
  <c r="H2017" i="1" s="1"/>
  <c r="I2017" i="1" s="1"/>
  <c r="A2018" i="1"/>
  <c r="B2018" i="1"/>
  <c r="C2018" i="1"/>
  <c r="D2018" i="1"/>
  <c r="E2018" i="1"/>
  <c r="F2018" i="1"/>
  <c r="G2018" i="1"/>
  <c r="H2018" i="1" s="1"/>
  <c r="I2018" i="1"/>
  <c r="A2019" i="1"/>
  <c r="B2019" i="1"/>
  <c r="C2019" i="1"/>
  <c r="D2019" i="1"/>
  <c r="E2019" i="1"/>
  <c r="F2019" i="1"/>
  <c r="G2019" i="1"/>
  <c r="H2019" i="1"/>
  <c r="I2019" i="1" s="1"/>
  <c r="A2020" i="1"/>
  <c r="B2020" i="1"/>
  <c r="C2020" i="1"/>
  <c r="D2020" i="1"/>
  <c r="E2020" i="1"/>
  <c r="F2020" i="1"/>
  <c r="G2020" i="1"/>
  <c r="H2020" i="1" s="1"/>
  <c r="I2020" i="1" s="1"/>
  <c r="A2021" i="1"/>
  <c r="B2021" i="1"/>
  <c r="C2021" i="1"/>
  <c r="D2021" i="1"/>
  <c r="E2021" i="1"/>
  <c r="F2021" i="1"/>
  <c r="G2021" i="1"/>
  <c r="H2021" i="1"/>
  <c r="I2021" i="1" s="1"/>
  <c r="A2022" i="1"/>
  <c r="B2022" i="1"/>
  <c r="C2022" i="1"/>
  <c r="D2022" i="1"/>
  <c r="E2022" i="1"/>
  <c r="F2022" i="1"/>
  <c r="G2022" i="1"/>
  <c r="H2022" i="1" s="1"/>
  <c r="I2022" i="1" s="1"/>
  <c r="A2023" i="1"/>
  <c r="B2023" i="1"/>
  <c r="C2023" i="1"/>
  <c r="D2023" i="1"/>
  <c r="E2023" i="1"/>
  <c r="F2023" i="1"/>
  <c r="G2023" i="1"/>
  <c r="H2023" i="1" s="1"/>
  <c r="I2023" i="1" s="1"/>
  <c r="A2024" i="1"/>
  <c r="B2024" i="1"/>
  <c r="C2024" i="1"/>
  <c r="D2024" i="1"/>
  <c r="E2024" i="1"/>
  <c r="F2024" i="1"/>
  <c r="G2024" i="1"/>
  <c r="H2024" i="1" s="1"/>
  <c r="I2024" i="1"/>
  <c r="A2025" i="1"/>
  <c r="B2025" i="1"/>
  <c r="C2025" i="1"/>
  <c r="D2025" i="1"/>
  <c r="E2025" i="1"/>
  <c r="F2025" i="1"/>
  <c r="G2025" i="1"/>
  <c r="H2025" i="1"/>
  <c r="I2025" i="1" s="1"/>
  <c r="A2026" i="1"/>
  <c r="B2026" i="1"/>
  <c r="C2026" i="1"/>
  <c r="D2026" i="1"/>
  <c r="E2026" i="1"/>
  <c r="F2026" i="1"/>
  <c r="G2026" i="1"/>
  <c r="H2026" i="1" s="1"/>
  <c r="I2026" i="1" s="1"/>
  <c r="A2027" i="1"/>
  <c r="B2027" i="1"/>
  <c r="C2027" i="1"/>
  <c r="D2027" i="1"/>
  <c r="E2027" i="1"/>
  <c r="F2027" i="1"/>
  <c r="G2027" i="1"/>
  <c r="H2027" i="1"/>
  <c r="I2027" i="1" s="1"/>
  <c r="A2028" i="1"/>
  <c r="B2028" i="1"/>
  <c r="C2028" i="1"/>
  <c r="D2028" i="1"/>
  <c r="E2028" i="1"/>
  <c r="F2028" i="1"/>
  <c r="G2028" i="1"/>
  <c r="H2028" i="1" s="1"/>
  <c r="I2028" i="1"/>
  <c r="A2029" i="1"/>
  <c r="B2029" i="1"/>
  <c r="C2029" i="1"/>
  <c r="D2029" i="1"/>
  <c r="E2029" i="1"/>
  <c r="F2029" i="1"/>
  <c r="G2029" i="1"/>
  <c r="H2029" i="1" s="1"/>
  <c r="I2029" i="1" s="1"/>
  <c r="A2030" i="1"/>
  <c r="B2030" i="1"/>
  <c r="C2030" i="1"/>
  <c r="D2030" i="1"/>
  <c r="E2030" i="1"/>
  <c r="F2030" i="1"/>
  <c r="G2030" i="1"/>
  <c r="H2030" i="1"/>
  <c r="I2030" i="1" s="1"/>
  <c r="A2031" i="1"/>
  <c r="B2031" i="1"/>
  <c r="C2031" i="1"/>
  <c r="D2031" i="1"/>
  <c r="E2031" i="1"/>
  <c r="F2031" i="1"/>
  <c r="G2031" i="1"/>
  <c r="H2031" i="1"/>
  <c r="I2031" i="1" s="1"/>
  <c r="A2032" i="1"/>
  <c r="B2032" i="1"/>
  <c r="C2032" i="1"/>
  <c r="D2032" i="1"/>
  <c r="E2032" i="1"/>
  <c r="F2032" i="1"/>
  <c r="G2032" i="1"/>
  <c r="H2032" i="1" s="1"/>
  <c r="I2032" i="1"/>
  <c r="A2033" i="1"/>
  <c r="B2033" i="1"/>
  <c r="C2033" i="1"/>
  <c r="D2033" i="1"/>
  <c r="E2033" i="1"/>
  <c r="F2033" i="1"/>
  <c r="G2033" i="1"/>
  <c r="H2033" i="1" s="1"/>
  <c r="I2033" i="1" s="1"/>
  <c r="A2034" i="1"/>
  <c r="B2034" i="1"/>
  <c r="C2034" i="1"/>
  <c r="D2034" i="1"/>
  <c r="E2034" i="1"/>
  <c r="F2034" i="1"/>
  <c r="G2034" i="1"/>
  <c r="H2034" i="1" s="1"/>
  <c r="I2034" i="1" s="1"/>
  <c r="A2035" i="1"/>
  <c r="B2035" i="1"/>
  <c r="C2035" i="1"/>
  <c r="D2035" i="1"/>
  <c r="E2035" i="1"/>
  <c r="F2035" i="1"/>
  <c r="G2035" i="1"/>
  <c r="H2035" i="1"/>
  <c r="I2035" i="1" s="1"/>
  <c r="A2036" i="1"/>
  <c r="B2036" i="1"/>
  <c r="C2036" i="1"/>
  <c r="D2036" i="1"/>
  <c r="E2036" i="1"/>
  <c r="F2036" i="1"/>
  <c r="G2036" i="1"/>
  <c r="H2036" i="1" s="1"/>
  <c r="I2036" i="1"/>
  <c r="A2037" i="1"/>
  <c r="B2037" i="1"/>
  <c r="C2037" i="1"/>
  <c r="D2037" i="1"/>
  <c r="E2037" i="1"/>
  <c r="F2037" i="1"/>
  <c r="G2037" i="1"/>
  <c r="H2037" i="1" s="1"/>
  <c r="I2037" i="1" s="1"/>
  <c r="A2038" i="1"/>
  <c r="B2038" i="1"/>
  <c r="C2038" i="1"/>
  <c r="D2038" i="1"/>
  <c r="E2038" i="1"/>
  <c r="F2038" i="1"/>
  <c r="G2038" i="1"/>
  <c r="H2038" i="1"/>
  <c r="I2038" i="1"/>
  <c r="A2039" i="1"/>
  <c r="B2039" i="1"/>
  <c r="C2039" i="1"/>
  <c r="D2039" i="1"/>
  <c r="E2039" i="1"/>
  <c r="F2039" i="1"/>
  <c r="G2039" i="1"/>
  <c r="H2039" i="1" s="1"/>
  <c r="I2039" i="1" s="1"/>
  <c r="A2040" i="1"/>
  <c r="B2040" i="1"/>
  <c r="C2040" i="1"/>
  <c r="D2040" i="1"/>
  <c r="E2040" i="1"/>
  <c r="F2040" i="1"/>
  <c r="G2040" i="1"/>
  <c r="H2040" i="1" s="1"/>
  <c r="I2040" i="1"/>
  <c r="A2041" i="1"/>
  <c r="B2041" i="1"/>
  <c r="C2041" i="1"/>
  <c r="D2041" i="1"/>
  <c r="E2041" i="1"/>
  <c r="F2041" i="1"/>
  <c r="G2041" i="1"/>
  <c r="H2041" i="1"/>
  <c r="I2041" i="1" s="1"/>
  <c r="A2042" i="1"/>
  <c r="B2042" i="1"/>
  <c r="C2042" i="1"/>
  <c r="D2042" i="1"/>
  <c r="E2042" i="1"/>
  <c r="F2042" i="1"/>
  <c r="G2042" i="1"/>
  <c r="H2042" i="1" s="1"/>
  <c r="I2042" i="1" s="1"/>
  <c r="A2043" i="1"/>
  <c r="B2043" i="1"/>
  <c r="C2043" i="1"/>
  <c r="D2043" i="1"/>
  <c r="E2043" i="1"/>
  <c r="F2043" i="1"/>
  <c r="G2043" i="1"/>
  <c r="H2043" i="1"/>
  <c r="I2043" i="1" s="1"/>
  <c r="A2044" i="1"/>
  <c r="B2044" i="1"/>
  <c r="C2044" i="1"/>
  <c r="D2044" i="1"/>
  <c r="E2044" i="1"/>
  <c r="F2044" i="1"/>
  <c r="G2044" i="1"/>
  <c r="H2044" i="1"/>
  <c r="I2044" i="1"/>
  <c r="A2045" i="1"/>
  <c r="B2045" i="1"/>
  <c r="C2045" i="1"/>
  <c r="D2045" i="1"/>
  <c r="E2045" i="1"/>
  <c r="F2045" i="1"/>
  <c r="G2045" i="1"/>
  <c r="H2045" i="1" s="1"/>
  <c r="I2045" i="1" s="1"/>
  <c r="A2046" i="1"/>
  <c r="B2046" i="1"/>
  <c r="C2046" i="1"/>
  <c r="D2046" i="1"/>
  <c r="E2046" i="1"/>
  <c r="F2046" i="1"/>
  <c r="G2046" i="1"/>
  <c r="H2046" i="1"/>
  <c r="I2046" i="1" s="1"/>
  <c r="A2047" i="1"/>
  <c r="B2047" i="1"/>
  <c r="C2047" i="1"/>
  <c r="D2047" i="1"/>
  <c r="E2047" i="1"/>
  <c r="F2047" i="1"/>
  <c r="G2047" i="1"/>
  <c r="H2047" i="1" s="1"/>
  <c r="I2047" i="1" s="1"/>
  <c r="A2048" i="1"/>
  <c r="B2048" i="1"/>
  <c r="C2048" i="1"/>
  <c r="D2048" i="1"/>
  <c r="E2048" i="1"/>
  <c r="F2048" i="1"/>
  <c r="G2048" i="1"/>
  <c r="H2048" i="1" s="1"/>
  <c r="I2048" i="1" s="1"/>
  <c r="A2049" i="1"/>
  <c r="B2049" i="1"/>
  <c r="C2049" i="1"/>
  <c r="D2049" i="1"/>
  <c r="E2049" i="1"/>
  <c r="F2049" i="1"/>
  <c r="G2049" i="1"/>
  <c r="H2049" i="1"/>
  <c r="I2049" i="1" s="1"/>
  <c r="A2050" i="1"/>
  <c r="B2050" i="1"/>
  <c r="C2050" i="1"/>
  <c r="D2050" i="1"/>
  <c r="E2050" i="1"/>
  <c r="F2050" i="1"/>
  <c r="G2050" i="1"/>
  <c r="H2050" i="1" s="1"/>
  <c r="I2050" i="1" s="1"/>
  <c r="A2051" i="1"/>
  <c r="B2051" i="1"/>
  <c r="C2051" i="1"/>
  <c r="D2051" i="1"/>
  <c r="E2051" i="1"/>
  <c r="F2051" i="1"/>
  <c r="G2051" i="1"/>
  <c r="H2051" i="1" s="1"/>
  <c r="I2051" i="1" s="1"/>
  <c r="A2052" i="1"/>
  <c r="B2052" i="1"/>
  <c r="C2052" i="1"/>
  <c r="D2052" i="1"/>
  <c r="E2052" i="1"/>
  <c r="F2052" i="1"/>
  <c r="G2052" i="1"/>
  <c r="H2052" i="1"/>
  <c r="I2052" i="1"/>
  <c r="A2053" i="1"/>
  <c r="B2053" i="1"/>
  <c r="C2053" i="1"/>
  <c r="D2053" i="1"/>
  <c r="E2053" i="1"/>
  <c r="F2053" i="1"/>
  <c r="G2053" i="1"/>
  <c r="H2053" i="1" s="1"/>
  <c r="I2053" i="1" s="1"/>
  <c r="A2054" i="1"/>
  <c r="B2054" i="1"/>
  <c r="C2054" i="1"/>
  <c r="D2054" i="1"/>
  <c r="E2054" i="1"/>
  <c r="F2054" i="1"/>
  <c r="G2054" i="1"/>
  <c r="H2054" i="1"/>
  <c r="I2054" i="1" s="1"/>
  <c r="A2055" i="1"/>
  <c r="B2055" i="1"/>
  <c r="C2055" i="1"/>
  <c r="D2055" i="1"/>
  <c r="E2055" i="1"/>
  <c r="F2055" i="1"/>
  <c r="G2055" i="1"/>
  <c r="H2055" i="1" s="1"/>
  <c r="I2055" i="1" s="1"/>
  <c r="A2056" i="1"/>
  <c r="B2056" i="1"/>
  <c r="C2056" i="1"/>
  <c r="D2056" i="1"/>
  <c r="E2056" i="1"/>
  <c r="F2056" i="1"/>
  <c r="G2056" i="1"/>
  <c r="H2056" i="1" s="1"/>
  <c r="I2056" i="1" s="1"/>
  <c r="A2057" i="1"/>
  <c r="B2057" i="1"/>
  <c r="C2057" i="1"/>
  <c r="D2057" i="1"/>
  <c r="E2057" i="1"/>
  <c r="F2057" i="1"/>
  <c r="G2057" i="1"/>
  <c r="H2057" i="1"/>
  <c r="I2057" i="1"/>
  <c r="A2058" i="1"/>
  <c r="B2058" i="1"/>
  <c r="C2058" i="1"/>
  <c r="D2058" i="1"/>
  <c r="E2058" i="1"/>
  <c r="F2058" i="1"/>
  <c r="G2058" i="1"/>
  <c r="H2058" i="1" s="1"/>
  <c r="I2058" i="1" s="1"/>
  <c r="A2059" i="1"/>
  <c r="B2059" i="1"/>
  <c r="C2059" i="1"/>
  <c r="D2059" i="1"/>
  <c r="E2059" i="1"/>
  <c r="F2059" i="1"/>
  <c r="G2059" i="1"/>
  <c r="H2059" i="1" s="1"/>
  <c r="I2059" i="1" s="1"/>
  <c r="A2060" i="1"/>
  <c r="B2060" i="1"/>
  <c r="C2060" i="1"/>
  <c r="D2060" i="1"/>
  <c r="E2060" i="1"/>
  <c r="F2060" i="1"/>
  <c r="G2060" i="1"/>
  <c r="H2060" i="1"/>
  <c r="I2060" i="1" s="1"/>
  <c r="A2061" i="1"/>
  <c r="B2061" i="1"/>
  <c r="C2061" i="1"/>
  <c r="D2061" i="1"/>
  <c r="E2061" i="1"/>
  <c r="F2061" i="1"/>
  <c r="G2061" i="1"/>
  <c r="H2061" i="1" s="1"/>
  <c r="I2061" i="1" s="1"/>
  <c r="A2062" i="1"/>
  <c r="B2062" i="1"/>
  <c r="C2062" i="1"/>
  <c r="D2062" i="1"/>
  <c r="E2062" i="1"/>
  <c r="F2062" i="1"/>
  <c r="G2062" i="1"/>
  <c r="H2062" i="1"/>
  <c r="I2062" i="1" s="1"/>
  <c r="A2063" i="1"/>
  <c r="B2063" i="1"/>
  <c r="C2063" i="1"/>
  <c r="D2063" i="1"/>
  <c r="E2063" i="1"/>
  <c r="F2063" i="1"/>
  <c r="G2063" i="1"/>
  <c r="H2063" i="1" s="1"/>
  <c r="I2063" i="1" s="1"/>
  <c r="A2064" i="1"/>
  <c r="B2064" i="1"/>
  <c r="C2064" i="1"/>
  <c r="D2064" i="1"/>
  <c r="E2064" i="1"/>
  <c r="F2064" i="1"/>
  <c r="G2064" i="1"/>
  <c r="H2064" i="1" s="1"/>
  <c r="I2064" i="1" s="1"/>
  <c r="A2065" i="1"/>
  <c r="B2065" i="1"/>
  <c r="C2065" i="1"/>
  <c r="D2065" i="1"/>
  <c r="E2065" i="1"/>
  <c r="F2065" i="1"/>
  <c r="G2065" i="1"/>
  <c r="H2065" i="1"/>
  <c r="I2065" i="1" s="1"/>
  <c r="A2066" i="1"/>
  <c r="B2066" i="1"/>
  <c r="C2066" i="1"/>
  <c r="D2066" i="1"/>
  <c r="E2066" i="1"/>
  <c r="F2066" i="1"/>
  <c r="G2066" i="1"/>
  <c r="H2066" i="1" s="1"/>
  <c r="I2066" i="1" s="1"/>
  <c r="A2067" i="1"/>
  <c r="B2067" i="1"/>
  <c r="C2067" i="1"/>
  <c r="D2067" i="1"/>
  <c r="E2067" i="1"/>
  <c r="F2067" i="1"/>
  <c r="G2067" i="1"/>
  <c r="H2067" i="1" s="1"/>
  <c r="I2067" i="1" s="1"/>
  <c r="A2068" i="1"/>
  <c r="B2068" i="1"/>
  <c r="C2068" i="1"/>
  <c r="D2068" i="1"/>
  <c r="E2068" i="1"/>
  <c r="F2068" i="1"/>
  <c r="G2068" i="1"/>
  <c r="H2068" i="1"/>
  <c r="I2068" i="1"/>
  <c r="A2069" i="1"/>
  <c r="B2069" i="1"/>
  <c r="C2069" i="1"/>
  <c r="D2069" i="1"/>
  <c r="E2069" i="1"/>
  <c r="F2069" i="1"/>
  <c r="G2069" i="1"/>
  <c r="H2069" i="1" s="1"/>
  <c r="I2069" i="1" s="1"/>
  <c r="A2070" i="1"/>
  <c r="B2070" i="1"/>
  <c r="C2070" i="1"/>
  <c r="D2070" i="1"/>
  <c r="E2070" i="1"/>
  <c r="F2070" i="1"/>
  <c r="G2070" i="1"/>
  <c r="H2070" i="1"/>
  <c r="I2070" i="1" s="1"/>
  <c r="A2071" i="1"/>
  <c r="B2071" i="1"/>
  <c r="C2071" i="1"/>
  <c r="D2071" i="1"/>
  <c r="E2071" i="1"/>
  <c r="F2071" i="1"/>
  <c r="G2071" i="1"/>
  <c r="H2071" i="1" s="1"/>
  <c r="I2071" i="1" s="1"/>
  <c r="A2072" i="1"/>
  <c r="B2072" i="1"/>
  <c r="C2072" i="1"/>
  <c r="D2072" i="1"/>
  <c r="E2072" i="1"/>
  <c r="F2072" i="1"/>
  <c r="G2072" i="1"/>
  <c r="H2072" i="1"/>
  <c r="I2072" i="1" s="1"/>
  <c r="A2073" i="1"/>
  <c r="B2073" i="1"/>
  <c r="C2073" i="1"/>
  <c r="D2073" i="1"/>
  <c r="E2073" i="1"/>
  <c r="F2073" i="1"/>
  <c r="G2073" i="1"/>
  <c r="H2073" i="1"/>
  <c r="I2073" i="1"/>
  <c r="A2074" i="1"/>
  <c r="B2074" i="1"/>
  <c r="C2074" i="1"/>
  <c r="D2074" i="1"/>
  <c r="E2074" i="1"/>
  <c r="F2074" i="1"/>
  <c r="G2074" i="1"/>
  <c r="H2074" i="1" s="1"/>
  <c r="I2074" i="1" s="1"/>
  <c r="A2075" i="1"/>
  <c r="B2075" i="1"/>
  <c r="C2075" i="1"/>
  <c r="D2075" i="1"/>
  <c r="E2075" i="1"/>
  <c r="F2075" i="1"/>
  <c r="G2075" i="1"/>
  <c r="H2075" i="1" s="1"/>
  <c r="I2075" i="1" s="1"/>
  <c r="A2076" i="1"/>
  <c r="B2076" i="1"/>
  <c r="C2076" i="1"/>
  <c r="D2076" i="1"/>
  <c r="E2076" i="1"/>
  <c r="F2076" i="1"/>
  <c r="G2076" i="1"/>
  <c r="H2076" i="1"/>
  <c r="I2076" i="1"/>
  <c r="A2077" i="1"/>
  <c r="B2077" i="1"/>
  <c r="C2077" i="1"/>
  <c r="D2077" i="1"/>
  <c r="E2077" i="1"/>
  <c r="F2077" i="1"/>
  <c r="G2077" i="1"/>
  <c r="H2077" i="1" s="1"/>
  <c r="I2077" i="1" s="1"/>
  <c r="A2078" i="1"/>
  <c r="B2078" i="1"/>
  <c r="C2078" i="1"/>
  <c r="D2078" i="1"/>
  <c r="E2078" i="1"/>
  <c r="F2078" i="1"/>
  <c r="G2078" i="1"/>
  <c r="H2078" i="1" s="1"/>
  <c r="I2078" i="1" s="1"/>
  <c r="A2079" i="1"/>
  <c r="B2079" i="1"/>
  <c r="C2079" i="1"/>
  <c r="D2079" i="1"/>
  <c r="E2079" i="1"/>
  <c r="F2079" i="1"/>
  <c r="G2079" i="1"/>
  <c r="H2079" i="1" s="1"/>
  <c r="I2079" i="1" s="1"/>
  <c r="A2080" i="1"/>
  <c r="B2080" i="1"/>
  <c r="C2080" i="1"/>
  <c r="D2080" i="1"/>
  <c r="E2080" i="1"/>
  <c r="F2080" i="1"/>
  <c r="G2080" i="1"/>
  <c r="H2080" i="1"/>
  <c r="I2080" i="1" s="1"/>
  <c r="A2081" i="1"/>
  <c r="B2081" i="1"/>
  <c r="C2081" i="1"/>
  <c r="D2081" i="1"/>
  <c r="E2081" i="1"/>
  <c r="F2081" i="1"/>
  <c r="G2081" i="1"/>
  <c r="H2081" i="1"/>
  <c r="I2081" i="1" s="1"/>
  <c r="A2082" i="1"/>
  <c r="B2082" i="1"/>
  <c r="C2082" i="1"/>
  <c r="D2082" i="1"/>
  <c r="E2082" i="1"/>
  <c r="F2082" i="1"/>
  <c r="G2082" i="1"/>
  <c r="H2082" i="1"/>
  <c r="I2082" i="1" s="1"/>
  <c r="A2083" i="1"/>
  <c r="B2083" i="1"/>
  <c r="C2083" i="1"/>
  <c r="D2083" i="1"/>
  <c r="E2083" i="1"/>
  <c r="F2083" i="1"/>
  <c r="G2083" i="1"/>
  <c r="H2083" i="1" s="1"/>
  <c r="I2083" i="1" s="1"/>
  <c r="A2084" i="1"/>
  <c r="B2084" i="1"/>
  <c r="C2084" i="1"/>
  <c r="D2084" i="1"/>
  <c r="E2084" i="1"/>
  <c r="F2084" i="1"/>
  <c r="G2084" i="1"/>
  <c r="H2084" i="1"/>
  <c r="I2084" i="1" s="1"/>
  <c r="A2085" i="1"/>
  <c r="B2085" i="1"/>
  <c r="C2085" i="1"/>
  <c r="D2085" i="1"/>
  <c r="E2085" i="1"/>
  <c r="F2085" i="1"/>
  <c r="G2085" i="1"/>
  <c r="H2085" i="1"/>
  <c r="I2085" i="1" s="1"/>
  <c r="A2086" i="1"/>
  <c r="B2086" i="1"/>
  <c r="C2086" i="1"/>
  <c r="D2086" i="1"/>
  <c r="E2086" i="1"/>
  <c r="F2086" i="1"/>
  <c r="G2086" i="1"/>
  <c r="H2086" i="1" s="1"/>
  <c r="I2086" i="1" s="1"/>
  <c r="A2087" i="1"/>
  <c r="B2087" i="1"/>
  <c r="C2087" i="1"/>
  <c r="D2087" i="1"/>
  <c r="E2087" i="1"/>
  <c r="F2087" i="1"/>
  <c r="G2087" i="1"/>
  <c r="H2087" i="1" s="1"/>
  <c r="I2087" i="1" s="1"/>
  <c r="A2088" i="1"/>
  <c r="B2088" i="1"/>
  <c r="C2088" i="1"/>
  <c r="D2088" i="1"/>
  <c r="E2088" i="1"/>
  <c r="F2088" i="1"/>
  <c r="G2088" i="1"/>
  <c r="H2088" i="1"/>
  <c r="I2088" i="1" s="1"/>
  <c r="A2089" i="1"/>
  <c r="B2089" i="1"/>
  <c r="C2089" i="1"/>
  <c r="D2089" i="1"/>
  <c r="E2089" i="1"/>
  <c r="F2089" i="1"/>
  <c r="G2089" i="1"/>
  <c r="H2089" i="1"/>
  <c r="I2089" i="1" s="1"/>
  <c r="A2090" i="1"/>
  <c r="B2090" i="1"/>
  <c r="C2090" i="1"/>
  <c r="D2090" i="1"/>
  <c r="E2090" i="1"/>
  <c r="F2090" i="1"/>
  <c r="G2090" i="1"/>
  <c r="H2090" i="1" s="1"/>
  <c r="I2090" i="1" s="1"/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2" i="1"/>
  <c r="H401" i="1" l="1"/>
  <c r="I401" i="1" s="1"/>
  <c r="H385" i="1"/>
  <c r="I385" i="1" s="1"/>
  <c r="H369" i="1"/>
  <c r="I369" i="1" s="1"/>
  <c r="H353" i="1"/>
  <c r="I353" i="1" s="1"/>
  <c r="H1287" i="1"/>
  <c r="I1287" i="1" s="1"/>
  <c r="H1271" i="1"/>
  <c r="I1271" i="1" s="1"/>
  <c r="H1255" i="1"/>
  <c r="I1255" i="1" s="1"/>
  <c r="H1223" i="1"/>
  <c r="I1223" i="1" s="1"/>
  <c r="H1175" i="1"/>
  <c r="I1175" i="1" s="1"/>
  <c r="H1159" i="1"/>
  <c r="I1159" i="1" s="1"/>
  <c r="H1143" i="1"/>
  <c r="I1143" i="1" s="1"/>
  <c r="H1095" i="1"/>
  <c r="I1095" i="1" s="1"/>
  <c r="H1079" i="1"/>
  <c r="I1079" i="1" s="1"/>
  <c r="H1063" i="1"/>
  <c r="I1063" i="1" s="1"/>
  <c r="H1047" i="1"/>
  <c r="I1047" i="1" s="1"/>
  <c r="H1031" i="1"/>
  <c r="I1031" i="1" s="1"/>
  <c r="H983" i="1"/>
  <c r="I983" i="1" s="1"/>
  <c r="H951" i="1"/>
  <c r="I951" i="1" s="1"/>
  <c r="H935" i="1"/>
  <c r="I935" i="1" s="1"/>
  <c r="H919" i="1"/>
  <c r="I919" i="1" s="1"/>
  <c r="H903" i="1"/>
  <c r="I903" i="1" s="1"/>
  <c r="H871" i="1"/>
  <c r="I871" i="1" s="1"/>
  <c r="H855" i="1"/>
  <c r="I855" i="1" s="1"/>
  <c r="H839" i="1"/>
  <c r="I839" i="1" s="1"/>
  <c r="H823" i="1"/>
  <c r="I823" i="1" s="1"/>
  <c r="H791" i="1"/>
  <c r="I791" i="1" s="1"/>
  <c r="H775" i="1"/>
  <c r="I775" i="1" s="1"/>
  <c r="H743" i="1"/>
  <c r="I743" i="1" s="1"/>
  <c r="H727" i="1"/>
  <c r="I727" i="1" s="1"/>
  <c r="H711" i="1"/>
  <c r="I711" i="1" s="1"/>
  <c r="H663" i="1"/>
  <c r="I663" i="1" s="1"/>
  <c r="H647" i="1"/>
  <c r="I647" i="1" s="1"/>
  <c r="H345" i="1"/>
  <c r="I345" i="1" s="1"/>
  <c r="H297" i="1"/>
  <c r="I297" i="1" s="1"/>
  <c r="H281" i="1"/>
  <c r="I281" i="1" s="1"/>
  <c r="H249" i="1"/>
  <c r="I249" i="1" s="1"/>
  <c r="H217" i="1"/>
  <c r="I217" i="1" s="1"/>
  <c r="H201" i="1"/>
  <c r="I201" i="1" s="1"/>
  <c r="H185" i="1"/>
  <c r="I185" i="1" s="1"/>
  <c r="H169" i="1"/>
  <c r="I169" i="1" s="1"/>
  <c r="H153" i="1"/>
  <c r="I153" i="1" s="1"/>
  <c r="H137" i="1"/>
  <c r="I137" i="1" s="1"/>
  <c r="H73" i="1"/>
  <c r="I73" i="1" s="1"/>
  <c r="H57" i="1"/>
  <c r="I57" i="1" s="1"/>
  <c r="H660" i="1"/>
  <c r="I660" i="1" s="1"/>
  <c r="H644" i="1"/>
  <c r="I644" i="1" s="1"/>
  <c r="H628" i="1"/>
  <c r="I628" i="1" s="1"/>
  <c r="H580" i="1"/>
  <c r="I580" i="1" s="1"/>
  <c r="H532" i="1"/>
  <c r="I532" i="1" s="1"/>
  <c r="H516" i="1"/>
  <c r="I516" i="1" s="1"/>
  <c r="H484" i="1"/>
  <c r="I484" i="1" s="1"/>
  <c r="H468" i="1"/>
  <c r="I468" i="1" s="1"/>
  <c r="H420" i="1"/>
  <c r="I420" i="1" s="1"/>
  <c r="H372" i="1"/>
  <c r="I372" i="1" s="1"/>
  <c r="H356" i="1"/>
  <c r="I356" i="1" s="1"/>
  <c r="H599" i="1"/>
  <c r="I599" i="1" s="1"/>
  <c r="H567" i="1"/>
  <c r="I567" i="1" s="1"/>
  <c r="H551" i="1"/>
  <c r="I551" i="1" s="1"/>
  <c r="H535" i="1"/>
  <c r="I535" i="1" s="1"/>
  <c r="H503" i="1"/>
  <c r="I503" i="1" s="1"/>
  <c r="H487" i="1"/>
  <c r="I487" i="1" s="1"/>
  <c r="H455" i="1"/>
  <c r="I455" i="1" s="1"/>
  <c r="H423" i="1"/>
  <c r="I423" i="1" s="1"/>
  <c r="H407" i="1"/>
  <c r="I407" i="1" s="1"/>
  <c r="H391" i="1"/>
  <c r="I391" i="1" s="1"/>
  <c r="H375" i="1"/>
  <c r="I375" i="1" s="1"/>
  <c r="H343" i="1"/>
  <c r="I343" i="1" s="1"/>
  <c r="H302" i="1"/>
  <c r="I302" i="1" s="1"/>
  <c r="H286" i="1"/>
  <c r="I286" i="1" s="1"/>
  <c r="H270" i="1"/>
  <c r="I270" i="1" s="1"/>
  <c r="H254" i="1"/>
  <c r="I254" i="1" s="1"/>
  <c r="H238" i="1"/>
  <c r="I238" i="1" s="1"/>
  <c r="H222" i="1"/>
  <c r="I222" i="1" s="1"/>
  <c r="H190" i="1"/>
  <c r="I190" i="1" s="1"/>
  <c r="H174" i="1"/>
  <c r="I174" i="1" s="1"/>
  <c r="H142" i="1"/>
  <c r="I142" i="1" s="1"/>
  <c r="H126" i="1"/>
  <c r="I126" i="1" s="1"/>
  <c r="H94" i="1"/>
  <c r="I94" i="1" s="1"/>
  <c r="H62" i="1"/>
  <c r="I62" i="1" s="1"/>
  <c r="H14" i="1"/>
  <c r="I14" i="1" s="1"/>
  <c r="H324" i="1"/>
  <c r="I324" i="1" s="1"/>
  <c r="H276" i="1"/>
  <c r="I276" i="1" s="1"/>
  <c r="H260" i="1"/>
  <c r="I260" i="1" s="1"/>
  <c r="H244" i="1"/>
  <c r="I244" i="1" s="1"/>
  <c r="H212" i="1"/>
  <c r="I212" i="1" s="1"/>
  <c r="H180" i="1"/>
  <c r="I180" i="1" s="1"/>
  <c r="H132" i="1"/>
  <c r="I132" i="1" s="1"/>
  <c r="H52" i="1"/>
  <c r="I52" i="1" s="1"/>
  <c r="H4" i="1"/>
  <c r="I4" i="1" s="1"/>
  <c r="H327" i="1"/>
  <c r="I327" i="1" s="1"/>
  <c r="H311" i="1"/>
  <c r="I311" i="1" s="1"/>
  <c r="H199" i="1"/>
  <c r="I199" i="1" s="1"/>
  <c r="H167" i="1"/>
  <c r="I167" i="1" s="1"/>
  <c r="H151" i="1"/>
  <c r="I151" i="1" s="1"/>
  <c r="H135" i="1"/>
  <c r="I135" i="1" s="1"/>
  <c r="H119" i="1"/>
  <c r="I119" i="1" s="1"/>
  <c r="H103" i="1"/>
  <c r="I103" i="1" s="1"/>
  <c r="H87" i="1"/>
  <c r="I87" i="1" s="1"/>
  <c r="H55" i="1"/>
  <c r="I55" i="1" s="1"/>
  <c r="H39" i="1"/>
  <c r="I39" i="1" s="1"/>
  <c r="H7" i="1"/>
  <c r="I7" i="1" s="1"/>
  <c r="C68" i="4"/>
  <c r="D68" i="4" s="1"/>
  <c r="B68" i="4"/>
  <c r="C67" i="4"/>
  <c r="D67" i="4" s="1"/>
  <c r="B67" i="4"/>
  <c r="C66" i="4"/>
  <c r="D66" i="4" s="1"/>
  <c r="B66" i="4"/>
  <c r="C65" i="4"/>
  <c r="D65" i="4" s="1"/>
  <c r="B65" i="4"/>
  <c r="C64" i="4"/>
  <c r="D64" i="4" s="1"/>
  <c r="B64" i="4"/>
  <c r="C63" i="4"/>
  <c r="D63" i="4" s="1"/>
  <c r="B63" i="4"/>
  <c r="C62" i="4"/>
  <c r="D62" i="4" s="1"/>
  <c r="B62" i="4"/>
  <c r="C61" i="4"/>
  <c r="D61" i="4" s="1"/>
  <c r="B61" i="4"/>
  <c r="C60" i="4"/>
  <c r="D60" i="4" s="1"/>
  <c r="B60" i="4"/>
  <c r="C59" i="4"/>
  <c r="D59" i="4" s="1"/>
  <c r="B59" i="4"/>
  <c r="C58" i="4"/>
  <c r="D58" i="4" s="1"/>
  <c r="B58" i="4"/>
  <c r="C57" i="4"/>
  <c r="D57" i="4" s="1"/>
  <c r="B57" i="4"/>
  <c r="C56" i="4"/>
  <c r="D56" i="4" s="1"/>
  <c r="B56" i="4"/>
  <c r="C55" i="4"/>
  <c r="D55" i="4" s="1"/>
  <c r="B55" i="4"/>
  <c r="C54" i="4"/>
  <c r="D54" i="4" s="1"/>
  <c r="B54" i="4"/>
  <c r="C53" i="4"/>
  <c r="D53" i="4" s="1"/>
  <c r="B53" i="4"/>
  <c r="C52" i="4"/>
  <c r="D52" i="4" s="1"/>
  <c r="B52" i="4"/>
  <c r="C51" i="4"/>
  <c r="D51" i="4" s="1"/>
  <c r="B51" i="4"/>
  <c r="C50" i="4"/>
  <c r="D50" i="4" s="1"/>
  <c r="H426" i="1" s="1"/>
  <c r="I426" i="1" s="1"/>
  <c r="B50" i="4"/>
  <c r="C49" i="4"/>
  <c r="D49" i="4" s="1"/>
  <c r="B49" i="4"/>
  <c r="C48" i="4"/>
  <c r="D48" i="4" s="1"/>
  <c r="B48" i="4"/>
  <c r="C47" i="4"/>
  <c r="D47" i="4" s="1"/>
  <c r="B47" i="4"/>
  <c r="C46" i="4"/>
  <c r="D46" i="4" s="1"/>
  <c r="B46" i="4"/>
  <c r="C45" i="4"/>
  <c r="D45" i="4" s="1"/>
  <c r="B45" i="4"/>
  <c r="C44" i="4"/>
  <c r="D44" i="4" s="1"/>
  <c r="B44" i="4"/>
  <c r="C43" i="4"/>
  <c r="D43" i="4" s="1"/>
  <c r="B43" i="4"/>
  <c r="C42" i="4"/>
  <c r="D42" i="4" s="1"/>
  <c r="B42" i="4"/>
  <c r="C41" i="4"/>
  <c r="D41" i="4" s="1"/>
  <c r="B41" i="4"/>
  <c r="C40" i="4"/>
  <c r="D40" i="4" s="1"/>
  <c r="B40" i="4"/>
  <c r="C39" i="4"/>
  <c r="D39" i="4" s="1"/>
  <c r="B39" i="4"/>
  <c r="C38" i="4"/>
  <c r="D38" i="4" s="1"/>
  <c r="B38" i="4"/>
  <c r="C37" i="4"/>
  <c r="D37" i="4" s="1"/>
  <c r="B37" i="4"/>
  <c r="C36" i="4"/>
  <c r="D36" i="4" s="1"/>
  <c r="B36" i="4"/>
  <c r="C35" i="4"/>
  <c r="D35" i="4" s="1"/>
  <c r="B35" i="4"/>
  <c r="C34" i="4"/>
  <c r="D34" i="4" s="1"/>
  <c r="H936" i="1" s="1"/>
  <c r="I936" i="1" s="1"/>
  <c r="B34" i="4"/>
  <c r="C33" i="4"/>
  <c r="D33" i="4" s="1"/>
  <c r="H68" i="1" s="1"/>
  <c r="I68" i="1" s="1"/>
  <c r="B33" i="4"/>
  <c r="C32" i="4"/>
  <c r="D32" i="4" s="1"/>
  <c r="H220" i="1" s="1"/>
  <c r="I220" i="1" s="1"/>
  <c r="B32" i="4"/>
  <c r="C31" i="4"/>
  <c r="D31" i="4" s="1"/>
  <c r="H292" i="1" s="1"/>
  <c r="I292" i="1" s="1"/>
  <c r="B31" i="4"/>
  <c r="C30" i="4"/>
  <c r="D30" i="4" s="1"/>
  <c r="H625" i="1" s="1"/>
  <c r="I625" i="1" s="1"/>
  <c r="B30" i="4"/>
  <c r="C29" i="4"/>
  <c r="D29" i="4" s="1"/>
  <c r="H1015" i="1" s="1"/>
  <c r="I1015" i="1" s="1"/>
  <c r="B29" i="4"/>
  <c r="C28" i="4"/>
  <c r="D28" i="4" s="1"/>
  <c r="B28" i="4"/>
  <c r="C27" i="4"/>
  <c r="D27" i="4" s="1"/>
  <c r="B27" i="4"/>
  <c r="C26" i="4"/>
  <c r="D26" i="4" s="1"/>
  <c r="B26" i="4"/>
  <c r="C25" i="4"/>
  <c r="D25" i="4" s="1"/>
  <c r="H471" i="1" s="1"/>
  <c r="I471" i="1" s="1"/>
  <c r="B25" i="4"/>
  <c r="C24" i="4"/>
  <c r="D24" i="4" s="1"/>
  <c r="B24" i="4"/>
  <c r="C23" i="4"/>
  <c r="D23" i="4" s="1"/>
  <c r="B23" i="4"/>
  <c r="C22" i="4"/>
  <c r="D22" i="4" s="1"/>
  <c r="B22" i="4"/>
  <c r="C21" i="4"/>
  <c r="D21" i="4" s="1"/>
  <c r="B21" i="4"/>
  <c r="C20" i="4"/>
  <c r="D20" i="4" s="1"/>
  <c r="H150" i="1" s="1"/>
  <c r="I150" i="1" s="1"/>
  <c r="B20" i="4"/>
  <c r="C19" i="4"/>
  <c r="D19" i="4" s="1"/>
  <c r="B19" i="4"/>
  <c r="C18" i="4"/>
  <c r="D18" i="4" s="1"/>
  <c r="B18" i="4"/>
  <c r="C17" i="4"/>
  <c r="D17" i="4" s="1"/>
  <c r="B17" i="4"/>
  <c r="C16" i="4"/>
  <c r="D16" i="4" s="1"/>
  <c r="B16" i="4"/>
  <c r="C15" i="4"/>
  <c r="D15" i="4" s="1"/>
  <c r="B15" i="4"/>
  <c r="C14" i="4"/>
  <c r="D14" i="4" s="1"/>
  <c r="B14" i="4"/>
  <c r="C13" i="4"/>
  <c r="D13" i="4" s="1"/>
  <c r="B13" i="4"/>
  <c r="C12" i="4"/>
  <c r="D12" i="4" s="1"/>
  <c r="B12" i="4"/>
  <c r="C11" i="4"/>
  <c r="D11" i="4" s="1"/>
  <c r="B11" i="4"/>
  <c r="C10" i="4"/>
  <c r="D10" i="4" s="1"/>
  <c r="H22" i="1" s="1"/>
  <c r="I22" i="1" s="1"/>
  <c r="B10" i="4"/>
  <c r="C9" i="4"/>
  <c r="D9" i="4" s="1"/>
  <c r="H23" i="1" s="1"/>
  <c r="I23" i="1" s="1"/>
  <c r="B9" i="4"/>
  <c r="C8" i="4"/>
  <c r="D8" i="4" s="1"/>
  <c r="H159" i="1" s="1"/>
  <c r="I159" i="1" s="1"/>
  <c r="B8" i="4"/>
  <c r="C7" i="4"/>
  <c r="D7" i="4" s="1"/>
  <c r="H404" i="1" s="1"/>
  <c r="I404" i="1" s="1"/>
  <c r="B7" i="4"/>
  <c r="C6" i="4"/>
  <c r="D6" i="4" s="1"/>
  <c r="H300" i="1" s="1"/>
  <c r="I300" i="1" s="1"/>
  <c r="B6" i="4"/>
  <c r="C5" i="4"/>
  <c r="D5" i="4" s="1"/>
  <c r="B5" i="4"/>
  <c r="C4" i="4"/>
  <c r="D4" i="4" s="1"/>
  <c r="H44" i="1" s="1"/>
  <c r="I44" i="1" s="1"/>
  <c r="B4" i="4"/>
  <c r="C3" i="4"/>
  <c r="D3" i="4" s="1"/>
  <c r="H89" i="1" s="1"/>
  <c r="I89" i="1" s="1"/>
  <c r="B3" i="4"/>
  <c r="C2" i="4"/>
  <c r="D2" i="4" s="1"/>
  <c r="H396" i="1" s="1"/>
  <c r="I396" i="1" s="1"/>
  <c r="B2" i="4"/>
  <c r="H1080" i="1" l="1"/>
  <c r="I1080" i="1" s="1"/>
  <c r="H394" i="1"/>
  <c r="I394" i="1" s="1"/>
  <c r="H680" i="1"/>
  <c r="I680" i="1" s="1"/>
  <c r="H705" i="1"/>
  <c r="I705" i="1" s="1"/>
  <c r="H417" i="1"/>
  <c r="I417" i="1" s="1"/>
  <c r="H1239" i="1"/>
  <c r="I1239" i="1" s="1"/>
  <c r="H968" i="1"/>
  <c r="I968" i="1" s="1"/>
  <c r="H1207" i="1"/>
  <c r="I1207" i="1" s="1"/>
  <c r="H431" i="1"/>
  <c r="I431" i="1" s="1"/>
  <c r="H262" i="1"/>
  <c r="I262" i="1" s="1"/>
  <c r="H332" i="1"/>
  <c r="I332" i="1" s="1"/>
  <c r="H143" i="1"/>
  <c r="I143" i="1" s="1"/>
  <c r="H215" i="1"/>
  <c r="I215" i="1" s="1"/>
  <c r="H110" i="1"/>
  <c r="I110" i="1" s="1"/>
  <c r="H519" i="1"/>
  <c r="I519" i="1" s="1"/>
  <c r="H679" i="1"/>
  <c r="I679" i="1" s="1"/>
  <c r="H807" i="1"/>
  <c r="I807" i="1" s="1"/>
  <c r="H999" i="1"/>
  <c r="I999" i="1" s="1"/>
  <c r="H231" i="1"/>
  <c r="I231" i="1" s="1"/>
  <c r="H84" i="1"/>
  <c r="I84" i="1" s="1"/>
  <c r="H148" i="1"/>
  <c r="I148" i="1" s="1"/>
  <c r="H340" i="1"/>
  <c r="I340" i="1" s="1"/>
  <c r="H388" i="1"/>
  <c r="I388" i="1" s="1"/>
  <c r="H452" i="1"/>
  <c r="I452" i="1" s="1"/>
  <c r="H41" i="1"/>
  <c r="I41" i="1" s="1"/>
  <c r="H105" i="1"/>
  <c r="I105" i="1" s="1"/>
  <c r="H233" i="1"/>
  <c r="I233" i="1" s="1"/>
  <c r="H631" i="1"/>
  <c r="I631" i="1" s="1"/>
  <c r="H695" i="1"/>
  <c r="I695" i="1" s="1"/>
  <c r="H759" i="1"/>
  <c r="I759" i="1" s="1"/>
  <c r="H887" i="1"/>
  <c r="I887" i="1" s="1"/>
  <c r="H12" i="1"/>
  <c r="I12" i="1" s="1"/>
  <c r="H127" i="1"/>
  <c r="I127" i="1" s="1"/>
  <c r="H586" i="1"/>
  <c r="I586" i="1" s="1"/>
  <c r="H721" i="1"/>
  <c r="I721" i="1" s="1"/>
  <c r="H561" i="1"/>
  <c r="I561" i="1" s="1"/>
  <c r="H198" i="1"/>
  <c r="I198" i="1" s="1"/>
  <c r="H92" i="1"/>
  <c r="I92" i="1" s="1"/>
  <c r="H1277" i="1"/>
  <c r="I1277" i="1" s="1"/>
  <c r="H490" i="1"/>
  <c r="I490" i="1" s="1"/>
  <c r="H458" i="1"/>
  <c r="I458" i="1" s="1"/>
  <c r="H577" i="1"/>
  <c r="I577" i="1" s="1"/>
  <c r="H465" i="1"/>
  <c r="I465" i="1" s="1"/>
  <c r="H463" i="1"/>
  <c r="I463" i="1" s="1"/>
  <c r="H207" i="1"/>
  <c r="I207" i="1" s="1"/>
  <c r="H79" i="1"/>
  <c r="I79" i="1" s="1"/>
  <c r="H762" i="1"/>
  <c r="I762" i="1" s="1"/>
  <c r="H362" i="1"/>
  <c r="I362" i="1" s="1"/>
  <c r="H6" i="1"/>
  <c r="I6" i="1" s="1"/>
  <c r="H583" i="1"/>
  <c r="I583" i="1" s="1"/>
  <c r="H436" i="1"/>
  <c r="I436" i="1" s="1"/>
  <c r="H1814" i="1"/>
  <c r="I1814" i="1" s="1"/>
  <c r="H183" i="1"/>
  <c r="I183" i="1" s="1"/>
  <c r="H247" i="1"/>
  <c r="I247" i="1" s="1"/>
  <c r="H36" i="1"/>
  <c r="I36" i="1" s="1"/>
  <c r="H100" i="1"/>
  <c r="I100" i="1" s="1"/>
  <c r="H164" i="1"/>
  <c r="I164" i="1" s="1"/>
  <c r="H228" i="1"/>
  <c r="I228" i="1" s="1"/>
  <c r="H78" i="1"/>
  <c r="I78" i="1" s="1"/>
  <c r="H206" i="1"/>
  <c r="I206" i="1" s="1"/>
  <c r="H359" i="1"/>
  <c r="I359" i="1" s="1"/>
  <c r="H615" i="1"/>
  <c r="I615" i="1" s="1"/>
  <c r="H596" i="1"/>
  <c r="I596" i="1" s="1"/>
  <c r="H121" i="1"/>
  <c r="I121" i="1" s="1"/>
  <c r="H313" i="1"/>
  <c r="I313" i="1" s="1"/>
  <c r="H967" i="1"/>
  <c r="I967" i="1" s="1"/>
  <c r="H252" i="1"/>
  <c r="I252" i="1" s="1"/>
  <c r="H172" i="1"/>
  <c r="I172" i="1" s="1"/>
  <c r="H95" i="1"/>
  <c r="I95" i="1" s="1"/>
  <c r="H1046" i="1"/>
  <c r="I1046" i="1" s="1"/>
  <c r="H554" i="1"/>
  <c r="I554" i="1" s="1"/>
  <c r="H522" i="1"/>
  <c r="I522" i="1" s="1"/>
  <c r="H284" i="1"/>
  <c r="I284" i="1" s="1"/>
  <c r="H962" i="1"/>
  <c r="I962" i="1" s="1"/>
  <c r="H698" i="1"/>
  <c r="I698" i="1" s="1"/>
  <c r="H901" i="1"/>
  <c r="I901" i="1" s="1"/>
  <c r="H673" i="1"/>
  <c r="I673" i="1" s="1"/>
  <c r="H1191" i="1"/>
  <c r="I1191" i="1" s="1"/>
  <c r="H351" i="1"/>
  <c r="I351" i="1" s="1"/>
  <c r="H294" i="1"/>
  <c r="I294" i="1" s="1"/>
  <c r="H246" i="1"/>
  <c r="I246" i="1" s="1"/>
  <c r="H214" i="1"/>
  <c r="I214" i="1" s="1"/>
  <c r="H70" i="1"/>
  <c r="I70" i="1" s="1"/>
  <c r="H268" i="1"/>
  <c r="I268" i="1" s="1"/>
  <c r="H31" i="1"/>
  <c r="I31" i="1" s="1"/>
  <c r="H1302" i="1"/>
  <c r="I1302" i="1" s="1"/>
  <c r="H1769" i="1"/>
  <c r="I1769" i="1" s="1"/>
  <c r="H1848" i="1"/>
  <c r="I1848" i="1" s="1"/>
  <c r="H1720" i="1"/>
  <c r="I1720" i="1" s="1"/>
  <c r="H1464" i="1"/>
  <c r="I1464" i="1" s="1"/>
  <c r="H1328" i="1"/>
  <c r="I1328" i="1" s="1"/>
  <c r="H1523" i="1"/>
  <c r="I1523" i="1" s="1"/>
  <c r="H1395" i="1"/>
  <c r="I1395" i="1" s="1"/>
  <c r="H1331" i="1"/>
  <c r="I1331" i="1" s="1"/>
  <c r="H1299" i="1"/>
  <c r="I1299" i="1" s="1"/>
  <c r="H63" i="1"/>
  <c r="I63" i="1" s="1"/>
  <c r="H182" i="1"/>
  <c r="I182" i="1" s="1"/>
  <c r="H279" i="1"/>
  <c r="I279" i="1" s="1"/>
  <c r="H196" i="1"/>
  <c r="I196" i="1" s="1"/>
  <c r="H46" i="1"/>
  <c r="I46" i="1" s="1"/>
  <c r="H500" i="1"/>
  <c r="I500" i="1" s="1"/>
  <c r="H564" i="1"/>
  <c r="I564" i="1" s="1"/>
  <c r="H25" i="1"/>
  <c r="I25" i="1" s="1"/>
  <c r="H1127" i="1"/>
  <c r="I1127" i="1" s="1"/>
  <c r="H295" i="1"/>
  <c r="I295" i="1" s="1"/>
  <c r="H20" i="1"/>
  <c r="I20" i="1" s="1"/>
  <c r="H71" i="1"/>
  <c r="I71" i="1" s="1"/>
  <c r="H263" i="1"/>
  <c r="I263" i="1" s="1"/>
  <c r="H116" i="1"/>
  <c r="I116" i="1" s="1"/>
  <c r="H308" i="1"/>
  <c r="I308" i="1" s="1"/>
  <c r="H30" i="1"/>
  <c r="I30" i="1" s="1"/>
  <c r="H158" i="1"/>
  <c r="I158" i="1" s="1"/>
  <c r="H439" i="1"/>
  <c r="I439" i="1" s="1"/>
  <c r="H548" i="1"/>
  <c r="I548" i="1" s="1"/>
  <c r="H612" i="1"/>
  <c r="I612" i="1" s="1"/>
  <c r="H9" i="1"/>
  <c r="I9" i="1" s="1"/>
  <c r="H265" i="1"/>
  <c r="I265" i="1" s="1"/>
  <c r="H329" i="1"/>
  <c r="I329" i="1" s="1"/>
  <c r="H1111" i="1"/>
  <c r="I1111" i="1" s="1"/>
  <c r="H47" i="1"/>
  <c r="I47" i="1" s="1"/>
  <c r="H111" i="1"/>
  <c r="I111" i="1" s="1"/>
  <c r="H175" i="1"/>
  <c r="I175" i="1" s="1"/>
  <c r="H223" i="1"/>
  <c r="I223" i="1" s="1"/>
  <c r="H255" i="1"/>
  <c r="I255" i="1" s="1"/>
  <c r="H287" i="1"/>
  <c r="I287" i="1" s="1"/>
  <c r="H303" i="1"/>
  <c r="I303" i="1" s="1"/>
  <c r="H335" i="1"/>
  <c r="I335" i="1" s="1"/>
  <c r="H28" i="1"/>
  <c r="I28" i="1" s="1"/>
  <c r="H60" i="1"/>
  <c r="I60" i="1" s="1"/>
  <c r="H76" i="1"/>
  <c r="I76" i="1" s="1"/>
  <c r="H108" i="1"/>
  <c r="I108" i="1" s="1"/>
  <c r="H140" i="1"/>
  <c r="I140" i="1" s="1"/>
  <c r="H156" i="1"/>
  <c r="I156" i="1" s="1"/>
  <c r="H188" i="1"/>
  <c r="I188" i="1" s="1"/>
  <c r="H204" i="1"/>
  <c r="I204" i="1" s="1"/>
  <c r="H236" i="1"/>
  <c r="I236" i="1" s="1"/>
  <c r="H316" i="1"/>
  <c r="I316" i="1" s="1"/>
  <c r="H38" i="1"/>
  <c r="I38" i="1" s="1"/>
  <c r="H54" i="1"/>
  <c r="I54" i="1" s="1"/>
  <c r="H86" i="1"/>
  <c r="I86" i="1" s="1"/>
  <c r="H102" i="1"/>
  <c r="I102" i="1" s="1"/>
  <c r="H118" i="1"/>
  <c r="I118" i="1" s="1"/>
  <c r="H134" i="1"/>
  <c r="I134" i="1" s="1"/>
  <c r="H166" i="1"/>
  <c r="I166" i="1" s="1"/>
  <c r="H230" i="1"/>
  <c r="I230" i="1" s="1"/>
  <c r="H278" i="1"/>
  <c r="I278" i="1" s="1"/>
  <c r="H310" i="1"/>
  <c r="I310" i="1" s="1"/>
  <c r="H367" i="1"/>
  <c r="I367" i="1" s="1"/>
  <c r="H383" i="1"/>
  <c r="I383" i="1" s="1"/>
  <c r="H399" i="1"/>
  <c r="I399" i="1" s="1"/>
  <c r="H415" i="1"/>
  <c r="I415" i="1" s="1"/>
  <c r="H447" i="1"/>
  <c r="I447" i="1" s="1"/>
  <c r="H479" i="1"/>
  <c r="I479" i="1" s="1"/>
  <c r="H495" i="1"/>
  <c r="I495" i="1" s="1"/>
  <c r="H511" i="1"/>
  <c r="I511" i="1" s="1"/>
  <c r="H527" i="1"/>
  <c r="I527" i="1" s="1"/>
  <c r="H543" i="1"/>
  <c r="I543" i="1" s="1"/>
  <c r="H559" i="1"/>
  <c r="I559" i="1" s="1"/>
  <c r="H575" i="1"/>
  <c r="I575" i="1" s="1"/>
  <c r="H591" i="1"/>
  <c r="I591" i="1" s="1"/>
  <c r="H607" i="1"/>
  <c r="I607" i="1" s="1"/>
  <c r="H348" i="1"/>
  <c r="I348" i="1" s="1"/>
  <c r="H364" i="1"/>
  <c r="I364" i="1" s="1"/>
  <c r="H380" i="1"/>
  <c r="I380" i="1" s="1"/>
  <c r="H3" i="1"/>
  <c r="I3" i="1" s="1"/>
  <c r="H19" i="1"/>
  <c r="I19" i="1" s="1"/>
  <c r="H35" i="1"/>
  <c r="I35" i="1" s="1"/>
  <c r="H51" i="1"/>
  <c r="I51" i="1" s="1"/>
  <c r="H67" i="1"/>
  <c r="I67" i="1" s="1"/>
  <c r="H83" i="1"/>
  <c r="I83" i="1" s="1"/>
  <c r="H99" i="1"/>
  <c r="I99" i="1" s="1"/>
  <c r="H115" i="1"/>
  <c r="I115" i="1" s="1"/>
  <c r="H131" i="1"/>
  <c r="I131" i="1" s="1"/>
  <c r="H147" i="1"/>
  <c r="I147" i="1" s="1"/>
  <c r="H163" i="1"/>
  <c r="I163" i="1" s="1"/>
  <c r="H179" i="1"/>
  <c r="I179" i="1" s="1"/>
  <c r="H195" i="1"/>
  <c r="I195" i="1" s="1"/>
  <c r="H211" i="1"/>
  <c r="I211" i="1" s="1"/>
  <c r="H227" i="1"/>
  <c r="I227" i="1" s="1"/>
  <c r="H243" i="1"/>
  <c r="I243" i="1" s="1"/>
  <c r="H259" i="1"/>
  <c r="I259" i="1" s="1"/>
  <c r="H275" i="1"/>
  <c r="I275" i="1" s="1"/>
  <c r="H291" i="1"/>
  <c r="I291" i="1" s="1"/>
  <c r="H307" i="1"/>
  <c r="I307" i="1" s="1"/>
  <c r="H323" i="1"/>
  <c r="I323" i="1" s="1"/>
  <c r="H339" i="1"/>
  <c r="I339" i="1" s="1"/>
  <c r="H16" i="1"/>
  <c r="I16" i="1" s="1"/>
  <c r="H32" i="1"/>
  <c r="I32" i="1" s="1"/>
  <c r="H48" i="1"/>
  <c r="I48" i="1" s="1"/>
  <c r="H64" i="1"/>
  <c r="I64" i="1" s="1"/>
  <c r="H80" i="1"/>
  <c r="I80" i="1" s="1"/>
  <c r="H96" i="1"/>
  <c r="I96" i="1" s="1"/>
  <c r="H112" i="1"/>
  <c r="I112" i="1" s="1"/>
  <c r="H128" i="1"/>
  <c r="I128" i="1" s="1"/>
  <c r="H144" i="1"/>
  <c r="I144" i="1" s="1"/>
  <c r="H160" i="1"/>
  <c r="I160" i="1" s="1"/>
  <c r="H176" i="1"/>
  <c r="I176" i="1" s="1"/>
  <c r="H192" i="1"/>
  <c r="I192" i="1" s="1"/>
  <c r="H208" i="1"/>
  <c r="I208" i="1" s="1"/>
  <c r="H224" i="1"/>
  <c r="I224" i="1" s="1"/>
  <c r="H240" i="1"/>
  <c r="I240" i="1" s="1"/>
  <c r="H256" i="1"/>
  <c r="I256" i="1" s="1"/>
  <c r="H272" i="1"/>
  <c r="I272" i="1" s="1"/>
  <c r="H288" i="1"/>
  <c r="I288" i="1" s="1"/>
  <c r="H304" i="1"/>
  <c r="I304" i="1" s="1"/>
  <c r="H320" i="1"/>
  <c r="I320" i="1" s="1"/>
  <c r="H336" i="1"/>
  <c r="I336" i="1" s="1"/>
  <c r="H10" i="1"/>
  <c r="I10" i="1" s="1"/>
  <c r="H26" i="1"/>
  <c r="I26" i="1" s="1"/>
  <c r="H42" i="1"/>
  <c r="I42" i="1" s="1"/>
  <c r="H58" i="1"/>
  <c r="I58" i="1" s="1"/>
  <c r="H74" i="1"/>
  <c r="I74" i="1" s="1"/>
  <c r="H90" i="1"/>
  <c r="I90" i="1" s="1"/>
  <c r="H106" i="1"/>
  <c r="I106" i="1" s="1"/>
  <c r="H122" i="1"/>
  <c r="I122" i="1" s="1"/>
  <c r="H138" i="1"/>
  <c r="I138" i="1" s="1"/>
  <c r="H154" i="1"/>
  <c r="I154" i="1" s="1"/>
  <c r="H170" i="1"/>
  <c r="I170" i="1" s="1"/>
  <c r="H186" i="1"/>
  <c r="I186" i="1" s="1"/>
  <c r="H202" i="1"/>
  <c r="I202" i="1" s="1"/>
  <c r="H218" i="1"/>
  <c r="I218" i="1" s="1"/>
  <c r="H234" i="1"/>
  <c r="I234" i="1" s="1"/>
  <c r="H250" i="1"/>
  <c r="I250" i="1" s="1"/>
  <c r="H266" i="1"/>
  <c r="I266" i="1" s="1"/>
  <c r="H282" i="1"/>
  <c r="I282" i="1" s="1"/>
  <c r="H298" i="1"/>
  <c r="I298" i="1" s="1"/>
  <c r="H314" i="1"/>
  <c r="I314" i="1" s="1"/>
  <c r="H355" i="1"/>
  <c r="I355" i="1" s="1"/>
  <c r="H371" i="1"/>
  <c r="I371" i="1" s="1"/>
  <c r="H387" i="1"/>
  <c r="I387" i="1" s="1"/>
  <c r="H403" i="1"/>
  <c r="I403" i="1" s="1"/>
  <c r="H419" i="1"/>
  <c r="I419" i="1" s="1"/>
  <c r="H435" i="1"/>
  <c r="I435" i="1" s="1"/>
  <c r="H451" i="1"/>
  <c r="I451" i="1" s="1"/>
  <c r="H467" i="1"/>
  <c r="I467" i="1" s="1"/>
  <c r="H483" i="1"/>
  <c r="I483" i="1" s="1"/>
  <c r="H499" i="1"/>
  <c r="I499" i="1" s="1"/>
  <c r="H515" i="1"/>
  <c r="I515" i="1" s="1"/>
  <c r="H531" i="1"/>
  <c r="I531" i="1" s="1"/>
  <c r="H547" i="1"/>
  <c r="I547" i="1" s="1"/>
  <c r="H563" i="1"/>
  <c r="I563" i="1" s="1"/>
  <c r="H579" i="1"/>
  <c r="I579" i="1" s="1"/>
  <c r="H595" i="1"/>
  <c r="I595" i="1" s="1"/>
  <c r="H611" i="1"/>
  <c r="I611" i="1" s="1"/>
  <c r="H352" i="1"/>
  <c r="I352" i="1" s="1"/>
  <c r="H368" i="1"/>
  <c r="I368" i="1" s="1"/>
  <c r="H384" i="1"/>
  <c r="I384" i="1" s="1"/>
  <c r="H400" i="1"/>
  <c r="I400" i="1" s="1"/>
  <c r="H416" i="1"/>
  <c r="I416" i="1" s="1"/>
  <c r="H432" i="1"/>
  <c r="I432" i="1" s="1"/>
  <c r="H448" i="1"/>
  <c r="I448" i="1" s="1"/>
  <c r="H464" i="1"/>
  <c r="I464" i="1" s="1"/>
  <c r="H480" i="1"/>
  <c r="I480" i="1" s="1"/>
  <c r="H496" i="1"/>
  <c r="I496" i="1" s="1"/>
  <c r="H512" i="1"/>
  <c r="I512" i="1" s="1"/>
  <c r="H528" i="1"/>
  <c r="I528" i="1" s="1"/>
  <c r="H544" i="1"/>
  <c r="I544" i="1" s="1"/>
  <c r="H560" i="1"/>
  <c r="I560" i="1" s="1"/>
  <c r="H576" i="1"/>
  <c r="I576" i="1" s="1"/>
  <c r="H592" i="1"/>
  <c r="I592" i="1" s="1"/>
  <c r="H608" i="1"/>
  <c r="I608" i="1" s="1"/>
  <c r="H624" i="1"/>
  <c r="I624" i="1" s="1"/>
  <c r="H640" i="1"/>
  <c r="I640" i="1" s="1"/>
  <c r="H656" i="1"/>
  <c r="I656" i="1" s="1"/>
  <c r="H672" i="1"/>
  <c r="I672" i="1" s="1"/>
  <c r="H21" i="1"/>
  <c r="I21" i="1" s="1"/>
  <c r="H37" i="1"/>
  <c r="I37" i="1" s="1"/>
  <c r="H53" i="1"/>
  <c r="I53" i="1" s="1"/>
  <c r="H69" i="1"/>
  <c r="I69" i="1" s="1"/>
  <c r="H85" i="1"/>
  <c r="I85" i="1" s="1"/>
  <c r="H101" i="1"/>
  <c r="I101" i="1" s="1"/>
  <c r="H117" i="1"/>
  <c r="I117" i="1" s="1"/>
  <c r="H133" i="1"/>
  <c r="I133" i="1" s="1"/>
  <c r="H149" i="1"/>
  <c r="I149" i="1" s="1"/>
  <c r="H165" i="1"/>
  <c r="I165" i="1" s="1"/>
  <c r="H181" i="1"/>
  <c r="I181" i="1" s="1"/>
  <c r="H197" i="1"/>
  <c r="I197" i="1" s="1"/>
  <c r="H213" i="1"/>
  <c r="I213" i="1" s="1"/>
  <c r="H229" i="1"/>
  <c r="I229" i="1" s="1"/>
  <c r="H245" i="1"/>
  <c r="I245" i="1" s="1"/>
  <c r="H261" i="1"/>
  <c r="I261" i="1" s="1"/>
  <c r="H277" i="1"/>
  <c r="I277" i="1" s="1"/>
  <c r="H293" i="1"/>
  <c r="I293" i="1" s="1"/>
  <c r="H309" i="1"/>
  <c r="I309" i="1" s="1"/>
  <c r="H325" i="1"/>
  <c r="I325" i="1" s="1"/>
  <c r="H341" i="1"/>
  <c r="I341" i="1" s="1"/>
  <c r="H627" i="1"/>
  <c r="I627" i="1" s="1"/>
  <c r="H643" i="1"/>
  <c r="I643" i="1" s="1"/>
  <c r="H659" i="1"/>
  <c r="I659" i="1" s="1"/>
  <c r="H675" i="1"/>
  <c r="I675" i="1" s="1"/>
  <c r="H691" i="1"/>
  <c r="I691" i="1" s="1"/>
  <c r="H707" i="1"/>
  <c r="I707" i="1" s="1"/>
  <c r="H723" i="1"/>
  <c r="I723" i="1" s="1"/>
  <c r="H739" i="1"/>
  <c r="I739" i="1" s="1"/>
  <c r="H755" i="1"/>
  <c r="I755" i="1" s="1"/>
  <c r="H771" i="1"/>
  <c r="I771" i="1" s="1"/>
  <c r="H787" i="1"/>
  <c r="I787" i="1" s="1"/>
  <c r="H803" i="1"/>
  <c r="I803" i="1" s="1"/>
  <c r="H819" i="1"/>
  <c r="I819" i="1" s="1"/>
  <c r="H835" i="1"/>
  <c r="I835" i="1" s="1"/>
  <c r="H851" i="1"/>
  <c r="I851" i="1" s="1"/>
  <c r="H867" i="1"/>
  <c r="I867" i="1" s="1"/>
  <c r="H883" i="1"/>
  <c r="I883" i="1" s="1"/>
  <c r="H899" i="1"/>
  <c r="I899" i="1" s="1"/>
  <c r="H915" i="1"/>
  <c r="I915" i="1" s="1"/>
  <c r="H931" i="1"/>
  <c r="I931" i="1" s="1"/>
  <c r="H947" i="1"/>
  <c r="I947" i="1" s="1"/>
  <c r="H963" i="1"/>
  <c r="I963" i="1" s="1"/>
  <c r="H979" i="1"/>
  <c r="I979" i="1" s="1"/>
  <c r="H995" i="1"/>
  <c r="I995" i="1" s="1"/>
  <c r="H1011" i="1"/>
  <c r="I1011" i="1" s="1"/>
  <c r="H1027" i="1"/>
  <c r="I1027" i="1" s="1"/>
  <c r="H1043" i="1"/>
  <c r="I1043" i="1" s="1"/>
  <c r="H1059" i="1"/>
  <c r="I1059" i="1" s="1"/>
  <c r="H1075" i="1"/>
  <c r="I1075" i="1" s="1"/>
  <c r="H1091" i="1"/>
  <c r="I1091" i="1" s="1"/>
  <c r="H1107" i="1"/>
  <c r="I1107" i="1" s="1"/>
  <c r="H1123" i="1"/>
  <c r="I1123" i="1" s="1"/>
  <c r="H1139" i="1"/>
  <c r="I1139" i="1" s="1"/>
  <c r="H1155" i="1"/>
  <c r="I1155" i="1" s="1"/>
  <c r="H1171" i="1"/>
  <c r="I1171" i="1" s="1"/>
  <c r="H1187" i="1"/>
  <c r="I1187" i="1" s="1"/>
  <c r="H1203" i="1"/>
  <c r="I1203" i="1" s="1"/>
  <c r="H1219" i="1"/>
  <c r="I1219" i="1" s="1"/>
  <c r="H1235" i="1"/>
  <c r="I1235" i="1" s="1"/>
  <c r="H1251" i="1"/>
  <c r="I1251" i="1" s="1"/>
  <c r="H1267" i="1"/>
  <c r="I1267" i="1" s="1"/>
  <c r="H1283" i="1"/>
  <c r="I1283" i="1" s="1"/>
  <c r="H349" i="1"/>
  <c r="I349" i="1" s="1"/>
  <c r="H365" i="1"/>
  <c r="I365" i="1" s="1"/>
  <c r="H381" i="1"/>
  <c r="I381" i="1" s="1"/>
  <c r="H397" i="1"/>
  <c r="I397" i="1" s="1"/>
  <c r="H413" i="1"/>
  <c r="I413" i="1" s="1"/>
  <c r="H429" i="1"/>
  <c r="I429" i="1" s="1"/>
  <c r="H445" i="1"/>
  <c r="I445" i="1" s="1"/>
  <c r="H461" i="1"/>
  <c r="I461" i="1" s="1"/>
  <c r="H477" i="1"/>
  <c r="I477" i="1" s="1"/>
  <c r="H493" i="1"/>
  <c r="I493" i="1" s="1"/>
  <c r="H509" i="1"/>
  <c r="I509" i="1" s="1"/>
  <c r="H525" i="1"/>
  <c r="I525" i="1" s="1"/>
  <c r="H541" i="1"/>
  <c r="I541" i="1" s="1"/>
  <c r="H557" i="1"/>
  <c r="I557" i="1" s="1"/>
  <c r="H573" i="1"/>
  <c r="I573" i="1" s="1"/>
  <c r="H589" i="1"/>
  <c r="I589" i="1" s="1"/>
  <c r="H605" i="1"/>
  <c r="I605" i="1" s="1"/>
  <c r="H621" i="1"/>
  <c r="I621" i="1" s="1"/>
  <c r="H637" i="1"/>
  <c r="I637" i="1" s="1"/>
  <c r="H653" i="1"/>
  <c r="I653" i="1" s="1"/>
  <c r="H669" i="1"/>
  <c r="I669" i="1" s="1"/>
  <c r="H685" i="1"/>
  <c r="I685" i="1" s="1"/>
  <c r="H701" i="1"/>
  <c r="I701" i="1" s="1"/>
  <c r="H717" i="1"/>
  <c r="I717" i="1" s="1"/>
  <c r="H733" i="1"/>
  <c r="I733" i="1" s="1"/>
  <c r="H749" i="1"/>
  <c r="I749" i="1" s="1"/>
  <c r="H765" i="1"/>
  <c r="I765" i="1" s="1"/>
  <c r="H797" i="1"/>
  <c r="I797" i="1" s="1"/>
  <c r="H829" i="1"/>
  <c r="I829" i="1" s="1"/>
  <c r="H861" i="1"/>
  <c r="I861" i="1" s="1"/>
  <c r="H893" i="1"/>
  <c r="I893" i="1" s="1"/>
  <c r="H925" i="1"/>
  <c r="I925" i="1" s="1"/>
  <c r="H318" i="1"/>
  <c r="I318" i="1" s="1"/>
  <c r="H704" i="1"/>
  <c r="I704" i="1" s="1"/>
  <c r="H736" i="1"/>
  <c r="I736" i="1" s="1"/>
  <c r="H768" i="1"/>
  <c r="I768" i="1" s="1"/>
  <c r="H800" i="1"/>
  <c r="I800" i="1" s="1"/>
  <c r="H832" i="1"/>
  <c r="I832" i="1" s="1"/>
  <c r="H864" i="1"/>
  <c r="I864" i="1" s="1"/>
  <c r="H896" i="1"/>
  <c r="I896" i="1" s="1"/>
  <c r="H928" i="1"/>
  <c r="I928" i="1" s="1"/>
  <c r="H960" i="1"/>
  <c r="I960" i="1" s="1"/>
  <c r="H992" i="1"/>
  <c r="I992" i="1" s="1"/>
  <c r="H965" i="1"/>
  <c r="I965" i="1" s="1"/>
  <c r="H997" i="1"/>
  <c r="I997" i="1" s="1"/>
  <c r="H1029" i="1"/>
  <c r="I1029" i="1" s="1"/>
  <c r="H322" i="1"/>
  <c r="I322" i="1" s="1"/>
  <c r="H354" i="1"/>
  <c r="I354" i="1" s="1"/>
  <c r="H386" i="1"/>
  <c r="I386" i="1" s="1"/>
  <c r="H418" i="1"/>
  <c r="I418" i="1" s="1"/>
  <c r="H450" i="1"/>
  <c r="I450" i="1" s="1"/>
  <c r="H482" i="1"/>
  <c r="I482" i="1" s="1"/>
  <c r="H514" i="1"/>
  <c r="I514" i="1" s="1"/>
  <c r="H546" i="1"/>
  <c r="I546" i="1" s="1"/>
  <c r="H578" i="1"/>
  <c r="I578" i="1" s="1"/>
  <c r="H610" i="1"/>
  <c r="I610" i="1" s="1"/>
  <c r="H642" i="1"/>
  <c r="I642" i="1" s="1"/>
  <c r="H1323" i="1"/>
  <c r="I1323" i="1" s="1"/>
  <c r="H1355" i="1"/>
  <c r="I1355" i="1" s="1"/>
  <c r="H1387" i="1"/>
  <c r="I1387" i="1" s="1"/>
  <c r="H1419" i="1"/>
  <c r="I1419" i="1" s="1"/>
  <c r="H1451" i="1"/>
  <c r="I1451" i="1" s="1"/>
  <c r="H1483" i="1"/>
  <c r="I1483" i="1" s="1"/>
  <c r="H1515" i="1"/>
  <c r="I1515" i="1" s="1"/>
  <c r="H1547" i="1"/>
  <c r="I1547" i="1" s="1"/>
  <c r="H1040" i="1"/>
  <c r="I1040" i="1" s="1"/>
  <c r="H1072" i="1"/>
  <c r="I1072" i="1" s="1"/>
  <c r="H1120" i="1"/>
  <c r="I1120" i="1" s="1"/>
  <c r="H1184" i="1"/>
  <c r="I1184" i="1" s="1"/>
  <c r="H1248" i="1"/>
  <c r="I1248" i="1" s="1"/>
  <c r="H1312" i="1"/>
  <c r="I1312" i="1" s="1"/>
  <c r="H682" i="1"/>
  <c r="I682" i="1" s="1"/>
  <c r="H746" i="1"/>
  <c r="I746" i="1" s="1"/>
  <c r="H810" i="1"/>
  <c r="I810" i="1" s="1"/>
  <c r="H930" i="1"/>
  <c r="I930" i="1" s="1"/>
  <c r="H1623" i="1"/>
  <c r="I1623" i="1" s="1"/>
  <c r="H1751" i="1"/>
  <c r="I1751" i="1" s="1"/>
  <c r="H1432" i="1"/>
  <c r="I1432" i="1" s="1"/>
  <c r="H1560" i="1"/>
  <c r="I1560" i="1" s="1"/>
  <c r="H1688" i="1"/>
  <c r="I1688" i="1" s="1"/>
  <c r="H1816" i="1"/>
  <c r="I1816" i="1" s="1"/>
  <c r="H1705" i="1"/>
  <c r="I1705" i="1" s="1"/>
  <c r="H1117" i="1"/>
  <c r="I1117" i="1" s="1"/>
  <c r="H1245" i="1"/>
  <c r="I1245" i="1" s="1"/>
  <c r="H1445" i="1"/>
  <c r="I1445" i="1" s="1"/>
  <c r="H1841" i="1"/>
  <c r="I1841" i="1" s="1"/>
  <c r="H1238" i="1"/>
  <c r="I1238" i="1" s="1"/>
  <c r="H1494" i="1"/>
  <c r="I1494" i="1" s="1"/>
  <c r="H433" i="1"/>
  <c r="I433" i="1" s="1"/>
  <c r="H449" i="1"/>
  <c r="I449" i="1" s="1"/>
  <c r="H481" i="1"/>
  <c r="I481" i="1" s="1"/>
  <c r="H497" i="1"/>
  <c r="I497" i="1" s="1"/>
  <c r="H513" i="1"/>
  <c r="I513" i="1" s="1"/>
  <c r="H529" i="1"/>
  <c r="I529" i="1" s="1"/>
  <c r="H545" i="1"/>
  <c r="I545" i="1" s="1"/>
  <c r="H593" i="1"/>
  <c r="I593" i="1" s="1"/>
  <c r="H609" i="1"/>
  <c r="I609" i="1" s="1"/>
  <c r="H641" i="1"/>
  <c r="I641" i="1" s="1"/>
  <c r="H657" i="1"/>
  <c r="I657" i="1" s="1"/>
  <c r="H689" i="1"/>
  <c r="I689" i="1" s="1"/>
  <c r="H737" i="1"/>
  <c r="I737" i="1" s="1"/>
  <c r="H753" i="1"/>
  <c r="I753" i="1" s="1"/>
  <c r="H773" i="1"/>
  <c r="I773" i="1" s="1"/>
  <c r="H805" i="1"/>
  <c r="I805" i="1" s="1"/>
  <c r="H837" i="1"/>
  <c r="I837" i="1" s="1"/>
  <c r="H869" i="1"/>
  <c r="I869" i="1" s="1"/>
  <c r="H933" i="1"/>
  <c r="I933" i="1" s="1"/>
  <c r="H712" i="1"/>
  <c r="I712" i="1" s="1"/>
  <c r="H744" i="1"/>
  <c r="I744" i="1" s="1"/>
  <c r="H776" i="1"/>
  <c r="I776" i="1" s="1"/>
  <c r="H808" i="1"/>
  <c r="I808" i="1" s="1"/>
  <c r="H840" i="1"/>
  <c r="I840" i="1" s="1"/>
  <c r="H872" i="1"/>
  <c r="I872" i="1" s="1"/>
  <c r="H904" i="1"/>
  <c r="I904" i="1" s="1"/>
  <c r="H1000" i="1"/>
  <c r="I1000" i="1" s="1"/>
  <c r="H973" i="1"/>
  <c r="I973" i="1" s="1"/>
  <c r="H1005" i="1"/>
  <c r="I1005" i="1" s="1"/>
  <c r="H1037" i="1"/>
  <c r="I1037" i="1" s="1"/>
  <c r="H330" i="1"/>
  <c r="I330" i="1" s="1"/>
  <c r="H618" i="1"/>
  <c r="I618" i="1" s="1"/>
  <c r="H1363" i="1"/>
  <c r="I1363" i="1" s="1"/>
  <c r="H1427" i="1"/>
  <c r="I1427" i="1" s="1"/>
  <c r="H1459" i="1"/>
  <c r="I1459" i="1" s="1"/>
  <c r="H1491" i="1"/>
  <c r="I1491" i="1" s="1"/>
  <c r="H1016" i="1"/>
  <c r="I1016" i="1" s="1"/>
  <c r="H1048" i="1"/>
  <c r="I1048" i="1" s="1"/>
  <c r="H1136" i="1"/>
  <c r="I1136" i="1" s="1"/>
  <c r="H1200" i="1"/>
  <c r="I1200" i="1" s="1"/>
  <c r="H1264" i="1"/>
  <c r="I1264" i="1" s="1"/>
  <c r="H834" i="1"/>
  <c r="I834" i="1" s="1"/>
  <c r="H1655" i="1"/>
  <c r="I1655" i="1" s="1"/>
  <c r="H1783" i="1"/>
  <c r="I1783" i="1" s="1"/>
  <c r="H1592" i="1"/>
  <c r="I1592" i="1" s="1"/>
  <c r="H1149" i="1"/>
  <c r="I1149" i="1" s="1"/>
  <c r="H1509" i="1"/>
  <c r="I1509" i="1" s="1"/>
  <c r="H1558" i="1"/>
  <c r="I1558" i="1" s="1"/>
  <c r="H1690" i="1"/>
  <c r="I1690" i="1" s="1"/>
  <c r="H1646" i="1"/>
  <c r="I1646" i="1" s="1"/>
  <c r="H1810" i="1"/>
  <c r="I1810" i="1" s="1"/>
  <c r="H1742" i="1"/>
  <c r="I1742" i="1" s="1"/>
  <c r="H1698" i="1"/>
  <c r="I1698" i="1" s="1"/>
  <c r="H1650" i="1"/>
  <c r="I1650" i="1" s="1"/>
  <c r="H1870" i="1"/>
  <c r="I1870" i="1" s="1"/>
  <c r="H1830" i="1"/>
  <c r="I1830" i="1" s="1"/>
  <c r="H1790" i="1"/>
  <c r="I1790" i="1" s="1"/>
  <c r="H1758" i="1"/>
  <c r="I1758" i="1" s="1"/>
  <c r="H1734" i="1"/>
  <c r="I1734" i="1" s="1"/>
  <c r="H1710" i="1"/>
  <c r="I1710" i="1" s="1"/>
  <c r="H1682" i="1"/>
  <c r="I1682" i="1" s="1"/>
  <c r="H1658" i="1"/>
  <c r="I1658" i="1" s="1"/>
  <c r="H1861" i="1"/>
  <c r="I1861" i="1" s="1"/>
  <c r="H1846" i="1"/>
  <c r="I1846" i="1" s="1"/>
  <c r="H1802" i="1"/>
  <c r="I1802" i="1" s="1"/>
  <c r="H1871" i="1"/>
  <c r="I1871" i="1" s="1"/>
  <c r="H1855" i="1"/>
  <c r="I1855" i="1" s="1"/>
  <c r="H1839" i="1"/>
  <c r="I1839" i="1" s="1"/>
  <c r="H1823" i="1"/>
  <c r="I1823" i="1" s="1"/>
  <c r="H1807" i="1"/>
  <c r="I1807" i="1" s="1"/>
  <c r="H1791" i="1"/>
  <c r="I1791" i="1" s="1"/>
  <c r="H1634" i="1"/>
  <c r="I1634" i="1" s="1"/>
  <c r="H1618" i="1"/>
  <c r="I1618" i="1" s="1"/>
  <c r="H1602" i="1"/>
  <c r="I1602" i="1" s="1"/>
  <c r="H1586" i="1"/>
  <c r="I1586" i="1" s="1"/>
  <c r="H1570" i="1"/>
  <c r="I1570" i="1" s="1"/>
  <c r="H1554" i="1"/>
  <c r="I1554" i="1" s="1"/>
  <c r="H1538" i="1"/>
  <c r="I1538" i="1" s="1"/>
  <c r="H1522" i="1"/>
  <c r="I1522" i="1" s="1"/>
  <c r="H1506" i="1"/>
  <c r="I1506" i="1" s="1"/>
  <c r="H1490" i="1"/>
  <c r="I1490" i="1" s="1"/>
  <c r="H1474" i="1"/>
  <c r="I1474" i="1" s="1"/>
  <c r="H1458" i="1"/>
  <c r="I1458" i="1" s="1"/>
  <c r="H1442" i="1"/>
  <c r="I1442" i="1" s="1"/>
  <c r="H1426" i="1"/>
  <c r="I1426" i="1" s="1"/>
  <c r="H1410" i="1"/>
  <c r="I1410" i="1" s="1"/>
  <c r="H1394" i="1"/>
  <c r="I1394" i="1" s="1"/>
  <c r="H1378" i="1"/>
  <c r="I1378" i="1" s="1"/>
  <c r="H1362" i="1"/>
  <c r="I1362" i="1" s="1"/>
  <c r="H1346" i="1"/>
  <c r="I1346" i="1" s="1"/>
  <c r="H1330" i="1"/>
  <c r="I1330" i="1" s="1"/>
  <c r="H1314" i="1"/>
  <c r="I1314" i="1" s="1"/>
  <c r="H1298" i="1"/>
  <c r="I1298" i="1" s="1"/>
  <c r="H1282" i="1"/>
  <c r="I1282" i="1" s="1"/>
  <c r="H1266" i="1"/>
  <c r="I1266" i="1" s="1"/>
  <c r="H1250" i="1"/>
  <c r="I1250" i="1" s="1"/>
  <c r="H1234" i="1"/>
  <c r="I1234" i="1" s="1"/>
  <c r="H1218" i="1"/>
  <c r="I1218" i="1" s="1"/>
  <c r="H1202" i="1"/>
  <c r="I1202" i="1" s="1"/>
  <c r="H1186" i="1"/>
  <c r="I1186" i="1" s="1"/>
  <c r="H1170" i="1"/>
  <c r="I1170" i="1" s="1"/>
  <c r="H1154" i="1"/>
  <c r="I1154" i="1" s="1"/>
  <c r="H1138" i="1"/>
  <c r="I1138" i="1" s="1"/>
  <c r="H1122" i="1"/>
  <c r="I1122" i="1" s="1"/>
  <c r="H1106" i="1"/>
  <c r="I1106" i="1" s="1"/>
  <c r="H1090" i="1"/>
  <c r="I1090" i="1" s="1"/>
  <c r="H1074" i="1"/>
  <c r="I1074" i="1" s="1"/>
  <c r="H1058" i="1"/>
  <c r="I1058" i="1" s="1"/>
  <c r="H1042" i="1"/>
  <c r="I1042" i="1" s="1"/>
  <c r="H1026" i="1"/>
  <c r="I1026" i="1" s="1"/>
  <c r="H1010" i="1"/>
  <c r="I1010" i="1" s="1"/>
  <c r="H994" i="1"/>
  <c r="I994" i="1" s="1"/>
  <c r="H1833" i="1"/>
  <c r="I1833" i="1" s="1"/>
  <c r="H1801" i="1"/>
  <c r="I1801" i="1" s="1"/>
  <c r="H1765" i="1"/>
  <c r="I1765" i="1" s="1"/>
  <c r="H1733" i="1"/>
  <c r="I1733" i="1" s="1"/>
  <c r="H1701" i="1"/>
  <c r="I1701" i="1" s="1"/>
  <c r="H1669" i="1"/>
  <c r="I1669" i="1" s="1"/>
  <c r="H1633" i="1"/>
  <c r="I1633" i="1" s="1"/>
  <c r="H1601" i="1"/>
  <c r="I1601" i="1" s="1"/>
  <c r="H1573" i="1"/>
  <c r="I1573" i="1" s="1"/>
  <c r="H1553" i="1"/>
  <c r="I1553" i="1" s="1"/>
  <c r="H1537" i="1"/>
  <c r="I1537" i="1" s="1"/>
  <c r="H1521" i="1"/>
  <c r="I1521" i="1" s="1"/>
  <c r="H1505" i="1"/>
  <c r="I1505" i="1" s="1"/>
  <c r="H1489" i="1"/>
  <c r="I1489" i="1" s="1"/>
  <c r="H1473" i="1"/>
  <c r="I1473" i="1" s="1"/>
  <c r="H1457" i="1"/>
  <c r="I1457" i="1" s="1"/>
  <c r="H1441" i="1"/>
  <c r="I1441" i="1" s="1"/>
  <c r="H1425" i="1"/>
  <c r="I1425" i="1" s="1"/>
  <c r="H1409" i="1"/>
  <c r="I1409" i="1" s="1"/>
  <c r="H1393" i="1"/>
  <c r="I1393" i="1" s="1"/>
  <c r="H1377" i="1"/>
  <c r="I1377" i="1" s="1"/>
  <c r="H1361" i="1"/>
  <c r="I1361" i="1" s="1"/>
  <c r="H1345" i="1"/>
  <c r="I1345" i="1" s="1"/>
  <c r="H1329" i="1"/>
  <c r="I1329" i="1" s="1"/>
  <c r="H1313" i="1"/>
  <c r="I1313" i="1" s="1"/>
  <c r="H1297" i="1"/>
  <c r="I1297" i="1" s="1"/>
  <c r="H1281" i="1"/>
  <c r="I1281" i="1" s="1"/>
  <c r="H1265" i="1"/>
  <c r="I1265" i="1" s="1"/>
  <c r="H1249" i="1"/>
  <c r="I1249" i="1" s="1"/>
  <c r="H1233" i="1"/>
  <c r="I1233" i="1" s="1"/>
  <c r="H1217" i="1"/>
  <c r="I1217" i="1" s="1"/>
  <c r="H1201" i="1"/>
  <c r="I1201" i="1" s="1"/>
  <c r="H1185" i="1"/>
  <c r="I1185" i="1" s="1"/>
  <c r="H1169" i="1"/>
  <c r="I1169" i="1" s="1"/>
  <c r="H1153" i="1"/>
  <c r="I1153" i="1" s="1"/>
  <c r="H1137" i="1"/>
  <c r="I1137" i="1" s="1"/>
  <c r="H1121" i="1"/>
  <c r="I1121" i="1" s="1"/>
  <c r="H1105" i="1"/>
  <c r="I1105" i="1" s="1"/>
  <c r="H1089" i="1"/>
  <c r="I1089" i="1" s="1"/>
  <c r="H1073" i="1"/>
  <c r="I1073" i="1" s="1"/>
  <c r="H1837" i="1"/>
  <c r="I1837" i="1" s="1"/>
  <c r="H1805" i="1"/>
  <c r="I1805" i="1" s="1"/>
  <c r="H1777" i="1"/>
  <c r="I1777" i="1" s="1"/>
  <c r="H1745" i="1"/>
  <c r="I1745" i="1" s="1"/>
  <c r="H1713" i="1"/>
  <c r="I1713" i="1" s="1"/>
  <c r="H1681" i="1"/>
  <c r="I1681" i="1" s="1"/>
  <c r="H1649" i="1"/>
  <c r="I1649" i="1" s="1"/>
  <c r="H1621" i="1"/>
  <c r="I1621" i="1" s="1"/>
  <c r="H1585" i="1"/>
  <c r="I1585" i="1" s="1"/>
  <c r="H1868" i="1"/>
  <c r="I1868" i="1" s="1"/>
  <c r="H1852" i="1"/>
  <c r="I1852" i="1" s="1"/>
  <c r="H1836" i="1"/>
  <c r="I1836" i="1" s="1"/>
  <c r="H1820" i="1"/>
  <c r="I1820" i="1" s="1"/>
  <c r="H1804" i="1"/>
  <c r="I1804" i="1" s="1"/>
  <c r="H1788" i="1"/>
  <c r="I1788" i="1" s="1"/>
  <c r="H1772" i="1"/>
  <c r="I1772" i="1" s="1"/>
  <c r="H1756" i="1"/>
  <c r="I1756" i="1" s="1"/>
  <c r="H1740" i="1"/>
  <c r="I1740" i="1" s="1"/>
  <c r="H1724" i="1"/>
  <c r="I1724" i="1" s="1"/>
  <c r="H1708" i="1"/>
  <c r="I1708" i="1" s="1"/>
  <c r="H1692" i="1"/>
  <c r="I1692" i="1" s="1"/>
  <c r="H1676" i="1"/>
  <c r="I1676" i="1" s="1"/>
  <c r="H1660" i="1"/>
  <c r="I1660" i="1" s="1"/>
  <c r="H1644" i="1"/>
  <c r="I1644" i="1" s="1"/>
  <c r="H1628" i="1"/>
  <c r="I1628" i="1" s="1"/>
  <c r="H1612" i="1"/>
  <c r="I1612" i="1" s="1"/>
  <c r="H1596" i="1"/>
  <c r="I1596" i="1" s="1"/>
  <c r="H1580" i="1"/>
  <c r="I1580" i="1" s="1"/>
  <c r="H1564" i="1"/>
  <c r="I1564" i="1" s="1"/>
  <c r="H1548" i="1"/>
  <c r="I1548" i="1" s="1"/>
  <c r="H1532" i="1"/>
  <c r="I1532" i="1" s="1"/>
  <c r="H1516" i="1"/>
  <c r="I1516" i="1" s="1"/>
  <c r="H1500" i="1"/>
  <c r="I1500" i="1" s="1"/>
  <c r="H1484" i="1"/>
  <c r="I1484" i="1" s="1"/>
  <c r="H1468" i="1"/>
  <c r="I1468" i="1" s="1"/>
  <c r="H1452" i="1"/>
  <c r="I1452" i="1" s="1"/>
  <c r="H1436" i="1"/>
  <c r="I1436" i="1" s="1"/>
  <c r="H1420" i="1"/>
  <c r="I1420" i="1" s="1"/>
  <c r="H1404" i="1"/>
  <c r="I1404" i="1" s="1"/>
  <c r="H1388" i="1"/>
  <c r="I1388" i="1" s="1"/>
  <c r="H1372" i="1"/>
  <c r="I1372" i="1" s="1"/>
  <c r="H1356" i="1"/>
  <c r="I1356" i="1" s="1"/>
  <c r="H1340" i="1"/>
  <c r="I1340" i="1" s="1"/>
  <c r="H1771" i="1"/>
  <c r="I1771" i="1" s="1"/>
  <c r="H1755" i="1"/>
  <c r="I1755" i="1" s="1"/>
  <c r="H1739" i="1"/>
  <c r="I1739" i="1" s="1"/>
  <c r="H1723" i="1"/>
  <c r="I1723" i="1" s="1"/>
  <c r="H1707" i="1"/>
  <c r="I1707" i="1" s="1"/>
  <c r="H1691" i="1"/>
  <c r="I1691" i="1" s="1"/>
  <c r="H1675" i="1"/>
  <c r="I1675" i="1" s="1"/>
  <c r="H1659" i="1"/>
  <c r="I1659" i="1" s="1"/>
  <c r="H1643" i="1"/>
  <c r="I1643" i="1" s="1"/>
  <c r="H1627" i="1"/>
  <c r="I1627" i="1" s="1"/>
  <c r="H1611" i="1"/>
  <c r="I1611" i="1" s="1"/>
  <c r="H1595" i="1"/>
  <c r="I1595" i="1" s="1"/>
  <c r="H1579" i="1"/>
  <c r="I1579" i="1" s="1"/>
  <c r="H1563" i="1"/>
  <c r="I1563" i="1" s="1"/>
  <c r="H982" i="1"/>
  <c r="I982" i="1" s="1"/>
  <c r="H966" i="1"/>
  <c r="I966" i="1" s="1"/>
  <c r="H950" i="1"/>
  <c r="I950" i="1" s="1"/>
  <c r="H934" i="1"/>
  <c r="I934" i="1" s="1"/>
  <c r="H918" i="1"/>
  <c r="I918" i="1" s="1"/>
  <c r="H902" i="1"/>
  <c r="I902" i="1" s="1"/>
  <c r="H886" i="1"/>
  <c r="I886" i="1" s="1"/>
  <c r="H870" i="1"/>
  <c r="I870" i="1" s="1"/>
  <c r="H854" i="1"/>
  <c r="I854" i="1" s="1"/>
  <c r="H838" i="1"/>
  <c r="I838" i="1" s="1"/>
  <c r="H822" i="1"/>
  <c r="I822" i="1" s="1"/>
  <c r="H1862" i="1"/>
  <c r="I1862" i="1" s="1"/>
  <c r="H1778" i="1"/>
  <c r="I1778" i="1" s="1"/>
  <c r="H1730" i="1"/>
  <c r="I1730" i="1" s="1"/>
  <c r="H1686" i="1"/>
  <c r="I1686" i="1" s="1"/>
  <c r="H1869" i="1"/>
  <c r="I1869" i="1" s="1"/>
  <c r="H1858" i="1"/>
  <c r="I1858" i="1" s="1"/>
  <c r="H1818" i="1"/>
  <c r="I1818" i="1" s="1"/>
  <c r="H1782" i="1"/>
  <c r="I1782" i="1" s="1"/>
  <c r="H1750" i="1"/>
  <c r="I1750" i="1" s="1"/>
  <c r="H1726" i="1"/>
  <c r="I1726" i="1" s="1"/>
  <c r="H1702" i="1"/>
  <c r="I1702" i="1" s="1"/>
  <c r="H1674" i="1"/>
  <c r="I1674" i="1" s="1"/>
  <c r="H1654" i="1"/>
  <c r="I1654" i="1" s="1"/>
  <c r="H1853" i="1"/>
  <c r="I1853" i="1" s="1"/>
  <c r="H1834" i="1"/>
  <c r="I1834" i="1" s="1"/>
  <c r="H1794" i="1"/>
  <c r="I1794" i="1" s="1"/>
  <c r="H1867" i="1"/>
  <c r="I1867" i="1" s="1"/>
  <c r="H1851" i="1"/>
  <c r="I1851" i="1" s="1"/>
  <c r="H1835" i="1"/>
  <c r="I1835" i="1" s="1"/>
  <c r="H1819" i="1"/>
  <c r="I1819" i="1" s="1"/>
  <c r="H1803" i="1"/>
  <c r="I1803" i="1" s="1"/>
  <c r="H1787" i="1"/>
  <c r="I1787" i="1" s="1"/>
  <c r="H1630" i="1"/>
  <c r="I1630" i="1" s="1"/>
  <c r="H1614" i="1"/>
  <c r="I1614" i="1" s="1"/>
  <c r="H1598" i="1"/>
  <c r="I1598" i="1" s="1"/>
  <c r="H1582" i="1"/>
  <c r="I1582" i="1" s="1"/>
  <c r="H1566" i="1"/>
  <c r="I1566" i="1" s="1"/>
  <c r="H1550" i="1"/>
  <c r="I1550" i="1" s="1"/>
  <c r="H1534" i="1"/>
  <c r="I1534" i="1" s="1"/>
  <c r="H1518" i="1"/>
  <c r="I1518" i="1" s="1"/>
  <c r="H1502" i="1"/>
  <c r="I1502" i="1" s="1"/>
  <c r="H1486" i="1"/>
  <c r="I1486" i="1" s="1"/>
  <c r="H1470" i="1"/>
  <c r="I1470" i="1" s="1"/>
  <c r="H1454" i="1"/>
  <c r="I1454" i="1" s="1"/>
  <c r="H1438" i="1"/>
  <c r="I1438" i="1" s="1"/>
  <c r="H1422" i="1"/>
  <c r="I1422" i="1" s="1"/>
  <c r="H1406" i="1"/>
  <c r="I1406" i="1" s="1"/>
  <c r="H1390" i="1"/>
  <c r="I1390" i="1" s="1"/>
  <c r="H1374" i="1"/>
  <c r="I1374" i="1" s="1"/>
  <c r="H1358" i="1"/>
  <c r="I1358" i="1" s="1"/>
  <c r="H1342" i="1"/>
  <c r="I1342" i="1" s="1"/>
  <c r="H1326" i="1"/>
  <c r="I1326" i="1" s="1"/>
  <c r="H1310" i="1"/>
  <c r="I1310" i="1" s="1"/>
  <c r="H1294" i="1"/>
  <c r="I1294" i="1" s="1"/>
  <c r="H1278" i="1"/>
  <c r="I1278" i="1" s="1"/>
  <c r="H1262" i="1"/>
  <c r="I1262" i="1" s="1"/>
  <c r="H1246" i="1"/>
  <c r="I1246" i="1" s="1"/>
  <c r="H1230" i="1"/>
  <c r="I1230" i="1" s="1"/>
  <c r="H1214" i="1"/>
  <c r="I1214" i="1" s="1"/>
  <c r="H1198" i="1"/>
  <c r="I1198" i="1" s="1"/>
  <c r="H1182" i="1"/>
  <c r="I1182" i="1" s="1"/>
  <c r="H1166" i="1"/>
  <c r="I1166" i="1" s="1"/>
  <c r="H1150" i="1"/>
  <c r="I1150" i="1" s="1"/>
  <c r="H1134" i="1"/>
  <c r="I1134" i="1" s="1"/>
  <c r="H1118" i="1"/>
  <c r="I1118" i="1" s="1"/>
  <c r="H1102" i="1"/>
  <c r="I1102" i="1" s="1"/>
  <c r="H1086" i="1"/>
  <c r="I1086" i="1" s="1"/>
  <c r="H1070" i="1"/>
  <c r="I1070" i="1" s="1"/>
  <c r="H1054" i="1"/>
  <c r="I1054" i="1" s="1"/>
  <c r="H1038" i="1"/>
  <c r="I1038" i="1" s="1"/>
  <c r="H1022" i="1"/>
  <c r="I1022" i="1" s="1"/>
  <c r="H1006" i="1"/>
  <c r="I1006" i="1" s="1"/>
  <c r="H990" i="1"/>
  <c r="I990" i="1" s="1"/>
  <c r="H1825" i="1"/>
  <c r="I1825" i="1" s="1"/>
  <c r="H1789" i="1"/>
  <c r="I1789" i="1" s="1"/>
  <c r="H1757" i="1"/>
  <c r="I1757" i="1" s="1"/>
  <c r="H1725" i="1"/>
  <c r="I1725" i="1" s="1"/>
  <c r="H1693" i="1"/>
  <c r="I1693" i="1" s="1"/>
  <c r="H1661" i="1"/>
  <c r="I1661" i="1" s="1"/>
  <c r="H1625" i="1"/>
  <c r="I1625" i="1" s="1"/>
  <c r="H1593" i="1"/>
  <c r="I1593" i="1" s="1"/>
  <c r="H1569" i="1"/>
  <c r="I1569" i="1" s="1"/>
  <c r="H1549" i="1"/>
  <c r="I1549" i="1" s="1"/>
  <c r="H1533" i="1"/>
  <c r="I1533" i="1" s="1"/>
  <c r="H1517" i="1"/>
  <c r="I1517" i="1" s="1"/>
  <c r="H1501" i="1"/>
  <c r="I1501" i="1" s="1"/>
  <c r="H1485" i="1"/>
  <c r="I1485" i="1" s="1"/>
  <c r="H1469" i="1"/>
  <c r="I1469" i="1" s="1"/>
  <c r="H1453" i="1"/>
  <c r="I1453" i="1" s="1"/>
  <c r="H1437" i="1"/>
  <c r="I1437" i="1" s="1"/>
  <c r="H1421" i="1"/>
  <c r="I1421" i="1" s="1"/>
  <c r="H1405" i="1"/>
  <c r="I1405" i="1" s="1"/>
  <c r="H1389" i="1"/>
  <c r="I1389" i="1" s="1"/>
  <c r="H1373" i="1"/>
  <c r="I1373" i="1" s="1"/>
  <c r="H1357" i="1"/>
  <c r="I1357" i="1" s="1"/>
  <c r="H1341" i="1"/>
  <c r="I1341" i="1" s="1"/>
  <c r="H1325" i="1"/>
  <c r="I1325" i="1" s="1"/>
  <c r="H1309" i="1"/>
  <c r="I1309" i="1" s="1"/>
  <c r="H1842" i="1"/>
  <c r="I1842" i="1" s="1"/>
  <c r="H1766" i="1"/>
  <c r="I1766" i="1" s="1"/>
  <c r="H1718" i="1"/>
  <c r="I1718" i="1" s="1"/>
  <c r="H1678" i="1"/>
  <c r="I1678" i="1" s="1"/>
  <c r="H1857" i="1"/>
  <c r="I1857" i="1" s="1"/>
  <c r="H1850" i="1"/>
  <c r="I1850" i="1" s="1"/>
  <c r="H1806" i="1"/>
  <c r="I1806" i="1" s="1"/>
  <c r="H1770" i="1"/>
  <c r="I1770" i="1" s="1"/>
  <c r="H1746" i="1"/>
  <c r="I1746" i="1" s="1"/>
  <c r="H1722" i="1"/>
  <c r="I1722" i="1" s="1"/>
  <c r="H1694" i="1"/>
  <c r="I1694" i="1" s="1"/>
  <c r="H1670" i="1"/>
  <c r="I1670" i="1" s="1"/>
  <c r="H1873" i="1"/>
  <c r="I1873" i="1" s="1"/>
  <c r="H1866" i="1"/>
  <c r="I1866" i="1" s="1"/>
  <c r="H1826" i="1"/>
  <c r="I1826" i="1" s="1"/>
  <c r="H1786" i="1"/>
  <c r="I1786" i="1" s="1"/>
  <c r="H1863" i="1"/>
  <c r="I1863" i="1" s="1"/>
  <c r="H1847" i="1"/>
  <c r="I1847" i="1" s="1"/>
  <c r="H1831" i="1"/>
  <c r="I1831" i="1" s="1"/>
  <c r="H1815" i="1"/>
  <c r="I1815" i="1" s="1"/>
  <c r="H1799" i="1"/>
  <c r="I1799" i="1" s="1"/>
  <c r="H1642" i="1"/>
  <c r="I1642" i="1" s="1"/>
  <c r="H1626" i="1"/>
  <c r="I1626" i="1" s="1"/>
  <c r="H1610" i="1"/>
  <c r="I1610" i="1" s="1"/>
  <c r="H1594" i="1"/>
  <c r="I1594" i="1" s="1"/>
  <c r="H1578" i="1"/>
  <c r="I1578" i="1" s="1"/>
  <c r="H1562" i="1"/>
  <c r="I1562" i="1" s="1"/>
  <c r="H1546" i="1"/>
  <c r="I1546" i="1" s="1"/>
  <c r="H1530" i="1"/>
  <c r="I1530" i="1" s="1"/>
  <c r="H1514" i="1"/>
  <c r="I1514" i="1" s="1"/>
  <c r="H1498" i="1"/>
  <c r="I1498" i="1" s="1"/>
  <c r="H1482" i="1"/>
  <c r="I1482" i="1" s="1"/>
  <c r="H1466" i="1"/>
  <c r="I1466" i="1" s="1"/>
  <c r="H1450" i="1"/>
  <c r="I1450" i="1" s="1"/>
  <c r="H1434" i="1"/>
  <c r="I1434" i="1" s="1"/>
  <c r="H1418" i="1"/>
  <c r="I1418" i="1" s="1"/>
  <c r="H1402" i="1"/>
  <c r="I1402" i="1" s="1"/>
  <c r="H1386" i="1"/>
  <c r="I1386" i="1" s="1"/>
  <c r="H1370" i="1"/>
  <c r="I1370" i="1" s="1"/>
  <c r="H1354" i="1"/>
  <c r="I1354" i="1" s="1"/>
  <c r="H1338" i="1"/>
  <c r="I1338" i="1" s="1"/>
  <c r="H1322" i="1"/>
  <c r="I1322" i="1" s="1"/>
  <c r="H1306" i="1"/>
  <c r="I1306" i="1" s="1"/>
  <c r="H1290" i="1"/>
  <c r="I1290" i="1" s="1"/>
  <c r="H1274" i="1"/>
  <c r="I1274" i="1" s="1"/>
  <c r="H1258" i="1"/>
  <c r="I1258" i="1" s="1"/>
  <c r="H1242" i="1"/>
  <c r="I1242" i="1" s="1"/>
  <c r="H1226" i="1"/>
  <c r="I1226" i="1" s="1"/>
  <c r="H1210" i="1"/>
  <c r="I1210" i="1" s="1"/>
  <c r="H1194" i="1"/>
  <c r="I1194" i="1" s="1"/>
  <c r="H1178" i="1"/>
  <c r="I1178" i="1" s="1"/>
  <c r="H1162" i="1"/>
  <c r="I1162" i="1" s="1"/>
  <c r="H1146" i="1"/>
  <c r="I1146" i="1" s="1"/>
  <c r="H1130" i="1"/>
  <c r="I1130" i="1" s="1"/>
  <c r="H1114" i="1"/>
  <c r="I1114" i="1" s="1"/>
  <c r="H1098" i="1"/>
  <c r="I1098" i="1" s="1"/>
  <c r="H1082" i="1"/>
  <c r="I1082" i="1" s="1"/>
  <c r="H1066" i="1"/>
  <c r="I1066" i="1" s="1"/>
  <c r="H1050" i="1"/>
  <c r="I1050" i="1" s="1"/>
  <c r="H1034" i="1"/>
  <c r="I1034" i="1" s="1"/>
  <c r="H1018" i="1"/>
  <c r="I1018" i="1" s="1"/>
  <c r="H1002" i="1"/>
  <c r="I1002" i="1" s="1"/>
  <c r="H1849" i="1"/>
  <c r="I1849" i="1" s="1"/>
  <c r="H1817" i="1"/>
  <c r="I1817" i="1" s="1"/>
  <c r="H1781" i="1"/>
  <c r="I1781" i="1" s="1"/>
  <c r="H1749" i="1"/>
  <c r="I1749" i="1" s="1"/>
  <c r="H1717" i="1"/>
  <c r="I1717" i="1" s="1"/>
  <c r="H1685" i="1"/>
  <c r="I1685" i="1" s="1"/>
  <c r="H1653" i="1"/>
  <c r="I1653" i="1" s="1"/>
  <c r="H1617" i="1"/>
  <c r="I1617" i="1" s="1"/>
  <c r="H1589" i="1"/>
  <c r="I1589" i="1" s="1"/>
  <c r="H1561" i="1"/>
  <c r="I1561" i="1" s="1"/>
  <c r="H1545" i="1"/>
  <c r="I1545" i="1" s="1"/>
  <c r="H1529" i="1"/>
  <c r="I1529" i="1" s="1"/>
  <c r="H1513" i="1"/>
  <c r="I1513" i="1" s="1"/>
  <c r="H1497" i="1"/>
  <c r="I1497" i="1" s="1"/>
  <c r="H1481" i="1"/>
  <c r="I1481" i="1" s="1"/>
  <c r="H1465" i="1"/>
  <c r="I1465" i="1" s="1"/>
  <c r="H1449" i="1"/>
  <c r="I1449" i="1" s="1"/>
  <c r="H1433" i="1"/>
  <c r="I1433" i="1" s="1"/>
  <c r="H1417" i="1"/>
  <c r="I1417" i="1" s="1"/>
  <c r="H1401" i="1"/>
  <c r="I1401" i="1" s="1"/>
  <c r="H1385" i="1"/>
  <c r="I1385" i="1" s="1"/>
  <c r="H1369" i="1"/>
  <c r="I1369" i="1" s="1"/>
  <c r="H1353" i="1"/>
  <c r="I1353" i="1" s="1"/>
  <c r="H1337" i="1"/>
  <c r="I1337" i="1" s="1"/>
  <c r="H1321" i="1"/>
  <c r="I1321" i="1" s="1"/>
  <c r="H1305" i="1"/>
  <c r="I1305" i="1" s="1"/>
  <c r="H1289" i="1"/>
  <c r="I1289" i="1" s="1"/>
  <c r="H1273" i="1"/>
  <c r="I1273" i="1" s="1"/>
  <c r="H1257" i="1"/>
  <c r="I1257" i="1" s="1"/>
  <c r="H1241" i="1"/>
  <c r="I1241" i="1" s="1"/>
  <c r="H1225" i="1"/>
  <c r="I1225" i="1" s="1"/>
  <c r="H1209" i="1"/>
  <c r="I1209" i="1" s="1"/>
  <c r="H1193" i="1"/>
  <c r="I1193" i="1" s="1"/>
  <c r="H1177" i="1"/>
  <c r="I1177" i="1" s="1"/>
  <c r="H1161" i="1"/>
  <c r="I1161" i="1" s="1"/>
  <c r="H1145" i="1"/>
  <c r="I1145" i="1" s="1"/>
  <c r="H1129" i="1"/>
  <c r="I1129" i="1" s="1"/>
  <c r="H1113" i="1"/>
  <c r="I1113" i="1" s="1"/>
  <c r="H1097" i="1"/>
  <c r="I1097" i="1" s="1"/>
  <c r="H1081" i="1"/>
  <c r="I1081" i="1" s="1"/>
  <c r="H1065" i="1"/>
  <c r="I1065" i="1" s="1"/>
  <c r="H1821" i="1"/>
  <c r="I1821" i="1" s="1"/>
  <c r="H1793" i="1"/>
  <c r="I1793" i="1" s="1"/>
  <c r="H1761" i="1"/>
  <c r="I1761" i="1" s="1"/>
  <c r="H1729" i="1"/>
  <c r="I1729" i="1" s="1"/>
  <c r="H1697" i="1"/>
  <c r="I1697" i="1" s="1"/>
  <c r="H1665" i="1"/>
  <c r="I1665" i="1" s="1"/>
  <c r="H1637" i="1"/>
  <c r="I1637" i="1" s="1"/>
  <c r="H1605" i="1"/>
  <c r="I1605" i="1" s="1"/>
  <c r="H1565" i="1"/>
  <c r="I1565" i="1" s="1"/>
  <c r="H1860" i="1"/>
  <c r="I1860" i="1" s="1"/>
  <c r="H1844" i="1"/>
  <c r="I1844" i="1" s="1"/>
  <c r="H1828" i="1"/>
  <c r="I1828" i="1" s="1"/>
  <c r="H1812" i="1"/>
  <c r="I1812" i="1" s="1"/>
  <c r="H1796" i="1"/>
  <c r="I1796" i="1" s="1"/>
  <c r="H1780" i="1"/>
  <c r="I1780" i="1" s="1"/>
  <c r="H1764" i="1"/>
  <c r="I1764" i="1" s="1"/>
  <c r="H1748" i="1"/>
  <c r="I1748" i="1" s="1"/>
  <c r="H1732" i="1"/>
  <c r="I1732" i="1" s="1"/>
  <c r="H1716" i="1"/>
  <c r="I1716" i="1" s="1"/>
  <c r="H1700" i="1"/>
  <c r="I1700" i="1" s="1"/>
  <c r="H1684" i="1"/>
  <c r="I1684" i="1" s="1"/>
  <c r="H1668" i="1"/>
  <c r="I1668" i="1" s="1"/>
  <c r="H1652" i="1"/>
  <c r="I1652" i="1" s="1"/>
  <c r="H1636" i="1"/>
  <c r="I1636" i="1" s="1"/>
  <c r="H1620" i="1"/>
  <c r="I1620" i="1" s="1"/>
  <c r="H1604" i="1"/>
  <c r="I1604" i="1" s="1"/>
  <c r="H1588" i="1"/>
  <c r="I1588" i="1" s="1"/>
  <c r="H1572" i="1"/>
  <c r="I1572" i="1" s="1"/>
  <c r="H1556" i="1"/>
  <c r="I1556" i="1" s="1"/>
  <c r="H1540" i="1"/>
  <c r="I1540" i="1" s="1"/>
  <c r="H1524" i="1"/>
  <c r="I1524" i="1" s="1"/>
  <c r="H1508" i="1"/>
  <c r="I1508" i="1" s="1"/>
  <c r="H1492" i="1"/>
  <c r="I1492" i="1" s="1"/>
  <c r="H1476" i="1"/>
  <c r="I1476" i="1" s="1"/>
  <c r="H1460" i="1"/>
  <c r="I1460" i="1" s="1"/>
  <c r="H1444" i="1"/>
  <c r="I1444" i="1" s="1"/>
  <c r="H1428" i="1"/>
  <c r="I1428" i="1" s="1"/>
  <c r="H1412" i="1"/>
  <c r="I1412" i="1" s="1"/>
  <c r="H1396" i="1"/>
  <c r="I1396" i="1" s="1"/>
  <c r="H1380" i="1"/>
  <c r="I1380" i="1" s="1"/>
  <c r="H1364" i="1"/>
  <c r="I1364" i="1" s="1"/>
  <c r="H1348" i="1"/>
  <c r="I1348" i="1" s="1"/>
  <c r="H1779" i="1"/>
  <c r="I1779" i="1" s="1"/>
  <c r="H1763" i="1"/>
  <c r="I1763" i="1" s="1"/>
  <c r="H1747" i="1"/>
  <c r="I1747" i="1" s="1"/>
  <c r="H1731" i="1"/>
  <c r="I1731" i="1" s="1"/>
  <c r="H1715" i="1"/>
  <c r="I1715" i="1" s="1"/>
  <c r="H1699" i="1"/>
  <c r="I1699" i="1" s="1"/>
  <c r="H1683" i="1"/>
  <c r="I1683" i="1" s="1"/>
  <c r="H1667" i="1"/>
  <c r="I1667" i="1" s="1"/>
  <c r="H1651" i="1"/>
  <c r="I1651" i="1" s="1"/>
  <c r="H1635" i="1"/>
  <c r="I1635" i="1" s="1"/>
  <c r="H1619" i="1"/>
  <c r="I1619" i="1" s="1"/>
  <c r="H1603" i="1"/>
  <c r="I1603" i="1" s="1"/>
  <c r="H1587" i="1"/>
  <c r="I1587" i="1" s="1"/>
  <c r="H1571" i="1"/>
  <c r="I1571" i="1" s="1"/>
  <c r="H1555" i="1"/>
  <c r="I1555" i="1" s="1"/>
  <c r="H974" i="1"/>
  <c r="I974" i="1" s="1"/>
  <c r="H958" i="1"/>
  <c r="I958" i="1" s="1"/>
  <c r="H942" i="1"/>
  <c r="I942" i="1" s="1"/>
  <c r="H926" i="1"/>
  <c r="I926" i="1" s="1"/>
  <c r="H910" i="1"/>
  <c r="I910" i="1" s="1"/>
  <c r="H894" i="1"/>
  <c r="I894" i="1" s="1"/>
  <c r="H878" i="1"/>
  <c r="I878" i="1" s="1"/>
  <c r="H862" i="1"/>
  <c r="I862" i="1" s="1"/>
  <c r="H846" i="1"/>
  <c r="I846" i="1" s="1"/>
  <c r="H830" i="1"/>
  <c r="I830" i="1" s="1"/>
  <c r="H1822" i="1"/>
  <c r="I1822" i="1" s="1"/>
  <c r="H2" i="1"/>
  <c r="I2" i="1" s="1"/>
  <c r="H1738" i="1"/>
  <c r="I1738" i="1" s="1"/>
  <c r="H1865" i="1"/>
  <c r="I1865" i="1" s="1"/>
  <c r="H1859" i="1"/>
  <c r="I1859" i="1" s="1"/>
  <c r="H1795" i="1"/>
  <c r="I1795" i="1" s="1"/>
  <c r="H1590" i="1"/>
  <c r="I1590" i="1" s="1"/>
  <c r="H1526" i="1"/>
  <c r="I1526" i="1" s="1"/>
  <c r="H1462" i="1"/>
  <c r="I1462" i="1" s="1"/>
  <c r="H1398" i="1"/>
  <c r="I1398" i="1" s="1"/>
  <c r="H1334" i="1"/>
  <c r="I1334" i="1" s="1"/>
  <c r="H1270" i="1"/>
  <c r="I1270" i="1" s="1"/>
  <c r="H1206" i="1"/>
  <c r="I1206" i="1" s="1"/>
  <c r="H1142" i="1"/>
  <c r="I1142" i="1" s="1"/>
  <c r="H1078" i="1"/>
  <c r="I1078" i="1" s="1"/>
  <c r="H1014" i="1"/>
  <c r="I1014" i="1" s="1"/>
  <c r="H1773" i="1"/>
  <c r="I1773" i="1" s="1"/>
  <c r="H1645" i="1"/>
  <c r="I1645" i="1" s="1"/>
  <c r="H1541" i="1"/>
  <c r="I1541" i="1" s="1"/>
  <c r="H1477" i="1"/>
  <c r="I1477" i="1" s="1"/>
  <c r="H1413" i="1"/>
  <c r="I1413" i="1" s="1"/>
  <c r="H1349" i="1"/>
  <c r="I1349" i="1" s="1"/>
  <c r="H1293" i="1"/>
  <c r="I1293" i="1" s="1"/>
  <c r="H1261" i="1"/>
  <c r="I1261" i="1" s="1"/>
  <c r="H1229" i="1"/>
  <c r="I1229" i="1" s="1"/>
  <c r="H1197" i="1"/>
  <c r="I1197" i="1" s="1"/>
  <c r="H1165" i="1"/>
  <c r="I1165" i="1" s="1"/>
  <c r="H1133" i="1"/>
  <c r="I1133" i="1" s="1"/>
  <c r="H1101" i="1"/>
  <c r="I1101" i="1" s="1"/>
  <c r="H1069" i="1"/>
  <c r="I1069" i="1" s="1"/>
  <c r="H1797" i="1"/>
  <c r="I1797" i="1" s="1"/>
  <c r="H1737" i="1"/>
  <c r="I1737" i="1" s="1"/>
  <c r="H1673" i="1"/>
  <c r="I1673" i="1" s="1"/>
  <c r="H1613" i="1"/>
  <c r="I1613" i="1" s="1"/>
  <c r="H1864" i="1"/>
  <c r="I1864" i="1" s="1"/>
  <c r="H1832" i="1"/>
  <c r="I1832" i="1" s="1"/>
  <c r="H1800" i="1"/>
  <c r="I1800" i="1" s="1"/>
  <c r="H1768" i="1"/>
  <c r="I1768" i="1" s="1"/>
  <c r="H1736" i="1"/>
  <c r="I1736" i="1" s="1"/>
  <c r="H1704" i="1"/>
  <c r="I1704" i="1" s="1"/>
  <c r="H1672" i="1"/>
  <c r="I1672" i="1" s="1"/>
  <c r="H1640" i="1"/>
  <c r="I1640" i="1" s="1"/>
  <c r="H1608" i="1"/>
  <c r="I1608" i="1" s="1"/>
  <c r="H1576" i="1"/>
  <c r="I1576" i="1" s="1"/>
  <c r="H1544" i="1"/>
  <c r="I1544" i="1" s="1"/>
  <c r="H1512" i="1"/>
  <c r="I1512" i="1" s="1"/>
  <c r="H1480" i="1"/>
  <c r="I1480" i="1" s="1"/>
  <c r="H1448" i="1"/>
  <c r="I1448" i="1" s="1"/>
  <c r="H1416" i="1"/>
  <c r="I1416" i="1" s="1"/>
  <c r="H1384" i="1"/>
  <c r="I1384" i="1" s="1"/>
  <c r="H1352" i="1"/>
  <c r="I1352" i="1" s="1"/>
  <c r="H1767" i="1"/>
  <c r="I1767" i="1" s="1"/>
  <c r="H1735" i="1"/>
  <c r="I1735" i="1" s="1"/>
  <c r="H1703" i="1"/>
  <c r="I1703" i="1" s="1"/>
  <c r="H1671" i="1"/>
  <c r="I1671" i="1" s="1"/>
  <c r="H1639" i="1"/>
  <c r="I1639" i="1" s="1"/>
  <c r="H1607" i="1"/>
  <c r="I1607" i="1" s="1"/>
  <c r="H1575" i="1"/>
  <c r="I1575" i="1" s="1"/>
  <c r="H978" i="1"/>
  <c r="I978" i="1" s="1"/>
  <c r="H946" i="1"/>
  <c r="I946" i="1" s="1"/>
  <c r="H914" i="1"/>
  <c r="I914" i="1" s="1"/>
  <c r="H882" i="1"/>
  <c r="I882" i="1" s="1"/>
  <c r="H850" i="1"/>
  <c r="I850" i="1" s="1"/>
  <c r="H818" i="1"/>
  <c r="I818" i="1" s="1"/>
  <c r="H802" i="1"/>
  <c r="I802" i="1" s="1"/>
  <c r="H786" i="1"/>
  <c r="I786" i="1" s="1"/>
  <c r="H770" i="1"/>
  <c r="I770" i="1" s="1"/>
  <c r="H754" i="1"/>
  <c r="I754" i="1" s="1"/>
  <c r="H738" i="1"/>
  <c r="I738" i="1" s="1"/>
  <c r="H722" i="1"/>
  <c r="I722" i="1" s="1"/>
  <c r="H706" i="1"/>
  <c r="I706" i="1" s="1"/>
  <c r="H690" i="1"/>
  <c r="I690" i="1" s="1"/>
  <c r="H674" i="1"/>
  <c r="I674" i="1" s="1"/>
  <c r="H658" i="1"/>
  <c r="I658" i="1" s="1"/>
  <c r="H1336" i="1"/>
  <c r="I1336" i="1" s="1"/>
  <c r="H1320" i="1"/>
  <c r="I1320" i="1" s="1"/>
  <c r="H1304" i="1"/>
  <c r="I1304" i="1" s="1"/>
  <c r="H1288" i="1"/>
  <c r="I1288" i="1" s="1"/>
  <c r="H1272" i="1"/>
  <c r="I1272" i="1" s="1"/>
  <c r="H1256" i="1"/>
  <c r="I1256" i="1" s="1"/>
  <c r="H1240" i="1"/>
  <c r="I1240" i="1" s="1"/>
  <c r="H1224" i="1"/>
  <c r="I1224" i="1" s="1"/>
  <c r="H1208" i="1"/>
  <c r="I1208" i="1" s="1"/>
  <c r="H1192" i="1"/>
  <c r="I1192" i="1" s="1"/>
  <c r="H1176" i="1"/>
  <c r="I1176" i="1" s="1"/>
  <c r="H1160" i="1"/>
  <c r="I1160" i="1" s="1"/>
  <c r="H1144" i="1"/>
  <c r="I1144" i="1" s="1"/>
  <c r="H1128" i="1"/>
  <c r="I1128" i="1" s="1"/>
  <c r="H1112" i="1"/>
  <c r="I1112" i="1" s="1"/>
  <c r="H1096" i="1"/>
  <c r="I1096" i="1" s="1"/>
  <c r="H1754" i="1"/>
  <c r="I1754" i="1" s="1"/>
  <c r="H1838" i="1"/>
  <c r="I1838" i="1" s="1"/>
  <c r="H1714" i="1"/>
  <c r="I1714" i="1" s="1"/>
  <c r="H1854" i="1"/>
  <c r="I1854" i="1" s="1"/>
  <c r="H1843" i="1"/>
  <c r="I1843" i="1" s="1"/>
  <c r="H1638" i="1"/>
  <c r="I1638" i="1" s="1"/>
  <c r="H1574" i="1"/>
  <c r="I1574" i="1" s="1"/>
  <c r="H1510" i="1"/>
  <c r="I1510" i="1" s="1"/>
  <c r="H1446" i="1"/>
  <c r="I1446" i="1" s="1"/>
  <c r="H1382" i="1"/>
  <c r="I1382" i="1" s="1"/>
  <c r="H1318" i="1"/>
  <c r="I1318" i="1" s="1"/>
  <c r="H1254" i="1"/>
  <c r="I1254" i="1" s="1"/>
  <c r="H1190" i="1"/>
  <c r="I1190" i="1" s="1"/>
  <c r="H1126" i="1"/>
  <c r="I1126" i="1" s="1"/>
  <c r="H1062" i="1"/>
  <c r="I1062" i="1" s="1"/>
  <c r="H998" i="1"/>
  <c r="I998" i="1" s="1"/>
  <c r="H1741" i="1"/>
  <c r="I1741" i="1" s="1"/>
  <c r="H1609" i="1"/>
  <c r="I1609" i="1" s="1"/>
  <c r="H1525" i="1"/>
  <c r="I1525" i="1" s="1"/>
  <c r="H1461" i="1"/>
  <c r="I1461" i="1" s="1"/>
  <c r="H1397" i="1"/>
  <c r="I1397" i="1" s="1"/>
  <c r="H1333" i="1"/>
  <c r="I1333" i="1" s="1"/>
  <c r="H1285" i="1"/>
  <c r="I1285" i="1" s="1"/>
  <c r="H1253" i="1"/>
  <c r="I1253" i="1" s="1"/>
  <c r="H1221" i="1"/>
  <c r="I1221" i="1" s="1"/>
  <c r="H1189" i="1"/>
  <c r="I1189" i="1" s="1"/>
  <c r="H1157" i="1"/>
  <c r="I1157" i="1" s="1"/>
  <c r="H1125" i="1"/>
  <c r="I1125" i="1" s="1"/>
  <c r="H1093" i="1"/>
  <c r="I1093" i="1" s="1"/>
  <c r="H1845" i="1"/>
  <c r="I1845" i="1" s="1"/>
  <c r="H1785" i="1"/>
  <c r="I1785" i="1" s="1"/>
  <c r="H1721" i="1"/>
  <c r="I1721" i="1" s="1"/>
  <c r="H1657" i="1"/>
  <c r="I1657" i="1" s="1"/>
  <c r="H1597" i="1"/>
  <c r="I1597" i="1" s="1"/>
  <c r="H1856" i="1"/>
  <c r="I1856" i="1" s="1"/>
  <c r="H1824" i="1"/>
  <c r="I1824" i="1" s="1"/>
  <c r="H1792" i="1"/>
  <c r="I1792" i="1" s="1"/>
  <c r="H1760" i="1"/>
  <c r="I1760" i="1" s="1"/>
  <c r="H1728" i="1"/>
  <c r="I1728" i="1" s="1"/>
  <c r="H1696" i="1"/>
  <c r="I1696" i="1" s="1"/>
  <c r="H1664" i="1"/>
  <c r="I1664" i="1" s="1"/>
  <c r="H1632" i="1"/>
  <c r="I1632" i="1" s="1"/>
  <c r="H1600" i="1"/>
  <c r="I1600" i="1" s="1"/>
  <c r="H1568" i="1"/>
  <c r="I1568" i="1" s="1"/>
  <c r="H1536" i="1"/>
  <c r="I1536" i="1" s="1"/>
  <c r="H1504" i="1"/>
  <c r="I1504" i="1" s="1"/>
  <c r="H1472" i="1"/>
  <c r="I1472" i="1" s="1"/>
  <c r="H1440" i="1"/>
  <c r="I1440" i="1" s="1"/>
  <c r="H1408" i="1"/>
  <c r="I1408" i="1" s="1"/>
  <c r="H1376" i="1"/>
  <c r="I1376" i="1" s="1"/>
  <c r="H1344" i="1"/>
  <c r="I1344" i="1" s="1"/>
  <c r="H1759" i="1"/>
  <c r="I1759" i="1" s="1"/>
  <c r="H1727" i="1"/>
  <c r="I1727" i="1" s="1"/>
  <c r="H1695" i="1"/>
  <c r="I1695" i="1" s="1"/>
  <c r="H1663" i="1"/>
  <c r="I1663" i="1" s="1"/>
  <c r="H1631" i="1"/>
  <c r="I1631" i="1" s="1"/>
  <c r="H1599" i="1"/>
  <c r="I1599" i="1" s="1"/>
  <c r="H1567" i="1"/>
  <c r="I1567" i="1" s="1"/>
  <c r="H970" i="1"/>
  <c r="I970" i="1" s="1"/>
  <c r="H938" i="1"/>
  <c r="I938" i="1" s="1"/>
  <c r="H906" i="1"/>
  <c r="I906" i="1" s="1"/>
  <c r="H874" i="1"/>
  <c r="I874" i="1" s="1"/>
  <c r="H842" i="1"/>
  <c r="I842" i="1" s="1"/>
  <c r="H814" i="1"/>
  <c r="I814" i="1" s="1"/>
  <c r="H798" i="1"/>
  <c r="I798" i="1" s="1"/>
  <c r="H782" i="1"/>
  <c r="I782" i="1" s="1"/>
  <c r="H766" i="1"/>
  <c r="I766" i="1" s="1"/>
  <c r="H750" i="1"/>
  <c r="I750" i="1" s="1"/>
  <c r="H734" i="1"/>
  <c r="I734" i="1" s="1"/>
  <c r="H718" i="1"/>
  <c r="I718" i="1" s="1"/>
  <c r="H702" i="1"/>
  <c r="I702" i="1" s="1"/>
  <c r="H686" i="1"/>
  <c r="I686" i="1" s="1"/>
  <c r="H670" i="1"/>
  <c r="I670" i="1" s="1"/>
  <c r="H654" i="1"/>
  <c r="I654" i="1" s="1"/>
  <c r="H1332" i="1"/>
  <c r="I1332" i="1" s="1"/>
  <c r="H1316" i="1"/>
  <c r="I1316" i="1" s="1"/>
  <c r="H1300" i="1"/>
  <c r="I1300" i="1" s="1"/>
  <c r="H1284" i="1"/>
  <c r="I1284" i="1" s="1"/>
  <c r="H1268" i="1"/>
  <c r="I1268" i="1" s="1"/>
  <c r="H1252" i="1"/>
  <c r="I1252" i="1" s="1"/>
  <c r="H1236" i="1"/>
  <c r="I1236" i="1" s="1"/>
  <c r="H1220" i="1"/>
  <c r="I1220" i="1" s="1"/>
  <c r="H1204" i="1"/>
  <c r="I1204" i="1" s="1"/>
  <c r="H1188" i="1"/>
  <c r="I1188" i="1" s="1"/>
  <c r="H1172" i="1"/>
  <c r="I1172" i="1" s="1"/>
  <c r="H1156" i="1"/>
  <c r="I1156" i="1" s="1"/>
  <c r="H1140" i="1"/>
  <c r="I1140" i="1" s="1"/>
  <c r="H1124" i="1"/>
  <c r="I1124" i="1" s="1"/>
  <c r="H1108" i="1"/>
  <c r="I1108" i="1" s="1"/>
  <c r="H1092" i="1"/>
  <c r="I1092" i="1" s="1"/>
  <c r="H1076" i="1"/>
  <c r="I1076" i="1" s="1"/>
  <c r="H1060" i="1"/>
  <c r="I1060" i="1" s="1"/>
  <c r="H1044" i="1"/>
  <c r="I1044" i="1" s="1"/>
  <c r="H1028" i="1"/>
  <c r="I1028" i="1" s="1"/>
  <c r="H1551" i="1"/>
  <c r="I1551" i="1" s="1"/>
  <c r="H1535" i="1"/>
  <c r="I1535" i="1" s="1"/>
  <c r="H1519" i="1"/>
  <c r="I1519" i="1" s="1"/>
  <c r="H1503" i="1"/>
  <c r="I1503" i="1" s="1"/>
  <c r="H1487" i="1"/>
  <c r="I1487" i="1" s="1"/>
  <c r="H1471" i="1"/>
  <c r="I1471" i="1" s="1"/>
  <c r="H1455" i="1"/>
  <c r="I1455" i="1" s="1"/>
  <c r="H1439" i="1"/>
  <c r="I1439" i="1" s="1"/>
  <c r="H1423" i="1"/>
  <c r="I1423" i="1" s="1"/>
  <c r="H1407" i="1"/>
  <c r="I1407" i="1" s="1"/>
  <c r="H1391" i="1"/>
  <c r="I1391" i="1" s="1"/>
  <c r="H1375" i="1"/>
  <c r="I1375" i="1" s="1"/>
  <c r="H1359" i="1"/>
  <c r="I1359" i="1" s="1"/>
  <c r="H1343" i="1"/>
  <c r="I1343" i="1" s="1"/>
  <c r="H1327" i="1"/>
  <c r="I1327" i="1" s="1"/>
  <c r="H1311" i="1"/>
  <c r="I1311" i="1" s="1"/>
  <c r="H646" i="1"/>
  <c r="I646" i="1" s="1"/>
  <c r="H630" i="1"/>
  <c r="I630" i="1" s="1"/>
  <c r="H614" i="1"/>
  <c r="I614" i="1" s="1"/>
  <c r="H598" i="1"/>
  <c r="I598" i="1" s="1"/>
  <c r="H582" i="1"/>
  <c r="I582" i="1" s="1"/>
  <c r="H566" i="1"/>
  <c r="I566" i="1" s="1"/>
  <c r="H550" i="1"/>
  <c r="I550" i="1" s="1"/>
  <c r="H534" i="1"/>
  <c r="I534" i="1" s="1"/>
  <c r="H518" i="1"/>
  <c r="I518" i="1" s="1"/>
  <c r="H502" i="1"/>
  <c r="I502" i="1" s="1"/>
  <c r="H486" i="1"/>
  <c r="I486" i="1" s="1"/>
  <c r="H470" i="1"/>
  <c r="I470" i="1" s="1"/>
  <c r="H454" i="1"/>
  <c r="I454" i="1" s="1"/>
  <c r="H438" i="1"/>
  <c r="I438" i="1" s="1"/>
  <c r="H422" i="1"/>
  <c r="I422" i="1" s="1"/>
  <c r="H406" i="1"/>
  <c r="I406" i="1" s="1"/>
  <c r="H390" i="1"/>
  <c r="I390" i="1" s="1"/>
  <c r="H374" i="1"/>
  <c r="I374" i="1" s="1"/>
  <c r="H358" i="1"/>
  <c r="I358" i="1" s="1"/>
  <c r="H342" i="1"/>
  <c r="I342" i="1" s="1"/>
  <c r="H326" i="1"/>
  <c r="I326" i="1" s="1"/>
  <c r="H1049" i="1"/>
  <c r="I1049" i="1" s="1"/>
  <c r="H1033" i="1"/>
  <c r="I1033" i="1" s="1"/>
  <c r="H1017" i="1"/>
  <c r="I1017" i="1" s="1"/>
  <c r="H1001" i="1"/>
  <c r="I1001" i="1" s="1"/>
  <c r="H985" i="1"/>
  <c r="I985" i="1" s="1"/>
  <c r="H969" i="1"/>
  <c r="I969" i="1" s="1"/>
  <c r="H1012" i="1"/>
  <c r="I1012" i="1" s="1"/>
  <c r="H996" i="1"/>
  <c r="I996" i="1" s="1"/>
  <c r="H980" i="1"/>
  <c r="I980" i="1" s="1"/>
  <c r="H964" i="1"/>
  <c r="I964" i="1" s="1"/>
  <c r="H948" i="1"/>
  <c r="I948" i="1" s="1"/>
  <c r="H932" i="1"/>
  <c r="I932" i="1" s="1"/>
  <c r="H916" i="1"/>
  <c r="I916" i="1" s="1"/>
  <c r="H900" i="1"/>
  <c r="I900" i="1" s="1"/>
  <c r="H884" i="1"/>
  <c r="I884" i="1" s="1"/>
  <c r="H868" i="1"/>
  <c r="I868" i="1" s="1"/>
  <c r="H852" i="1"/>
  <c r="I852" i="1" s="1"/>
  <c r="H836" i="1"/>
  <c r="I836" i="1" s="1"/>
  <c r="H820" i="1"/>
  <c r="I820" i="1" s="1"/>
  <c r="H804" i="1"/>
  <c r="I804" i="1" s="1"/>
  <c r="H788" i="1"/>
  <c r="I788" i="1" s="1"/>
  <c r="H772" i="1"/>
  <c r="I772" i="1" s="1"/>
  <c r="H756" i="1"/>
  <c r="I756" i="1" s="1"/>
  <c r="H740" i="1"/>
  <c r="I740" i="1" s="1"/>
  <c r="H724" i="1"/>
  <c r="I724" i="1" s="1"/>
  <c r="H708" i="1"/>
  <c r="I708" i="1" s="1"/>
  <c r="H692" i="1"/>
  <c r="I692" i="1" s="1"/>
  <c r="H676" i="1"/>
  <c r="I676" i="1" s="1"/>
  <c r="H945" i="1"/>
  <c r="I945" i="1" s="1"/>
  <c r="H929" i="1"/>
  <c r="I929" i="1" s="1"/>
  <c r="H913" i="1"/>
  <c r="I913" i="1" s="1"/>
  <c r="H897" i="1"/>
  <c r="I897" i="1" s="1"/>
  <c r="H881" i="1"/>
  <c r="I881" i="1" s="1"/>
  <c r="H865" i="1"/>
  <c r="I865" i="1" s="1"/>
  <c r="H849" i="1"/>
  <c r="I849" i="1" s="1"/>
  <c r="H833" i="1"/>
  <c r="I833" i="1" s="1"/>
  <c r="H817" i="1"/>
  <c r="I817" i="1" s="1"/>
  <c r="H801" i="1"/>
  <c r="I801" i="1" s="1"/>
  <c r="H785" i="1"/>
  <c r="I785" i="1" s="1"/>
  <c r="H769" i="1"/>
  <c r="I769" i="1" s="1"/>
  <c r="H1662" i="1"/>
  <c r="I1662" i="1" s="1"/>
  <c r="H1762" i="1"/>
  <c r="I1762" i="1" s="1"/>
  <c r="H1666" i="1"/>
  <c r="I1666" i="1" s="1"/>
  <c r="H1774" i="1"/>
  <c r="I1774" i="1" s="1"/>
  <c r="H1811" i="1"/>
  <c r="I1811" i="1" s="1"/>
  <c r="H1606" i="1"/>
  <c r="I1606" i="1" s="1"/>
  <c r="H1542" i="1"/>
  <c r="I1542" i="1" s="1"/>
  <c r="H1478" i="1"/>
  <c r="I1478" i="1" s="1"/>
  <c r="H1414" i="1"/>
  <c r="I1414" i="1" s="1"/>
  <c r="H1350" i="1"/>
  <c r="I1350" i="1" s="1"/>
  <c r="H1286" i="1"/>
  <c r="I1286" i="1" s="1"/>
  <c r="H1222" i="1"/>
  <c r="I1222" i="1" s="1"/>
  <c r="H1158" i="1"/>
  <c r="I1158" i="1" s="1"/>
  <c r="H1094" i="1"/>
  <c r="I1094" i="1" s="1"/>
  <c r="H1030" i="1"/>
  <c r="I1030" i="1" s="1"/>
  <c r="H1809" i="1"/>
  <c r="I1809" i="1" s="1"/>
  <c r="H1677" i="1"/>
  <c r="I1677" i="1" s="1"/>
  <c r="H1557" i="1"/>
  <c r="I1557" i="1" s="1"/>
  <c r="H1493" i="1"/>
  <c r="I1493" i="1" s="1"/>
  <c r="H1429" i="1"/>
  <c r="I1429" i="1" s="1"/>
  <c r="H1365" i="1"/>
  <c r="I1365" i="1" s="1"/>
  <c r="H1301" i="1"/>
  <c r="I1301" i="1" s="1"/>
  <c r="H1269" i="1"/>
  <c r="I1269" i="1" s="1"/>
  <c r="H1237" i="1"/>
  <c r="I1237" i="1" s="1"/>
  <c r="H1205" i="1"/>
  <c r="I1205" i="1" s="1"/>
  <c r="H1173" i="1"/>
  <c r="I1173" i="1" s="1"/>
  <c r="H1141" i="1"/>
  <c r="I1141" i="1" s="1"/>
  <c r="H1109" i="1"/>
  <c r="I1109" i="1" s="1"/>
  <c r="H1077" i="1"/>
  <c r="I1077" i="1" s="1"/>
  <c r="H1813" i="1"/>
  <c r="I1813" i="1" s="1"/>
  <c r="H1753" i="1"/>
  <c r="I1753" i="1" s="1"/>
  <c r="H1689" i="1"/>
  <c r="I1689" i="1" s="1"/>
  <c r="H1629" i="1"/>
  <c r="I1629" i="1" s="1"/>
  <c r="H1872" i="1"/>
  <c r="I1872" i="1" s="1"/>
  <c r="H1840" i="1"/>
  <c r="I1840" i="1" s="1"/>
  <c r="H1808" i="1"/>
  <c r="I1808" i="1" s="1"/>
  <c r="H1776" i="1"/>
  <c r="I1776" i="1" s="1"/>
  <c r="H1744" i="1"/>
  <c r="I1744" i="1" s="1"/>
  <c r="H1712" i="1"/>
  <c r="I1712" i="1" s="1"/>
  <c r="H1680" i="1"/>
  <c r="I1680" i="1" s="1"/>
  <c r="H1648" i="1"/>
  <c r="I1648" i="1" s="1"/>
  <c r="H1616" i="1"/>
  <c r="I1616" i="1" s="1"/>
  <c r="H1584" i="1"/>
  <c r="I1584" i="1" s="1"/>
  <c r="H1552" i="1"/>
  <c r="I1552" i="1" s="1"/>
  <c r="H1520" i="1"/>
  <c r="I1520" i="1" s="1"/>
  <c r="H1488" i="1"/>
  <c r="I1488" i="1" s="1"/>
  <c r="H1456" i="1"/>
  <c r="I1456" i="1" s="1"/>
  <c r="H1424" i="1"/>
  <c r="I1424" i="1" s="1"/>
  <c r="H1392" i="1"/>
  <c r="I1392" i="1" s="1"/>
  <c r="H1360" i="1"/>
  <c r="I1360" i="1" s="1"/>
  <c r="H1775" i="1"/>
  <c r="I1775" i="1" s="1"/>
  <c r="H1743" i="1"/>
  <c r="I1743" i="1" s="1"/>
  <c r="H1711" i="1"/>
  <c r="I1711" i="1" s="1"/>
  <c r="H1679" i="1"/>
  <c r="I1679" i="1" s="1"/>
  <c r="H1647" i="1"/>
  <c r="I1647" i="1" s="1"/>
  <c r="H1615" i="1"/>
  <c r="I1615" i="1" s="1"/>
  <c r="H1583" i="1"/>
  <c r="I1583" i="1" s="1"/>
  <c r="H986" i="1"/>
  <c r="I986" i="1" s="1"/>
  <c r="H954" i="1"/>
  <c r="I954" i="1" s="1"/>
  <c r="H922" i="1"/>
  <c r="I922" i="1" s="1"/>
  <c r="H890" i="1"/>
  <c r="I890" i="1" s="1"/>
  <c r="H858" i="1"/>
  <c r="I858" i="1" s="1"/>
  <c r="H826" i="1"/>
  <c r="I826" i="1" s="1"/>
  <c r="H806" i="1"/>
  <c r="I806" i="1" s="1"/>
  <c r="H790" i="1"/>
  <c r="I790" i="1" s="1"/>
  <c r="H774" i="1"/>
  <c r="I774" i="1" s="1"/>
  <c r="H758" i="1"/>
  <c r="I758" i="1" s="1"/>
  <c r="H742" i="1"/>
  <c r="I742" i="1" s="1"/>
  <c r="H726" i="1"/>
  <c r="I726" i="1" s="1"/>
  <c r="H710" i="1"/>
  <c r="I710" i="1" s="1"/>
  <c r="H694" i="1"/>
  <c r="I694" i="1" s="1"/>
  <c r="H678" i="1"/>
  <c r="I678" i="1" s="1"/>
  <c r="H662" i="1"/>
  <c r="I662" i="1" s="1"/>
  <c r="H1061" i="1"/>
  <c r="I1061" i="1" s="1"/>
  <c r="H1324" i="1"/>
  <c r="I1324" i="1" s="1"/>
  <c r="H1308" i="1"/>
  <c r="I1308" i="1" s="1"/>
  <c r="H1292" i="1"/>
  <c r="I1292" i="1" s="1"/>
  <c r="H1276" i="1"/>
  <c r="I1276" i="1" s="1"/>
  <c r="H1260" i="1"/>
  <c r="I1260" i="1" s="1"/>
  <c r="H1244" i="1"/>
  <c r="I1244" i="1" s="1"/>
  <c r="H1228" i="1"/>
  <c r="I1228" i="1" s="1"/>
  <c r="H1212" i="1"/>
  <c r="I1212" i="1" s="1"/>
  <c r="H1196" i="1"/>
  <c r="I1196" i="1" s="1"/>
  <c r="H1180" i="1"/>
  <c r="I1180" i="1" s="1"/>
  <c r="H1164" i="1"/>
  <c r="I1164" i="1" s="1"/>
  <c r="H1148" i="1"/>
  <c r="I1148" i="1" s="1"/>
  <c r="H1132" i="1"/>
  <c r="I1132" i="1" s="1"/>
  <c r="H1116" i="1"/>
  <c r="I1116" i="1" s="1"/>
  <c r="H1100" i="1"/>
  <c r="I1100" i="1" s="1"/>
  <c r="H1084" i="1"/>
  <c r="I1084" i="1" s="1"/>
  <c r="H1068" i="1"/>
  <c r="I1068" i="1" s="1"/>
  <c r="H1052" i="1"/>
  <c r="I1052" i="1" s="1"/>
  <c r="H1036" i="1"/>
  <c r="I1036" i="1" s="1"/>
  <c r="H1020" i="1"/>
  <c r="I1020" i="1" s="1"/>
  <c r="H1543" i="1"/>
  <c r="I1543" i="1" s="1"/>
  <c r="H1527" i="1"/>
  <c r="I1527" i="1" s="1"/>
  <c r="H1511" i="1"/>
  <c r="I1511" i="1" s="1"/>
  <c r="H1495" i="1"/>
  <c r="I1495" i="1" s="1"/>
  <c r="H1479" i="1"/>
  <c r="I1479" i="1" s="1"/>
  <c r="H1463" i="1"/>
  <c r="I1463" i="1" s="1"/>
  <c r="H1447" i="1"/>
  <c r="I1447" i="1" s="1"/>
  <c r="H1431" i="1"/>
  <c r="I1431" i="1" s="1"/>
  <c r="H1415" i="1"/>
  <c r="I1415" i="1" s="1"/>
  <c r="H1399" i="1"/>
  <c r="I1399" i="1" s="1"/>
  <c r="H1383" i="1"/>
  <c r="I1383" i="1" s="1"/>
  <c r="H1367" i="1"/>
  <c r="I1367" i="1" s="1"/>
  <c r="H1351" i="1"/>
  <c r="I1351" i="1" s="1"/>
  <c r="H1335" i="1"/>
  <c r="I1335" i="1" s="1"/>
  <c r="H1319" i="1"/>
  <c r="I1319" i="1" s="1"/>
  <c r="H1303" i="1"/>
  <c r="I1303" i="1" s="1"/>
  <c r="H638" i="1"/>
  <c r="I638" i="1" s="1"/>
  <c r="H622" i="1"/>
  <c r="I622" i="1" s="1"/>
  <c r="H606" i="1"/>
  <c r="I606" i="1" s="1"/>
  <c r="H590" i="1"/>
  <c r="I590" i="1" s="1"/>
  <c r="H574" i="1"/>
  <c r="I574" i="1" s="1"/>
  <c r="H558" i="1"/>
  <c r="I558" i="1" s="1"/>
  <c r="H542" i="1"/>
  <c r="I542" i="1" s="1"/>
  <c r="H526" i="1"/>
  <c r="I526" i="1" s="1"/>
  <c r="H510" i="1"/>
  <c r="I510" i="1" s="1"/>
  <c r="H494" i="1"/>
  <c r="I494" i="1" s="1"/>
  <c r="H478" i="1"/>
  <c r="I478" i="1" s="1"/>
  <c r="H462" i="1"/>
  <c r="I462" i="1" s="1"/>
  <c r="H446" i="1"/>
  <c r="I446" i="1" s="1"/>
  <c r="H430" i="1"/>
  <c r="I430" i="1" s="1"/>
  <c r="H414" i="1"/>
  <c r="I414" i="1" s="1"/>
  <c r="H398" i="1"/>
  <c r="I398" i="1" s="1"/>
  <c r="H382" i="1"/>
  <c r="I382" i="1" s="1"/>
  <c r="H366" i="1"/>
  <c r="I366" i="1" s="1"/>
  <c r="H350" i="1"/>
  <c r="I350" i="1" s="1"/>
  <c r="H334" i="1"/>
  <c r="I334" i="1" s="1"/>
  <c r="H1057" i="1"/>
  <c r="I1057" i="1" s="1"/>
  <c r="H1041" i="1"/>
  <c r="I1041" i="1" s="1"/>
  <c r="H1025" i="1"/>
  <c r="I1025" i="1" s="1"/>
  <c r="H1009" i="1"/>
  <c r="I1009" i="1" s="1"/>
  <c r="H993" i="1"/>
  <c r="I993" i="1" s="1"/>
  <c r="H977" i="1"/>
  <c r="I977" i="1" s="1"/>
  <c r="H961" i="1"/>
  <c r="I961" i="1" s="1"/>
  <c r="H1004" i="1"/>
  <c r="I1004" i="1" s="1"/>
  <c r="H988" i="1"/>
  <c r="I988" i="1" s="1"/>
  <c r="H972" i="1"/>
  <c r="I972" i="1" s="1"/>
  <c r="H956" i="1"/>
  <c r="I956" i="1" s="1"/>
  <c r="H940" i="1"/>
  <c r="I940" i="1" s="1"/>
  <c r="H924" i="1"/>
  <c r="I924" i="1" s="1"/>
  <c r="H908" i="1"/>
  <c r="I908" i="1" s="1"/>
  <c r="H892" i="1"/>
  <c r="I892" i="1" s="1"/>
  <c r="H876" i="1"/>
  <c r="I876" i="1" s="1"/>
  <c r="H860" i="1"/>
  <c r="I860" i="1" s="1"/>
  <c r="H844" i="1"/>
  <c r="I844" i="1" s="1"/>
  <c r="H828" i="1"/>
  <c r="I828" i="1" s="1"/>
  <c r="H812" i="1"/>
  <c r="I812" i="1" s="1"/>
  <c r="H796" i="1"/>
  <c r="I796" i="1" s="1"/>
  <c r="H780" i="1"/>
  <c r="I780" i="1" s="1"/>
  <c r="H764" i="1"/>
  <c r="I764" i="1" s="1"/>
  <c r="H748" i="1"/>
  <c r="I748" i="1" s="1"/>
  <c r="H732" i="1"/>
  <c r="I732" i="1" s="1"/>
  <c r="H716" i="1"/>
  <c r="I716" i="1" s="1"/>
  <c r="H700" i="1"/>
  <c r="I700" i="1" s="1"/>
  <c r="H684" i="1"/>
  <c r="I684" i="1" s="1"/>
  <c r="H953" i="1"/>
  <c r="I953" i="1" s="1"/>
  <c r="H937" i="1"/>
  <c r="I937" i="1" s="1"/>
  <c r="H921" i="1"/>
  <c r="I921" i="1" s="1"/>
  <c r="H905" i="1"/>
  <c r="I905" i="1" s="1"/>
  <c r="H889" i="1"/>
  <c r="I889" i="1" s="1"/>
  <c r="H873" i="1"/>
  <c r="I873" i="1" s="1"/>
  <c r="H857" i="1"/>
  <c r="I857" i="1" s="1"/>
  <c r="H841" i="1"/>
  <c r="I841" i="1" s="1"/>
  <c r="H825" i="1"/>
  <c r="I825" i="1" s="1"/>
  <c r="H809" i="1"/>
  <c r="I809" i="1" s="1"/>
  <c r="H793" i="1"/>
  <c r="I793" i="1" s="1"/>
  <c r="H777" i="1"/>
  <c r="I777" i="1" s="1"/>
  <c r="H11" i="1"/>
  <c r="I11" i="1" s="1"/>
  <c r="H27" i="1"/>
  <c r="I27" i="1" s="1"/>
  <c r="H43" i="1"/>
  <c r="I43" i="1" s="1"/>
  <c r="H59" i="1"/>
  <c r="I59" i="1" s="1"/>
  <c r="H75" i="1"/>
  <c r="I75" i="1" s="1"/>
  <c r="H91" i="1"/>
  <c r="I91" i="1" s="1"/>
  <c r="H107" i="1"/>
  <c r="I107" i="1" s="1"/>
  <c r="H123" i="1"/>
  <c r="I123" i="1" s="1"/>
  <c r="H139" i="1"/>
  <c r="I139" i="1" s="1"/>
  <c r="H155" i="1"/>
  <c r="I155" i="1" s="1"/>
  <c r="H171" i="1"/>
  <c r="I171" i="1" s="1"/>
  <c r="H187" i="1"/>
  <c r="I187" i="1" s="1"/>
  <c r="H203" i="1"/>
  <c r="I203" i="1" s="1"/>
  <c r="H219" i="1"/>
  <c r="I219" i="1" s="1"/>
  <c r="H235" i="1"/>
  <c r="I235" i="1" s="1"/>
  <c r="H251" i="1"/>
  <c r="I251" i="1" s="1"/>
  <c r="H267" i="1"/>
  <c r="I267" i="1" s="1"/>
  <c r="H283" i="1"/>
  <c r="I283" i="1" s="1"/>
  <c r="H299" i="1"/>
  <c r="I299" i="1" s="1"/>
  <c r="H315" i="1"/>
  <c r="I315" i="1" s="1"/>
  <c r="H331" i="1"/>
  <c r="I331" i="1" s="1"/>
  <c r="H8" i="1"/>
  <c r="I8" i="1" s="1"/>
  <c r="H24" i="1"/>
  <c r="I24" i="1" s="1"/>
  <c r="H40" i="1"/>
  <c r="I40" i="1" s="1"/>
  <c r="H56" i="1"/>
  <c r="I56" i="1" s="1"/>
  <c r="H72" i="1"/>
  <c r="I72" i="1" s="1"/>
  <c r="H88" i="1"/>
  <c r="I88" i="1" s="1"/>
  <c r="H104" i="1"/>
  <c r="I104" i="1" s="1"/>
  <c r="H120" i="1"/>
  <c r="I120" i="1" s="1"/>
  <c r="H136" i="1"/>
  <c r="I136" i="1" s="1"/>
  <c r="H152" i="1"/>
  <c r="I152" i="1" s="1"/>
  <c r="H168" i="1"/>
  <c r="I168" i="1" s="1"/>
  <c r="H184" i="1"/>
  <c r="I184" i="1" s="1"/>
  <c r="H200" i="1"/>
  <c r="I200" i="1" s="1"/>
  <c r="H216" i="1"/>
  <c r="I216" i="1" s="1"/>
  <c r="H232" i="1"/>
  <c r="I232" i="1" s="1"/>
  <c r="H248" i="1"/>
  <c r="I248" i="1" s="1"/>
  <c r="H264" i="1"/>
  <c r="I264" i="1" s="1"/>
  <c r="H280" i="1"/>
  <c r="I280" i="1" s="1"/>
  <c r="H296" i="1"/>
  <c r="I296" i="1" s="1"/>
  <c r="H312" i="1"/>
  <c r="I312" i="1" s="1"/>
  <c r="H328" i="1"/>
  <c r="I328" i="1" s="1"/>
  <c r="H5" i="1"/>
  <c r="I5" i="1" s="1"/>
  <c r="H18" i="1"/>
  <c r="I18" i="1" s="1"/>
  <c r="H34" i="1"/>
  <c r="I34" i="1" s="1"/>
  <c r="H50" i="1"/>
  <c r="I50" i="1" s="1"/>
  <c r="H66" i="1"/>
  <c r="I66" i="1" s="1"/>
  <c r="H82" i="1"/>
  <c r="I82" i="1" s="1"/>
  <c r="H98" i="1"/>
  <c r="I98" i="1" s="1"/>
  <c r="H114" i="1"/>
  <c r="I114" i="1" s="1"/>
  <c r="H130" i="1"/>
  <c r="I130" i="1" s="1"/>
  <c r="H146" i="1"/>
  <c r="I146" i="1" s="1"/>
  <c r="H162" i="1"/>
  <c r="I162" i="1" s="1"/>
  <c r="H178" i="1"/>
  <c r="I178" i="1" s="1"/>
  <c r="H194" i="1"/>
  <c r="I194" i="1" s="1"/>
  <c r="H210" i="1"/>
  <c r="I210" i="1" s="1"/>
  <c r="H226" i="1"/>
  <c r="I226" i="1" s="1"/>
  <c r="H242" i="1"/>
  <c r="I242" i="1" s="1"/>
  <c r="H258" i="1"/>
  <c r="I258" i="1" s="1"/>
  <c r="H274" i="1"/>
  <c r="I274" i="1" s="1"/>
  <c r="H290" i="1"/>
  <c r="I290" i="1" s="1"/>
  <c r="H306" i="1"/>
  <c r="I306" i="1" s="1"/>
  <c r="H347" i="1"/>
  <c r="I347" i="1" s="1"/>
  <c r="H363" i="1"/>
  <c r="I363" i="1" s="1"/>
  <c r="H379" i="1"/>
  <c r="I379" i="1" s="1"/>
  <c r="H395" i="1"/>
  <c r="I395" i="1" s="1"/>
  <c r="H411" i="1"/>
  <c r="I411" i="1" s="1"/>
  <c r="H427" i="1"/>
  <c r="I427" i="1" s="1"/>
  <c r="H443" i="1"/>
  <c r="I443" i="1" s="1"/>
  <c r="H459" i="1"/>
  <c r="I459" i="1" s="1"/>
  <c r="H475" i="1"/>
  <c r="I475" i="1" s="1"/>
  <c r="H491" i="1"/>
  <c r="I491" i="1" s="1"/>
  <c r="H507" i="1"/>
  <c r="I507" i="1" s="1"/>
  <c r="H523" i="1"/>
  <c r="I523" i="1" s="1"/>
  <c r="H539" i="1"/>
  <c r="I539" i="1" s="1"/>
  <c r="H555" i="1"/>
  <c r="I555" i="1" s="1"/>
  <c r="H571" i="1"/>
  <c r="I571" i="1" s="1"/>
  <c r="H587" i="1"/>
  <c r="I587" i="1" s="1"/>
  <c r="H603" i="1"/>
  <c r="I603" i="1" s="1"/>
  <c r="H344" i="1"/>
  <c r="I344" i="1" s="1"/>
  <c r="H360" i="1"/>
  <c r="I360" i="1" s="1"/>
  <c r="H376" i="1"/>
  <c r="I376" i="1" s="1"/>
  <c r="H392" i="1"/>
  <c r="I392" i="1" s="1"/>
  <c r="H408" i="1"/>
  <c r="I408" i="1" s="1"/>
  <c r="H424" i="1"/>
  <c r="I424" i="1" s="1"/>
  <c r="H440" i="1"/>
  <c r="I440" i="1" s="1"/>
  <c r="H456" i="1"/>
  <c r="I456" i="1" s="1"/>
  <c r="H472" i="1"/>
  <c r="I472" i="1" s="1"/>
  <c r="H488" i="1"/>
  <c r="I488" i="1" s="1"/>
  <c r="H504" i="1"/>
  <c r="I504" i="1" s="1"/>
  <c r="H520" i="1"/>
  <c r="I520" i="1" s="1"/>
  <c r="H536" i="1"/>
  <c r="I536" i="1" s="1"/>
  <c r="H552" i="1"/>
  <c r="I552" i="1" s="1"/>
  <c r="H568" i="1"/>
  <c r="I568" i="1" s="1"/>
  <c r="H584" i="1"/>
  <c r="I584" i="1" s="1"/>
  <c r="H600" i="1"/>
  <c r="I600" i="1" s="1"/>
  <c r="H616" i="1"/>
  <c r="I616" i="1" s="1"/>
  <c r="H632" i="1"/>
  <c r="I632" i="1" s="1"/>
  <c r="H648" i="1"/>
  <c r="I648" i="1" s="1"/>
  <c r="H664" i="1"/>
  <c r="I664" i="1" s="1"/>
  <c r="H13" i="1"/>
  <c r="I13" i="1" s="1"/>
  <c r="H29" i="1"/>
  <c r="I29" i="1" s="1"/>
  <c r="H45" i="1"/>
  <c r="I45" i="1" s="1"/>
  <c r="H61" i="1"/>
  <c r="I61" i="1" s="1"/>
  <c r="H77" i="1"/>
  <c r="I77" i="1" s="1"/>
  <c r="H93" i="1"/>
  <c r="I93" i="1" s="1"/>
  <c r="H109" i="1"/>
  <c r="I109" i="1" s="1"/>
  <c r="H125" i="1"/>
  <c r="I125" i="1" s="1"/>
  <c r="H141" i="1"/>
  <c r="I141" i="1" s="1"/>
  <c r="H157" i="1"/>
  <c r="I157" i="1" s="1"/>
  <c r="H173" i="1"/>
  <c r="I173" i="1" s="1"/>
  <c r="H189" i="1"/>
  <c r="I189" i="1" s="1"/>
  <c r="H205" i="1"/>
  <c r="I205" i="1" s="1"/>
  <c r="H221" i="1"/>
  <c r="I221" i="1" s="1"/>
  <c r="H237" i="1"/>
  <c r="I237" i="1" s="1"/>
  <c r="H253" i="1"/>
  <c r="I253" i="1" s="1"/>
  <c r="H269" i="1"/>
  <c r="I269" i="1" s="1"/>
  <c r="H285" i="1"/>
  <c r="I285" i="1" s="1"/>
  <c r="H301" i="1"/>
  <c r="I301" i="1" s="1"/>
  <c r="H317" i="1"/>
  <c r="I317" i="1" s="1"/>
  <c r="H333" i="1"/>
  <c r="I333" i="1" s="1"/>
  <c r="H619" i="1"/>
  <c r="I619" i="1" s="1"/>
  <c r="H635" i="1"/>
  <c r="I635" i="1" s="1"/>
  <c r="H651" i="1"/>
  <c r="I651" i="1" s="1"/>
  <c r="H667" i="1"/>
  <c r="I667" i="1" s="1"/>
  <c r="H683" i="1"/>
  <c r="I683" i="1" s="1"/>
  <c r="H699" i="1"/>
  <c r="I699" i="1" s="1"/>
  <c r="H715" i="1"/>
  <c r="I715" i="1" s="1"/>
  <c r="H731" i="1"/>
  <c r="I731" i="1" s="1"/>
  <c r="H747" i="1"/>
  <c r="I747" i="1" s="1"/>
  <c r="H763" i="1"/>
  <c r="I763" i="1" s="1"/>
  <c r="H779" i="1"/>
  <c r="I779" i="1" s="1"/>
  <c r="H795" i="1"/>
  <c r="I795" i="1" s="1"/>
  <c r="H811" i="1"/>
  <c r="I811" i="1" s="1"/>
  <c r="H827" i="1"/>
  <c r="I827" i="1" s="1"/>
  <c r="H843" i="1"/>
  <c r="I843" i="1" s="1"/>
  <c r="H859" i="1"/>
  <c r="I859" i="1" s="1"/>
  <c r="H875" i="1"/>
  <c r="I875" i="1" s="1"/>
  <c r="H891" i="1"/>
  <c r="I891" i="1" s="1"/>
  <c r="H907" i="1"/>
  <c r="I907" i="1" s="1"/>
  <c r="H923" i="1"/>
  <c r="I923" i="1" s="1"/>
  <c r="H939" i="1"/>
  <c r="I939" i="1" s="1"/>
  <c r="H955" i="1"/>
  <c r="I955" i="1" s="1"/>
  <c r="H971" i="1"/>
  <c r="I971" i="1" s="1"/>
  <c r="H987" i="1"/>
  <c r="I987" i="1" s="1"/>
  <c r="H1003" i="1"/>
  <c r="I1003" i="1" s="1"/>
  <c r="H1019" i="1"/>
  <c r="I1019" i="1" s="1"/>
  <c r="H1035" i="1"/>
  <c r="I1035" i="1" s="1"/>
  <c r="H1051" i="1"/>
  <c r="I1051" i="1" s="1"/>
  <c r="H1067" i="1"/>
  <c r="I1067" i="1" s="1"/>
  <c r="H1083" i="1"/>
  <c r="I1083" i="1" s="1"/>
  <c r="H1099" i="1"/>
  <c r="I1099" i="1" s="1"/>
  <c r="H1115" i="1"/>
  <c r="I1115" i="1" s="1"/>
  <c r="H1131" i="1"/>
  <c r="I1131" i="1" s="1"/>
  <c r="H1147" i="1"/>
  <c r="I1147" i="1" s="1"/>
  <c r="H1163" i="1"/>
  <c r="I1163" i="1" s="1"/>
  <c r="H1179" i="1"/>
  <c r="I1179" i="1" s="1"/>
  <c r="H1195" i="1"/>
  <c r="I1195" i="1" s="1"/>
  <c r="H1211" i="1"/>
  <c r="I1211" i="1" s="1"/>
  <c r="H1227" i="1"/>
  <c r="I1227" i="1" s="1"/>
  <c r="H1243" i="1"/>
  <c r="I1243" i="1" s="1"/>
  <c r="H1259" i="1"/>
  <c r="I1259" i="1" s="1"/>
  <c r="H1275" i="1"/>
  <c r="I1275" i="1" s="1"/>
  <c r="H1291" i="1"/>
  <c r="I1291" i="1" s="1"/>
  <c r="H357" i="1"/>
  <c r="I357" i="1" s="1"/>
  <c r="H373" i="1"/>
  <c r="I373" i="1" s="1"/>
  <c r="H389" i="1"/>
  <c r="I389" i="1" s="1"/>
  <c r="H405" i="1"/>
  <c r="I405" i="1" s="1"/>
  <c r="H421" i="1"/>
  <c r="I421" i="1" s="1"/>
  <c r="H437" i="1"/>
  <c r="I437" i="1" s="1"/>
  <c r="H453" i="1"/>
  <c r="I453" i="1" s="1"/>
  <c r="H469" i="1"/>
  <c r="I469" i="1" s="1"/>
  <c r="H485" i="1"/>
  <c r="I485" i="1" s="1"/>
  <c r="H501" i="1"/>
  <c r="I501" i="1" s="1"/>
  <c r="H517" i="1"/>
  <c r="I517" i="1" s="1"/>
  <c r="H533" i="1"/>
  <c r="I533" i="1" s="1"/>
  <c r="H549" i="1"/>
  <c r="I549" i="1" s="1"/>
  <c r="H565" i="1"/>
  <c r="I565" i="1" s="1"/>
  <c r="H581" i="1"/>
  <c r="I581" i="1" s="1"/>
  <c r="H597" i="1"/>
  <c r="I597" i="1" s="1"/>
  <c r="H613" i="1"/>
  <c r="I613" i="1" s="1"/>
  <c r="H629" i="1"/>
  <c r="I629" i="1" s="1"/>
  <c r="H645" i="1"/>
  <c r="I645" i="1" s="1"/>
  <c r="H661" i="1"/>
  <c r="I661" i="1" s="1"/>
  <c r="H677" i="1"/>
  <c r="I677" i="1" s="1"/>
  <c r="H693" i="1"/>
  <c r="I693" i="1" s="1"/>
  <c r="H709" i="1"/>
  <c r="I709" i="1" s="1"/>
  <c r="H725" i="1"/>
  <c r="I725" i="1" s="1"/>
  <c r="H741" i="1"/>
  <c r="I741" i="1" s="1"/>
  <c r="H757" i="1"/>
  <c r="I757" i="1" s="1"/>
  <c r="H781" i="1"/>
  <c r="I781" i="1" s="1"/>
  <c r="H813" i="1"/>
  <c r="I813" i="1" s="1"/>
  <c r="H845" i="1"/>
  <c r="I845" i="1" s="1"/>
  <c r="H877" i="1"/>
  <c r="I877" i="1" s="1"/>
  <c r="H909" i="1"/>
  <c r="I909" i="1" s="1"/>
  <c r="H941" i="1"/>
  <c r="I941" i="1" s="1"/>
  <c r="H688" i="1"/>
  <c r="I688" i="1" s="1"/>
  <c r="H720" i="1"/>
  <c r="I720" i="1" s="1"/>
  <c r="H752" i="1"/>
  <c r="I752" i="1" s="1"/>
  <c r="H784" i="1"/>
  <c r="I784" i="1" s="1"/>
  <c r="H816" i="1"/>
  <c r="I816" i="1" s="1"/>
  <c r="H848" i="1"/>
  <c r="I848" i="1" s="1"/>
  <c r="H880" i="1"/>
  <c r="I880" i="1" s="1"/>
  <c r="H912" i="1"/>
  <c r="I912" i="1" s="1"/>
  <c r="H944" i="1"/>
  <c r="I944" i="1" s="1"/>
  <c r="H976" i="1"/>
  <c r="I976" i="1" s="1"/>
  <c r="H1008" i="1"/>
  <c r="I1008" i="1" s="1"/>
  <c r="H981" i="1"/>
  <c r="I981" i="1" s="1"/>
  <c r="H1013" i="1"/>
  <c r="I1013" i="1" s="1"/>
  <c r="H1045" i="1"/>
  <c r="I1045" i="1" s="1"/>
  <c r="H338" i="1"/>
  <c r="I338" i="1" s="1"/>
  <c r="H370" i="1"/>
  <c r="I370" i="1" s="1"/>
  <c r="H402" i="1"/>
  <c r="I402" i="1" s="1"/>
  <c r="H434" i="1"/>
  <c r="I434" i="1" s="1"/>
  <c r="H466" i="1"/>
  <c r="I466" i="1" s="1"/>
  <c r="H498" i="1"/>
  <c r="I498" i="1" s="1"/>
  <c r="H530" i="1"/>
  <c r="I530" i="1" s="1"/>
  <c r="H562" i="1"/>
  <c r="I562" i="1" s="1"/>
  <c r="H594" i="1"/>
  <c r="I594" i="1" s="1"/>
  <c r="H626" i="1"/>
  <c r="I626" i="1" s="1"/>
  <c r="H1307" i="1"/>
  <c r="I1307" i="1" s="1"/>
  <c r="H1339" i="1"/>
  <c r="I1339" i="1" s="1"/>
  <c r="H1371" i="1"/>
  <c r="I1371" i="1" s="1"/>
  <c r="H1403" i="1"/>
  <c r="I1403" i="1" s="1"/>
  <c r="H1435" i="1"/>
  <c r="I1435" i="1" s="1"/>
  <c r="H1467" i="1"/>
  <c r="I1467" i="1" s="1"/>
  <c r="H1499" i="1"/>
  <c r="I1499" i="1" s="1"/>
  <c r="H1531" i="1"/>
  <c r="I1531" i="1" s="1"/>
  <c r="H1024" i="1"/>
  <c r="I1024" i="1" s="1"/>
  <c r="H1056" i="1"/>
  <c r="I1056" i="1" s="1"/>
  <c r="H1088" i="1"/>
  <c r="I1088" i="1" s="1"/>
  <c r="H1152" i="1"/>
  <c r="I1152" i="1" s="1"/>
  <c r="H1216" i="1"/>
  <c r="I1216" i="1" s="1"/>
  <c r="H1280" i="1"/>
  <c r="I1280" i="1" s="1"/>
  <c r="H650" i="1"/>
  <c r="I650" i="1" s="1"/>
  <c r="H714" i="1"/>
  <c r="I714" i="1" s="1"/>
  <c r="H778" i="1"/>
  <c r="I778" i="1" s="1"/>
  <c r="H866" i="1"/>
  <c r="I866" i="1" s="1"/>
  <c r="H1559" i="1"/>
  <c r="I1559" i="1" s="1"/>
  <c r="H1687" i="1"/>
  <c r="I1687" i="1" s="1"/>
  <c r="H1368" i="1"/>
  <c r="I1368" i="1" s="1"/>
  <c r="H1496" i="1"/>
  <c r="I1496" i="1" s="1"/>
  <c r="H1624" i="1"/>
  <c r="I1624" i="1" s="1"/>
  <c r="H1752" i="1"/>
  <c r="I1752" i="1" s="1"/>
  <c r="H1577" i="1"/>
  <c r="I1577" i="1" s="1"/>
  <c r="H1829" i="1"/>
  <c r="I1829" i="1" s="1"/>
  <c r="H1181" i="1"/>
  <c r="I1181" i="1" s="1"/>
  <c r="H1317" i="1"/>
  <c r="I1317" i="1" s="1"/>
  <c r="H1581" i="1"/>
  <c r="I1581" i="1" s="1"/>
  <c r="H1110" i="1"/>
  <c r="I1110" i="1" s="1"/>
  <c r="H1366" i="1"/>
  <c r="I1366" i="1" s="1"/>
  <c r="H1622" i="1"/>
  <c r="I1622" i="1" s="1"/>
  <c r="H1798" i="1"/>
  <c r="I1798" i="1" s="1"/>
  <c r="H15" i="1"/>
  <c r="I15" i="1" s="1"/>
  <c r="H191" i="1"/>
  <c r="I191" i="1" s="1"/>
  <c r="H239" i="1"/>
  <c r="I239" i="1" s="1"/>
  <c r="H271" i="1"/>
  <c r="I271" i="1" s="1"/>
  <c r="H319" i="1"/>
  <c r="I319" i="1" s="1"/>
  <c r="H124" i="1"/>
  <c r="I124" i="1" s="1"/>
  <c r="H412" i="1"/>
  <c r="I412" i="1" s="1"/>
  <c r="H428" i="1"/>
  <c r="I428" i="1" s="1"/>
  <c r="H444" i="1"/>
  <c r="I444" i="1" s="1"/>
  <c r="H460" i="1"/>
  <c r="I460" i="1" s="1"/>
  <c r="H476" i="1"/>
  <c r="I476" i="1" s="1"/>
  <c r="H492" i="1"/>
  <c r="I492" i="1" s="1"/>
  <c r="H508" i="1"/>
  <c r="I508" i="1" s="1"/>
  <c r="H524" i="1"/>
  <c r="I524" i="1" s="1"/>
  <c r="H540" i="1"/>
  <c r="I540" i="1" s="1"/>
  <c r="H556" i="1"/>
  <c r="I556" i="1" s="1"/>
  <c r="H572" i="1"/>
  <c r="I572" i="1" s="1"/>
  <c r="H588" i="1"/>
  <c r="I588" i="1" s="1"/>
  <c r="H604" i="1"/>
  <c r="I604" i="1" s="1"/>
  <c r="H620" i="1"/>
  <c r="I620" i="1" s="1"/>
  <c r="H636" i="1"/>
  <c r="I636" i="1" s="1"/>
  <c r="H652" i="1"/>
  <c r="I652" i="1" s="1"/>
  <c r="H668" i="1"/>
  <c r="I668" i="1" s="1"/>
  <c r="H17" i="1"/>
  <c r="I17" i="1" s="1"/>
  <c r="H33" i="1"/>
  <c r="I33" i="1" s="1"/>
  <c r="H49" i="1"/>
  <c r="I49" i="1" s="1"/>
  <c r="H65" i="1"/>
  <c r="I65" i="1" s="1"/>
  <c r="H81" i="1"/>
  <c r="I81" i="1" s="1"/>
  <c r="H97" i="1"/>
  <c r="I97" i="1" s="1"/>
  <c r="H113" i="1"/>
  <c r="I113" i="1" s="1"/>
  <c r="H129" i="1"/>
  <c r="I129" i="1" s="1"/>
  <c r="H145" i="1"/>
  <c r="I145" i="1" s="1"/>
  <c r="H161" i="1"/>
  <c r="I161" i="1" s="1"/>
  <c r="H177" i="1"/>
  <c r="I177" i="1" s="1"/>
  <c r="H193" i="1"/>
  <c r="I193" i="1" s="1"/>
  <c r="H209" i="1"/>
  <c r="I209" i="1" s="1"/>
  <c r="H225" i="1"/>
  <c r="I225" i="1" s="1"/>
  <c r="H241" i="1"/>
  <c r="I241" i="1" s="1"/>
  <c r="H257" i="1"/>
  <c r="I257" i="1" s="1"/>
  <c r="H273" i="1"/>
  <c r="I273" i="1" s="1"/>
  <c r="H289" i="1"/>
  <c r="I289" i="1" s="1"/>
  <c r="H305" i="1"/>
  <c r="I305" i="1" s="1"/>
  <c r="H321" i="1"/>
  <c r="I321" i="1" s="1"/>
  <c r="H337" i="1"/>
  <c r="I337" i="1" s="1"/>
  <c r="H623" i="1"/>
  <c r="I623" i="1" s="1"/>
  <c r="H639" i="1"/>
  <c r="I639" i="1" s="1"/>
  <c r="H655" i="1"/>
  <c r="I655" i="1" s="1"/>
  <c r="H671" i="1"/>
  <c r="I671" i="1" s="1"/>
  <c r="H687" i="1"/>
  <c r="I687" i="1" s="1"/>
  <c r="H703" i="1"/>
  <c r="I703" i="1" s="1"/>
  <c r="H719" i="1"/>
  <c r="I719" i="1" s="1"/>
  <c r="H735" i="1"/>
  <c r="I735" i="1" s="1"/>
  <c r="H751" i="1"/>
  <c r="I751" i="1" s="1"/>
  <c r="H767" i="1"/>
  <c r="I767" i="1" s="1"/>
  <c r="H783" i="1"/>
  <c r="I783" i="1" s="1"/>
  <c r="H799" i="1"/>
  <c r="I799" i="1" s="1"/>
  <c r="H815" i="1"/>
  <c r="I815" i="1" s="1"/>
  <c r="H831" i="1"/>
  <c r="I831" i="1" s="1"/>
  <c r="H847" i="1"/>
  <c r="I847" i="1" s="1"/>
  <c r="H863" i="1"/>
  <c r="I863" i="1" s="1"/>
  <c r="H879" i="1"/>
  <c r="I879" i="1" s="1"/>
  <c r="H895" i="1"/>
  <c r="I895" i="1" s="1"/>
  <c r="H911" i="1"/>
  <c r="I911" i="1" s="1"/>
  <c r="H927" i="1"/>
  <c r="I927" i="1" s="1"/>
  <c r="H943" i="1"/>
  <c r="I943" i="1" s="1"/>
  <c r="H959" i="1"/>
  <c r="I959" i="1" s="1"/>
  <c r="H975" i="1"/>
  <c r="I975" i="1" s="1"/>
  <c r="H991" i="1"/>
  <c r="I991" i="1" s="1"/>
  <c r="H1007" i="1"/>
  <c r="I1007" i="1" s="1"/>
  <c r="H1023" i="1"/>
  <c r="I1023" i="1" s="1"/>
  <c r="H1039" i="1"/>
  <c r="I1039" i="1" s="1"/>
  <c r="H1055" i="1"/>
  <c r="I1055" i="1" s="1"/>
  <c r="H1071" i="1"/>
  <c r="I1071" i="1" s="1"/>
  <c r="H1087" i="1"/>
  <c r="I1087" i="1" s="1"/>
  <c r="H1103" i="1"/>
  <c r="I1103" i="1" s="1"/>
  <c r="H1119" i="1"/>
  <c r="I1119" i="1" s="1"/>
  <c r="H1135" i="1"/>
  <c r="I1135" i="1" s="1"/>
  <c r="H1151" i="1"/>
  <c r="I1151" i="1" s="1"/>
  <c r="H1167" i="1"/>
  <c r="I1167" i="1" s="1"/>
  <c r="H1183" i="1"/>
  <c r="I1183" i="1" s="1"/>
  <c r="H1199" i="1"/>
  <c r="I1199" i="1" s="1"/>
  <c r="H1215" i="1"/>
  <c r="I1215" i="1" s="1"/>
  <c r="H1231" i="1"/>
  <c r="I1231" i="1" s="1"/>
  <c r="H1247" i="1"/>
  <c r="I1247" i="1" s="1"/>
  <c r="H1263" i="1"/>
  <c r="I1263" i="1" s="1"/>
  <c r="H1279" i="1"/>
  <c r="I1279" i="1" s="1"/>
  <c r="H1295" i="1"/>
  <c r="I1295" i="1" s="1"/>
  <c r="H361" i="1"/>
  <c r="I361" i="1" s="1"/>
  <c r="H377" i="1"/>
  <c r="I377" i="1" s="1"/>
  <c r="H393" i="1"/>
  <c r="I393" i="1" s="1"/>
  <c r="H409" i="1"/>
  <c r="I409" i="1" s="1"/>
  <c r="H425" i="1"/>
  <c r="I425" i="1" s="1"/>
  <c r="H441" i="1"/>
  <c r="I441" i="1" s="1"/>
  <c r="H457" i="1"/>
  <c r="I457" i="1" s="1"/>
  <c r="H473" i="1"/>
  <c r="I473" i="1" s="1"/>
  <c r="H489" i="1"/>
  <c r="I489" i="1" s="1"/>
  <c r="H505" i="1"/>
  <c r="I505" i="1" s="1"/>
  <c r="H521" i="1"/>
  <c r="I521" i="1" s="1"/>
  <c r="H537" i="1"/>
  <c r="I537" i="1" s="1"/>
  <c r="H553" i="1"/>
  <c r="I553" i="1" s="1"/>
  <c r="H569" i="1"/>
  <c r="I569" i="1" s="1"/>
  <c r="H585" i="1"/>
  <c r="I585" i="1" s="1"/>
  <c r="H601" i="1"/>
  <c r="I601" i="1" s="1"/>
  <c r="H617" i="1"/>
  <c r="I617" i="1" s="1"/>
  <c r="H633" i="1"/>
  <c r="I633" i="1" s="1"/>
  <c r="H649" i="1"/>
  <c r="I649" i="1" s="1"/>
  <c r="H665" i="1"/>
  <c r="I665" i="1" s="1"/>
  <c r="H681" i="1"/>
  <c r="I681" i="1" s="1"/>
  <c r="H697" i="1"/>
  <c r="I697" i="1" s="1"/>
  <c r="H713" i="1"/>
  <c r="I713" i="1" s="1"/>
  <c r="H729" i="1"/>
  <c r="I729" i="1" s="1"/>
  <c r="H745" i="1"/>
  <c r="I745" i="1" s="1"/>
  <c r="H761" i="1"/>
  <c r="I761" i="1" s="1"/>
  <c r="H789" i="1"/>
  <c r="I789" i="1" s="1"/>
  <c r="H821" i="1"/>
  <c r="I821" i="1" s="1"/>
  <c r="H853" i="1"/>
  <c r="I853" i="1" s="1"/>
  <c r="H885" i="1"/>
  <c r="I885" i="1" s="1"/>
  <c r="H917" i="1"/>
  <c r="I917" i="1" s="1"/>
  <c r="H949" i="1"/>
  <c r="I949" i="1" s="1"/>
  <c r="H696" i="1"/>
  <c r="I696" i="1" s="1"/>
  <c r="H728" i="1"/>
  <c r="I728" i="1" s="1"/>
  <c r="H760" i="1"/>
  <c r="I760" i="1" s="1"/>
  <c r="H792" i="1"/>
  <c r="I792" i="1" s="1"/>
  <c r="H824" i="1"/>
  <c r="I824" i="1" s="1"/>
  <c r="H856" i="1"/>
  <c r="I856" i="1" s="1"/>
  <c r="H888" i="1"/>
  <c r="I888" i="1" s="1"/>
  <c r="H920" i="1"/>
  <c r="I920" i="1" s="1"/>
  <c r="H952" i="1"/>
  <c r="I952" i="1" s="1"/>
  <c r="H984" i="1"/>
  <c r="I984" i="1" s="1"/>
  <c r="H957" i="1"/>
  <c r="I957" i="1" s="1"/>
  <c r="H989" i="1"/>
  <c r="I989" i="1" s="1"/>
  <c r="H1021" i="1"/>
  <c r="I1021" i="1" s="1"/>
  <c r="H1053" i="1"/>
  <c r="I1053" i="1" s="1"/>
  <c r="H346" i="1"/>
  <c r="I346" i="1" s="1"/>
  <c r="H378" i="1"/>
  <c r="I378" i="1" s="1"/>
  <c r="H410" i="1"/>
  <c r="I410" i="1" s="1"/>
  <c r="H442" i="1"/>
  <c r="I442" i="1" s="1"/>
  <c r="H474" i="1"/>
  <c r="I474" i="1" s="1"/>
  <c r="H506" i="1"/>
  <c r="I506" i="1" s="1"/>
  <c r="H538" i="1"/>
  <c r="I538" i="1" s="1"/>
  <c r="H570" i="1"/>
  <c r="I570" i="1" s="1"/>
  <c r="H602" i="1"/>
  <c r="I602" i="1" s="1"/>
  <c r="H634" i="1"/>
  <c r="I634" i="1" s="1"/>
  <c r="H1315" i="1"/>
  <c r="I1315" i="1" s="1"/>
  <c r="H1347" i="1"/>
  <c r="I1347" i="1" s="1"/>
  <c r="H1379" i="1"/>
  <c r="I1379" i="1" s="1"/>
  <c r="H1411" i="1"/>
  <c r="I1411" i="1" s="1"/>
  <c r="H1443" i="1"/>
  <c r="I1443" i="1" s="1"/>
  <c r="H1475" i="1"/>
  <c r="I1475" i="1" s="1"/>
  <c r="H1507" i="1"/>
  <c r="I1507" i="1" s="1"/>
  <c r="H1539" i="1"/>
  <c r="I1539" i="1" s="1"/>
  <c r="H1032" i="1"/>
  <c r="I1032" i="1" s="1"/>
  <c r="H1064" i="1"/>
  <c r="I1064" i="1" s="1"/>
  <c r="H1104" i="1"/>
  <c r="I1104" i="1" s="1"/>
  <c r="H1168" i="1"/>
  <c r="I1168" i="1" s="1"/>
  <c r="H1232" i="1"/>
  <c r="I1232" i="1" s="1"/>
  <c r="H1296" i="1"/>
  <c r="I1296" i="1" s="1"/>
  <c r="H666" i="1"/>
  <c r="I666" i="1" s="1"/>
  <c r="H730" i="1"/>
  <c r="I730" i="1" s="1"/>
  <c r="H794" i="1"/>
  <c r="I794" i="1" s="1"/>
  <c r="H898" i="1"/>
  <c r="I898" i="1" s="1"/>
  <c r="H1591" i="1"/>
  <c r="I1591" i="1" s="1"/>
  <c r="H1719" i="1"/>
  <c r="I1719" i="1" s="1"/>
  <c r="H1400" i="1"/>
  <c r="I1400" i="1" s="1"/>
  <c r="H1528" i="1"/>
  <c r="I1528" i="1" s="1"/>
  <c r="H1656" i="1"/>
  <c r="I1656" i="1" s="1"/>
  <c r="H1784" i="1"/>
  <c r="I1784" i="1" s="1"/>
  <c r="H1641" i="1"/>
  <c r="I1641" i="1" s="1"/>
  <c r="H1085" i="1"/>
  <c r="I1085" i="1" s="1"/>
  <c r="H1213" i="1"/>
  <c r="I1213" i="1" s="1"/>
  <c r="H1381" i="1"/>
  <c r="I1381" i="1" s="1"/>
  <c r="H1709" i="1"/>
  <c r="I1709" i="1" s="1"/>
  <c r="H1174" i="1"/>
  <c r="I1174" i="1" s="1"/>
  <c r="H1430" i="1"/>
  <c r="I1430" i="1" s="1"/>
  <c r="H1827" i="1"/>
  <c r="I1827" i="1" s="1"/>
  <c r="H1706" i="1"/>
  <c r="I1706" i="1" s="1"/>
  <c r="A612" i="1"/>
  <c r="B612" i="1"/>
  <c r="C612" i="1"/>
  <c r="D612" i="1"/>
  <c r="E612" i="1"/>
  <c r="F612" i="1"/>
  <c r="A613" i="1"/>
  <c r="B613" i="1"/>
  <c r="C613" i="1"/>
  <c r="D613" i="1"/>
  <c r="E613" i="1"/>
  <c r="F613" i="1"/>
  <c r="A614" i="1"/>
  <c r="B614" i="1"/>
  <c r="C614" i="1"/>
  <c r="D614" i="1"/>
  <c r="E614" i="1"/>
  <c r="F614" i="1"/>
  <c r="A615" i="1"/>
  <c r="B615" i="1"/>
  <c r="C615" i="1"/>
  <c r="D615" i="1"/>
  <c r="E615" i="1"/>
  <c r="F615" i="1"/>
  <c r="A616" i="1"/>
  <c r="B616" i="1"/>
  <c r="C616" i="1"/>
  <c r="D616" i="1"/>
  <c r="E616" i="1"/>
  <c r="F616" i="1"/>
  <c r="A617" i="1"/>
  <c r="B617" i="1"/>
  <c r="C617" i="1"/>
  <c r="D617" i="1"/>
  <c r="E617" i="1"/>
  <c r="F617" i="1"/>
  <c r="A618" i="1"/>
  <c r="B618" i="1"/>
  <c r="C618" i="1"/>
  <c r="D618" i="1"/>
  <c r="E618" i="1"/>
  <c r="F618" i="1"/>
  <c r="A619" i="1"/>
  <c r="B619" i="1"/>
  <c r="C619" i="1"/>
  <c r="D619" i="1"/>
  <c r="E619" i="1"/>
  <c r="F619" i="1"/>
  <c r="A620" i="1"/>
  <c r="B620" i="1"/>
  <c r="C620" i="1"/>
  <c r="D620" i="1"/>
  <c r="E620" i="1"/>
  <c r="F620" i="1"/>
  <c r="A621" i="1"/>
  <c r="B621" i="1"/>
  <c r="C621" i="1"/>
  <c r="D621" i="1"/>
  <c r="E621" i="1"/>
  <c r="F621" i="1"/>
  <c r="A622" i="1"/>
  <c r="B622" i="1"/>
  <c r="C622" i="1"/>
  <c r="D622" i="1"/>
  <c r="E622" i="1"/>
  <c r="F622" i="1"/>
  <c r="A623" i="1"/>
  <c r="B623" i="1"/>
  <c r="C623" i="1"/>
  <c r="D623" i="1"/>
  <c r="E623" i="1"/>
  <c r="F623" i="1"/>
  <c r="A624" i="1"/>
  <c r="B624" i="1"/>
  <c r="C624" i="1"/>
  <c r="D624" i="1"/>
  <c r="E624" i="1"/>
  <c r="F624" i="1"/>
  <c r="A625" i="1"/>
  <c r="B625" i="1"/>
  <c r="C625" i="1"/>
  <c r="D625" i="1"/>
  <c r="E625" i="1"/>
  <c r="F625" i="1"/>
  <c r="A626" i="1"/>
  <c r="B626" i="1"/>
  <c r="C626" i="1"/>
  <c r="D626" i="1"/>
  <c r="E626" i="1"/>
  <c r="F626" i="1"/>
  <c r="A627" i="1"/>
  <c r="B627" i="1"/>
  <c r="C627" i="1"/>
  <c r="D627" i="1"/>
  <c r="E627" i="1"/>
  <c r="F627" i="1"/>
  <c r="A628" i="1"/>
  <c r="B628" i="1"/>
  <c r="C628" i="1"/>
  <c r="D628" i="1"/>
  <c r="E628" i="1"/>
  <c r="F628" i="1"/>
  <c r="A629" i="1"/>
  <c r="B629" i="1"/>
  <c r="C629" i="1"/>
  <c r="D629" i="1"/>
  <c r="E629" i="1"/>
  <c r="F629" i="1"/>
  <c r="A630" i="1"/>
  <c r="B630" i="1"/>
  <c r="C630" i="1"/>
  <c r="D630" i="1"/>
  <c r="E630" i="1"/>
  <c r="F630" i="1"/>
  <c r="A631" i="1"/>
  <c r="B631" i="1"/>
  <c r="C631" i="1"/>
  <c r="D631" i="1"/>
  <c r="E631" i="1"/>
  <c r="F631" i="1"/>
  <c r="A632" i="1"/>
  <c r="B632" i="1"/>
  <c r="C632" i="1"/>
  <c r="D632" i="1"/>
  <c r="E632" i="1"/>
  <c r="F632" i="1"/>
  <c r="A633" i="1"/>
  <c r="B633" i="1"/>
  <c r="C633" i="1"/>
  <c r="D633" i="1"/>
  <c r="E633" i="1"/>
  <c r="F633" i="1"/>
  <c r="A634" i="1"/>
  <c r="B634" i="1"/>
  <c r="C634" i="1"/>
  <c r="D634" i="1"/>
  <c r="E634" i="1"/>
  <c r="F634" i="1"/>
  <c r="A635" i="1"/>
  <c r="B635" i="1"/>
  <c r="C635" i="1"/>
  <c r="D635" i="1"/>
  <c r="E635" i="1"/>
  <c r="F635" i="1"/>
  <c r="A636" i="1"/>
  <c r="B636" i="1"/>
  <c r="C636" i="1"/>
  <c r="D636" i="1"/>
  <c r="E636" i="1"/>
  <c r="F636" i="1"/>
  <c r="A637" i="1"/>
  <c r="B637" i="1"/>
  <c r="C637" i="1"/>
  <c r="D637" i="1"/>
  <c r="E637" i="1"/>
  <c r="F637" i="1"/>
  <c r="A638" i="1"/>
  <c r="B638" i="1"/>
  <c r="C638" i="1"/>
  <c r="D638" i="1"/>
  <c r="E638" i="1"/>
  <c r="F638" i="1"/>
  <c r="A639" i="1"/>
  <c r="B639" i="1"/>
  <c r="C639" i="1"/>
  <c r="D639" i="1"/>
  <c r="E639" i="1"/>
  <c r="F639" i="1"/>
  <c r="A640" i="1"/>
  <c r="B640" i="1"/>
  <c r="C640" i="1"/>
  <c r="D640" i="1"/>
  <c r="E640" i="1"/>
  <c r="F640" i="1"/>
  <c r="A641" i="1"/>
  <c r="B641" i="1"/>
  <c r="C641" i="1"/>
  <c r="D641" i="1"/>
  <c r="E641" i="1"/>
  <c r="F641" i="1"/>
  <c r="A642" i="1"/>
  <c r="B642" i="1"/>
  <c r="C642" i="1"/>
  <c r="D642" i="1"/>
  <c r="E642" i="1"/>
  <c r="F642" i="1"/>
  <c r="A643" i="1"/>
  <c r="B643" i="1"/>
  <c r="C643" i="1"/>
  <c r="D643" i="1"/>
  <c r="E643" i="1"/>
  <c r="F643" i="1"/>
  <c r="A644" i="1"/>
  <c r="B644" i="1"/>
  <c r="C644" i="1"/>
  <c r="D644" i="1"/>
  <c r="E644" i="1"/>
  <c r="F644" i="1"/>
  <c r="A645" i="1"/>
  <c r="B645" i="1"/>
  <c r="C645" i="1"/>
  <c r="D645" i="1"/>
  <c r="E645" i="1"/>
  <c r="F645" i="1"/>
  <c r="A646" i="1"/>
  <c r="B646" i="1"/>
  <c r="C646" i="1"/>
  <c r="D646" i="1"/>
  <c r="E646" i="1"/>
  <c r="F646" i="1"/>
  <c r="A647" i="1"/>
  <c r="B647" i="1"/>
  <c r="C647" i="1"/>
  <c r="D647" i="1"/>
  <c r="E647" i="1"/>
  <c r="F647" i="1"/>
  <c r="A648" i="1"/>
  <c r="B648" i="1"/>
  <c r="C648" i="1"/>
  <c r="D648" i="1"/>
  <c r="E648" i="1"/>
  <c r="F648" i="1"/>
  <c r="A649" i="1"/>
  <c r="B649" i="1"/>
  <c r="C649" i="1"/>
  <c r="D649" i="1"/>
  <c r="E649" i="1"/>
  <c r="F649" i="1"/>
  <c r="A650" i="1"/>
  <c r="B650" i="1"/>
  <c r="C650" i="1"/>
  <c r="D650" i="1"/>
  <c r="E650" i="1"/>
  <c r="F650" i="1"/>
  <c r="A651" i="1"/>
  <c r="B651" i="1"/>
  <c r="C651" i="1"/>
  <c r="D651" i="1"/>
  <c r="E651" i="1"/>
  <c r="F651" i="1"/>
  <c r="A652" i="1"/>
  <c r="B652" i="1"/>
  <c r="C652" i="1"/>
  <c r="D652" i="1"/>
  <c r="E652" i="1"/>
  <c r="F652" i="1"/>
  <c r="A653" i="1"/>
  <c r="B653" i="1"/>
  <c r="C653" i="1"/>
  <c r="D653" i="1"/>
  <c r="E653" i="1"/>
  <c r="F653" i="1"/>
  <c r="A654" i="1"/>
  <c r="B654" i="1"/>
  <c r="C654" i="1"/>
  <c r="D654" i="1"/>
  <c r="E654" i="1"/>
  <c r="F654" i="1"/>
  <c r="A655" i="1"/>
  <c r="B655" i="1"/>
  <c r="C655" i="1"/>
  <c r="D655" i="1"/>
  <c r="E655" i="1"/>
  <c r="F655" i="1"/>
  <c r="A656" i="1"/>
  <c r="B656" i="1"/>
  <c r="C656" i="1"/>
  <c r="D656" i="1"/>
  <c r="E656" i="1"/>
  <c r="F656" i="1"/>
  <c r="A657" i="1"/>
  <c r="B657" i="1"/>
  <c r="C657" i="1"/>
  <c r="D657" i="1"/>
  <c r="E657" i="1"/>
  <c r="F657" i="1"/>
  <c r="A658" i="1"/>
  <c r="B658" i="1"/>
  <c r="C658" i="1"/>
  <c r="D658" i="1"/>
  <c r="E658" i="1"/>
  <c r="F658" i="1"/>
  <c r="A659" i="1"/>
  <c r="B659" i="1"/>
  <c r="C659" i="1"/>
  <c r="D659" i="1"/>
  <c r="E659" i="1"/>
  <c r="F659" i="1"/>
  <c r="A660" i="1"/>
  <c r="B660" i="1"/>
  <c r="C660" i="1"/>
  <c r="D660" i="1"/>
  <c r="E660" i="1"/>
  <c r="F660" i="1"/>
  <c r="A661" i="1"/>
  <c r="B661" i="1"/>
  <c r="C661" i="1"/>
  <c r="D661" i="1"/>
  <c r="E661" i="1"/>
  <c r="F661" i="1"/>
  <c r="A662" i="1"/>
  <c r="B662" i="1"/>
  <c r="C662" i="1"/>
  <c r="D662" i="1"/>
  <c r="E662" i="1"/>
  <c r="F662" i="1"/>
  <c r="A663" i="1"/>
  <c r="B663" i="1"/>
  <c r="C663" i="1"/>
  <c r="D663" i="1"/>
  <c r="E663" i="1"/>
  <c r="F663" i="1"/>
  <c r="A664" i="1"/>
  <c r="B664" i="1"/>
  <c r="C664" i="1"/>
  <c r="D664" i="1"/>
  <c r="E664" i="1"/>
  <c r="F664" i="1"/>
  <c r="A665" i="1"/>
  <c r="B665" i="1"/>
  <c r="C665" i="1"/>
  <c r="D665" i="1"/>
  <c r="E665" i="1"/>
  <c r="F665" i="1"/>
  <c r="A666" i="1"/>
  <c r="B666" i="1"/>
  <c r="C666" i="1"/>
  <c r="D666" i="1"/>
  <c r="E666" i="1"/>
  <c r="F666" i="1"/>
  <c r="A667" i="1"/>
  <c r="B667" i="1"/>
  <c r="C667" i="1"/>
  <c r="D667" i="1"/>
  <c r="E667" i="1"/>
  <c r="F667" i="1"/>
  <c r="A668" i="1"/>
  <c r="B668" i="1"/>
  <c r="C668" i="1"/>
  <c r="D668" i="1"/>
  <c r="E668" i="1"/>
  <c r="F668" i="1"/>
  <c r="A669" i="1"/>
  <c r="B669" i="1"/>
  <c r="C669" i="1"/>
  <c r="D669" i="1"/>
  <c r="E669" i="1"/>
  <c r="F669" i="1"/>
  <c r="A670" i="1"/>
  <c r="B670" i="1"/>
  <c r="C670" i="1"/>
  <c r="D670" i="1"/>
  <c r="E670" i="1"/>
  <c r="F670" i="1"/>
  <c r="A671" i="1"/>
  <c r="B671" i="1"/>
  <c r="C671" i="1"/>
  <c r="D671" i="1"/>
  <c r="E671" i="1"/>
  <c r="F671" i="1"/>
  <c r="A672" i="1"/>
  <c r="B672" i="1"/>
  <c r="C672" i="1"/>
  <c r="D672" i="1"/>
  <c r="E672" i="1"/>
  <c r="F672" i="1"/>
  <c r="A673" i="1"/>
  <c r="B673" i="1"/>
  <c r="C673" i="1"/>
  <c r="D673" i="1"/>
  <c r="E673" i="1"/>
  <c r="F673" i="1"/>
  <c r="A674" i="1"/>
  <c r="B674" i="1"/>
  <c r="C674" i="1"/>
  <c r="D674" i="1"/>
  <c r="E674" i="1"/>
  <c r="F674" i="1"/>
  <c r="A675" i="1"/>
  <c r="B675" i="1"/>
  <c r="C675" i="1"/>
  <c r="D675" i="1"/>
  <c r="E675" i="1"/>
  <c r="F675" i="1"/>
  <c r="A676" i="1"/>
  <c r="B676" i="1"/>
  <c r="C676" i="1"/>
  <c r="D676" i="1"/>
  <c r="E676" i="1"/>
  <c r="F676" i="1"/>
  <c r="A677" i="1"/>
  <c r="B677" i="1"/>
  <c r="C677" i="1"/>
  <c r="D677" i="1"/>
  <c r="E677" i="1"/>
  <c r="F677" i="1"/>
  <c r="A678" i="1"/>
  <c r="B678" i="1"/>
  <c r="C678" i="1"/>
  <c r="D678" i="1"/>
  <c r="E678" i="1"/>
  <c r="F678" i="1"/>
  <c r="A679" i="1"/>
  <c r="B679" i="1"/>
  <c r="C679" i="1"/>
  <c r="D679" i="1"/>
  <c r="E679" i="1"/>
  <c r="F679" i="1"/>
  <c r="A680" i="1"/>
  <c r="B680" i="1"/>
  <c r="C680" i="1"/>
  <c r="D680" i="1"/>
  <c r="E680" i="1"/>
  <c r="F680" i="1"/>
  <c r="A681" i="1"/>
  <c r="B681" i="1"/>
  <c r="C681" i="1"/>
  <c r="D681" i="1"/>
  <c r="E681" i="1"/>
  <c r="F681" i="1"/>
  <c r="A682" i="1"/>
  <c r="B682" i="1"/>
  <c r="C682" i="1"/>
  <c r="D682" i="1"/>
  <c r="E682" i="1"/>
  <c r="F682" i="1"/>
  <c r="A683" i="1"/>
  <c r="B683" i="1"/>
  <c r="C683" i="1"/>
  <c r="D683" i="1"/>
  <c r="E683" i="1"/>
  <c r="F683" i="1"/>
  <c r="A684" i="1"/>
  <c r="B684" i="1"/>
  <c r="C684" i="1"/>
  <c r="D684" i="1"/>
  <c r="E684" i="1"/>
  <c r="F684" i="1"/>
  <c r="A685" i="1"/>
  <c r="B685" i="1"/>
  <c r="C685" i="1"/>
  <c r="D685" i="1"/>
  <c r="E685" i="1"/>
  <c r="F685" i="1"/>
  <c r="A686" i="1"/>
  <c r="B686" i="1"/>
  <c r="C686" i="1"/>
  <c r="D686" i="1"/>
  <c r="E686" i="1"/>
  <c r="F686" i="1"/>
  <c r="A687" i="1"/>
  <c r="B687" i="1"/>
  <c r="C687" i="1"/>
  <c r="D687" i="1"/>
  <c r="E687" i="1"/>
  <c r="F687" i="1"/>
  <c r="A688" i="1"/>
  <c r="B688" i="1"/>
  <c r="C688" i="1"/>
  <c r="D688" i="1"/>
  <c r="E688" i="1"/>
  <c r="F688" i="1"/>
  <c r="A689" i="1"/>
  <c r="B689" i="1"/>
  <c r="C689" i="1"/>
  <c r="D689" i="1"/>
  <c r="E689" i="1"/>
  <c r="F689" i="1"/>
  <c r="A690" i="1"/>
  <c r="B690" i="1"/>
  <c r="C690" i="1"/>
  <c r="D690" i="1"/>
  <c r="E690" i="1"/>
  <c r="F690" i="1"/>
  <c r="A691" i="1"/>
  <c r="B691" i="1"/>
  <c r="C691" i="1"/>
  <c r="D691" i="1"/>
  <c r="E691" i="1"/>
  <c r="F691" i="1"/>
  <c r="A692" i="1"/>
  <c r="B692" i="1"/>
  <c r="C692" i="1"/>
  <c r="D692" i="1"/>
  <c r="E692" i="1"/>
  <c r="F692" i="1"/>
  <c r="A693" i="1"/>
  <c r="B693" i="1"/>
  <c r="C693" i="1"/>
  <c r="D693" i="1"/>
  <c r="E693" i="1"/>
  <c r="F693" i="1"/>
  <c r="A694" i="1"/>
  <c r="B694" i="1"/>
  <c r="C694" i="1"/>
  <c r="D694" i="1"/>
  <c r="E694" i="1"/>
  <c r="F694" i="1"/>
  <c r="A695" i="1"/>
  <c r="B695" i="1"/>
  <c r="C695" i="1"/>
  <c r="D695" i="1"/>
  <c r="E695" i="1"/>
  <c r="F695" i="1"/>
  <c r="A696" i="1"/>
  <c r="B696" i="1"/>
  <c r="C696" i="1"/>
  <c r="D696" i="1"/>
  <c r="E696" i="1"/>
  <c r="F696" i="1"/>
  <c r="A697" i="1"/>
  <c r="B697" i="1"/>
  <c r="C697" i="1"/>
  <c r="D697" i="1"/>
  <c r="E697" i="1"/>
  <c r="F697" i="1"/>
  <c r="A698" i="1"/>
  <c r="B698" i="1"/>
  <c r="C698" i="1"/>
  <c r="D698" i="1"/>
  <c r="E698" i="1"/>
  <c r="F698" i="1"/>
  <c r="A699" i="1"/>
  <c r="B699" i="1"/>
  <c r="C699" i="1"/>
  <c r="D699" i="1"/>
  <c r="E699" i="1"/>
  <c r="F699" i="1"/>
  <c r="A700" i="1"/>
  <c r="B700" i="1"/>
  <c r="C700" i="1"/>
  <c r="D700" i="1"/>
  <c r="E700" i="1"/>
  <c r="F700" i="1"/>
  <c r="A701" i="1"/>
  <c r="B701" i="1"/>
  <c r="C701" i="1"/>
  <c r="D701" i="1"/>
  <c r="E701" i="1"/>
  <c r="F701" i="1"/>
  <c r="A702" i="1"/>
  <c r="B702" i="1"/>
  <c r="C702" i="1"/>
  <c r="D702" i="1"/>
  <c r="E702" i="1"/>
  <c r="F702" i="1"/>
  <c r="A703" i="1"/>
  <c r="B703" i="1"/>
  <c r="C703" i="1"/>
  <c r="D703" i="1"/>
  <c r="E703" i="1"/>
  <c r="F703" i="1"/>
  <c r="A704" i="1"/>
  <c r="B704" i="1"/>
  <c r="C704" i="1"/>
  <c r="D704" i="1"/>
  <c r="E704" i="1"/>
  <c r="F704" i="1"/>
  <c r="A705" i="1"/>
  <c r="B705" i="1"/>
  <c r="C705" i="1"/>
  <c r="D705" i="1"/>
  <c r="E705" i="1"/>
  <c r="F705" i="1"/>
  <c r="A706" i="1"/>
  <c r="B706" i="1"/>
  <c r="C706" i="1"/>
  <c r="D706" i="1"/>
  <c r="E706" i="1"/>
  <c r="F706" i="1"/>
  <c r="A707" i="1"/>
  <c r="B707" i="1"/>
  <c r="C707" i="1"/>
  <c r="D707" i="1"/>
  <c r="E707" i="1"/>
  <c r="F707" i="1"/>
  <c r="A708" i="1"/>
  <c r="B708" i="1"/>
  <c r="C708" i="1"/>
  <c r="D708" i="1"/>
  <c r="E708" i="1"/>
  <c r="F708" i="1"/>
  <c r="A709" i="1"/>
  <c r="B709" i="1"/>
  <c r="C709" i="1"/>
  <c r="D709" i="1"/>
  <c r="E709" i="1"/>
  <c r="F709" i="1"/>
  <c r="A710" i="1"/>
  <c r="B710" i="1"/>
  <c r="C710" i="1"/>
  <c r="D710" i="1"/>
  <c r="E710" i="1"/>
  <c r="F710" i="1"/>
  <c r="A711" i="1"/>
  <c r="B711" i="1"/>
  <c r="C711" i="1"/>
  <c r="D711" i="1"/>
  <c r="E711" i="1"/>
  <c r="F711" i="1"/>
  <c r="A712" i="1"/>
  <c r="B712" i="1"/>
  <c r="C712" i="1"/>
  <c r="D712" i="1"/>
  <c r="E712" i="1"/>
  <c r="F712" i="1"/>
  <c r="A713" i="1"/>
  <c r="B713" i="1"/>
  <c r="C713" i="1"/>
  <c r="D713" i="1"/>
  <c r="E713" i="1"/>
  <c r="F713" i="1"/>
  <c r="A714" i="1"/>
  <c r="B714" i="1"/>
  <c r="C714" i="1"/>
  <c r="D714" i="1"/>
  <c r="E714" i="1"/>
  <c r="F714" i="1"/>
  <c r="A715" i="1"/>
  <c r="B715" i="1"/>
  <c r="C715" i="1"/>
  <c r="D715" i="1"/>
  <c r="E715" i="1"/>
  <c r="F715" i="1"/>
  <c r="A716" i="1"/>
  <c r="B716" i="1"/>
  <c r="C716" i="1"/>
  <c r="D716" i="1"/>
  <c r="E716" i="1"/>
  <c r="F716" i="1"/>
  <c r="A717" i="1"/>
  <c r="B717" i="1"/>
  <c r="C717" i="1"/>
  <c r="D717" i="1"/>
  <c r="E717" i="1"/>
  <c r="F717" i="1"/>
  <c r="A718" i="1"/>
  <c r="B718" i="1"/>
  <c r="C718" i="1"/>
  <c r="D718" i="1"/>
  <c r="E718" i="1"/>
  <c r="F718" i="1"/>
  <c r="A719" i="1"/>
  <c r="B719" i="1"/>
  <c r="C719" i="1"/>
  <c r="D719" i="1"/>
  <c r="E719" i="1"/>
  <c r="F719" i="1"/>
  <c r="A720" i="1"/>
  <c r="B720" i="1"/>
  <c r="C720" i="1"/>
  <c r="D720" i="1"/>
  <c r="E720" i="1"/>
  <c r="F720" i="1"/>
  <c r="A721" i="1"/>
  <c r="B721" i="1"/>
  <c r="C721" i="1"/>
  <c r="D721" i="1"/>
  <c r="E721" i="1"/>
  <c r="F721" i="1"/>
  <c r="A722" i="1"/>
  <c r="B722" i="1"/>
  <c r="C722" i="1"/>
  <c r="D722" i="1"/>
  <c r="E722" i="1"/>
  <c r="F722" i="1"/>
  <c r="A723" i="1"/>
  <c r="B723" i="1"/>
  <c r="C723" i="1"/>
  <c r="D723" i="1"/>
  <c r="E723" i="1"/>
  <c r="F723" i="1"/>
  <c r="A724" i="1"/>
  <c r="B724" i="1"/>
  <c r="C724" i="1"/>
  <c r="D724" i="1"/>
  <c r="E724" i="1"/>
  <c r="F724" i="1"/>
  <c r="A725" i="1"/>
  <c r="B725" i="1"/>
  <c r="C725" i="1"/>
  <c r="D725" i="1"/>
  <c r="E725" i="1"/>
  <c r="F725" i="1"/>
  <c r="A726" i="1"/>
  <c r="B726" i="1"/>
  <c r="C726" i="1"/>
  <c r="D726" i="1"/>
  <c r="E726" i="1"/>
  <c r="F726" i="1"/>
  <c r="A727" i="1"/>
  <c r="B727" i="1"/>
  <c r="C727" i="1"/>
  <c r="D727" i="1"/>
  <c r="E727" i="1"/>
  <c r="F727" i="1"/>
  <c r="A728" i="1"/>
  <c r="B728" i="1"/>
  <c r="C728" i="1"/>
  <c r="D728" i="1"/>
  <c r="E728" i="1"/>
  <c r="F728" i="1"/>
  <c r="A729" i="1"/>
  <c r="B729" i="1"/>
  <c r="C729" i="1"/>
  <c r="D729" i="1"/>
  <c r="E729" i="1"/>
  <c r="F729" i="1"/>
  <c r="A730" i="1"/>
  <c r="B730" i="1"/>
  <c r="C730" i="1"/>
  <c r="D730" i="1"/>
  <c r="E730" i="1"/>
  <c r="F730" i="1"/>
  <c r="A731" i="1"/>
  <c r="B731" i="1"/>
  <c r="C731" i="1"/>
  <c r="D731" i="1"/>
  <c r="E731" i="1"/>
  <c r="F731" i="1"/>
  <c r="A732" i="1"/>
  <c r="B732" i="1"/>
  <c r="C732" i="1"/>
  <c r="D732" i="1"/>
  <c r="E732" i="1"/>
  <c r="F732" i="1"/>
  <c r="A733" i="1"/>
  <c r="B733" i="1"/>
  <c r="C733" i="1"/>
  <c r="D733" i="1"/>
  <c r="E733" i="1"/>
  <c r="F733" i="1"/>
  <c r="A734" i="1"/>
  <c r="B734" i="1"/>
  <c r="C734" i="1"/>
  <c r="D734" i="1"/>
  <c r="E734" i="1"/>
  <c r="F734" i="1"/>
  <c r="A735" i="1"/>
  <c r="B735" i="1"/>
  <c r="C735" i="1"/>
  <c r="D735" i="1"/>
  <c r="E735" i="1"/>
  <c r="F735" i="1"/>
  <c r="A736" i="1"/>
  <c r="B736" i="1"/>
  <c r="C736" i="1"/>
  <c r="D736" i="1"/>
  <c r="E736" i="1"/>
  <c r="F736" i="1"/>
  <c r="A737" i="1"/>
  <c r="B737" i="1"/>
  <c r="C737" i="1"/>
  <c r="D737" i="1"/>
  <c r="E737" i="1"/>
  <c r="F737" i="1"/>
  <c r="A738" i="1"/>
  <c r="B738" i="1"/>
  <c r="C738" i="1"/>
  <c r="D738" i="1"/>
  <c r="E738" i="1"/>
  <c r="F738" i="1"/>
  <c r="A739" i="1"/>
  <c r="B739" i="1"/>
  <c r="C739" i="1"/>
  <c r="D739" i="1"/>
  <c r="E739" i="1"/>
  <c r="F739" i="1"/>
  <c r="A740" i="1"/>
  <c r="B740" i="1"/>
  <c r="C740" i="1"/>
  <c r="D740" i="1"/>
  <c r="E740" i="1"/>
  <c r="F740" i="1"/>
  <c r="A741" i="1"/>
  <c r="B741" i="1"/>
  <c r="C741" i="1"/>
  <c r="D741" i="1"/>
  <c r="E741" i="1"/>
  <c r="F741" i="1"/>
  <c r="A742" i="1"/>
  <c r="B742" i="1"/>
  <c r="C742" i="1"/>
  <c r="D742" i="1"/>
  <c r="E742" i="1"/>
  <c r="F742" i="1"/>
  <c r="A743" i="1"/>
  <c r="B743" i="1"/>
  <c r="C743" i="1"/>
  <c r="D743" i="1"/>
  <c r="E743" i="1"/>
  <c r="F743" i="1"/>
  <c r="A744" i="1"/>
  <c r="B744" i="1"/>
  <c r="C744" i="1"/>
  <c r="D744" i="1"/>
  <c r="E744" i="1"/>
  <c r="F744" i="1"/>
  <c r="A745" i="1"/>
  <c r="B745" i="1"/>
  <c r="C745" i="1"/>
  <c r="D745" i="1"/>
  <c r="E745" i="1"/>
  <c r="F745" i="1"/>
  <c r="A746" i="1"/>
  <c r="B746" i="1"/>
  <c r="C746" i="1"/>
  <c r="D746" i="1"/>
  <c r="E746" i="1"/>
  <c r="F746" i="1"/>
  <c r="A747" i="1"/>
  <c r="B747" i="1"/>
  <c r="C747" i="1"/>
  <c r="D747" i="1"/>
  <c r="E747" i="1"/>
  <c r="F747" i="1"/>
  <c r="A748" i="1"/>
  <c r="B748" i="1"/>
  <c r="C748" i="1"/>
  <c r="D748" i="1"/>
  <c r="E748" i="1"/>
  <c r="F748" i="1"/>
  <c r="A749" i="1"/>
  <c r="B749" i="1"/>
  <c r="C749" i="1"/>
  <c r="D749" i="1"/>
  <c r="E749" i="1"/>
  <c r="F749" i="1"/>
  <c r="A750" i="1"/>
  <c r="B750" i="1"/>
  <c r="C750" i="1"/>
  <c r="D750" i="1"/>
  <c r="E750" i="1"/>
  <c r="F750" i="1"/>
  <c r="A751" i="1"/>
  <c r="B751" i="1"/>
  <c r="C751" i="1"/>
  <c r="D751" i="1"/>
  <c r="E751" i="1"/>
  <c r="F751" i="1"/>
  <c r="A752" i="1"/>
  <c r="B752" i="1"/>
  <c r="C752" i="1"/>
  <c r="D752" i="1"/>
  <c r="E752" i="1"/>
  <c r="F752" i="1"/>
  <c r="A753" i="1"/>
  <c r="B753" i="1"/>
  <c r="C753" i="1"/>
  <c r="D753" i="1"/>
  <c r="E753" i="1"/>
  <c r="F753" i="1"/>
  <c r="A754" i="1"/>
  <c r="B754" i="1"/>
  <c r="C754" i="1"/>
  <c r="D754" i="1"/>
  <c r="E754" i="1"/>
  <c r="F754" i="1"/>
  <c r="A755" i="1"/>
  <c r="B755" i="1"/>
  <c r="C755" i="1"/>
  <c r="D755" i="1"/>
  <c r="E755" i="1"/>
  <c r="F755" i="1"/>
  <c r="A756" i="1"/>
  <c r="B756" i="1"/>
  <c r="C756" i="1"/>
  <c r="D756" i="1"/>
  <c r="E756" i="1"/>
  <c r="F756" i="1"/>
  <c r="A757" i="1"/>
  <c r="B757" i="1"/>
  <c r="C757" i="1"/>
  <c r="D757" i="1"/>
  <c r="E757" i="1"/>
  <c r="F757" i="1"/>
  <c r="A758" i="1"/>
  <c r="B758" i="1"/>
  <c r="C758" i="1"/>
  <c r="D758" i="1"/>
  <c r="E758" i="1"/>
  <c r="F758" i="1"/>
  <c r="A759" i="1"/>
  <c r="B759" i="1"/>
  <c r="C759" i="1"/>
  <c r="D759" i="1"/>
  <c r="E759" i="1"/>
  <c r="F759" i="1"/>
  <c r="A760" i="1"/>
  <c r="B760" i="1"/>
  <c r="C760" i="1"/>
  <c r="D760" i="1"/>
  <c r="E760" i="1"/>
  <c r="F760" i="1"/>
  <c r="A761" i="1"/>
  <c r="B761" i="1"/>
  <c r="C761" i="1"/>
  <c r="D761" i="1"/>
  <c r="E761" i="1"/>
  <c r="F761" i="1"/>
  <c r="A762" i="1"/>
  <c r="B762" i="1"/>
  <c r="C762" i="1"/>
  <c r="D762" i="1"/>
  <c r="E762" i="1"/>
  <c r="F762" i="1"/>
  <c r="A763" i="1"/>
  <c r="B763" i="1"/>
  <c r="C763" i="1"/>
  <c r="D763" i="1"/>
  <c r="E763" i="1"/>
  <c r="F763" i="1"/>
  <c r="A764" i="1"/>
  <c r="B764" i="1"/>
  <c r="C764" i="1"/>
  <c r="D764" i="1"/>
  <c r="E764" i="1"/>
  <c r="F764" i="1"/>
  <c r="A765" i="1"/>
  <c r="B765" i="1"/>
  <c r="C765" i="1"/>
  <c r="D765" i="1"/>
  <c r="E765" i="1"/>
  <c r="F765" i="1"/>
  <c r="A766" i="1"/>
  <c r="B766" i="1"/>
  <c r="C766" i="1"/>
  <c r="D766" i="1"/>
  <c r="E766" i="1"/>
  <c r="F766" i="1"/>
  <c r="A767" i="1"/>
  <c r="B767" i="1"/>
  <c r="C767" i="1"/>
  <c r="D767" i="1"/>
  <c r="E767" i="1"/>
  <c r="F767" i="1"/>
  <c r="A768" i="1"/>
  <c r="B768" i="1"/>
  <c r="C768" i="1"/>
  <c r="D768" i="1"/>
  <c r="E768" i="1"/>
  <c r="F768" i="1"/>
  <c r="A769" i="1"/>
  <c r="B769" i="1"/>
  <c r="C769" i="1"/>
  <c r="D769" i="1"/>
  <c r="E769" i="1"/>
  <c r="F769" i="1"/>
  <c r="A770" i="1"/>
  <c r="B770" i="1"/>
  <c r="C770" i="1"/>
  <c r="D770" i="1"/>
  <c r="E770" i="1"/>
  <c r="F770" i="1"/>
  <c r="A771" i="1"/>
  <c r="B771" i="1"/>
  <c r="C771" i="1"/>
  <c r="D771" i="1"/>
  <c r="E771" i="1"/>
  <c r="F771" i="1"/>
  <c r="A772" i="1"/>
  <c r="B772" i="1"/>
  <c r="C772" i="1"/>
  <c r="D772" i="1"/>
  <c r="E772" i="1"/>
  <c r="F772" i="1"/>
  <c r="A773" i="1"/>
  <c r="B773" i="1"/>
  <c r="C773" i="1"/>
  <c r="D773" i="1"/>
  <c r="E773" i="1"/>
  <c r="F773" i="1"/>
  <c r="A774" i="1"/>
  <c r="B774" i="1"/>
  <c r="C774" i="1"/>
  <c r="D774" i="1"/>
  <c r="E774" i="1"/>
  <c r="F774" i="1"/>
  <c r="A775" i="1"/>
  <c r="B775" i="1"/>
  <c r="C775" i="1"/>
  <c r="D775" i="1"/>
  <c r="E775" i="1"/>
  <c r="F775" i="1"/>
  <c r="A776" i="1"/>
  <c r="B776" i="1"/>
  <c r="C776" i="1"/>
  <c r="D776" i="1"/>
  <c r="E776" i="1"/>
  <c r="F776" i="1"/>
  <c r="A777" i="1"/>
  <c r="B777" i="1"/>
  <c r="C777" i="1"/>
  <c r="D777" i="1"/>
  <c r="E777" i="1"/>
  <c r="F777" i="1"/>
  <c r="A778" i="1"/>
  <c r="B778" i="1"/>
  <c r="C778" i="1"/>
  <c r="D778" i="1"/>
  <c r="E778" i="1"/>
  <c r="F778" i="1"/>
  <c r="A779" i="1"/>
  <c r="B779" i="1"/>
  <c r="C779" i="1"/>
  <c r="D779" i="1"/>
  <c r="E779" i="1"/>
  <c r="F779" i="1"/>
  <c r="A780" i="1"/>
  <c r="B780" i="1"/>
  <c r="C780" i="1"/>
  <c r="D780" i="1"/>
  <c r="E780" i="1"/>
  <c r="F780" i="1"/>
  <c r="A781" i="1"/>
  <c r="B781" i="1"/>
  <c r="C781" i="1"/>
  <c r="D781" i="1"/>
  <c r="E781" i="1"/>
  <c r="F781" i="1"/>
  <c r="A782" i="1"/>
  <c r="B782" i="1"/>
  <c r="C782" i="1"/>
  <c r="D782" i="1"/>
  <c r="E782" i="1"/>
  <c r="F782" i="1"/>
  <c r="A783" i="1"/>
  <c r="B783" i="1"/>
  <c r="C783" i="1"/>
  <c r="D783" i="1"/>
  <c r="E783" i="1"/>
  <c r="F783" i="1"/>
  <c r="A784" i="1"/>
  <c r="B784" i="1"/>
  <c r="C784" i="1"/>
  <c r="D784" i="1"/>
  <c r="E784" i="1"/>
  <c r="F784" i="1"/>
  <c r="A785" i="1"/>
  <c r="B785" i="1"/>
  <c r="C785" i="1"/>
  <c r="D785" i="1"/>
  <c r="E785" i="1"/>
  <c r="F785" i="1"/>
  <c r="A786" i="1"/>
  <c r="B786" i="1"/>
  <c r="C786" i="1"/>
  <c r="D786" i="1"/>
  <c r="E786" i="1"/>
  <c r="F786" i="1"/>
  <c r="A787" i="1"/>
  <c r="B787" i="1"/>
  <c r="C787" i="1"/>
  <c r="D787" i="1"/>
  <c r="E787" i="1"/>
  <c r="F787" i="1"/>
  <c r="A788" i="1"/>
  <c r="B788" i="1"/>
  <c r="C788" i="1"/>
  <c r="D788" i="1"/>
  <c r="E788" i="1"/>
  <c r="F788" i="1"/>
  <c r="A789" i="1"/>
  <c r="B789" i="1"/>
  <c r="C789" i="1"/>
  <c r="D789" i="1"/>
  <c r="E789" i="1"/>
  <c r="F789" i="1"/>
  <c r="A790" i="1"/>
  <c r="B790" i="1"/>
  <c r="C790" i="1"/>
  <c r="D790" i="1"/>
  <c r="E790" i="1"/>
  <c r="F790" i="1"/>
  <c r="A791" i="1"/>
  <c r="B791" i="1"/>
  <c r="C791" i="1"/>
  <c r="D791" i="1"/>
  <c r="E791" i="1"/>
  <c r="F791" i="1"/>
  <c r="A792" i="1"/>
  <c r="B792" i="1"/>
  <c r="C792" i="1"/>
  <c r="D792" i="1"/>
  <c r="E792" i="1"/>
  <c r="F792" i="1"/>
  <c r="A793" i="1"/>
  <c r="B793" i="1"/>
  <c r="C793" i="1"/>
  <c r="D793" i="1"/>
  <c r="E793" i="1"/>
  <c r="F793" i="1"/>
  <c r="A794" i="1"/>
  <c r="B794" i="1"/>
  <c r="C794" i="1"/>
  <c r="D794" i="1"/>
  <c r="E794" i="1"/>
  <c r="F794" i="1"/>
  <c r="A795" i="1"/>
  <c r="B795" i="1"/>
  <c r="C795" i="1"/>
  <c r="D795" i="1"/>
  <c r="E795" i="1"/>
  <c r="F795" i="1"/>
  <c r="A796" i="1"/>
  <c r="B796" i="1"/>
  <c r="C796" i="1"/>
  <c r="D796" i="1"/>
  <c r="E796" i="1"/>
  <c r="F796" i="1"/>
  <c r="A797" i="1"/>
  <c r="B797" i="1"/>
  <c r="C797" i="1"/>
  <c r="D797" i="1"/>
  <c r="E797" i="1"/>
  <c r="F797" i="1"/>
  <c r="A798" i="1"/>
  <c r="B798" i="1"/>
  <c r="C798" i="1"/>
  <c r="D798" i="1"/>
  <c r="E798" i="1"/>
  <c r="F798" i="1"/>
  <c r="A799" i="1"/>
  <c r="B799" i="1"/>
  <c r="C799" i="1"/>
  <c r="D799" i="1"/>
  <c r="E799" i="1"/>
  <c r="F799" i="1"/>
  <c r="A800" i="1"/>
  <c r="B800" i="1"/>
  <c r="C800" i="1"/>
  <c r="D800" i="1"/>
  <c r="E800" i="1"/>
  <c r="F800" i="1"/>
  <c r="A801" i="1"/>
  <c r="B801" i="1"/>
  <c r="C801" i="1"/>
  <c r="D801" i="1"/>
  <c r="E801" i="1"/>
  <c r="F801" i="1"/>
  <c r="A802" i="1"/>
  <c r="B802" i="1"/>
  <c r="C802" i="1"/>
  <c r="D802" i="1"/>
  <c r="E802" i="1"/>
  <c r="F802" i="1"/>
  <c r="A803" i="1"/>
  <c r="B803" i="1"/>
  <c r="C803" i="1"/>
  <c r="D803" i="1"/>
  <c r="E803" i="1"/>
  <c r="F803" i="1"/>
  <c r="A804" i="1"/>
  <c r="B804" i="1"/>
  <c r="C804" i="1"/>
  <c r="D804" i="1"/>
  <c r="E804" i="1"/>
  <c r="F804" i="1"/>
  <c r="A805" i="1"/>
  <c r="B805" i="1"/>
  <c r="C805" i="1"/>
  <c r="D805" i="1"/>
  <c r="E805" i="1"/>
  <c r="F805" i="1"/>
  <c r="A806" i="1"/>
  <c r="B806" i="1"/>
  <c r="C806" i="1"/>
  <c r="D806" i="1"/>
  <c r="E806" i="1"/>
  <c r="F806" i="1"/>
  <c r="A807" i="1"/>
  <c r="B807" i="1"/>
  <c r="C807" i="1"/>
  <c r="D807" i="1"/>
  <c r="E807" i="1"/>
  <c r="F807" i="1"/>
  <c r="A808" i="1"/>
  <c r="B808" i="1"/>
  <c r="C808" i="1"/>
  <c r="D808" i="1"/>
  <c r="E808" i="1"/>
  <c r="F808" i="1"/>
  <c r="A809" i="1"/>
  <c r="B809" i="1"/>
  <c r="C809" i="1"/>
  <c r="D809" i="1"/>
  <c r="E809" i="1"/>
  <c r="F809" i="1"/>
  <c r="A810" i="1"/>
  <c r="B810" i="1"/>
  <c r="C810" i="1"/>
  <c r="D810" i="1"/>
  <c r="E810" i="1"/>
  <c r="F810" i="1"/>
  <c r="A811" i="1"/>
  <c r="B811" i="1"/>
  <c r="C811" i="1"/>
  <c r="D811" i="1"/>
  <c r="E811" i="1"/>
  <c r="F811" i="1"/>
  <c r="A812" i="1"/>
  <c r="B812" i="1"/>
  <c r="C812" i="1"/>
  <c r="D812" i="1"/>
  <c r="E812" i="1"/>
  <c r="F812" i="1"/>
  <c r="A813" i="1"/>
  <c r="B813" i="1"/>
  <c r="C813" i="1"/>
  <c r="D813" i="1"/>
  <c r="E813" i="1"/>
  <c r="F813" i="1"/>
  <c r="A814" i="1"/>
  <c r="B814" i="1"/>
  <c r="C814" i="1"/>
  <c r="D814" i="1"/>
  <c r="E814" i="1"/>
  <c r="F814" i="1"/>
  <c r="A815" i="1"/>
  <c r="B815" i="1"/>
  <c r="C815" i="1"/>
  <c r="D815" i="1"/>
  <c r="E815" i="1"/>
  <c r="F815" i="1"/>
  <c r="A816" i="1"/>
  <c r="B816" i="1"/>
  <c r="C816" i="1"/>
  <c r="D816" i="1"/>
  <c r="E816" i="1"/>
  <c r="F816" i="1"/>
  <c r="A817" i="1"/>
  <c r="B817" i="1"/>
  <c r="C817" i="1"/>
  <c r="D817" i="1"/>
  <c r="E817" i="1"/>
  <c r="F817" i="1"/>
  <c r="A818" i="1"/>
  <c r="B818" i="1"/>
  <c r="C818" i="1"/>
  <c r="D818" i="1"/>
  <c r="E818" i="1"/>
  <c r="F818" i="1"/>
  <c r="A819" i="1"/>
  <c r="B819" i="1"/>
  <c r="C819" i="1"/>
  <c r="D819" i="1"/>
  <c r="E819" i="1"/>
  <c r="F819" i="1"/>
  <c r="A820" i="1"/>
  <c r="B820" i="1"/>
  <c r="C820" i="1"/>
  <c r="D820" i="1"/>
  <c r="E820" i="1"/>
  <c r="F820" i="1"/>
  <c r="A821" i="1"/>
  <c r="B821" i="1"/>
  <c r="C821" i="1"/>
  <c r="D821" i="1"/>
  <c r="E821" i="1"/>
  <c r="F821" i="1"/>
  <c r="A822" i="1"/>
  <c r="B822" i="1"/>
  <c r="C822" i="1"/>
  <c r="D822" i="1"/>
  <c r="E822" i="1"/>
  <c r="F822" i="1"/>
  <c r="A823" i="1"/>
  <c r="B823" i="1"/>
  <c r="C823" i="1"/>
  <c r="D823" i="1"/>
  <c r="E823" i="1"/>
  <c r="F823" i="1"/>
  <c r="A824" i="1"/>
  <c r="B824" i="1"/>
  <c r="C824" i="1"/>
  <c r="D824" i="1"/>
  <c r="E824" i="1"/>
  <c r="F824" i="1"/>
  <c r="A825" i="1"/>
  <c r="B825" i="1"/>
  <c r="C825" i="1"/>
  <c r="D825" i="1"/>
  <c r="E825" i="1"/>
  <c r="F825" i="1"/>
  <c r="A826" i="1"/>
  <c r="B826" i="1"/>
  <c r="C826" i="1"/>
  <c r="D826" i="1"/>
  <c r="E826" i="1"/>
  <c r="F826" i="1"/>
  <c r="A827" i="1"/>
  <c r="B827" i="1"/>
  <c r="C827" i="1"/>
  <c r="D827" i="1"/>
  <c r="E827" i="1"/>
  <c r="F827" i="1"/>
  <c r="A828" i="1"/>
  <c r="B828" i="1"/>
  <c r="C828" i="1"/>
  <c r="D828" i="1"/>
  <c r="E828" i="1"/>
  <c r="F828" i="1"/>
  <c r="A829" i="1"/>
  <c r="B829" i="1"/>
  <c r="C829" i="1"/>
  <c r="D829" i="1"/>
  <c r="E829" i="1"/>
  <c r="F829" i="1"/>
  <c r="A830" i="1"/>
  <c r="B830" i="1"/>
  <c r="C830" i="1"/>
  <c r="D830" i="1"/>
  <c r="E830" i="1"/>
  <c r="F830" i="1"/>
  <c r="A831" i="1"/>
  <c r="B831" i="1"/>
  <c r="C831" i="1"/>
  <c r="D831" i="1"/>
  <c r="E831" i="1"/>
  <c r="F831" i="1"/>
  <c r="A832" i="1"/>
  <c r="B832" i="1"/>
  <c r="C832" i="1"/>
  <c r="D832" i="1"/>
  <c r="E832" i="1"/>
  <c r="F832" i="1"/>
  <c r="A833" i="1"/>
  <c r="B833" i="1"/>
  <c r="C833" i="1"/>
  <c r="D833" i="1"/>
  <c r="E833" i="1"/>
  <c r="F833" i="1"/>
  <c r="A834" i="1"/>
  <c r="B834" i="1"/>
  <c r="C834" i="1"/>
  <c r="D834" i="1"/>
  <c r="E834" i="1"/>
  <c r="F834" i="1"/>
  <c r="A835" i="1"/>
  <c r="B835" i="1"/>
  <c r="C835" i="1"/>
  <c r="D835" i="1"/>
  <c r="E835" i="1"/>
  <c r="F835" i="1"/>
  <c r="A836" i="1"/>
  <c r="B836" i="1"/>
  <c r="C836" i="1"/>
  <c r="D836" i="1"/>
  <c r="E836" i="1"/>
  <c r="F836" i="1"/>
  <c r="A837" i="1"/>
  <c r="B837" i="1"/>
  <c r="C837" i="1"/>
  <c r="D837" i="1"/>
  <c r="E837" i="1"/>
  <c r="F837" i="1"/>
  <c r="A838" i="1"/>
  <c r="B838" i="1"/>
  <c r="C838" i="1"/>
  <c r="D838" i="1"/>
  <c r="E838" i="1"/>
  <c r="F838" i="1"/>
  <c r="A839" i="1"/>
  <c r="B839" i="1"/>
  <c r="C839" i="1"/>
  <c r="D839" i="1"/>
  <c r="E839" i="1"/>
  <c r="F839" i="1"/>
  <c r="A840" i="1"/>
  <c r="B840" i="1"/>
  <c r="C840" i="1"/>
  <c r="D840" i="1"/>
  <c r="E840" i="1"/>
  <c r="F840" i="1"/>
  <c r="A841" i="1"/>
  <c r="B841" i="1"/>
  <c r="C841" i="1"/>
  <c r="D841" i="1"/>
  <c r="E841" i="1"/>
  <c r="F841" i="1"/>
  <c r="A842" i="1"/>
  <c r="B842" i="1"/>
  <c r="C842" i="1"/>
  <c r="D842" i="1"/>
  <c r="E842" i="1"/>
  <c r="F842" i="1"/>
  <c r="A843" i="1"/>
  <c r="B843" i="1"/>
  <c r="C843" i="1"/>
  <c r="D843" i="1"/>
  <c r="E843" i="1"/>
  <c r="F843" i="1"/>
  <c r="A844" i="1"/>
  <c r="B844" i="1"/>
  <c r="C844" i="1"/>
  <c r="D844" i="1"/>
  <c r="E844" i="1"/>
  <c r="F844" i="1"/>
  <c r="A845" i="1"/>
  <c r="B845" i="1"/>
  <c r="C845" i="1"/>
  <c r="D845" i="1"/>
  <c r="E845" i="1"/>
  <c r="F845" i="1"/>
  <c r="A846" i="1"/>
  <c r="B846" i="1"/>
  <c r="C846" i="1"/>
  <c r="D846" i="1"/>
  <c r="E846" i="1"/>
  <c r="F846" i="1"/>
  <c r="A847" i="1"/>
  <c r="B847" i="1"/>
  <c r="C847" i="1"/>
  <c r="D847" i="1"/>
  <c r="E847" i="1"/>
  <c r="F847" i="1"/>
  <c r="A848" i="1"/>
  <c r="B848" i="1"/>
  <c r="C848" i="1"/>
  <c r="D848" i="1"/>
  <c r="E848" i="1"/>
  <c r="F848" i="1"/>
  <c r="A849" i="1"/>
  <c r="B849" i="1"/>
  <c r="C849" i="1"/>
  <c r="D849" i="1"/>
  <c r="E849" i="1"/>
  <c r="F849" i="1"/>
  <c r="A850" i="1"/>
  <c r="B850" i="1"/>
  <c r="C850" i="1"/>
  <c r="D850" i="1"/>
  <c r="E850" i="1"/>
  <c r="F850" i="1"/>
  <c r="A851" i="1"/>
  <c r="B851" i="1"/>
  <c r="C851" i="1"/>
  <c r="D851" i="1"/>
  <c r="E851" i="1"/>
  <c r="F851" i="1"/>
  <c r="A852" i="1"/>
  <c r="B852" i="1"/>
  <c r="C852" i="1"/>
  <c r="D852" i="1"/>
  <c r="E852" i="1"/>
  <c r="F852" i="1"/>
  <c r="A853" i="1"/>
  <c r="B853" i="1"/>
  <c r="C853" i="1"/>
  <c r="D853" i="1"/>
  <c r="E853" i="1"/>
  <c r="F853" i="1"/>
  <c r="A854" i="1"/>
  <c r="B854" i="1"/>
  <c r="C854" i="1"/>
  <c r="D854" i="1"/>
  <c r="E854" i="1"/>
  <c r="F854" i="1"/>
  <c r="A855" i="1"/>
  <c r="B855" i="1"/>
  <c r="C855" i="1"/>
  <c r="D855" i="1"/>
  <c r="E855" i="1"/>
  <c r="F855" i="1"/>
  <c r="A856" i="1"/>
  <c r="B856" i="1"/>
  <c r="C856" i="1"/>
  <c r="D856" i="1"/>
  <c r="E856" i="1"/>
  <c r="F856" i="1"/>
  <c r="A857" i="1"/>
  <c r="B857" i="1"/>
  <c r="C857" i="1"/>
  <c r="D857" i="1"/>
  <c r="E857" i="1"/>
  <c r="F857" i="1"/>
  <c r="A858" i="1"/>
  <c r="B858" i="1"/>
  <c r="C858" i="1"/>
  <c r="D858" i="1"/>
  <c r="E858" i="1"/>
  <c r="F858" i="1"/>
  <c r="A859" i="1"/>
  <c r="B859" i="1"/>
  <c r="C859" i="1"/>
  <c r="D859" i="1"/>
  <c r="E859" i="1"/>
  <c r="F859" i="1"/>
  <c r="A860" i="1"/>
  <c r="B860" i="1"/>
  <c r="C860" i="1"/>
  <c r="D860" i="1"/>
  <c r="E860" i="1"/>
  <c r="F860" i="1"/>
  <c r="A861" i="1"/>
  <c r="B861" i="1"/>
  <c r="C861" i="1"/>
  <c r="D861" i="1"/>
  <c r="E861" i="1"/>
  <c r="F861" i="1"/>
  <c r="A862" i="1"/>
  <c r="B862" i="1"/>
  <c r="C862" i="1"/>
  <c r="D862" i="1"/>
  <c r="E862" i="1"/>
  <c r="F862" i="1"/>
  <c r="A863" i="1"/>
  <c r="B863" i="1"/>
  <c r="C863" i="1"/>
  <c r="D863" i="1"/>
  <c r="E863" i="1"/>
  <c r="F863" i="1"/>
  <c r="A864" i="1"/>
  <c r="B864" i="1"/>
  <c r="C864" i="1"/>
  <c r="D864" i="1"/>
  <c r="E864" i="1"/>
  <c r="F864" i="1"/>
  <c r="A865" i="1"/>
  <c r="B865" i="1"/>
  <c r="C865" i="1"/>
  <c r="D865" i="1"/>
  <c r="E865" i="1"/>
  <c r="F865" i="1"/>
  <c r="A866" i="1"/>
  <c r="B866" i="1"/>
  <c r="C866" i="1"/>
  <c r="D866" i="1"/>
  <c r="E866" i="1"/>
  <c r="F866" i="1"/>
  <c r="A867" i="1"/>
  <c r="B867" i="1"/>
  <c r="C867" i="1"/>
  <c r="D867" i="1"/>
  <c r="E867" i="1"/>
  <c r="F867" i="1"/>
  <c r="A868" i="1"/>
  <c r="B868" i="1"/>
  <c r="C868" i="1"/>
  <c r="D868" i="1"/>
  <c r="E868" i="1"/>
  <c r="F868" i="1"/>
  <c r="A869" i="1"/>
  <c r="B869" i="1"/>
  <c r="C869" i="1"/>
  <c r="D869" i="1"/>
  <c r="E869" i="1"/>
  <c r="F869" i="1"/>
  <c r="A870" i="1"/>
  <c r="B870" i="1"/>
  <c r="C870" i="1"/>
  <c r="D870" i="1"/>
  <c r="E870" i="1"/>
  <c r="F870" i="1"/>
  <c r="A871" i="1"/>
  <c r="B871" i="1"/>
  <c r="C871" i="1"/>
  <c r="D871" i="1"/>
  <c r="E871" i="1"/>
  <c r="F871" i="1"/>
  <c r="A872" i="1"/>
  <c r="B872" i="1"/>
  <c r="C872" i="1"/>
  <c r="D872" i="1"/>
  <c r="E872" i="1"/>
  <c r="F872" i="1"/>
  <c r="A873" i="1"/>
  <c r="B873" i="1"/>
  <c r="C873" i="1"/>
  <c r="D873" i="1"/>
  <c r="E873" i="1"/>
  <c r="F873" i="1"/>
  <c r="A874" i="1"/>
  <c r="B874" i="1"/>
  <c r="C874" i="1"/>
  <c r="D874" i="1"/>
  <c r="E874" i="1"/>
  <c r="F874" i="1"/>
  <c r="A875" i="1"/>
  <c r="B875" i="1"/>
  <c r="C875" i="1"/>
  <c r="D875" i="1"/>
  <c r="E875" i="1"/>
  <c r="F875" i="1"/>
  <c r="A876" i="1"/>
  <c r="B876" i="1"/>
  <c r="C876" i="1"/>
  <c r="D876" i="1"/>
  <c r="E876" i="1"/>
  <c r="F876" i="1"/>
  <c r="A877" i="1"/>
  <c r="B877" i="1"/>
  <c r="C877" i="1"/>
  <c r="D877" i="1"/>
  <c r="E877" i="1"/>
  <c r="F877" i="1"/>
  <c r="A878" i="1"/>
  <c r="B878" i="1"/>
  <c r="C878" i="1"/>
  <c r="D878" i="1"/>
  <c r="E878" i="1"/>
  <c r="F878" i="1"/>
  <c r="A879" i="1"/>
  <c r="B879" i="1"/>
  <c r="C879" i="1"/>
  <c r="D879" i="1"/>
  <c r="E879" i="1"/>
  <c r="F879" i="1"/>
  <c r="A880" i="1"/>
  <c r="B880" i="1"/>
  <c r="C880" i="1"/>
  <c r="D880" i="1"/>
  <c r="E880" i="1"/>
  <c r="F880" i="1"/>
  <c r="A881" i="1"/>
  <c r="B881" i="1"/>
  <c r="C881" i="1"/>
  <c r="D881" i="1"/>
  <c r="E881" i="1"/>
  <c r="F881" i="1"/>
  <c r="A882" i="1"/>
  <c r="B882" i="1"/>
  <c r="C882" i="1"/>
  <c r="D882" i="1"/>
  <c r="E882" i="1"/>
  <c r="F882" i="1"/>
  <c r="A883" i="1"/>
  <c r="B883" i="1"/>
  <c r="C883" i="1"/>
  <c r="D883" i="1"/>
  <c r="E883" i="1"/>
  <c r="F883" i="1"/>
  <c r="A884" i="1"/>
  <c r="B884" i="1"/>
  <c r="C884" i="1"/>
  <c r="D884" i="1"/>
  <c r="E884" i="1"/>
  <c r="F884" i="1"/>
  <c r="A885" i="1"/>
  <c r="B885" i="1"/>
  <c r="C885" i="1"/>
  <c r="D885" i="1"/>
  <c r="E885" i="1"/>
  <c r="F885" i="1"/>
  <c r="A886" i="1"/>
  <c r="B886" i="1"/>
  <c r="C886" i="1"/>
  <c r="D886" i="1"/>
  <c r="E886" i="1"/>
  <c r="F886" i="1"/>
  <c r="A887" i="1"/>
  <c r="B887" i="1"/>
  <c r="C887" i="1"/>
  <c r="D887" i="1"/>
  <c r="E887" i="1"/>
  <c r="F887" i="1"/>
  <c r="A888" i="1"/>
  <c r="B888" i="1"/>
  <c r="C888" i="1"/>
  <c r="D888" i="1"/>
  <c r="E888" i="1"/>
  <c r="F888" i="1"/>
  <c r="A889" i="1"/>
  <c r="B889" i="1"/>
  <c r="C889" i="1"/>
  <c r="D889" i="1"/>
  <c r="E889" i="1"/>
  <c r="F889" i="1"/>
  <c r="A890" i="1"/>
  <c r="B890" i="1"/>
  <c r="C890" i="1"/>
  <c r="D890" i="1"/>
  <c r="E890" i="1"/>
  <c r="F890" i="1"/>
  <c r="A891" i="1"/>
  <c r="B891" i="1"/>
  <c r="C891" i="1"/>
  <c r="D891" i="1"/>
  <c r="E891" i="1"/>
  <c r="F891" i="1"/>
  <c r="A892" i="1"/>
  <c r="B892" i="1"/>
  <c r="C892" i="1"/>
  <c r="D892" i="1"/>
  <c r="E892" i="1"/>
  <c r="F892" i="1"/>
  <c r="A893" i="1"/>
  <c r="B893" i="1"/>
  <c r="C893" i="1"/>
  <c r="D893" i="1"/>
  <c r="E893" i="1"/>
  <c r="F893" i="1"/>
  <c r="A894" i="1"/>
  <c r="B894" i="1"/>
  <c r="C894" i="1"/>
  <c r="D894" i="1"/>
  <c r="E894" i="1"/>
  <c r="F894" i="1"/>
  <c r="A895" i="1"/>
  <c r="B895" i="1"/>
  <c r="C895" i="1"/>
  <c r="D895" i="1"/>
  <c r="E895" i="1"/>
  <c r="F895" i="1"/>
  <c r="A896" i="1"/>
  <c r="B896" i="1"/>
  <c r="C896" i="1"/>
  <c r="D896" i="1"/>
  <c r="E896" i="1"/>
  <c r="F896" i="1"/>
  <c r="A897" i="1"/>
  <c r="B897" i="1"/>
  <c r="C897" i="1"/>
  <c r="D897" i="1"/>
  <c r="E897" i="1"/>
  <c r="F897" i="1"/>
  <c r="A898" i="1"/>
  <c r="B898" i="1"/>
  <c r="C898" i="1"/>
  <c r="D898" i="1"/>
  <c r="E898" i="1"/>
  <c r="F898" i="1"/>
  <c r="A899" i="1"/>
  <c r="B899" i="1"/>
  <c r="C899" i="1"/>
  <c r="D899" i="1"/>
  <c r="E899" i="1"/>
  <c r="F899" i="1"/>
  <c r="A900" i="1"/>
  <c r="B900" i="1"/>
  <c r="C900" i="1"/>
  <c r="D900" i="1"/>
  <c r="E900" i="1"/>
  <c r="F900" i="1"/>
  <c r="A901" i="1"/>
  <c r="B901" i="1"/>
  <c r="C901" i="1"/>
  <c r="D901" i="1"/>
  <c r="E901" i="1"/>
  <c r="F901" i="1"/>
  <c r="A902" i="1"/>
  <c r="B902" i="1"/>
  <c r="C902" i="1"/>
  <c r="D902" i="1"/>
  <c r="E902" i="1"/>
  <c r="F902" i="1"/>
  <c r="A903" i="1"/>
  <c r="B903" i="1"/>
  <c r="C903" i="1"/>
  <c r="D903" i="1"/>
  <c r="E903" i="1"/>
  <c r="F903" i="1"/>
  <c r="A904" i="1"/>
  <c r="B904" i="1"/>
  <c r="C904" i="1"/>
  <c r="D904" i="1"/>
  <c r="E904" i="1"/>
  <c r="F904" i="1"/>
  <c r="A905" i="1"/>
  <c r="B905" i="1"/>
  <c r="C905" i="1"/>
  <c r="D905" i="1"/>
  <c r="E905" i="1"/>
  <c r="F905" i="1"/>
  <c r="A906" i="1"/>
  <c r="B906" i="1"/>
  <c r="C906" i="1"/>
  <c r="D906" i="1"/>
  <c r="E906" i="1"/>
  <c r="F906" i="1"/>
  <c r="A907" i="1"/>
  <c r="B907" i="1"/>
  <c r="C907" i="1"/>
  <c r="D907" i="1"/>
  <c r="E907" i="1"/>
  <c r="F907" i="1"/>
  <c r="A908" i="1"/>
  <c r="B908" i="1"/>
  <c r="C908" i="1"/>
  <c r="D908" i="1"/>
  <c r="E908" i="1"/>
  <c r="F908" i="1"/>
  <c r="A909" i="1"/>
  <c r="B909" i="1"/>
  <c r="C909" i="1"/>
  <c r="D909" i="1"/>
  <c r="E909" i="1"/>
  <c r="F909" i="1"/>
  <c r="A910" i="1"/>
  <c r="B910" i="1"/>
  <c r="C910" i="1"/>
  <c r="D910" i="1"/>
  <c r="E910" i="1"/>
  <c r="F910" i="1"/>
  <c r="A911" i="1"/>
  <c r="B911" i="1"/>
  <c r="C911" i="1"/>
  <c r="D911" i="1"/>
  <c r="E911" i="1"/>
  <c r="F911" i="1"/>
  <c r="A912" i="1"/>
  <c r="B912" i="1"/>
  <c r="C912" i="1"/>
  <c r="D912" i="1"/>
  <c r="E912" i="1"/>
  <c r="F912" i="1"/>
  <c r="A913" i="1"/>
  <c r="B913" i="1"/>
  <c r="C913" i="1"/>
  <c r="D913" i="1"/>
  <c r="E913" i="1"/>
  <c r="F913" i="1"/>
  <c r="A914" i="1"/>
  <c r="B914" i="1"/>
  <c r="C914" i="1"/>
  <c r="D914" i="1"/>
  <c r="E914" i="1"/>
  <c r="F914" i="1"/>
  <c r="A915" i="1"/>
  <c r="B915" i="1"/>
  <c r="C915" i="1"/>
  <c r="D915" i="1"/>
  <c r="E915" i="1"/>
  <c r="F915" i="1"/>
  <c r="A916" i="1"/>
  <c r="B916" i="1"/>
  <c r="C916" i="1"/>
  <c r="D916" i="1"/>
  <c r="E916" i="1"/>
  <c r="F916" i="1"/>
  <c r="A917" i="1"/>
  <c r="B917" i="1"/>
  <c r="C917" i="1"/>
  <c r="D917" i="1"/>
  <c r="E917" i="1"/>
  <c r="F917" i="1"/>
  <c r="A918" i="1"/>
  <c r="B918" i="1"/>
  <c r="C918" i="1"/>
  <c r="D918" i="1"/>
  <c r="E918" i="1"/>
  <c r="F918" i="1"/>
  <c r="A919" i="1"/>
  <c r="B919" i="1"/>
  <c r="C919" i="1"/>
  <c r="D919" i="1"/>
  <c r="E919" i="1"/>
  <c r="F919" i="1"/>
  <c r="A920" i="1"/>
  <c r="B920" i="1"/>
  <c r="C920" i="1"/>
  <c r="D920" i="1"/>
  <c r="E920" i="1"/>
  <c r="F920" i="1"/>
  <c r="A921" i="1"/>
  <c r="B921" i="1"/>
  <c r="C921" i="1"/>
  <c r="D921" i="1"/>
  <c r="E921" i="1"/>
  <c r="F921" i="1"/>
  <c r="A922" i="1"/>
  <c r="B922" i="1"/>
  <c r="C922" i="1"/>
  <c r="D922" i="1"/>
  <c r="E922" i="1"/>
  <c r="F922" i="1"/>
  <c r="A923" i="1"/>
  <c r="B923" i="1"/>
  <c r="C923" i="1"/>
  <c r="D923" i="1"/>
  <c r="E923" i="1"/>
  <c r="F923" i="1"/>
  <c r="A924" i="1"/>
  <c r="B924" i="1"/>
  <c r="C924" i="1"/>
  <c r="D924" i="1"/>
  <c r="E924" i="1"/>
  <c r="F924" i="1"/>
  <c r="A925" i="1"/>
  <c r="B925" i="1"/>
  <c r="C925" i="1"/>
  <c r="D925" i="1"/>
  <c r="E925" i="1"/>
  <c r="F925" i="1"/>
  <c r="A926" i="1"/>
  <c r="B926" i="1"/>
  <c r="C926" i="1"/>
  <c r="D926" i="1"/>
  <c r="E926" i="1"/>
  <c r="F926" i="1"/>
  <c r="A927" i="1"/>
  <c r="B927" i="1"/>
  <c r="C927" i="1"/>
  <c r="D927" i="1"/>
  <c r="E927" i="1"/>
  <c r="F927" i="1"/>
  <c r="A928" i="1"/>
  <c r="B928" i="1"/>
  <c r="C928" i="1"/>
  <c r="D928" i="1"/>
  <c r="E928" i="1"/>
  <c r="F928" i="1"/>
  <c r="A929" i="1"/>
  <c r="B929" i="1"/>
  <c r="C929" i="1"/>
  <c r="D929" i="1"/>
  <c r="E929" i="1"/>
  <c r="F929" i="1"/>
  <c r="A930" i="1"/>
  <c r="B930" i="1"/>
  <c r="C930" i="1"/>
  <c r="D930" i="1"/>
  <c r="E930" i="1"/>
  <c r="F930" i="1"/>
  <c r="A931" i="1"/>
  <c r="B931" i="1"/>
  <c r="C931" i="1"/>
  <c r="D931" i="1"/>
  <c r="E931" i="1"/>
  <c r="F931" i="1"/>
  <c r="A932" i="1"/>
  <c r="B932" i="1"/>
  <c r="C932" i="1"/>
  <c r="D932" i="1"/>
  <c r="E932" i="1"/>
  <c r="F932" i="1"/>
  <c r="A933" i="1"/>
  <c r="B933" i="1"/>
  <c r="C933" i="1"/>
  <c r="D933" i="1"/>
  <c r="E933" i="1"/>
  <c r="F933" i="1"/>
  <c r="A934" i="1"/>
  <c r="B934" i="1"/>
  <c r="C934" i="1"/>
  <c r="D934" i="1"/>
  <c r="E934" i="1"/>
  <c r="F934" i="1"/>
  <c r="A935" i="1"/>
  <c r="B935" i="1"/>
  <c r="C935" i="1"/>
  <c r="D935" i="1"/>
  <c r="E935" i="1"/>
  <c r="F935" i="1"/>
  <c r="A936" i="1"/>
  <c r="B936" i="1"/>
  <c r="C936" i="1"/>
  <c r="D936" i="1"/>
  <c r="E936" i="1"/>
  <c r="F936" i="1"/>
  <c r="A937" i="1"/>
  <c r="B937" i="1"/>
  <c r="C937" i="1"/>
  <c r="D937" i="1"/>
  <c r="E937" i="1"/>
  <c r="F937" i="1"/>
  <c r="A938" i="1"/>
  <c r="B938" i="1"/>
  <c r="C938" i="1"/>
  <c r="D938" i="1"/>
  <c r="E938" i="1"/>
  <c r="F938" i="1"/>
  <c r="A939" i="1"/>
  <c r="B939" i="1"/>
  <c r="C939" i="1"/>
  <c r="D939" i="1"/>
  <c r="E939" i="1"/>
  <c r="F939" i="1"/>
  <c r="A940" i="1"/>
  <c r="B940" i="1"/>
  <c r="C940" i="1"/>
  <c r="D940" i="1"/>
  <c r="E940" i="1"/>
  <c r="F940" i="1"/>
  <c r="A941" i="1"/>
  <c r="B941" i="1"/>
  <c r="C941" i="1"/>
  <c r="D941" i="1"/>
  <c r="E941" i="1"/>
  <c r="F941" i="1"/>
  <c r="A942" i="1"/>
  <c r="B942" i="1"/>
  <c r="C942" i="1"/>
  <c r="D942" i="1"/>
  <c r="E942" i="1"/>
  <c r="F942" i="1"/>
  <c r="A943" i="1"/>
  <c r="B943" i="1"/>
  <c r="C943" i="1"/>
  <c r="D943" i="1"/>
  <c r="E943" i="1"/>
  <c r="F943" i="1"/>
  <c r="A944" i="1"/>
  <c r="B944" i="1"/>
  <c r="C944" i="1"/>
  <c r="D944" i="1"/>
  <c r="E944" i="1"/>
  <c r="F944" i="1"/>
  <c r="A945" i="1"/>
  <c r="B945" i="1"/>
  <c r="C945" i="1"/>
  <c r="D945" i="1"/>
  <c r="E945" i="1"/>
  <c r="F945" i="1"/>
  <c r="A946" i="1"/>
  <c r="B946" i="1"/>
  <c r="C946" i="1"/>
  <c r="D946" i="1"/>
  <c r="E946" i="1"/>
  <c r="F946" i="1"/>
  <c r="A947" i="1"/>
  <c r="B947" i="1"/>
  <c r="C947" i="1"/>
  <c r="D947" i="1"/>
  <c r="E947" i="1"/>
  <c r="F947" i="1"/>
  <c r="A948" i="1"/>
  <c r="B948" i="1"/>
  <c r="C948" i="1"/>
  <c r="D948" i="1"/>
  <c r="E948" i="1"/>
  <c r="F948" i="1"/>
  <c r="A949" i="1"/>
  <c r="B949" i="1"/>
  <c r="C949" i="1"/>
  <c r="D949" i="1"/>
  <c r="E949" i="1"/>
  <c r="F949" i="1"/>
  <c r="A950" i="1"/>
  <c r="B950" i="1"/>
  <c r="C950" i="1"/>
  <c r="D950" i="1"/>
  <c r="E950" i="1"/>
  <c r="F950" i="1"/>
  <c r="A951" i="1"/>
  <c r="B951" i="1"/>
  <c r="C951" i="1"/>
  <c r="D951" i="1"/>
  <c r="E951" i="1"/>
  <c r="F951" i="1"/>
  <c r="A952" i="1"/>
  <c r="B952" i="1"/>
  <c r="C952" i="1"/>
  <c r="D952" i="1"/>
  <c r="E952" i="1"/>
  <c r="F952" i="1"/>
  <c r="A953" i="1"/>
  <c r="B953" i="1"/>
  <c r="C953" i="1"/>
  <c r="D953" i="1"/>
  <c r="E953" i="1"/>
  <c r="F953" i="1"/>
  <c r="A954" i="1"/>
  <c r="B954" i="1"/>
  <c r="C954" i="1"/>
  <c r="D954" i="1"/>
  <c r="E954" i="1"/>
  <c r="F954" i="1"/>
  <c r="A955" i="1"/>
  <c r="B955" i="1"/>
  <c r="C955" i="1"/>
  <c r="D955" i="1"/>
  <c r="E955" i="1"/>
  <c r="F955" i="1"/>
  <c r="A956" i="1"/>
  <c r="B956" i="1"/>
  <c r="C956" i="1"/>
  <c r="D956" i="1"/>
  <c r="E956" i="1"/>
  <c r="F956" i="1"/>
  <c r="A957" i="1"/>
  <c r="B957" i="1"/>
  <c r="C957" i="1"/>
  <c r="D957" i="1"/>
  <c r="E957" i="1"/>
  <c r="F957" i="1"/>
  <c r="A958" i="1"/>
  <c r="B958" i="1"/>
  <c r="C958" i="1"/>
  <c r="D958" i="1"/>
  <c r="E958" i="1"/>
  <c r="F958" i="1"/>
  <c r="A959" i="1"/>
  <c r="B959" i="1"/>
  <c r="C959" i="1"/>
  <c r="D959" i="1"/>
  <c r="E959" i="1"/>
  <c r="F959" i="1"/>
  <c r="A960" i="1"/>
  <c r="B960" i="1"/>
  <c r="C960" i="1"/>
  <c r="D960" i="1"/>
  <c r="E960" i="1"/>
  <c r="F960" i="1"/>
  <c r="A961" i="1"/>
  <c r="B961" i="1"/>
  <c r="C961" i="1"/>
  <c r="D961" i="1"/>
  <c r="E961" i="1"/>
  <c r="F961" i="1"/>
  <c r="A962" i="1"/>
  <c r="B962" i="1"/>
  <c r="C962" i="1"/>
  <c r="D962" i="1"/>
  <c r="E962" i="1"/>
  <c r="F962" i="1"/>
  <c r="A963" i="1"/>
  <c r="B963" i="1"/>
  <c r="C963" i="1"/>
  <c r="D963" i="1"/>
  <c r="E963" i="1"/>
  <c r="F963" i="1"/>
  <c r="A964" i="1"/>
  <c r="B964" i="1"/>
  <c r="C964" i="1"/>
  <c r="D964" i="1"/>
  <c r="E964" i="1"/>
  <c r="F964" i="1"/>
  <c r="A965" i="1"/>
  <c r="B965" i="1"/>
  <c r="C965" i="1"/>
  <c r="D965" i="1"/>
  <c r="E965" i="1"/>
  <c r="F965" i="1"/>
  <c r="A966" i="1"/>
  <c r="B966" i="1"/>
  <c r="C966" i="1"/>
  <c r="D966" i="1"/>
  <c r="E966" i="1"/>
  <c r="F966" i="1"/>
  <c r="A967" i="1"/>
  <c r="B967" i="1"/>
  <c r="C967" i="1"/>
  <c r="D967" i="1"/>
  <c r="E967" i="1"/>
  <c r="F967" i="1"/>
  <c r="A968" i="1"/>
  <c r="B968" i="1"/>
  <c r="C968" i="1"/>
  <c r="D968" i="1"/>
  <c r="E968" i="1"/>
  <c r="F968" i="1"/>
  <c r="A969" i="1"/>
  <c r="B969" i="1"/>
  <c r="C969" i="1"/>
  <c r="D969" i="1"/>
  <c r="E969" i="1"/>
  <c r="F969" i="1"/>
  <c r="A970" i="1"/>
  <c r="B970" i="1"/>
  <c r="C970" i="1"/>
  <c r="D970" i="1"/>
  <c r="E970" i="1"/>
  <c r="F970" i="1"/>
  <c r="A971" i="1"/>
  <c r="B971" i="1"/>
  <c r="C971" i="1"/>
  <c r="D971" i="1"/>
  <c r="E971" i="1"/>
  <c r="F971" i="1"/>
  <c r="A972" i="1"/>
  <c r="B972" i="1"/>
  <c r="C972" i="1"/>
  <c r="D972" i="1"/>
  <c r="E972" i="1"/>
  <c r="F972" i="1"/>
  <c r="A973" i="1"/>
  <c r="B973" i="1"/>
  <c r="C973" i="1"/>
  <c r="D973" i="1"/>
  <c r="E973" i="1"/>
  <c r="F973" i="1"/>
  <c r="A974" i="1"/>
  <c r="B974" i="1"/>
  <c r="C974" i="1"/>
  <c r="D974" i="1"/>
  <c r="E974" i="1"/>
  <c r="F974" i="1"/>
  <c r="A975" i="1"/>
  <c r="B975" i="1"/>
  <c r="C975" i="1"/>
  <c r="D975" i="1"/>
  <c r="E975" i="1"/>
  <c r="F975" i="1"/>
  <c r="A976" i="1"/>
  <c r="B976" i="1"/>
  <c r="C976" i="1"/>
  <c r="D976" i="1"/>
  <c r="E976" i="1"/>
  <c r="F976" i="1"/>
  <c r="A977" i="1"/>
  <c r="B977" i="1"/>
  <c r="C977" i="1"/>
  <c r="D977" i="1"/>
  <c r="E977" i="1"/>
  <c r="F977" i="1"/>
  <c r="A978" i="1"/>
  <c r="B978" i="1"/>
  <c r="C978" i="1"/>
  <c r="D978" i="1"/>
  <c r="E978" i="1"/>
  <c r="F978" i="1"/>
  <c r="A979" i="1"/>
  <c r="B979" i="1"/>
  <c r="C979" i="1"/>
  <c r="D979" i="1"/>
  <c r="E979" i="1"/>
  <c r="F979" i="1"/>
  <c r="A980" i="1"/>
  <c r="B980" i="1"/>
  <c r="C980" i="1"/>
  <c r="D980" i="1"/>
  <c r="E980" i="1"/>
  <c r="F980" i="1"/>
  <c r="A981" i="1"/>
  <c r="B981" i="1"/>
  <c r="C981" i="1"/>
  <c r="D981" i="1"/>
  <c r="E981" i="1"/>
  <c r="F981" i="1"/>
  <c r="A982" i="1"/>
  <c r="B982" i="1"/>
  <c r="C982" i="1"/>
  <c r="D982" i="1"/>
  <c r="E982" i="1"/>
  <c r="F982" i="1"/>
  <c r="A983" i="1"/>
  <c r="B983" i="1"/>
  <c r="C983" i="1"/>
  <c r="D983" i="1"/>
  <c r="E983" i="1"/>
  <c r="F983" i="1"/>
  <c r="A984" i="1"/>
  <c r="B984" i="1"/>
  <c r="C984" i="1"/>
  <c r="D984" i="1"/>
  <c r="E984" i="1"/>
  <c r="F984" i="1"/>
  <c r="A985" i="1"/>
  <c r="B985" i="1"/>
  <c r="C985" i="1"/>
  <c r="D985" i="1"/>
  <c r="E985" i="1"/>
  <c r="F985" i="1"/>
  <c r="A986" i="1"/>
  <c r="B986" i="1"/>
  <c r="C986" i="1"/>
  <c r="D986" i="1"/>
  <c r="E986" i="1"/>
  <c r="F986" i="1"/>
  <c r="A987" i="1"/>
  <c r="B987" i="1"/>
  <c r="C987" i="1"/>
  <c r="D987" i="1"/>
  <c r="E987" i="1"/>
  <c r="F987" i="1"/>
  <c r="A988" i="1"/>
  <c r="B988" i="1"/>
  <c r="C988" i="1"/>
  <c r="D988" i="1"/>
  <c r="E988" i="1"/>
  <c r="F988" i="1"/>
  <c r="A989" i="1"/>
  <c r="B989" i="1"/>
  <c r="C989" i="1"/>
  <c r="D989" i="1"/>
  <c r="E989" i="1"/>
  <c r="F989" i="1"/>
  <c r="A990" i="1"/>
  <c r="B990" i="1"/>
  <c r="C990" i="1"/>
  <c r="D990" i="1"/>
  <c r="E990" i="1"/>
  <c r="F990" i="1"/>
  <c r="A991" i="1"/>
  <c r="B991" i="1"/>
  <c r="C991" i="1"/>
  <c r="D991" i="1"/>
  <c r="E991" i="1"/>
  <c r="F991" i="1"/>
  <c r="A992" i="1"/>
  <c r="B992" i="1"/>
  <c r="C992" i="1"/>
  <c r="D992" i="1"/>
  <c r="E992" i="1"/>
  <c r="F992" i="1"/>
  <c r="A993" i="1"/>
  <c r="B993" i="1"/>
  <c r="C993" i="1"/>
  <c r="D993" i="1"/>
  <c r="E993" i="1"/>
  <c r="F993" i="1"/>
  <c r="A994" i="1"/>
  <c r="B994" i="1"/>
  <c r="C994" i="1"/>
  <c r="D994" i="1"/>
  <c r="E994" i="1"/>
  <c r="F994" i="1"/>
  <c r="A995" i="1"/>
  <c r="B995" i="1"/>
  <c r="C995" i="1"/>
  <c r="D995" i="1"/>
  <c r="E995" i="1"/>
  <c r="F995" i="1"/>
  <c r="A996" i="1"/>
  <c r="B996" i="1"/>
  <c r="C996" i="1"/>
  <c r="D996" i="1"/>
  <c r="E996" i="1"/>
  <c r="F996" i="1"/>
  <c r="A997" i="1"/>
  <c r="B997" i="1"/>
  <c r="C997" i="1"/>
  <c r="D997" i="1"/>
  <c r="E997" i="1"/>
  <c r="F997" i="1"/>
  <c r="A998" i="1"/>
  <c r="B998" i="1"/>
  <c r="C998" i="1"/>
  <c r="D998" i="1"/>
  <c r="E998" i="1"/>
  <c r="F998" i="1"/>
  <c r="A999" i="1"/>
  <c r="B999" i="1"/>
  <c r="C999" i="1"/>
  <c r="D999" i="1"/>
  <c r="E999" i="1"/>
  <c r="F999" i="1"/>
  <c r="A1000" i="1"/>
  <c r="B1000" i="1"/>
  <c r="C1000" i="1"/>
  <c r="D1000" i="1"/>
  <c r="E1000" i="1"/>
  <c r="F1000" i="1"/>
  <c r="A1001" i="1"/>
  <c r="B1001" i="1"/>
  <c r="C1001" i="1"/>
  <c r="D1001" i="1"/>
  <c r="E1001" i="1"/>
  <c r="F1001" i="1"/>
  <c r="A1002" i="1"/>
  <c r="B1002" i="1"/>
  <c r="C1002" i="1"/>
  <c r="D1002" i="1"/>
  <c r="E1002" i="1"/>
  <c r="F1002" i="1"/>
  <c r="A1003" i="1"/>
  <c r="B1003" i="1"/>
  <c r="C1003" i="1"/>
  <c r="D1003" i="1"/>
  <c r="E1003" i="1"/>
  <c r="F1003" i="1"/>
  <c r="A1004" i="1"/>
  <c r="B1004" i="1"/>
  <c r="C1004" i="1"/>
  <c r="D1004" i="1"/>
  <c r="E1004" i="1"/>
  <c r="F1004" i="1"/>
  <c r="A1005" i="1"/>
  <c r="B1005" i="1"/>
  <c r="C1005" i="1"/>
  <c r="D1005" i="1"/>
  <c r="E1005" i="1"/>
  <c r="F1005" i="1"/>
  <c r="A1006" i="1"/>
  <c r="B1006" i="1"/>
  <c r="C1006" i="1"/>
  <c r="D1006" i="1"/>
  <c r="E1006" i="1"/>
  <c r="F1006" i="1"/>
  <c r="A1007" i="1"/>
  <c r="B1007" i="1"/>
  <c r="C1007" i="1"/>
  <c r="D1007" i="1"/>
  <c r="E1007" i="1"/>
  <c r="F1007" i="1"/>
  <c r="A1008" i="1"/>
  <c r="B1008" i="1"/>
  <c r="C1008" i="1"/>
  <c r="D1008" i="1"/>
  <c r="E1008" i="1"/>
  <c r="F1008" i="1"/>
  <c r="A1009" i="1"/>
  <c r="B1009" i="1"/>
  <c r="C1009" i="1"/>
  <c r="D1009" i="1"/>
  <c r="E1009" i="1"/>
  <c r="F1009" i="1"/>
  <c r="A1010" i="1"/>
  <c r="B1010" i="1"/>
  <c r="C1010" i="1"/>
  <c r="D1010" i="1"/>
  <c r="E1010" i="1"/>
  <c r="F1010" i="1"/>
  <c r="A1011" i="1"/>
  <c r="B1011" i="1"/>
  <c r="C1011" i="1"/>
  <c r="D1011" i="1"/>
  <c r="E1011" i="1"/>
  <c r="F1011" i="1"/>
  <c r="A1012" i="1"/>
  <c r="B1012" i="1"/>
  <c r="C1012" i="1"/>
  <c r="D1012" i="1"/>
  <c r="E1012" i="1"/>
  <c r="F1012" i="1"/>
  <c r="A1013" i="1"/>
  <c r="B1013" i="1"/>
  <c r="C1013" i="1"/>
  <c r="D1013" i="1"/>
  <c r="E1013" i="1"/>
  <c r="F1013" i="1"/>
  <c r="A1014" i="1"/>
  <c r="B1014" i="1"/>
  <c r="C1014" i="1"/>
  <c r="D1014" i="1"/>
  <c r="E1014" i="1"/>
  <c r="F1014" i="1"/>
  <c r="A1015" i="1"/>
  <c r="B1015" i="1"/>
  <c r="C1015" i="1"/>
  <c r="D1015" i="1"/>
  <c r="E1015" i="1"/>
  <c r="F1015" i="1"/>
  <c r="A1016" i="1"/>
  <c r="B1016" i="1"/>
  <c r="C1016" i="1"/>
  <c r="D1016" i="1"/>
  <c r="E1016" i="1"/>
  <c r="F1016" i="1"/>
  <c r="A1017" i="1"/>
  <c r="B1017" i="1"/>
  <c r="C1017" i="1"/>
  <c r="D1017" i="1"/>
  <c r="E1017" i="1"/>
  <c r="F1017" i="1"/>
  <c r="A1018" i="1"/>
  <c r="B1018" i="1"/>
  <c r="C1018" i="1"/>
  <c r="D1018" i="1"/>
  <c r="E1018" i="1"/>
  <c r="F1018" i="1"/>
  <c r="A1019" i="1"/>
  <c r="B1019" i="1"/>
  <c r="C1019" i="1"/>
  <c r="D1019" i="1"/>
  <c r="E1019" i="1"/>
  <c r="F1019" i="1"/>
  <c r="A1020" i="1"/>
  <c r="B1020" i="1"/>
  <c r="C1020" i="1"/>
  <c r="D1020" i="1"/>
  <c r="E1020" i="1"/>
  <c r="F1020" i="1"/>
  <c r="A1021" i="1"/>
  <c r="B1021" i="1"/>
  <c r="C1021" i="1"/>
  <c r="D1021" i="1"/>
  <c r="E1021" i="1"/>
  <c r="F1021" i="1"/>
  <c r="A1022" i="1"/>
  <c r="B1022" i="1"/>
  <c r="C1022" i="1"/>
  <c r="D1022" i="1"/>
  <c r="E1022" i="1"/>
  <c r="F1022" i="1"/>
  <c r="A1023" i="1"/>
  <c r="B1023" i="1"/>
  <c r="C1023" i="1"/>
  <c r="D1023" i="1"/>
  <c r="E1023" i="1"/>
  <c r="F1023" i="1"/>
  <c r="A1024" i="1"/>
  <c r="B1024" i="1"/>
  <c r="C1024" i="1"/>
  <c r="D1024" i="1"/>
  <c r="E1024" i="1"/>
  <c r="F1024" i="1"/>
  <c r="A1025" i="1"/>
  <c r="B1025" i="1"/>
  <c r="C1025" i="1"/>
  <c r="D1025" i="1"/>
  <c r="E1025" i="1"/>
  <c r="F1025" i="1"/>
  <c r="A1026" i="1"/>
  <c r="B1026" i="1"/>
  <c r="C1026" i="1"/>
  <c r="D1026" i="1"/>
  <c r="E1026" i="1"/>
  <c r="F1026" i="1"/>
  <c r="A1027" i="1"/>
  <c r="B1027" i="1"/>
  <c r="C1027" i="1"/>
  <c r="D1027" i="1"/>
  <c r="E1027" i="1"/>
  <c r="F1027" i="1"/>
  <c r="A1028" i="1"/>
  <c r="B1028" i="1"/>
  <c r="C1028" i="1"/>
  <c r="D1028" i="1"/>
  <c r="E1028" i="1"/>
  <c r="F1028" i="1"/>
  <c r="A1029" i="1"/>
  <c r="B1029" i="1"/>
  <c r="C1029" i="1"/>
  <c r="D1029" i="1"/>
  <c r="E1029" i="1"/>
  <c r="F1029" i="1"/>
  <c r="A1030" i="1"/>
  <c r="B1030" i="1"/>
  <c r="C1030" i="1"/>
  <c r="D1030" i="1"/>
  <c r="E1030" i="1"/>
  <c r="F1030" i="1"/>
  <c r="A1031" i="1"/>
  <c r="B1031" i="1"/>
  <c r="C1031" i="1"/>
  <c r="D1031" i="1"/>
  <c r="E1031" i="1"/>
  <c r="F1031" i="1"/>
  <c r="A1032" i="1"/>
  <c r="B1032" i="1"/>
  <c r="C1032" i="1"/>
  <c r="D1032" i="1"/>
  <c r="E1032" i="1"/>
  <c r="F1032" i="1"/>
  <c r="A1033" i="1"/>
  <c r="B1033" i="1"/>
  <c r="C1033" i="1"/>
  <c r="D1033" i="1"/>
  <c r="E1033" i="1"/>
  <c r="F1033" i="1"/>
  <c r="A1034" i="1"/>
  <c r="B1034" i="1"/>
  <c r="C1034" i="1"/>
  <c r="D1034" i="1"/>
  <c r="E1034" i="1"/>
  <c r="F1034" i="1"/>
  <c r="A1035" i="1"/>
  <c r="B1035" i="1"/>
  <c r="C1035" i="1"/>
  <c r="D1035" i="1"/>
  <c r="E1035" i="1"/>
  <c r="F1035" i="1"/>
  <c r="A1036" i="1"/>
  <c r="B1036" i="1"/>
  <c r="C1036" i="1"/>
  <c r="D1036" i="1"/>
  <c r="E1036" i="1"/>
  <c r="F1036" i="1"/>
  <c r="A1037" i="1"/>
  <c r="B1037" i="1"/>
  <c r="C1037" i="1"/>
  <c r="D1037" i="1"/>
  <c r="E1037" i="1"/>
  <c r="F1037" i="1"/>
  <c r="A1038" i="1"/>
  <c r="B1038" i="1"/>
  <c r="C1038" i="1"/>
  <c r="D1038" i="1"/>
  <c r="E1038" i="1"/>
  <c r="F1038" i="1"/>
  <c r="A1039" i="1"/>
  <c r="B1039" i="1"/>
  <c r="C1039" i="1"/>
  <c r="D1039" i="1"/>
  <c r="E1039" i="1"/>
  <c r="F1039" i="1"/>
  <c r="A1040" i="1"/>
  <c r="B1040" i="1"/>
  <c r="C1040" i="1"/>
  <c r="D1040" i="1"/>
  <c r="E1040" i="1"/>
  <c r="F1040" i="1"/>
  <c r="A1041" i="1"/>
  <c r="B1041" i="1"/>
  <c r="C1041" i="1"/>
  <c r="D1041" i="1"/>
  <c r="E1041" i="1"/>
  <c r="F1041" i="1"/>
  <c r="A1042" i="1"/>
  <c r="B1042" i="1"/>
  <c r="C1042" i="1"/>
  <c r="D1042" i="1"/>
  <c r="E1042" i="1"/>
  <c r="F1042" i="1"/>
  <c r="A1043" i="1"/>
  <c r="B1043" i="1"/>
  <c r="C1043" i="1"/>
  <c r="D1043" i="1"/>
  <c r="E1043" i="1"/>
  <c r="F1043" i="1"/>
  <c r="A1044" i="1"/>
  <c r="B1044" i="1"/>
  <c r="C1044" i="1"/>
  <c r="D1044" i="1"/>
  <c r="E1044" i="1"/>
  <c r="F1044" i="1"/>
  <c r="A1045" i="1"/>
  <c r="B1045" i="1"/>
  <c r="C1045" i="1"/>
  <c r="D1045" i="1"/>
  <c r="E1045" i="1"/>
  <c r="F1045" i="1"/>
  <c r="A1046" i="1"/>
  <c r="B1046" i="1"/>
  <c r="C1046" i="1"/>
  <c r="D1046" i="1"/>
  <c r="E1046" i="1"/>
  <c r="F1046" i="1"/>
  <c r="A1047" i="1"/>
  <c r="B1047" i="1"/>
  <c r="C1047" i="1"/>
  <c r="D1047" i="1"/>
  <c r="E1047" i="1"/>
  <c r="F1047" i="1"/>
  <c r="A1048" i="1"/>
  <c r="B1048" i="1"/>
  <c r="C1048" i="1"/>
  <c r="D1048" i="1"/>
  <c r="E1048" i="1"/>
  <c r="F1048" i="1"/>
  <c r="A1049" i="1"/>
  <c r="B1049" i="1"/>
  <c r="C1049" i="1"/>
  <c r="D1049" i="1"/>
  <c r="E1049" i="1"/>
  <c r="F1049" i="1"/>
  <c r="A1050" i="1"/>
  <c r="B1050" i="1"/>
  <c r="C1050" i="1"/>
  <c r="D1050" i="1"/>
  <c r="E1050" i="1"/>
  <c r="F1050" i="1"/>
  <c r="A1051" i="1"/>
  <c r="B1051" i="1"/>
  <c r="C1051" i="1"/>
  <c r="D1051" i="1"/>
  <c r="E1051" i="1"/>
  <c r="F1051" i="1"/>
  <c r="A1052" i="1"/>
  <c r="B1052" i="1"/>
  <c r="C1052" i="1"/>
  <c r="D1052" i="1"/>
  <c r="E1052" i="1"/>
  <c r="F1052" i="1"/>
  <c r="A1053" i="1"/>
  <c r="B1053" i="1"/>
  <c r="C1053" i="1"/>
  <c r="D1053" i="1"/>
  <c r="E1053" i="1"/>
  <c r="F1053" i="1"/>
  <c r="A1054" i="1"/>
  <c r="B1054" i="1"/>
  <c r="C1054" i="1"/>
  <c r="D1054" i="1"/>
  <c r="E1054" i="1"/>
  <c r="F1054" i="1"/>
  <c r="A1055" i="1"/>
  <c r="B1055" i="1"/>
  <c r="C1055" i="1"/>
  <c r="D1055" i="1"/>
  <c r="E1055" i="1"/>
  <c r="F1055" i="1"/>
  <c r="A1056" i="1"/>
  <c r="B1056" i="1"/>
  <c r="C1056" i="1"/>
  <c r="D1056" i="1"/>
  <c r="E1056" i="1"/>
  <c r="F1056" i="1"/>
  <c r="A1057" i="1"/>
  <c r="B1057" i="1"/>
  <c r="C1057" i="1"/>
  <c r="D1057" i="1"/>
  <c r="E1057" i="1"/>
  <c r="F1057" i="1"/>
  <c r="A1058" i="1"/>
  <c r="B1058" i="1"/>
  <c r="C1058" i="1"/>
  <c r="D1058" i="1"/>
  <c r="E1058" i="1"/>
  <c r="F1058" i="1"/>
  <c r="A1059" i="1"/>
  <c r="B1059" i="1"/>
  <c r="C1059" i="1"/>
  <c r="D1059" i="1"/>
  <c r="E1059" i="1"/>
  <c r="F1059" i="1"/>
  <c r="A1060" i="1"/>
  <c r="B1060" i="1"/>
  <c r="C1060" i="1"/>
  <c r="D1060" i="1"/>
  <c r="E1060" i="1"/>
  <c r="F1060" i="1"/>
  <c r="A1061" i="1"/>
  <c r="B1061" i="1"/>
  <c r="C1061" i="1"/>
  <c r="D1061" i="1"/>
  <c r="E1061" i="1"/>
  <c r="F1061" i="1"/>
  <c r="A1062" i="1"/>
  <c r="B1062" i="1"/>
  <c r="C1062" i="1"/>
  <c r="D1062" i="1"/>
  <c r="E1062" i="1"/>
  <c r="F1062" i="1"/>
  <c r="A1063" i="1"/>
  <c r="B1063" i="1"/>
  <c r="C1063" i="1"/>
  <c r="D1063" i="1"/>
  <c r="E1063" i="1"/>
  <c r="F1063" i="1"/>
  <c r="A1064" i="1"/>
  <c r="B1064" i="1"/>
  <c r="C1064" i="1"/>
  <c r="D1064" i="1"/>
  <c r="E1064" i="1"/>
  <c r="F1064" i="1"/>
  <c r="A1065" i="1"/>
  <c r="B1065" i="1"/>
  <c r="C1065" i="1"/>
  <c r="D1065" i="1"/>
  <c r="E1065" i="1"/>
  <c r="F1065" i="1"/>
  <c r="A1066" i="1"/>
  <c r="B1066" i="1"/>
  <c r="C1066" i="1"/>
  <c r="D1066" i="1"/>
  <c r="E1066" i="1"/>
  <c r="F1066" i="1"/>
  <c r="A1067" i="1"/>
  <c r="B1067" i="1"/>
  <c r="C1067" i="1"/>
  <c r="D1067" i="1"/>
  <c r="E1067" i="1"/>
  <c r="F1067" i="1"/>
  <c r="A1068" i="1"/>
  <c r="B1068" i="1"/>
  <c r="C1068" i="1"/>
  <c r="D1068" i="1"/>
  <c r="E1068" i="1"/>
  <c r="F1068" i="1"/>
  <c r="A1069" i="1"/>
  <c r="B1069" i="1"/>
  <c r="C1069" i="1"/>
  <c r="D1069" i="1"/>
  <c r="E1069" i="1"/>
  <c r="F1069" i="1"/>
  <c r="A1070" i="1"/>
  <c r="B1070" i="1"/>
  <c r="C1070" i="1"/>
  <c r="D1070" i="1"/>
  <c r="E1070" i="1"/>
  <c r="F1070" i="1"/>
  <c r="A1071" i="1"/>
  <c r="B1071" i="1"/>
  <c r="C1071" i="1"/>
  <c r="D1071" i="1"/>
  <c r="E1071" i="1"/>
  <c r="F1071" i="1"/>
  <c r="A1072" i="1"/>
  <c r="B1072" i="1"/>
  <c r="C1072" i="1"/>
  <c r="D1072" i="1"/>
  <c r="E1072" i="1"/>
  <c r="F1072" i="1"/>
  <c r="A1073" i="1"/>
  <c r="B1073" i="1"/>
  <c r="C1073" i="1"/>
  <c r="D1073" i="1"/>
  <c r="E1073" i="1"/>
  <c r="F1073" i="1"/>
  <c r="A1074" i="1"/>
  <c r="B1074" i="1"/>
  <c r="C1074" i="1"/>
  <c r="D1074" i="1"/>
  <c r="E1074" i="1"/>
  <c r="F1074" i="1"/>
  <c r="A1075" i="1"/>
  <c r="B1075" i="1"/>
  <c r="C1075" i="1"/>
  <c r="D1075" i="1"/>
  <c r="E1075" i="1"/>
  <c r="F1075" i="1"/>
  <c r="A1076" i="1"/>
  <c r="B1076" i="1"/>
  <c r="C1076" i="1"/>
  <c r="D1076" i="1"/>
  <c r="E1076" i="1"/>
  <c r="F1076" i="1"/>
  <c r="A1077" i="1"/>
  <c r="B1077" i="1"/>
  <c r="C1077" i="1"/>
  <c r="D1077" i="1"/>
  <c r="E1077" i="1"/>
  <c r="F1077" i="1"/>
  <c r="A1078" i="1"/>
  <c r="B1078" i="1"/>
  <c r="C1078" i="1"/>
  <c r="D1078" i="1"/>
  <c r="E1078" i="1"/>
  <c r="F1078" i="1"/>
  <c r="A1079" i="1"/>
  <c r="B1079" i="1"/>
  <c r="C1079" i="1"/>
  <c r="D1079" i="1"/>
  <c r="E1079" i="1"/>
  <c r="F1079" i="1"/>
  <c r="A1080" i="1"/>
  <c r="B1080" i="1"/>
  <c r="C1080" i="1"/>
  <c r="D1080" i="1"/>
  <c r="E1080" i="1"/>
  <c r="F1080" i="1"/>
  <c r="A1081" i="1"/>
  <c r="B1081" i="1"/>
  <c r="C1081" i="1"/>
  <c r="D1081" i="1"/>
  <c r="E1081" i="1"/>
  <c r="F1081" i="1"/>
  <c r="A1082" i="1"/>
  <c r="B1082" i="1"/>
  <c r="C1082" i="1"/>
  <c r="D1082" i="1"/>
  <c r="E1082" i="1"/>
  <c r="F1082" i="1"/>
  <c r="A1083" i="1"/>
  <c r="B1083" i="1"/>
  <c r="C1083" i="1"/>
  <c r="D1083" i="1"/>
  <c r="E1083" i="1"/>
  <c r="F1083" i="1"/>
  <c r="A1084" i="1"/>
  <c r="B1084" i="1"/>
  <c r="C1084" i="1"/>
  <c r="D1084" i="1"/>
  <c r="E1084" i="1"/>
  <c r="F1084" i="1"/>
  <c r="A1085" i="1"/>
  <c r="B1085" i="1"/>
  <c r="C1085" i="1"/>
  <c r="D1085" i="1"/>
  <c r="E1085" i="1"/>
  <c r="F1085" i="1"/>
  <c r="A1086" i="1"/>
  <c r="B1086" i="1"/>
  <c r="C1086" i="1"/>
  <c r="D1086" i="1"/>
  <c r="E1086" i="1"/>
  <c r="F1086" i="1"/>
  <c r="A1087" i="1"/>
  <c r="B1087" i="1"/>
  <c r="C1087" i="1"/>
  <c r="D1087" i="1"/>
  <c r="E1087" i="1"/>
  <c r="F1087" i="1"/>
  <c r="A1088" i="1"/>
  <c r="B1088" i="1"/>
  <c r="C1088" i="1"/>
  <c r="D1088" i="1"/>
  <c r="E1088" i="1"/>
  <c r="F1088" i="1"/>
  <c r="A1089" i="1"/>
  <c r="B1089" i="1"/>
  <c r="C1089" i="1"/>
  <c r="D1089" i="1"/>
  <c r="E1089" i="1"/>
  <c r="F1089" i="1"/>
  <c r="A1090" i="1"/>
  <c r="B1090" i="1"/>
  <c r="C1090" i="1"/>
  <c r="D1090" i="1"/>
  <c r="E1090" i="1"/>
  <c r="F1090" i="1"/>
  <c r="A1091" i="1"/>
  <c r="B1091" i="1"/>
  <c r="C1091" i="1"/>
  <c r="D1091" i="1"/>
  <c r="E1091" i="1"/>
  <c r="F1091" i="1"/>
  <c r="A1092" i="1"/>
  <c r="B1092" i="1"/>
  <c r="C1092" i="1"/>
  <c r="D1092" i="1"/>
  <c r="E1092" i="1"/>
  <c r="F1092" i="1"/>
  <c r="A1093" i="1"/>
  <c r="B1093" i="1"/>
  <c r="C1093" i="1"/>
  <c r="D1093" i="1"/>
  <c r="E1093" i="1"/>
  <c r="F1093" i="1"/>
  <c r="A1094" i="1"/>
  <c r="B1094" i="1"/>
  <c r="C1094" i="1"/>
  <c r="D1094" i="1"/>
  <c r="E1094" i="1"/>
  <c r="F1094" i="1"/>
  <c r="A1095" i="1"/>
  <c r="B1095" i="1"/>
  <c r="C1095" i="1"/>
  <c r="D1095" i="1"/>
  <c r="E1095" i="1"/>
  <c r="F1095" i="1"/>
  <c r="A1096" i="1"/>
  <c r="B1096" i="1"/>
  <c r="C1096" i="1"/>
  <c r="D1096" i="1"/>
  <c r="E1096" i="1"/>
  <c r="F1096" i="1"/>
  <c r="A1097" i="1"/>
  <c r="B1097" i="1"/>
  <c r="C1097" i="1"/>
  <c r="D1097" i="1"/>
  <c r="E1097" i="1"/>
  <c r="F1097" i="1"/>
  <c r="A1098" i="1"/>
  <c r="B1098" i="1"/>
  <c r="C1098" i="1"/>
  <c r="D1098" i="1"/>
  <c r="E1098" i="1"/>
  <c r="F1098" i="1"/>
  <c r="A1099" i="1"/>
  <c r="B1099" i="1"/>
  <c r="C1099" i="1"/>
  <c r="D1099" i="1"/>
  <c r="E1099" i="1"/>
  <c r="F1099" i="1"/>
  <c r="A1100" i="1"/>
  <c r="B1100" i="1"/>
  <c r="C1100" i="1"/>
  <c r="D1100" i="1"/>
  <c r="E1100" i="1"/>
  <c r="F1100" i="1"/>
  <c r="A1101" i="1"/>
  <c r="B1101" i="1"/>
  <c r="C1101" i="1"/>
  <c r="D1101" i="1"/>
  <c r="E1101" i="1"/>
  <c r="F1101" i="1"/>
  <c r="A1102" i="1"/>
  <c r="B1102" i="1"/>
  <c r="C1102" i="1"/>
  <c r="D1102" i="1"/>
  <c r="E1102" i="1"/>
  <c r="F1102" i="1"/>
  <c r="A1103" i="1"/>
  <c r="B1103" i="1"/>
  <c r="C1103" i="1"/>
  <c r="D1103" i="1"/>
  <c r="E1103" i="1"/>
  <c r="F1103" i="1"/>
  <c r="A1104" i="1"/>
  <c r="B1104" i="1"/>
  <c r="C1104" i="1"/>
  <c r="D1104" i="1"/>
  <c r="E1104" i="1"/>
  <c r="F1104" i="1"/>
  <c r="A1105" i="1"/>
  <c r="B1105" i="1"/>
  <c r="C1105" i="1"/>
  <c r="D1105" i="1"/>
  <c r="E1105" i="1"/>
  <c r="F1105" i="1"/>
  <c r="A1106" i="1"/>
  <c r="B1106" i="1"/>
  <c r="C1106" i="1"/>
  <c r="D1106" i="1"/>
  <c r="E1106" i="1"/>
  <c r="F1106" i="1"/>
  <c r="A1107" i="1"/>
  <c r="B1107" i="1"/>
  <c r="C1107" i="1"/>
  <c r="D1107" i="1"/>
  <c r="E1107" i="1"/>
  <c r="F1107" i="1"/>
  <c r="A1108" i="1"/>
  <c r="B1108" i="1"/>
  <c r="C1108" i="1"/>
  <c r="D1108" i="1"/>
  <c r="E1108" i="1"/>
  <c r="F1108" i="1"/>
  <c r="A1109" i="1"/>
  <c r="B1109" i="1"/>
  <c r="C1109" i="1"/>
  <c r="D1109" i="1"/>
  <c r="E1109" i="1"/>
  <c r="F1109" i="1"/>
  <c r="A1110" i="1"/>
  <c r="B1110" i="1"/>
  <c r="C1110" i="1"/>
  <c r="D1110" i="1"/>
  <c r="E1110" i="1"/>
  <c r="F1110" i="1"/>
  <c r="A1111" i="1"/>
  <c r="B1111" i="1"/>
  <c r="C1111" i="1"/>
  <c r="D1111" i="1"/>
  <c r="E1111" i="1"/>
  <c r="F1111" i="1"/>
  <c r="A1112" i="1"/>
  <c r="B1112" i="1"/>
  <c r="C1112" i="1"/>
  <c r="D1112" i="1"/>
  <c r="E1112" i="1"/>
  <c r="F1112" i="1"/>
  <c r="A1113" i="1"/>
  <c r="B1113" i="1"/>
  <c r="C1113" i="1"/>
  <c r="D1113" i="1"/>
  <c r="E1113" i="1"/>
  <c r="F1113" i="1"/>
  <c r="A1114" i="1"/>
  <c r="B1114" i="1"/>
  <c r="C1114" i="1"/>
  <c r="D1114" i="1"/>
  <c r="E1114" i="1"/>
  <c r="F1114" i="1"/>
  <c r="A1115" i="1"/>
  <c r="B1115" i="1"/>
  <c r="C1115" i="1"/>
  <c r="D1115" i="1"/>
  <c r="E1115" i="1"/>
  <c r="F1115" i="1"/>
  <c r="A1116" i="1"/>
  <c r="B1116" i="1"/>
  <c r="C1116" i="1"/>
  <c r="D1116" i="1"/>
  <c r="E1116" i="1"/>
  <c r="F1116" i="1"/>
  <c r="A1117" i="1"/>
  <c r="B1117" i="1"/>
  <c r="C1117" i="1"/>
  <c r="D1117" i="1"/>
  <c r="E1117" i="1"/>
  <c r="F1117" i="1"/>
  <c r="A1118" i="1"/>
  <c r="B1118" i="1"/>
  <c r="C1118" i="1"/>
  <c r="D1118" i="1"/>
  <c r="E1118" i="1"/>
  <c r="F1118" i="1"/>
  <c r="A1119" i="1"/>
  <c r="B1119" i="1"/>
  <c r="C1119" i="1"/>
  <c r="D1119" i="1"/>
  <c r="E1119" i="1"/>
  <c r="F1119" i="1"/>
  <c r="A1120" i="1"/>
  <c r="B1120" i="1"/>
  <c r="C1120" i="1"/>
  <c r="D1120" i="1"/>
  <c r="E1120" i="1"/>
  <c r="F1120" i="1"/>
  <c r="A1121" i="1"/>
  <c r="B1121" i="1"/>
  <c r="C1121" i="1"/>
  <c r="D1121" i="1"/>
  <c r="E1121" i="1"/>
  <c r="F1121" i="1"/>
  <c r="A1122" i="1"/>
  <c r="B1122" i="1"/>
  <c r="C1122" i="1"/>
  <c r="D1122" i="1"/>
  <c r="E1122" i="1"/>
  <c r="F1122" i="1"/>
  <c r="A1123" i="1"/>
  <c r="B1123" i="1"/>
  <c r="C1123" i="1"/>
  <c r="D1123" i="1"/>
  <c r="E1123" i="1"/>
  <c r="F1123" i="1"/>
  <c r="A1124" i="1"/>
  <c r="B1124" i="1"/>
  <c r="C1124" i="1"/>
  <c r="D1124" i="1"/>
  <c r="E1124" i="1"/>
  <c r="F1124" i="1"/>
  <c r="A1125" i="1"/>
  <c r="B1125" i="1"/>
  <c r="C1125" i="1"/>
  <c r="D1125" i="1"/>
  <c r="E1125" i="1"/>
  <c r="F1125" i="1"/>
  <c r="A1126" i="1"/>
  <c r="B1126" i="1"/>
  <c r="C1126" i="1"/>
  <c r="D1126" i="1"/>
  <c r="E1126" i="1"/>
  <c r="F1126" i="1"/>
  <c r="A1127" i="1"/>
  <c r="B1127" i="1"/>
  <c r="C1127" i="1"/>
  <c r="D1127" i="1"/>
  <c r="E1127" i="1"/>
  <c r="F1127" i="1"/>
  <c r="A1128" i="1"/>
  <c r="B1128" i="1"/>
  <c r="C1128" i="1"/>
  <c r="D1128" i="1"/>
  <c r="E1128" i="1"/>
  <c r="F1128" i="1"/>
  <c r="A1129" i="1"/>
  <c r="B1129" i="1"/>
  <c r="C1129" i="1"/>
  <c r="D1129" i="1"/>
  <c r="E1129" i="1"/>
  <c r="F1129" i="1"/>
  <c r="A1130" i="1"/>
  <c r="B1130" i="1"/>
  <c r="C1130" i="1"/>
  <c r="D1130" i="1"/>
  <c r="E1130" i="1"/>
  <c r="F1130" i="1"/>
  <c r="A1131" i="1"/>
  <c r="B1131" i="1"/>
  <c r="C1131" i="1"/>
  <c r="D1131" i="1"/>
  <c r="E1131" i="1"/>
  <c r="F1131" i="1"/>
  <c r="A1132" i="1"/>
  <c r="B1132" i="1"/>
  <c r="C1132" i="1"/>
  <c r="D1132" i="1"/>
  <c r="E1132" i="1"/>
  <c r="F1132" i="1"/>
  <c r="A1133" i="1"/>
  <c r="B1133" i="1"/>
  <c r="C1133" i="1"/>
  <c r="D1133" i="1"/>
  <c r="E1133" i="1"/>
  <c r="F1133" i="1"/>
  <c r="A1134" i="1"/>
  <c r="B1134" i="1"/>
  <c r="C1134" i="1"/>
  <c r="D1134" i="1"/>
  <c r="E1134" i="1"/>
  <c r="F1134" i="1"/>
  <c r="A1135" i="1"/>
  <c r="B1135" i="1"/>
  <c r="C1135" i="1"/>
  <c r="D1135" i="1"/>
  <c r="E1135" i="1"/>
  <c r="F1135" i="1"/>
  <c r="A1136" i="1"/>
  <c r="B1136" i="1"/>
  <c r="C1136" i="1"/>
  <c r="D1136" i="1"/>
  <c r="E1136" i="1"/>
  <c r="F1136" i="1"/>
  <c r="A1137" i="1"/>
  <c r="B1137" i="1"/>
  <c r="C1137" i="1"/>
  <c r="D1137" i="1"/>
  <c r="E1137" i="1"/>
  <c r="F1137" i="1"/>
  <c r="A1138" i="1"/>
  <c r="B1138" i="1"/>
  <c r="C1138" i="1"/>
  <c r="D1138" i="1"/>
  <c r="E1138" i="1"/>
  <c r="F1138" i="1"/>
  <c r="A1139" i="1"/>
  <c r="B1139" i="1"/>
  <c r="C1139" i="1"/>
  <c r="D1139" i="1"/>
  <c r="E1139" i="1"/>
  <c r="F1139" i="1"/>
  <c r="A1140" i="1"/>
  <c r="B1140" i="1"/>
  <c r="C1140" i="1"/>
  <c r="D1140" i="1"/>
  <c r="E1140" i="1"/>
  <c r="F1140" i="1"/>
  <c r="A1141" i="1"/>
  <c r="B1141" i="1"/>
  <c r="C1141" i="1"/>
  <c r="D1141" i="1"/>
  <c r="E1141" i="1"/>
  <c r="F1141" i="1"/>
  <c r="A1142" i="1"/>
  <c r="B1142" i="1"/>
  <c r="C1142" i="1"/>
  <c r="D1142" i="1"/>
  <c r="E1142" i="1"/>
  <c r="F1142" i="1"/>
  <c r="A1143" i="1"/>
  <c r="B1143" i="1"/>
  <c r="C1143" i="1"/>
  <c r="D1143" i="1"/>
  <c r="E1143" i="1"/>
  <c r="F1143" i="1"/>
  <c r="A1144" i="1"/>
  <c r="B1144" i="1"/>
  <c r="C1144" i="1"/>
  <c r="D1144" i="1"/>
  <c r="E1144" i="1"/>
  <c r="F1144" i="1"/>
  <c r="A1145" i="1"/>
  <c r="B1145" i="1"/>
  <c r="C1145" i="1"/>
  <c r="D1145" i="1"/>
  <c r="E1145" i="1"/>
  <c r="F1145" i="1"/>
  <c r="A1146" i="1"/>
  <c r="B1146" i="1"/>
  <c r="C1146" i="1"/>
  <c r="D1146" i="1"/>
  <c r="E1146" i="1"/>
  <c r="F1146" i="1"/>
  <c r="A1147" i="1"/>
  <c r="B1147" i="1"/>
  <c r="C1147" i="1"/>
  <c r="D1147" i="1"/>
  <c r="E1147" i="1"/>
  <c r="F1147" i="1"/>
  <c r="A1148" i="1"/>
  <c r="B1148" i="1"/>
  <c r="C1148" i="1"/>
  <c r="D1148" i="1"/>
  <c r="E1148" i="1"/>
  <c r="F1148" i="1"/>
  <c r="A1149" i="1"/>
  <c r="B1149" i="1"/>
  <c r="C1149" i="1"/>
  <c r="D1149" i="1"/>
  <c r="E1149" i="1"/>
  <c r="F1149" i="1"/>
  <c r="A1150" i="1"/>
  <c r="B1150" i="1"/>
  <c r="C1150" i="1"/>
  <c r="D1150" i="1"/>
  <c r="E1150" i="1"/>
  <c r="F1150" i="1"/>
  <c r="A1151" i="1"/>
  <c r="B1151" i="1"/>
  <c r="C1151" i="1"/>
  <c r="D1151" i="1"/>
  <c r="E1151" i="1"/>
  <c r="F1151" i="1"/>
  <c r="A1152" i="1"/>
  <c r="B1152" i="1"/>
  <c r="C1152" i="1"/>
  <c r="D1152" i="1"/>
  <c r="E1152" i="1"/>
  <c r="F1152" i="1"/>
  <c r="A1153" i="1"/>
  <c r="B1153" i="1"/>
  <c r="C1153" i="1"/>
  <c r="D1153" i="1"/>
  <c r="E1153" i="1"/>
  <c r="F1153" i="1"/>
  <c r="A1154" i="1"/>
  <c r="B1154" i="1"/>
  <c r="C1154" i="1"/>
  <c r="D1154" i="1"/>
  <c r="E1154" i="1"/>
  <c r="F1154" i="1"/>
  <c r="A1155" i="1"/>
  <c r="B1155" i="1"/>
  <c r="C1155" i="1"/>
  <c r="D1155" i="1"/>
  <c r="E1155" i="1"/>
  <c r="F1155" i="1"/>
  <c r="A1156" i="1"/>
  <c r="B1156" i="1"/>
  <c r="C1156" i="1"/>
  <c r="D1156" i="1"/>
  <c r="E1156" i="1"/>
  <c r="F1156" i="1"/>
  <c r="A1157" i="1"/>
  <c r="B1157" i="1"/>
  <c r="C1157" i="1"/>
  <c r="D1157" i="1"/>
  <c r="E1157" i="1"/>
  <c r="F1157" i="1"/>
  <c r="A1158" i="1"/>
  <c r="B1158" i="1"/>
  <c r="C1158" i="1"/>
  <c r="D1158" i="1"/>
  <c r="E1158" i="1"/>
  <c r="F1158" i="1"/>
  <c r="A1159" i="1"/>
  <c r="B1159" i="1"/>
  <c r="C1159" i="1"/>
  <c r="D1159" i="1"/>
  <c r="E1159" i="1"/>
  <c r="F1159" i="1"/>
  <c r="A1160" i="1"/>
  <c r="B1160" i="1"/>
  <c r="C1160" i="1"/>
  <c r="D1160" i="1"/>
  <c r="E1160" i="1"/>
  <c r="F1160" i="1"/>
  <c r="A1161" i="1"/>
  <c r="B1161" i="1"/>
  <c r="C1161" i="1"/>
  <c r="D1161" i="1"/>
  <c r="E1161" i="1"/>
  <c r="F1161" i="1"/>
  <c r="A1162" i="1"/>
  <c r="B1162" i="1"/>
  <c r="C1162" i="1"/>
  <c r="D1162" i="1"/>
  <c r="E1162" i="1"/>
  <c r="F1162" i="1"/>
  <c r="A1163" i="1"/>
  <c r="B1163" i="1"/>
  <c r="C1163" i="1"/>
  <c r="D1163" i="1"/>
  <c r="E1163" i="1"/>
  <c r="F1163" i="1"/>
  <c r="A1164" i="1"/>
  <c r="B1164" i="1"/>
  <c r="C1164" i="1"/>
  <c r="D1164" i="1"/>
  <c r="E1164" i="1"/>
  <c r="F1164" i="1"/>
  <c r="A1165" i="1"/>
  <c r="B1165" i="1"/>
  <c r="C1165" i="1"/>
  <c r="D1165" i="1"/>
  <c r="E1165" i="1"/>
  <c r="F1165" i="1"/>
  <c r="A1166" i="1"/>
  <c r="B1166" i="1"/>
  <c r="C1166" i="1"/>
  <c r="D1166" i="1"/>
  <c r="E1166" i="1"/>
  <c r="F1166" i="1"/>
  <c r="A1167" i="1"/>
  <c r="B1167" i="1"/>
  <c r="C1167" i="1"/>
  <c r="D1167" i="1"/>
  <c r="E1167" i="1"/>
  <c r="F1167" i="1"/>
  <c r="A1168" i="1"/>
  <c r="B1168" i="1"/>
  <c r="C1168" i="1"/>
  <c r="D1168" i="1"/>
  <c r="E1168" i="1"/>
  <c r="F1168" i="1"/>
  <c r="A1169" i="1"/>
  <c r="B1169" i="1"/>
  <c r="C1169" i="1"/>
  <c r="D1169" i="1"/>
  <c r="E1169" i="1"/>
  <c r="F1169" i="1"/>
  <c r="A1170" i="1"/>
  <c r="B1170" i="1"/>
  <c r="C1170" i="1"/>
  <c r="D1170" i="1"/>
  <c r="E1170" i="1"/>
  <c r="F1170" i="1"/>
  <c r="A1171" i="1"/>
  <c r="B1171" i="1"/>
  <c r="C1171" i="1"/>
  <c r="D1171" i="1"/>
  <c r="E1171" i="1"/>
  <c r="F1171" i="1"/>
  <c r="A1172" i="1"/>
  <c r="B1172" i="1"/>
  <c r="C1172" i="1"/>
  <c r="D1172" i="1"/>
  <c r="E1172" i="1"/>
  <c r="F1172" i="1"/>
  <c r="A1173" i="1"/>
  <c r="B1173" i="1"/>
  <c r="C1173" i="1"/>
  <c r="D1173" i="1"/>
  <c r="E1173" i="1"/>
  <c r="F1173" i="1"/>
  <c r="A1174" i="1"/>
  <c r="B1174" i="1"/>
  <c r="C1174" i="1"/>
  <c r="D1174" i="1"/>
  <c r="E1174" i="1"/>
  <c r="F1174" i="1"/>
  <c r="A1175" i="1"/>
  <c r="B1175" i="1"/>
  <c r="C1175" i="1"/>
  <c r="D1175" i="1"/>
  <c r="E1175" i="1"/>
  <c r="F1175" i="1"/>
  <c r="A1176" i="1"/>
  <c r="B1176" i="1"/>
  <c r="C1176" i="1"/>
  <c r="D1176" i="1"/>
  <c r="E1176" i="1"/>
  <c r="F1176" i="1"/>
  <c r="A1177" i="1"/>
  <c r="B1177" i="1"/>
  <c r="C1177" i="1"/>
  <c r="D1177" i="1"/>
  <c r="E1177" i="1"/>
  <c r="F1177" i="1"/>
  <c r="A1178" i="1"/>
  <c r="B1178" i="1"/>
  <c r="C1178" i="1"/>
  <c r="D1178" i="1"/>
  <c r="E1178" i="1"/>
  <c r="F1178" i="1"/>
  <c r="A1179" i="1"/>
  <c r="B1179" i="1"/>
  <c r="C1179" i="1"/>
  <c r="D1179" i="1"/>
  <c r="E1179" i="1"/>
  <c r="F1179" i="1"/>
  <c r="A1180" i="1"/>
  <c r="B1180" i="1"/>
  <c r="C1180" i="1"/>
  <c r="D1180" i="1"/>
  <c r="E1180" i="1"/>
  <c r="F1180" i="1"/>
  <c r="A1181" i="1"/>
  <c r="B1181" i="1"/>
  <c r="C1181" i="1"/>
  <c r="D1181" i="1"/>
  <c r="E1181" i="1"/>
  <c r="F1181" i="1"/>
  <c r="A1182" i="1"/>
  <c r="B1182" i="1"/>
  <c r="C1182" i="1"/>
  <c r="D1182" i="1"/>
  <c r="E1182" i="1"/>
  <c r="F1182" i="1"/>
  <c r="A1183" i="1"/>
  <c r="B1183" i="1"/>
  <c r="C1183" i="1"/>
  <c r="D1183" i="1"/>
  <c r="E1183" i="1"/>
  <c r="F1183" i="1"/>
  <c r="A1184" i="1"/>
  <c r="B1184" i="1"/>
  <c r="C1184" i="1"/>
  <c r="D1184" i="1"/>
  <c r="E1184" i="1"/>
  <c r="F1184" i="1"/>
  <c r="A1185" i="1"/>
  <c r="B1185" i="1"/>
  <c r="C1185" i="1"/>
  <c r="D1185" i="1"/>
  <c r="E1185" i="1"/>
  <c r="F1185" i="1"/>
  <c r="A1186" i="1"/>
  <c r="B1186" i="1"/>
  <c r="C1186" i="1"/>
  <c r="D1186" i="1"/>
  <c r="E1186" i="1"/>
  <c r="F1186" i="1"/>
  <c r="A1187" i="1"/>
  <c r="B1187" i="1"/>
  <c r="C1187" i="1"/>
  <c r="D1187" i="1"/>
  <c r="E1187" i="1"/>
  <c r="F1187" i="1"/>
  <c r="A1188" i="1"/>
  <c r="B1188" i="1"/>
  <c r="C1188" i="1"/>
  <c r="D1188" i="1"/>
  <c r="E1188" i="1"/>
  <c r="F1188" i="1"/>
  <c r="A1189" i="1"/>
  <c r="B1189" i="1"/>
  <c r="C1189" i="1"/>
  <c r="D1189" i="1"/>
  <c r="E1189" i="1"/>
  <c r="F1189" i="1"/>
  <c r="A1190" i="1"/>
  <c r="B1190" i="1"/>
  <c r="C1190" i="1"/>
  <c r="D1190" i="1"/>
  <c r="E1190" i="1"/>
  <c r="F1190" i="1"/>
  <c r="A1191" i="1"/>
  <c r="B1191" i="1"/>
  <c r="C1191" i="1"/>
  <c r="D1191" i="1"/>
  <c r="E1191" i="1"/>
  <c r="F1191" i="1"/>
  <c r="A1192" i="1"/>
  <c r="B1192" i="1"/>
  <c r="C1192" i="1"/>
  <c r="D1192" i="1"/>
  <c r="E1192" i="1"/>
  <c r="F1192" i="1"/>
  <c r="A1193" i="1"/>
  <c r="B1193" i="1"/>
  <c r="C1193" i="1"/>
  <c r="D1193" i="1"/>
  <c r="E1193" i="1"/>
  <c r="F1193" i="1"/>
  <c r="A1194" i="1"/>
  <c r="B1194" i="1"/>
  <c r="C1194" i="1"/>
  <c r="D1194" i="1"/>
  <c r="E1194" i="1"/>
  <c r="F1194" i="1"/>
  <c r="A1195" i="1"/>
  <c r="B1195" i="1"/>
  <c r="C1195" i="1"/>
  <c r="D1195" i="1"/>
  <c r="E1195" i="1"/>
  <c r="F1195" i="1"/>
  <c r="A1196" i="1"/>
  <c r="B1196" i="1"/>
  <c r="C1196" i="1"/>
  <c r="D1196" i="1"/>
  <c r="E1196" i="1"/>
  <c r="F1196" i="1"/>
  <c r="A1197" i="1"/>
  <c r="B1197" i="1"/>
  <c r="C1197" i="1"/>
  <c r="D1197" i="1"/>
  <c r="E1197" i="1"/>
  <c r="F1197" i="1"/>
  <c r="A1198" i="1"/>
  <c r="B1198" i="1"/>
  <c r="C1198" i="1"/>
  <c r="D1198" i="1"/>
  <c r="E1198" i="1"/>
  <c r="F1198" i="1"/>
  <c r="A1199" i="1"/>
  <c r="B1199" i="1"/>
  <c r="C1199" i="1"/>
  <c r="D1199" i="1"/>
  <c r="E1199" i="1"/>
  <c r="F1199" i="1"/>
  <c r="A1200" i="1"/>
  <c r="B1200" i="1"/>
  <c r="C1200" i="1"/>
  <c r="D1200" i="1"/>
  <c r="E1200" i="1"/>
  <c r="F1200" i="1"/>
  <c r="A1201" i="1"/>
  <c r="B1201" i="1"/>
  <c r="C1201" i="1"/>
  <c r="D1201" i="1"/>
  <c r="E1201" i="1"/>
  <c r="F1201" i="1"/>
  <c r="A1202" i="1"/>
  <c r="B1202" i="1"/>
  <c r="C1202" i="1"/>
  <c r="D1202" i="1"/>
  <c r="E1202" i="1"/>
  <c r="F1202" i="1"/>
  <c r="A1203" i="1"/>
  <c r="B1203" i="1"/>
  <c r="C1203" i="1"/>
  <c r="D1203" i="1"/>
  <c r="E1203" i="1"/>
  <c r="F1203" i="1"/>
  <c r="A1204" i="1"/>
  <c r="B1204" i="1"/>
  <c r="C1204" i="1"/>
  <c r="D1204" i="1"/>
  <c r="E1204" i="1"/>
  <c r="F1204" i="1"/>
  <c r="A1205" i="1"/>
  <c r="B1205" i="1"/>
  <c r="C1205" i="1"/>
  <c r="D1205" i="1"/>
  <c r="E1205" i="1"/>
  <c r="F1205" i="1"/>
  <c r="A1206" i="1"/>
  <c r="B1206" i="1"/>
  <c r="C1206" i="1"/>
  <c r="D1206" i="1"/>
  <c r="E1206" i="1"/>
  <c r="F1206" i="1"/>
  <c r="A1207" i="1"/>
  <c r="B1207" i="1"/>
  <c r="C1207" i="1"/>
  <c r="D1207" i="1"/>
  <c r="E1207" i="1"/>
  <c r="F1207" i="1"/>
  <c r="A1208" i="1"/>
  <c r="B1208" i="1"/>
  <c r="C1208" i="1"/>
  <c r="D1208" i="1"/>
  <c r="E1208" i="1"/>
  <c r="F1208" i="1"/>
  <c r="A1209" i="1"/>
  <c r="B1209" i="1"/>
  <c r="C1209" i="1"/>
  <c r="D1209" i="1"/>
  <c r="E1209" i="1"/>
  <c r="F1209" i="1"/>
  <c r="A1210" i="1"/>
  <c r="B1210" i="1"/>
  <c r="C1210" i="1"/>
  <c r="D1210" i="1"/>
  <c r="E1210" i="1"/>
  <c r="F1210" i="1"/>
  <c r="A1211" i="1"/>
  <c r="B1211" i="1"/>
  <c r="C1211" i="1"/>
  <c r="D1211" i="1"/>
  <c r="E1211" i="1"/>
  <c r="F1211" i="1"/>
  <c r="A1212" i="1"/>
  <c r="B1212" i="1"/>
  <c r="C1212" i="1"/>
  <c r="D1212" i="1"/>
  <c r="E1212" i="1"/>
  <c r="F1212" i="1"/>
  <c r="A1213" i="1"/>
  <c r="B1213" i="1"/>
  <c r="C1213" i="1"/>
  <c r="D1213" i="1"/>
  <c r="E1213" i="1"/>
  <c r="F1213" i="1"/>
  <c r="A1214" i="1"/>
  <c r="B1214" i="1"/>
  <c r="C1214" i="1"/>
  <c r="D1214" i="1"/>
  <c r="E1214" i="1"/>
  <c r="F1214" i="1"/>
  <c r="A1215" i="1"/>
  <c r="B1215" i="1"/>
  <c r="C1215" i="1"/>
  <c r="D1215" i="1"/>
  <c r="E1215" i="1"/>
  <c r="F1215" i="1"/>
  <c r="A1216" i="1"/>
  <c r="B1216" i="1"/>
  <c r="C1216" i="1"/>
  <c r="D1216" i="1"/>
  <c r="E1216" i="1"/>
  <c r="F1216" i="1"/>
  <c r="A1217" i="1"/>
  <c r="B1217" i="1"/>
  <c r="C1217" i="1"/>
  <c r="D1217" i="1"/>
  <c r="E1217" i="1"/>
  <c r="F1217" i="1"/>
  <c r="A1218" i="1"/>
  <c r="B1218" i="1"/>
  <c r="C1218" i="1"/>
  <c r="D1218" i="1"/>
  <c r="E1218" i="1"/>
  <c r="F1218" i="1"/>
  <c r="A1219" i="1"/>
  <c r="B1219" i="1"/>
  <c r="C1219" i="1"/>
  <c r="D1219" i="1"/>
  <c r="E1219" i="1"/>
  <c r="F1219" i="1"/>
  <c r="A1220" i="1"/>
  <c r="B1220" i="1"/>
  <c r="C1220" i="1"/>
  <c r="D1220" i="1"/>
  <c r="E1220" i="1"/>
  <c r="F1220" i="1"/>
  <c r="A1221" i="1"/>
  <c r="B1221" i="1"/>
  <c r="C1221" i="1"/>
  <c r="D1221" i="1"/>
  <c r="E1221" i="1"/>
  <c r="F1221" i="1"/>
  <c r="A1222" i="1"/>
  <c r="B1222" i="1"/>
  <c r="C1222" i="1"/>
  <c r="D1222" i="1"/>
  <c r="E1222" i="1"/>
  <c r="F1222" i="1"/>
  <c r="A1223" i="1"/>
  <c r="B1223" i="1"/>
  <c r="C1223" i="1"/>
  <c r="D1223" i="1"/>
  <c r="E1223" i="1"/>
  <c r="F1223" i="1"/>
  <c r="A1224" i="1"/>
  <c r="B1224" i="1"/>
  <c r="C1224" i="1"/>
  <c r="D1224" i="1"/>
  <c r="E1224" i="1"/>
  <c r="F1224" i="1"/>
  <c r="A1225" i="1"/>
  <c r="B1225" i="1"/>
  <c r="C1225" i="1"/>
  <c r="D1225" i="1"/>
  <c r="E1225" i="1"/>
  <c r="F1225" i="1"/>
  <c r="A1226" i="1"/>
  <c r="B1226" i="1"/>
  <c r="C1226" i="1"/>
  <c r="D1226" i="1"/>
  <c r="E1226" i="1"/>
  <c r="F1226" i="1"/>
  <c r="A1227" i="1"/>
  <c r="B1227" i="1"/>
  <c r="C1227" i="1"/>
  <c r="D1227" i="1"/>
  <c r="E1227" i="1"/>
  <c r="F1227" i="1"/>
  <c r="A1228" i="1"/>
  <c r="B1228" i="1"/>
  <c r="C1228" i="1"/>
  <c r="D1228" i="1"/>
  <c r="E1228" i="1"/>
  <c r="F1228" i="1"/>
  <c r="A1229" i="1"/>
  <c r="B1229" i="1"/>
  <c r="C1229" i="1"/>
  <c r="D1229" i="1"/>
  <c r="E1229" i="1"/>
  <c r="F1229" i="1"/>
  <c r="A1230" i="1"/>
  <c r="B1230" i="1"/>
  <c r="C1230" i="1"/>
  <c r="D1230" i="1"/>
  <c r="E1230" i="1"/>
  <c r="F1230" i="1"/>
  <c r="A1231" i="1"/>
  <c r="B1231" i="1"/>
  <c r="C1231" i="1"/>
  <c r="D1231" i="1"/>
  <c r="E1231" i="1"/>
  <c r="F1231" i="1"/>
  <c r="A1232" i="1"/>
  <c r="B1232" i="1"/>
  <c r="C1232" i="1"/>
  <c r="D1232" i="1"/>
  <c r="E1232" i="1"/>
  <c r="F1232" i="1"/>
  <c r="A1233" i="1"/>
  <c r="B1233" i="1"/>
  <c r="C1233" i="1"/>
  <c r="D1233" i="1"/>
  <c r="E1233" i="1"/>
  <c r="F1233" i="1"/>
  <c r="A1234" i="1"/>
  <c r="B1234" i="1"/>
  <c r="C1234" i="1"/>
  <c r="D1234" i="1"/>
  <c r="E1234" i="1"/>
  <c r="F1234" i="1"/>
  <c r="A1235" i="1"/>
  <c r="B1235" i="1"/>
  <c r="C1235" i="1"/>
  <c r="D1235" i="1"/>
  <c r="E1235" i="1"/>
  <c r="F1235" i="1"/>
  <c r="A1236" i="1"/>
  <c r="B1236" i="1"/>
  <c r="C1236" i="1"/>
  <c r="D1236" i="1"/>
  <c r="E1236" i="1"/>
  <c r="F1236" i="1"/>
  <c r="A1237" i="1"/>
  <c r="B1237" i="1"/>
  <c r="C1237" i="1"/>
  <c r="D1237" i="1"/>
  <c r="E1237" i="1"/>
  <c r="F1237" i="1"/>
  <c r="A1238" i="1"/>
  <c r="B1238" i="1"/>
  <c r="C1238" i="1"/>
  <c r="D1238" i="1"/>
  <c r="E1238" i="1"/>
  <c r="F1238" i="1"/>
  <c r="A1239" i="1"/>
  <c r="B1239" i="1"/>
  <c r="C1239" i="1"/>
  <c r="D1239" i="1"/>
  <c r="E1239" i="1"/>
  <c r="F1239" i="1"/>
  <c r="A1240" i="1"/>
  <c r="B1240" i="1"/>
  <c r="C1240" i="1"/>
  <c r="D1240" i="1"/>
  <c r="E1240" i="1"/>
  <c r="F1240" i="1"/>
  <c r="A1241" i="1"/>
  <c r="B1241" i="1"/>
  <c r="C1241" i="1"/>
  <c r="D1241" i="1"/>
  <c r="E1241" i="1"/>
  <c r="F1241" i="1"/>
  <c r="A1242" i="1"/>
  <c r="B1242" i="1"/>
  <c r="C1242" i="1"/>
  <c r="D1242" i="1"/>
  <c r="E1242" i="1"/>
  <c r="F1242" i="1"/>
  <c r="A1243" i="1"/>
  <c r="B1243" i="1"/>
  <c r="C1243" i="1"/>
  <c r="D1243" i="1"/>
  <c r="E1243" i="1"/>
  <c r="F1243" i="1"/>
  <c r="A1244" i="1"/>
  <c r="B1244" i="1"/>
  <c r="C1244" i="1"/>
  <c r="D1244" i="1"/>
  <c r="E1244" i="1"/>
  <c r="F1244" i="1"/>
  <c r="A1245" i="1"/>
  <c r="B1245" i="1"/>
  <c r="C1245" i="1"/>
  <c r="D1245" i="1"/>
  <c r="E1245" i="1"/>
  <c r="F1245" i="1"/>
  <c r="A1246" i="1"/>
  <c r="B1246" i="1"/>
  <c r="C1246" i="1"/>
  <c r="D1246" i="1"/>
  <c r="E1246" i="1"/>
  <c r="F1246" i="1"/>
  <c r="A1247" i="1"/>
  <c r="B1247" i="1"/>
  <c r="C1247" i="1"/>
  <c r="D1247" i="1"/>
  <c r="E1247" i="1"/>
  <c r="F1247" i="1"/>
  <c r="A1248" i="1"/>
  <c r="B1248" i="1"/>
  <c r="C1248" i="1"/>
  <c r="D1248" i="1"/>
  <c r="E1248" i="1"/>
  <c r="F1248" i="1"/>
  <c r="A1249" i="1"/>
  <c r="B1249" i="1"/>
  <c r="C1249" i="1"/>
  <c r="D1249" i="1"/>
  <c r="E1249" i="1"/>
  <c r="F1249" i="1"/>
  <c r="A1250" i="1"/>
  <c r="B1250" i="1"/>
  <c r="C1250" i="1"/>
  <c r="D1250" i="1"/>
  <c r="E1250" i="1"/>
  <c r="F1250" i="1"/>
  <c r="A1251" i="1"/>
  <c r="B1251" i="1"/>
  <c r="C1251" i="1"/>
  <c r="D1251" i="1"/>
  <c r="E1251" i="1"/>
  <c r="F1251" i="1"/>
  <c r="A1252" i="1"/>
  <c r="B1252" i="1"/>
  <c r="C1252" i="1"/>
  <c r="D1252" i="1"/>
  <c r="E1252" i="1"/>
  <c r="F1252" i="1"/>
  <c r="A1253" i="1"/>
  <c r="B1253" i="1"/>
  <c r="C1253" i="1"/>
  <c r="D1253" i="1"/>
  <c r="E1253" i="1"/>
  <c r="F1253" i="1"/>
  <c r="A1254" i="1"/>
  <c r="B1254" i="1"/>
  <c r="C1254" i="1"/>
  <c r="D1254" i="1"/>
  <c r="E1254" i="1"/>
  <c r="F1254" i="1"/>
  <c r="A1255" i="1"/>
  <c r="B1255" i="1"/>
  <c r="C1255" i="1"/>
  <c r="D1255" i="1"/>
  <c r="E1255" i="1"/>
  <c r="F1255" i="1"/>
  <c r="A1256" i="1"/>
  <c r="B1256" i="1"/>
  <c r="C1256" i="1"/>
  <c r="D1256" i="1"/>
  <c r="E1256" i="1"/>
  <c r="F1256" i="1"/>
  <c r="A1257" i="1"/>
  <c r="B1257" i="1"/>
  <c r="C1257" i="1"/>
  <c r="D1257" i="1"/>
  <c r="E1257" i="1"/>
  <c r="F1257" i="1"/>
  <c r="A1258" i="1"/>
  <c r="B1258" i="1"/>
  <c r="C1258" i="1"/>
  <c r="D1258" i="1"/>
  <c r="E1258" i="1"/>
  <c r="F1258" i="1"/>
  <c r="A1259" i="1"/>
  <c r="B1259" i="1"/>
  <c r="C1259" i="1"/>
  <c r="D1259" i="1"/>
  <c r="E1259" i="1"/>
  <c r="F1259" i="1"/>
  <c r="A1260" i="1"/>
  <c r="B1260" i="1"/>
  <c r="C1260" i="1"/>
  <c r="D1260" i="1"/>
  <c r="E1260" i="1"/>
  <c r="F1260" i="1"/>
  <c r="A1261" i="1"/>
  <c r="B1261" i="1"/>
  <c r="C1261" i="1"/>
  <c r="D1261" i="1"/>
  <c r="E1261" i="1"/>
  <c r="F1261" i="1"/>
  <c r="A1262" i="1"/>
  <c r="B1262" i="1"/>
  <c r="C1262" i="1"/>
  <c r="D1262" i="1"/>
  <c r="E1262" i="1"/>
  <c r="F1262" i="1"/>
  <c r="A1263" i="1"/>
  <c r="B1263" i="1"/>
  <c r="C1263" i="1"/>
  <c r="D1263" i="1"/>
  <c r="E1263" i="1"/>
  <c r="F1263" i="1"/>
  <c r="A1264" i="1"/>
  <c r="B1264" i="1"/>
  <c r="C1264" i="1"/>
  <c r="D1264" i="1"/>
  <c r="E1264" i="1"/>
  <c r="F1264" i="1"/>
  <c r="A1265" i="1"/>
  <c r="B1265" i="1"/>
  <c r="C1265" i="1"/>
  <c r="D1265" i="1"/>
  <c r="E1265" i="1"/>
  <c r="F1265" i="1"/>
  <c r="A1266" i="1"/>
  <c r="B1266" i="1"/>
  <c r="C1266" i="1"/>
  <c r="D1266" i="1"/>
  <c r="E1266" i="1"/>
  <c r="F1266" i="1"/>
  <c r="A1267" i="1"/>
  <c r="B1267" i="1"/>
  <c r="C1267" i="1"/>
  <c r="D1267" i="1"/>
  <c r="E1267" i="1"/>
  <c r="F1267" i="1"/>
  <c r="A1268" i="1"/>
  <c r="B1268" i="1"/>
  <c r="C1268" i="1"/>
  <c r="D1268" i="1"/>
  <c r="E1268" i="1"/>
  <c r="F1268" i="1"/>
  <c r="A1269" i="1"/>
  <c r="B1269" i="1"/>
  <c r="C1269" i="1"/>
  <c r="D1269" i="1"/>
  <c r="E1269" i="1"/>
  <c r="F1269" i="1"/>
  <c r="A1270" i="1"/>
  <c r="B1270" i="1"/>
  <c r="C1270" i="1"/>
  <c r="D1270" i="1"/>
  <c r="E1270" i="1"/>
  <c r="F1270" i="1"/>
  <c r="A1271" i="1"/>
  <c r="B1271" i="1"/>
  <c r="C1271" i="1"/>
  <c r="D1271" i="1"/>
  <c r="E1271" i="1"/>
  <c r="F1271" i="1"/>
  <c r="A1272" i="1"/>
  <c r="B1272" i="1"/>
  <c r="C1272" i="1"/>
  <c r="D1272" i="1"/>
  <c r="E1272" i="1"/>
  <c r="F1272" i="1"/>
  <c r="A1273" i="1"/>
  <c r="B1273" i="1"/>
  <c r="C1273" i="1"/>
  <c r="D1273" i="1"/>
  <c r="E1273" i="1"/>
  <c r="F1273" i="1"/>
  <c r="A1274" i="1"/>
  <c r="B1274" i="1"/>
  <c r="C1274" i="1"/>
  <c r="D1274" i="1"/>
  <c r="E1274" i="1"/>
  <c r="F1274" i="1"/>
  <c r="A1275" i="1"/>
  <c r="B1275" i="1"/>
  <c r="C1275" i="1"/>
  <c r="D1275" i="1"/>
  <c r="E1275" i="1"/>
  <c r="F1275" i="1"/>
  <c r="A1276" i="1"/>
  <c r="B1276" i="1"/>
  <c r="C1276" i="1"/>
  <c r="D1276" i="1"/>
  <c r="E1276" i="1"/>
  <c r="F1276" i="1"/>
  <c r="A1277" i="1"/>
  <c r="B1277" i="1"/>
  <c r="C1277" i="1"/>
  <c r="D1277" i="1"/>
  <c r="E1277" i="1"/>
  <c r="F1277" i="1"/>
  <c r="A1278" i="1"/>
  <c r="B1278" i="1"/>
  <c r="C1278" i="1"/>
  <c r="D1278" i="1"/>
  <c r="E1278" i="1"/>
  <c r="F1278" i="1"/>
  <c r="A1279" i="1"/>
  <c r="B1279" i="1"/>
  <c r="C1279" i="1"/>
  <c r="D1279" i="1"/>
  <c r="E1279" i="1"/>
  <c r="F1279" i="1"/>
  <c r="A1280" i="1"/>
  <c r="B1280" i="1"/>
  <c r="C1280" i="1"/>
  <c r="D1280" i="1"/>
  <c r="E1280" i="1"/>
  <c r="F1280" i="1"/>
  <c r="A1281" i="1"/>
  <c r="B1281" i="1"/>
  <c r="C1281" i="1"/>
  <c r="D1281" i="1"/>
  <c r="E1281" i="1"/>
  <c r="F1281" i="1"/>
  <c r="A1282" i="1"/>
  <c r="B1282" i="1"/>
  <c r="C1282" i="1"/>
  <c r="D1282" i="1"/>
  <c r="E1282" i="1"/>
  <c r="F1282" i="1"/>
  <c r="A1283" i="1"/>
  <c r="B1283" i="1"/>
  <c r="C1283" i="1"/>
  <c r="D1283" i="1"/>
  <c r="E1283" i="1"/>
  <c r="F1283" i="1"/>
  <c r="A1284" i="1"/>
  <c r="B1284" i="1"/>
  <c r="C1284" i="1"/>
  <c r="D1284" i="1"/>
  <c r="E1284" i="1"/>
  <c r="F1284" i="1"/>
  <c r="A1285" i="1"/>
  <c r="B1285" i="1"/>
  <c r="C1285" i="1"/>
  <c r="D1285" i="1"/>
  <c r="E1285" i="1"/>
  <c r="F1285" i="1"/>
  <c r="A1286" i="1"/>
  <c r="B1286" i="1"/>
  <c r="C1286" i="1"/>
  <c r="D1286" i="1"/>
  <c r="E1286" i="1"/>
  <c r="F1286" i="1"/>
  <c r="A1287" i="1"/>
  <c r="B1287" i="1"/>
  <c r="C1287" i="1"/>
  <c r="D1287" i="1"/>
  <c r="E1287" i="1"/>
  <c r="F1287" i="1"/>
  <c r="A1288" i="1"/>
  <c r="B1288" i="1"/>
  <c r="C1288" i="1"/>
  <c r="D1288" i="1"/>
  <c r="E1288" i="1"/>
  <c r="F1288" i="1"/>
  <c r="A1289" i="1"/>
  <c r="B1289" i="1"/>
  <c r="C1289" i="1"/>
  <c r="D1289" i="1"/>
  <c r="E1289" i="1"/>
  <c r="F1289" i="1"/>
  <c r="A1290" i="1"/>
  <c r="B1290" i="1"/>
  <c r="C1290" i="1"/>
  <c r="D1290" i="1"/>
  <c r="E1290" i="1"/>
  <c r="F1290" i="1"/>
  <c r="A1291" i="1"/>
  <c r="B1291" i="1"/>
  <c r="C1291" i="1"/>
  <c r="D1291" i="1"/>
  <c r="E1291" i="1"/>
  <c r="F1291" i="1"/>
  <c r="A1292" i="1"/>
  <c r="B1292" i="1"/>
  <c r="C1292" i="1"/>
  <c r="D1292" i="1"/>
  <c r="E1292" i="1"/>
  <c r="F1292" i="1"/>
  <c r="A1293" i="1"/>
  <c r="B1293" i="1"/>
  <c r="C1293" i="1"/>
  <c r="D1293" i="1"/>
  <c r="E1293" i="1"/>
  <c r="F1293" i="1"/>
  <c r="A1294" i="1"/>
  <c r="B1294" i="1"/>
  <c r="C1294" i="1"/>
  <c r="D1294" i="1"/>
  <c r="E1294" i="1"/>
  <c r="F1294" i="1"/>
  <c r="A1295" i="1"/>
  <c r="B1295" i="1"/>
  <c r="C1295" i="1"/>
  <c r="D1295" i="1"/>
  <c r="E1295" i="1"/>
  <c r="F1295" i="1"/>
  <c r="A1296" i="1"/>
  <c r="B1296" i="1"/>
  <c r="C1296" i="1"/>
  <c r="D1296" i="1"/>
  <c r="E1296" i="1"/>
  <c r="F1296" i="1"/>
  <c r="A1297" i="1"/>
  <c r="B1297" i="1"/>
  <c r="C1297" i="1"/>
  <c r="D1297" i="1"/>
  <c r="E1297" i="1"/>
  <c r="F1297" i="1"/>
  <c r="A1298" i="1"/>
  <c r="B1298" i="1"/>
  <c r="C1298" i="1"/>
  <c r="D1298" i="1"/>
  <c r="E1298" i="1"/>
  <c r="F1298" i="1"/>
  <c r="A1299" i="1"/>
  <c r="B1299" i="1"/>
  <c r="C1299" i="1"/>
  <c r="D1299" i="1"/>
  <c r="E1299" i="1"/>
  <c r="F1299" i="1"/>
  <c r="A1300" i="1"/>
  <c r="B1300" i="1"/>
  <c r="C1300" i="1"/>
  <c r="D1300" i="1"/>
  <c r="E1300" i="1"/>
  <c r="F1300" i="1"/>
  <c r="A1301" i="1"/>
  <c r="B1301" i="1"/>
  <c r="C1301" i="1"/>
  <c r="D1301" i="1"/>
  <c r="E1301" i="1"/>
  <c r="F1301" i="1"/>
  <c r="A1302" i="1"/>
  <c r="B1302" i="1"/>
  <c r="C1302" i="1"/>
  <c r="D1302" i="1"/>
  <c r="E1302" i="1"/>
  <c r="F1302" i="1"/>
  <c r="A1303" i="1"/>
  <c r="B1303" i="1"/>
  <c r="C1303" i="1"/>
  <c r="D1303" i="1"/>
  <c r="E1303" i="1"/>
  <c r="F1303" i="1"/>
  <c r="A1304" i="1"/>
  <c r="B1304" i="1"/>
  <c r="C1304" i="1"/>
  <c r="D1304" i="1"/>
  <c r="E1304" i="1"/>
  <c r="F1304" i="1"/>
  <c r="A1305" i="1"/>
  <c r="B1305" i="1"/>
  <c r="C1305" i="1"/>
  <c r="D1305" i="1"/>
  <c r="E1305" i="1"/>
  <c r="F1305" i="1"/>
  <c r="A1306" i="1"/>
  <c r="B1306" i="1"/>
  <c r="C1306" i="1"/>
  <c r="D1306" i="1"/>
  <c r="E1306" i="1"/>
  <c r="F1306" i="1"/>
  <c r="A1307" i="1"/>
  <c r="B1307" i="1"/>
  <c r="C1307" i="1"/>
  <c r="D1307" i="1"/>
  <c r="E1307" i="1"/>
  <c r="F1307" i="1"/>
  <c r="A1308" i="1"/>
  <c r="B1308" i="1"/>
  <c r="C1308" i="1"/>
  <c r="D1308" i="1"/>
  <c r="E1308" i="1"/>
  <c r="F1308" i="1"/>
  <c r="A1309" i="1"/>
  <c r="B1309" i="1"/>
  <c r="C1309" i="1"/>
  <c r="D1309" i="1"/>
  <c r="E1309" i="1"/>
  <c r="F1309" i="1"/>
  <c r="A1310" i="1"/>
  <c r="B1310" i="1"/>
  <c r="C1310" i="1"/>
  <c r="D1310" i="1"/>
  <c r="E1310" i="1"/>
  <c r="F1310" i="1"/>
  <c r="A1311" i="1"/>
  <c r="B1311" i="1"/>
  <c r="C1311" i="1"/>
  <c r="D1311" i="1"/>
  <c r="E1311" i="1"/>
  <c r="F1311" i="1"/>
  <c r="A1312" i="1"/>
  <c r="B1312" i="1"/>
  <c r="C1312" i="1"/>
  <c r="D1312" i="1"/>
  <c r="E1312" i="1"/>
  <c r="F1312" i="1"/>
  <c r="A1313" i="1"/>
  <c r="B1313" i="1"/>
  <c r="C1313" i="1"/>
  <c r="D1313" i="1"/>
  <c r="E1313" i="1"/>
  <c r="F1313" i="1"/>
  <c r="A1314" i="1"/>
  <c r="B1314" i="1"/>
  <c r="C1314" i="1"/>
  <c r="D1314" i="1"/>
  <c r="E1314" i="1"/>
  <c r="F1314" i="1"/>
  <c r="A1315" i="1"/>
  <c r="B1315" i="1"/>
  <c r="C1315" i="1"/>
  <c r="D1315" i="1"/>
  <c r="E1315" i="1"/>
  <c r="F1315" i="1"/>
  <c r="A1316" i="1"/>
  <c r="B1316" i="1"/>
  <c r="C1316" i="1"/>
  <c r="D1316" i="1"/>
  <c r="E1316" i="1"/>
  <c r="F1316" i="1"/>
  <c r="A1317" i="1"/>
  <c r="B1317" i="1"/>
  <c r="C1317" i="1"/>
  <c r="D1317" i="1"/>
  <c r="E1317" i="1"/>
  <c r="F1317" i="1"/>
  <c r="A1318" i="1"/>
  <c r="B1318" i="1"/>
  <c r="C1318" i="1"/>
  <c r="D1318" i="1"/>
  <c r="E1318" i="1"/>
  <c r="F1318" i="1"/>
  <c r="A1319" i="1"/>
  <c r="B1319" i="1"/>
  <c r="C1319" i="1"/>
  <c r="D1319" i="1"/>
  <c r="E1319" i="1"/>
  <c r="F1319" i="1"/>
  <c r="A1320" i="1"/>
  <c r="B1320" i="1"/>
  <c r="C1320" i="1"/>
  <c r="D1320" i="1"/>
  <c r="E1320" i="1"/>
  <c r="F1320" i="1"/>
  <c r="A1321" i="1"/>
  <c r="B1321" i="1"/>
  <c r="C1321" i="1"/>
  <c r="D1321" i="1"/>
  <c r="E1321" i="1"/>
  <c r="F1321" i="1"/>
  <c r="A1322" i="1"/>
  <c r="B1322" i="1"/>
  <c r="C1322" i="1"/>
  <c r="D1322" i="1"/>
  <c r="E1322" i="1"/>
  <c r="F1322" i="1"/>
  <c r="A1323" i="1"/>
  <c r="B1323" i="1"/>
  <c r="C1323" i="1"/>
  <c r="D1323" i="1"/>
  <c r="E1323" i="1"/>
  <c r="F1323" i="1"/>
  <c r="A1324" i="1"/>
  <c r="B1324" i="1"/>
  <c r="C1324" i="1"/>
  <c r="D1324" i="1"/>
  <c r="E1324" i="1"/>
  <c r="F1324" i="1"/>
  <c r="A1325" i="1"/>
  <c r="B1325" i="1"/>
  <c r="C1325" i="1"/>
  <c r="D1325" i="1"/>
  <c r="E1325" i="1"/>
  <c r="F1325" i="1"/>
  <c r="A1326" i="1"/>
  <c r="B1326" i="1"/>
  <c r="C1326" i="1"/>
  <c r="D1326" i="1"/>
  <c r="E1326" i="1"/>
  <c r="F1326" i="1"/>
  <c r="A1327" i="1"/>
  <c r="B1327" i="1"/>
  <c r="C1327" i="1"/>
  <c r="D1327" i="1"/>
  <c r="E1327" i="1"/>
  <c r="F1327" i="1"/>
  <c r="A1328" i="1"/>
  <c r="B1328" i="1"/>
  <c r="C1328" i="1"/>
  <c r="D1328" i="1"/>
  <c r="E1328" i="1"/>
  <c r="F1328" i="1"/>
  <c r="A1329" i="1"/>
  <c r="B1329" i="1"/>
  <c r="C1329" i="1"/>
  <c r="D1329" i="1"/>
  <c r="E1329" i="1"/>
  <c r="F1329" i="1"/>
  <c r="A1330" i="1"/>
  <c r="B1330" i="1"/>
  <c r="C1330" i="1"/>
  <c r="D1330" i="1"/>
  <c r="E1330" i="1"/>
  <c r="F1330" i="1"/>
  <c r="A1331" i="1"/>
  <c r="B1331" i="1"/>
  <c r="C1331" i="1"/>
  <c r="D1331" i="1"/>
  <c r="E1331" i="1"/>
  <c r="F1331" i="1"/>
  <c r="A1332" i="1"/>
  <c r="B1332" i="1"/>
  <c r="C1332" i="1"/>
  <c r="D1332" i="1"/>
  <c r="E1332" i="1"/>
  <c r="F1332" i="1"/>
  <c r="A1333" i="1"/>
  <c r="B1333" i="1"/>
  <c r="C1333" i="1"/>
  <c r="D1333" i="1"/>
  <c r="E1333" i="1"/>
  <c r="F1333" i="1"/>
  <c r="A1334" i="1"/>
  <c r="B1334" i="1"/>
  <c r="C1334" i="1"/>
  <c r="D1334" i="1"/>
  <c r="E1334" i="1"/>
  <c r="F1334" i="1"/>
  <c r="A1335" i="1"/>
  <c r="B1335" i="1"/>
  <c r="C1335" i="1"/>
  <c r="D1335" i="1"/>
  <c r="E1335" i="1"/>
  <c r="F1335" i="1"/>
  <c r="A1336" i="1"/>
  <c r="B1336" i="1"/>
  <c r="C1336" i="1"/>
  <c r="D1336" i="1"/>
  <c r="E1336" i="1"/>
  <c r="F1336" i="1"/>
  <c r="A1337" i="1"/>
  <c r="B1337" i="1"/>
  <c r="C1337" i="1"/>
  <c r="D1337" i="1"/>
  <c r="E1337" i="1"/>
  <c r="F1337" i="1"/>
  <c r="A1338" i="1"/>
  <c r="B1338" i="1"/>
  <c r="C1338" i="1"/>
  <c r="D1338" i="1"/>
  <c r="E1338" i="1"/>
  <c r="F1338" i="1"/>
  <c r="A1339" i="1"/>
  <c r="B1339" i="1"/>
  <c r="C1339" i="1"/>
  <c r="D1339" i="1"/>
  <c r="E1339" i="1"/>
  <c r="F1339" i="1"/>
  <c r="A1340" i="1"/>
  <c r="B1340" i="1"/>
  <c r="C1340" i="1"/>
  <c r="D1340" i="1"/>
  <c r="E1340" i="1"/>
  <c r="F1340" i="1"/>
  <c r="A1341" i="1"/>
  <c r="B1341" i="1"/>
  <c r="C1341" i="1"/>
  <c r="D1341" i="1"/>
  <c r="E1341" i="1"/>
  <c r="F1341" i="1"/>
  <c r="A1342" i="1"/>
  <c r="B1342" i="1"/>
  <c r="C1342" i="1"/>
  <c r="D1342" i="1"/>
  <c r="E1342" i="1"/>
  <c r="F1342" i="1"/>
  <c r="A1343" i="1"/>
  <c r="B1343" i="1"/>
  <c r="C1343" i="1"/>
  <c r="D1343" i="1"/>
  <c r="E1343" i="1"/>
  <c r="F1343" i="1"/>
  <c r="A1344" i="1"/>
  <c r="B1344" i="1"/>
  <c r="C1344" i="1"/>
  <c r="D1344" i="1"/>
  <c r="E1344" i="1"/>
  <c r="F1344" i="1"/>
  <c r="A1345" i="1"/>
  <c r="B1345" i="1"/>
  <c r="C1345" i="1"/>
  <c r="D1345" i="1"/>
  <c r="E1345" i="1"/>
  <c r="F1345" i="1"/>
  <c r="A1346" i="1"/>
  <c r="B1346" i="1"/>
  <c r="C1346" i="1"/>
  <c r="D1346" i="1"/>
  <c r="E1346" i="1"/>
  <c r="F1346" i="1"/>
  <c r="A1347" i="1"/>
  <c r="B1347" i="1"/>
  <c r="C1347" i="1"/>
  <c r="D1347" i="1"/>
  <c r="E1347" i="1"/>
  <c r="F1347" i="1"/>
  <c r="A1348" i="1"/>
  <c r="B1348" i="1"/>
  <c r="C1348" i="1"/>
  <c r="D1348" i="1"/>
  <c r="E1348" i="1"/>
  <c r="F1348" i="1"/>
  <c r="A1349" i="1"/>
  <c r="B1349" i="1"/>
  <c r="C1349" i="1"/>
  <c r="D1349" i="1"/>
  <c r="E1349" i="1"/>
  <c r="F1349" i="1"/>
  <c r="A1350" i="1"/>
  <c r="B1350" i="1"/>
  <c r="C1350" i="1"/>
  <c r="D1350" i="1"/>
  <c r="E1350" i="1"/>
  <c r="F1350" i="1"/>
  <c r="A1351" i="1"/>
  <c r="B1351" i="1"/>
  <c r="C1351" i="1"/>
  <c r="D1351" i="1"/>
  <c r="E1351" i="1"/>
  <c r="F1351" i="1"/>
  <c r="A1352" i="1"/>
  <c r="B1352" i="1"/>
  <c r="C1352" i="1"/>
  <c r="D1352" i="1"/>
  <c r="E1352" i="1"/>
  <c r="F1352" i="1"/>
  <c r="A1353" i="1"/>
  <c r="B1353" i="1"/>
  <c r="C1353" i="1"/>
  <c r="D1353" i="1"/>
  <c r="E1353" i="1"/>
  <c r="F1353" i="1"/>
  <c r="A1354" i="1"/>
  <c r="B1354" i="1"/>
  <c r="C1354" i="1"/>
  <c r="D1354" i="1"/>
  <c r="E1354" i="1"/>
  <c r="F1354" i="1"/>
  <c r="A1355" i="1"/>
  <c r="B1355" i="1"/>
  <c r="C1355" i="1"/>
  <c r="D1355" i="1"/>
  <c r="E1355" i="1"/>
  <c r="F1355" i="1"/>
  <c r="A1356" i="1"/>
  <c r="B1356" i="1"/>
  <c r="C1356" i="1"/>
  <c r="D1356" i="1"/>
  <c r="E1356" i="1"/>
  <c r="F1356" i="1"/>
  <c r="A1357" i="1"/>
  <c r="B1357" i="1"/>
  <c r="C1357" i="1"/>
  <c r="D1357" i="1"/>
  <c r="E1357" i="1"/>
  <c r="F1357" i="1"/>
  <c r="A1358" i="1"/>
  <c r="B1358" i="1"/>
  <c r="C1358" i="1"/>
  <c r="D1358" i="1"/>
  <c r="E1358" i="1"/>
  <c r="F1358" i="1"/>
  <c r="A1359" i="1"/>
  <c r="B1359" i="1"/>
  <c r="C1359" i="1"/>
  <c r="D1359" i="1"/>
  <c r="E1359" i="1"/>
  <c r="F1359" i="1"/>
  <c r="A1360" i="1"/>
  <c r="B1360" i="1"/>
  <c r="C1360" i="1"/>
  <c r="D1360" i="1"/>
  <c r="E1360" i="1"/>
  <c r="F1360" i="1"/>
  <c r="A1361" i="1"/>
  <c r="B1361" i="1"/>
  <c r="C1361" i="1"/>
  <c r="D1361" i="1"/>
  <c r="E1361" i="1"/>
  <c r="F1361" i="1"/>
  <c r="A1362" i="1"/>
  <c r="B1362" i="1"/>
  <c r="C1362" i="1"/>
  <c r="D1362" i="1"/>
  <c r="E1362" i="1"/>
  <c r="F1362" i="1"/>
  <c r="A1363" i="1"/>
  <c r="B1363" i="1"/>
  <c r="C1363" i="1"/>
  <c r="D1363" i="1"/>
  <c r="E1363" i="1"/>
  <c r="F1363" i="1"/>
  <c r="A1364" i="1"/>
  <c r="B1364" i="1"/>
  <c r="C1364" i="1"/>
  <c r="D1364" i="1"/>
  <c r="E1364" i="1"/>
  <c r="F1364" i="1"/>
  <c r="A1365" i="1"/>
  <c r="B1365" i="1"/>
  <c r="C1365" i="1"/>
  <c r="D1365" i="1"/>
  <c r="E1365" i="1"/>
  <c r="F1365" i="1"/>
  <c r="A1366" i="1"/>
  <c r="B1366" i="1"/>
  <c r="C1366" i="1"/>
  <c r="D1366" i="1"/>
  <c r="E1366" i="1"/>
  <c r="F1366" i="1"/>
  <c r="A1367" i="1"/>
  <c r="B1367" i="1"/>
  <c r="C1367" i="1"/>
  <c r="D1367" i="1"/>
  <c r="E1367" i="1"/>
  <c r="F1367" i="1"/>
  <c r="A1368" i="1"/>
  <c r="B1368" i="1"/>
  <c r="C1368" i="1"/>
  <c r="D1368" i="1"/>
  <c r="E1368" i="1"/>
  <c r="F1368" i="1"/>
  <c r="A1369" i="1"/>
  <c r="B1369" i="1"/>
  <c r="C1369" i="1"/>
  <c r="D1369" i="1"/>
  <c r="E1369" i="1"/>
  <c r="F1369" i="1"/>
  <c r="A1370" i="1"/>
  <c r="B1370" i="1"/>
  <c r="C1370" i="1"/>
  <c r="D1370" i="1"/>
  <c r="E1370" i="1"/>
  <c r="F1370" i="1"/>
  <c r="A1371" i="1"/>
  <c r="B1371" i="1"/>
  <c r="C1371" i="1"/>
  <c r="D1371" i="1"/>
  <c r="E1371" i="1"/>
  <c r="F1371" i="1"/>
  <c r="A1372" i="1"/>
  <c r="B1372" i="1"/>
  <c r="C1372" i="1"/>
  <c r="D1372" i="1"/>
  <c r="E1372" i="1"/>
  <c r="F1372" i="1"/>
  <c r="A1373" i="1"/>
  <c r="B1373" i="1"/>
  <c r="C1373" i="1"/>
  <c r="D1373" i="1"/>
  <c r="E1373" i="1"/>
  <c r="F1373" i="1"/>
  <c r="A1374" i="1"/>
  <c r="B1374" i="1"/>
  <c r="C1374" i="1"/>
  <c r="D1374" i="1"/>
  <c r="E1374" i="1"/>
  <c r="F1374" i="1"/>
  <c r="A1375" i="1"/>
  <c r="B1375" i="1"/>
  <c r="C1375" i="1"/>
  <c r="D1375" i="1"/>
  <c r="E1375" i="1"/>
  <c r="F1375" i="1"/>
  <c r="A1376" i="1"/>
  <c r="B1376" i="1"/>
  <c r="C1376" i="1"/>
  <c r="D1376" i="1"/>
  <c r="E1376" i="1"/>
  <c r="F1376" i="1"/>
  <c r="A1377" i="1"/>
  <c r="B1377" i="1"/>
  <c r="C1377" i="1"/>
  <c r="D1377" i="1"/>
  <c r="E1377" i="1"/>
  <c r="F1377" i="1"/>
  <c r="A1378" i="1"/>
  <c r="B1378" i="1"/>
  <c r="C1378" i="1"/>
  <c r="D1378" i="1"/>
  <c r="E1378" i="1"/>
  <c r="F1378" i="1"/>
  <c r="A1379" i="1"/>
  <c r="B1379" i="1"/>
  <c r="C1379" i="1"/>
  <c r="D1379" i="1"/>
  <c r="E1379" i="1"/>
  <c r="F1379" i="1"/>
  <c r="A1380" i="1"/>
  <c r="B1380" i="1"/>
  <c r="C1380" i="1"/>
  <c r="D1380" i="1"/>
  <c r="E1380" i="1"/>
  <c r="F1380" i="1"/>
  <c r="A1381" i="1"/>
  <c r="B1381" i="1"/>
  <c r="C1381" i="1"/>
  <c r="D1381" i="1"/>
  <c r="E1381" i="1"/>
  <c r="F1381" i="1"/>
  <c r="A1382" i="1"/>
  <c r="B1382" i="1"/>
  <c r="C1382" i="1"/>
  <c r="D1382" i="1"/>
  <c r="E1382" i="1"/>
  <c r="F1382" i="1"/>
  <c r="A1383" i="1"/>
  <c r="B1383" i="1"/>
  <c r="C1383" i="1"/>
  <c r="D1383" i="1"/>
  <c r="E1383" i="1"/>
  <c r="F1383" i="1"/>
  <c r="A1384" i="1"/>
  <c r="B1384" i="1"/>
  <c r="C1384" i="1"/>
  <c r="D1384" i="1"/>
  <c r="E1384" i="1"/>
  <c r="F1384" i="1"/>
  <c r="A1385" i="1"/>
  <c r="B1385" i="1"/>
  <c r="C1385" i="1"/>
  <c r="D1385" i="1"/>
  <c r="E1385" i="1"/>
  <c r="F1385" i="1"/>
  <c r="A1386" i="1"/>
  <c r="B1386" i="1"/>
  <c r="C1386" i="1"/>
  <c r="D1386" i="1"/>
  <c r="E1386" i="1"/>
  <c r="F1386" i="1"/>
  <c r="A1387" i="1"/>
  <c r="B1387" i="1"/>
  <c r="C1387" i="1"/>
  <c r="D1387" i="1"/>
  <c r="E1387" i="1"/>
  <c r="F1387" i="1"/>
  <c r="A1388" i="1"/>
  <c r="B1388" i="1"/>
  <c r="C1388" i="1"/>
  <c r="D1388" i="1"/>
  <c r="E1388" i="1"/>
  <c r="F1388" i="1"/>
  <c r="A1389" i="1"/>
  <c r="B1389" i="1"/>
  <c r="C1389" i="1"/>
  <c r="D1389" i="1"/>
  <c r="E1389" i="1"/>
  <c r="F1389" i="1"/>
  <c r="A1390" i="1"/>
  <c r="B1390" i="1"/>
  <c r="C1390" i="1"/>
  <c r="D1390" i="1"/>
  <c r="E1390" i="1"/>
  <c r="F1390" i="1"/>
  <c r="A1391" i="1"/>
  <c r="B1391" i="1"/>
  <c r="C1391" i="1"/>
  <c r="D1391" i="1"/>
  <c r="E1391" i="1"/>
  <c r="F1391" i="1"/>
  <c r="A1392" i="1"/>
  <c r="B1392" i="1"/>
  <c r="C1392" i="1"/>
  <c r="D1392" i="1"/>
  <c r="E1392" i="1"/>
  <c r="F1392" i="1"/>
  <c r="A1393" i="1"/>
  <c r="B1393" i="1"/>
  <c r="C1393" i="1"/>
  <c r="D1393" i="1"/>
  <c r="E1393" i="1"/>
  <c r="F1393" i="1"/>
  <c r="A1394" i="1"/>
  <c r="B1394" i="1"/>
  <c r="C1394" i="1"/>
  <c r="D1394" i="1"/>
  <c r="E1394" i="1"/>
  <c r="F1394" i="1"/>
  <c r="A1395" i="1"/>
  <c r="B1395" i="1"/>
  <c r="C1395" i="1"/>
  <c r="D1395" i="1"/>
  <c r="E1395" i="1"/>
  <c r="F1395" i="1"/>
  <c r="A1396" i="1"/>
  <c r="B1396" i="1"/>
  <c r="C1396" i="1"/>
  <c r="D1396" i="1"/>
  <c r="E1396" i="1"/>
  <c r="F1396" i="1"/>
  <c r="A1397" i="1"/>
  <c r="B1397" i="1"/>
  <c r="C1397" i="1"/>
  <c r="D1397" i="1"/>
  <c r="E1397" i="1"/>
  <c r="F1397" i="1"/>
  <c r="A1398" i="1"/>
  <c r="B1398" i="1"/>
  <c r="C1398" i="1"/>
  <c r="D1398" i="1"/>
  <c r="E1398" i="1"/>
  <c r="F1398" i="1"/>
  <c r="A1399" i="1"/>
  <c r="B1399" i="1"/>
  <c r="C1399" i="1"/>
  <c r="D1399" i="1"/>
  <c r="E1399" i="1"/>
  <c r="F1399" i="1"/>
  <c r="A1400" i="1"/>
  <c r="B1400" i="1"/>
  <c r="C1400" i="1"/>
  <c r="D1400" i="1"/>
  <c r="E1400" i="1"/>
  <c r="F1400" i="1"/>
  <c r="A1401" i="1"/>
  <c r="B1401" i="1"/>
  <c r="C1401" i="1"/>
  <c r="D1401" i="1"/>
  <c r="E1401" i="1"/>
  <c r="F1401" i="1"/>
  <c r="A1402" i="1"/>
  <c r="B1402" i="1"/>
  <c r="C1402" i="1"/>
  <c r="D1402" i="1"/>
  <c r="E1402" i="1"/>
  <c r="F1402" i="1"/>
  <c r="A1403" i="1"/>
  <c r="B1403" i="1"/>
  <c r="C1403" i="1"/>
  <c r="D1403" i="1"/>
  <c r="E1403" i="1"/>
  <c r="F1403" i="1"/>
  <c r="A1404" i="1"/>
  <c r="B1404" i="1"/>
  <c r="C1404" i="1"/>
  <c r="D1404" i="1"/>
  <c r="E1404" i="1"/>
  <c r="F1404" i="1"/>
  <c r="A1405" i="1"/>
  <c r="B1405" i="1"/>
  <c r="C1405" i="1"/>
  <c r="D1405" i="1"/>
  <c r="E1405" i="1"/>
  <c r="F1405" i="1"/>
  <c r="A1406" i="1"/>
  <c r="B1406" i="1"/>
  <c r="C1406" i="1"/>
  <c r="D1406" i="1"/>
  <c r="E1406" i="1"/>
  <c r="F1406" i="1"/>
  <c r="A1407" i="1"/>
  <c r="B1407" i="1"/>
  <c r="C1407" i="1"/>
  <c r="D1407" i="1"/>
  <c r="E1407" i="1"/>
  <c r="F1407" i="1"/>
  <c r="A1408" i="1"/>
  <c r="B1408" i="1"/>
  <c r="C1408" i="1"/>
  <c r="D1408" i="1"/>
  <c r="E1408" i="1"/>
  <c r="F1408" i="1"/>
  <c r="A1409" i="1"/>
  <c r="B1409" i="1"/>
  <c r="C1409" i="1"/>
  <c r="D1409" i="1"/>
  <c r="E1409" i="1"/>
  <c r="F1409" i="1"/>
  <c r="A1410" i="1"/>
  <c r="B1410" i="1"/>
  <c r="C1410" i="1"/>
  <c r="D1410" i="1"/>
  <c r="E1410" i="1"/>
  <c r="F1410" i="1"/>
  <c r="A1411" i="1"/>
  <c r="B1411" i="1"/>
  <c r="C1411" i="1"/>
  <c r="D1411" i="1"/>
  <c r="E1411" i="1"/>
  <c r="F1411" i="1"/>
  <c r="A1412" i="1"/>
  <c r="B1412" i="1"/>
  <c r="C1412" i="1"/>
  <c r="D1412" i="1"/>
  <c r="E1412" i="1"/>
  <c r="F1412" i="1"/>
  <c r="A1413" i="1"/>
  <c r="B1413" i="1"/>
  <c r="C1413" i="1"/>
  <c r="D1413" i="1"/>
  <c r="E1413" i="1"/>
  <c r="F1413" i="1"/>
  <c r="A1414" i="1"/>
  <c r="B1414" i="1"/>
  <c r="C1414" i="1"/>
  <c r="D1414" i="1"/>
  <c r="E1414" i="1"/>
  <c r="F1414" i="1"/>
  <c r="A1415" i="1"/>
  <c r="B1415" i="1"/>
  <c r="C1415" i="1"/>
  <c r="D1415" i="1"/>
  <c r="E1415" i="1"/>
  <c r="F1415" i="1"/>
  <c r="A1416" i="1"/>
  <c r="B1416" i="1"/>
  <c r="C1416" i="1"/>
  <c r="D1416" i="1"/>
  <c r="E1416" i="1"/>
  <c r="F1416" i="1"/>
  <c r="A1417" i="1"/>
  <c r="B1417" i="1"/>
  <c r="C1417" i="1"/>
  <c r="D1417" i="1"/>
  <c r="E1417" i="1"/>
  <c r="F1417" i="1"/>
  <c r="A1418" i="1"/>
  <c r="B1418" i="1"/>
  <c r="C1418" i="1"/>
  <c r="D1418" i="1"/>
  <c r="E1418" i="1"/>
  <c r="F1418" i="1"/>
  <c r="A1419" i="1"/>
  <c r="B1419" i="1"/>
  <c r="C1419" i="1"/>
  <c r="D1419" i="1"/>
  <c r="E1419" i="1"/>
  <c r="F1419" i="1"/>
  <c r="A1420" i="1"/>
  <c r="B1420" i="1"/>
  <c r="C1420" i="1"/>
  <c r="D1420" i="1"/>
  <c r="E1420" i="1"/>
  <c r="F1420" i="1"/>
  <c r="A1421" i="1"/>
  <c r="B1421" i="1"/>
  <c r="C1421" i="1"/>
  <c r="D1421" i="1"/>
  <c r="E1421" i="1"/>
  <c r="F1421" i="1"/>
  <c r="A1422" i="1"/>
  <c r="B1422" i="1"/>
  <c r="C1422" i="1"/>
  <c r="D1422" i="1"/>
  <c r="E1422" i="1"/>
  <c r="F1422" i="1"/>
  <c r="A1423" i="1"/>
  <c r="B1423" i="1"/>
  <c r="C1423" i="1"/>
  <c r="D1423" i="1"/>
  <c r="E1423" i="1"/>
  <c r="F1423" i="1"/>
  <c r="A1424" i="1"/>
  <c r="B1424" i="1"/>
  <c r="C1424" i="1"/>
  <c r="D1424" i="1"/>
  <c r="E1424" i="1"/>
  <c r="F1424" i="1"/>
  <c r="A1425" i="1"/>
  <c r="B1425" i="1"/>
  <c r="C1425" i="1"/>
  <c r="D1425" i="1"/>
  <c r="E1425" i="1"/>
  <c r="F1425" i="1"/>
  <c r="A1426" i="1"/>
  <c r="B1426" i="1"/>
  <c r="C1426" i="1"/>
  <c r="D1426" i="1"/>
  <c r="E1426" i="1"/>
  <c r="F1426" i="1"/>
  <c r="A1427" i="1"/>
  <c r="B1427" i="1"/>
  <c r="C1427" i="1"/>
  <c r="D1427" i="1"/>
  <c r="E1427" i="1"/>
  <c r="F1427" i="1"/>
  <c r="A1428" i="1"/>
  <c r="B1428" i="1"/>
  <c r="C1428" i="1"/>
  <c r="D1428" i="1"/>
  <c r="E1428" i="1"/>
  <c r="F1428" i="1"/>
  <c r="A1429" i="1"/>
  <c r="B1429" i="1"/>
  <c r="C1429" i="1"/>
  <c r="D1429" i="1"/>
  <c r="E1429" i="1"/>
  <c r="F1429" i="1"/>
  <c r="A1430" i="1"/>
  <c r="B1430" i="1"/>
  <c r="C1430" i="1"/>
  <c r="D1430" i="1"/>
  <c r="E1430" i="1"/>
  <c r="F1430" i="1"/>
  <c r="A1431" i="1"/>
  <c r="B1431" i="1"/>
  <c r="C1431" i="1"/>
  <c r="D1431" i="1"/>
  <c r="E1431" i="1"/>
  <c r="F1431" i="1"/>
  <c r="A1432" i="1"/>
  <c r="B1432" i="1"/>
  <c r="C1432" i="1"/>
  <c r="D1432" i="1"/>
  <c r="E1432" i="1"/>
  <c r="F1432" i="1"/>
  <c r="A1433" i="1"/>
  <c r="B1433" i="1"/>
  <c r="C1433" i="1"/>
  <c r="D1433" i="1"/>
  <c r="E1433" i="1"/>
  <c r="F1433" i="1"/>
  <c r="A1434" i="1"/>
  <c r="B1434" i="1"/>
  <c r="C1434" i="1"/>
  <c r="D1434" i="1"/>
  <c r="E1434" i="1"/>
  <c r="F1434" i="1"/>
  <c r="A1435" i="1"/>
  <c r="B1435" i="1"/>
  <c r="C1435" i="1"/>
  <c r="D1435" i="1"/>
  <c r="E1435" i="1"/>
  <c r="F1435" i="1"/>
  <c r="A1436" i="1"/>
  <c r="B1436" i="1"/>
  <c r="C1436" i="1"/>
  <c r="D1436" i="1"/>
  <c r="E1436" i="1"/>
  <c r="F1436" i="1"/>
  <c r="A1437" i="1"/>
  <c r="B1437" i="1"/>
  <c r="C1437" i="1"/>
  <c r="D1437" i="1"/>
  <c r="E1437" i="1"/>
  <c r="F1437" i="1"/>
  <c r="A1438" i="1"/>
  <c r="B1438" i="1"/>
  <c r="C1438" i="1"/>
  <c r="D1438" i="1"/>
  <c r="E1438" i="1"/>
  <c r="F1438" i="1"/>
  <c r="A1439" i="1"/>
  <c r="B1439" i="1"/>
  <c r="C1439" i="1"/>
  <c r="D1439" i="1"/>
  <c r="E1439" i="1"/>
  <c r="F1439" i="1"/>
  <c r="A1440" i="1"/>
  <c r="B1440" i="1"/>
  <c r="C1440" i="1"/>
  <c r="D1440" i="1"/>
  <c r="E1440" i="1"/>
  <c r="F1440" i="1"/>
  <c r="A1441" i="1"/>
  <c r="B1441" i="1"/>
  <c r="C1441" i="1"/>
  <c r="D1441" i="1"/>
  <c r="E1441" i="1"/>
  <c r="F1441" i="1"/>
  <c r="A1442" i="1"/>
  <c r="B1442" i="1"/>
  <c r="C1442" i="1"/>
  <c r="D1442" i="1"/>
  <c r="E1442" i="1"/>
  <c r="F1442" i="1"/>
  <c r="A1443" i="1"/>
  <c r="B1443" i="1"/>
  <c r="C1443" i="1"/>
  <c r="D1443" i="1"/>
  <c r="E1443" i="1"/>
  <c r="F1443" i="1"/>
  <c r="A1444" i="1"/>
  <c r="B1444" i="1"/>
  <c r="C1444" i="1"/>
  <c r="D1444" i="1"/>
  <c r="E1444" i="1"/>
  <c r="F1444" i="1"/>
  <c r="A1445" i="1"/>
  <c r="B1445" i="1"/>
  <c r="C1445" i="1"/>
  <c r="D1445" i="1"/>
  <c r="E1445" i="1"/>
  <c r="F1445" i="1"/>
  <c r="A1446" i="1"/>
  <c r="B1446" i="1"/>
  <c r="C1446" i="1"/>
  <c r="D1446" i="1"/>
  <c r="E1446" i="1"/>
  <c r="F1446" i="1"/>
  <c r="A1447" i="1"/>
  <c r="B1447" i="1"/>
  <c r="C1447" i="1"/>
  <c r="D1447" i="1"/>
  <c r="E1447" i="1"/>
  <c r="F1447" i="1"/>
  <c r="A1448" i="1"/>
  <c r="B1448" i="1"/>
  <c r="C1448" i="1"/>
  <c r="D1448" i="1"/>
  <c r="E1448" i="1"/>
  <c r="F1448" i="1"/>
  <c r="A1449" i="1"/>
  <c r="B1449" i="1"/>
  <c r="C1449" i="1"/>
  <c r="D1449" i="1"/>
  <c r="E1449" i="1"/>
  <c r="F1449" i="1"/>
  <c r="A1450" i="1"/>
  <c r="B1450" i="1"/>
  <c r="C1450" i="1"/>
  <c r="D1450" i="1"/>
  <c r="E1450" i="1"/>
  <c r="F1450" i="1"/>
  <c r="A1451" i="1"/>
  <c r="B1451" i="1"/>
  <c r="C1451" i="1"/>
  <c r="D1451" i="1"/>
  <c r="E1451" i="1"/>
  <c r="F1451" i="1"/>
  <c r="A1452" i="1"/>
  <c r="B1452" i="1"/>
  <c r="C1452" i="1"/>
  <c r="D1452" i="1"/>
  <c r="E1452" i="1"/>
  <c r="F1452" i="1"/>
  <c r="A1453" i="1"/>
  <c r="B1453" i="1"/>
  <c r="C1453" i="1"/>
  <c r="D1453" i="1"/>
  <c r="E1453" i="1"/>
  <c r="F1453" i="1"/>
  <c r="A1454" i="1"/>
  <c r="B1454" i="1"/>
  <c r="C1454" i="1"/>
  <c r="D1454" i="1"/>
  <c r="E1454" i="1"/>
  <c r="F1454" i="1"/>
  <c r="A1455" i="1"/>
  <c r="B1455" i="1"/>
  <c r="C1455" i="1"/>
  <c r="D1455" i="1"/>
  <c r="E1455" i="1"/>
  <c r="F1455" i="1"/>
  <c r="A1456" i="1"/>
  <c r="B1456" i="1"/>
  <c r="C1456" i="1"/>
  <c r="D1456" i="1"/>
  <c r="E1456" i="1"/>
  <c r="F1456" i="1"/>
  <c r="A1457" i="1"/>
  <c r="B1457" i="1"/>
  <c r="C1457" i="1"/>
  <c r="D1457" i="1"/>
  <c r="E1457" i="1"/>
  <c r="F1457" i="1"/>
  <c r="A1458" i="1"/>
  <c r="B1458" i="1"/>
  <c r="C1458" i="1"/>
  <c r="D1458" i="1"/>
  <c r="E1458" i="1"/>
  <c r="F1458" i="1"/>
  <c r="A1459" i="1"/>
  <c r="B1459" i="1"/>
  <c r="C1459" i="1"/>
  <c r="D1459" i="1"/>
  <c r="E1459" i="1"/>
  <c r="F1459" i="1"/>
  <c r="A1460" i="1"/>
  <c r="B1460" i="1"/>
  <c r="C1460" i="1"/>
  <c r="D1460" i="1"/>
  <c r="E1460" i="1"/>
  <c r="F1460" i="1"/>
  <c r="A1461" i="1"/>
  <c r="B1461" i="1"/>
  <c r="C1461" i="1"/>
  <c r="D1461" i="1"/>
  <c r="E1461" i="1"/>
  <c r="F1461" i="1"/>
  <c r="A1462" i="1"/>
  <c r="B1462" i="1"/>
  <c r="C1462" i="1"/>
  <c r="D1462" i="1"/>
  <c r="E1462" i="1"/>
  <c r="F1462" i="1"/>
  <c r="A1463" i="1"/>
  <c r="B1463" i="1"/>
  <c r="C1463" i="1"/>
  <c r="D1463" i="1"/>
  <c r="E1463" i="1"/>
  <c r="F1463" i="1"/>
  <c r="A1464" i="1"/>
  <c r="B1464" i="1"/>
  <c r="C1464" i="1"/>
  <c r="D1464" i="1"/>
  <c r="E1464" i="1"/>
  <c r="F1464" i="1"/>
  <c r="A1465" i="1"/>
  <c r="B1465" i="1"/>
  <c r="C1465" i="1"/>
  <c r="D1465" i="1"/>
  <c r="E1465" i="1"/>
  <c r="F1465" i="1"/>
  <c r="A1466" i="1"/>
  <c r="B1466" i="1"/>
  <c r="C1466" i="1"/>
  <c r="D1466" i="1"/>
  <c r="E1466" i="1"/>
  <c r="F1466" i="1"/>
  <c r="A1467" i="1"/>
  <c r="B1467" i="1"/>
  <c r="C1467" i="1"/>
  <c r="D1467" i="1"/>
  <c r="E1467" i="1"/>
  <c r="F1467" i="1"/>
  <c r="A1468" i="1"/>
  <c r="B1468" i="1"/>
  <c r="C1468" i="1"/>
  <c r="D1468" i="1"/>
  <c r="E1468" i="1"/>
  <c r="F1468" i="1"/>
  <c r="A1469" i="1"/>
  <c r="B1469" i="1"/>
  <c r="C1469" i="1"/>
  <c r="D1469" i="1"/>
  <c r="E1469" i="1"/>
  <c r="F1469" i="1"/>
  <c r="A1470" i="1"/>
  <c r="B1470" i="1"/>
  <c r="C1470" i="1"/>
  <c r="D1470" i="1"/>
  <c r="E1470" i="1"/>
  <c r="F1470" i="1"/>
  <c r="A1471" i="1"/>
  <c r="B1471" i="1"/>
  <c r="C1471" i="1"/>
  <c r="D1471" i="1"/>
  <c r="E1471" i="1"/>
  <c r="F1471" i="1"/>
  <c r="A1472" i="1"/>
  <c r="B1472" i="1"/>
  <c r="C1472" i="1"/>
  <c r="D1472" i="1"/>
  <c r="E1472" i="1"/>
  <c r="F1472" i="1"/>
  <c r="A1473" i="1"/>
  <c r="B1473" i="1"/>
  <c r="C1473" i="1"/>
  <c r="D1473" i="1"/>
  <c r="E1473" i="1"/>
  <c r="F1473" i="1"/>
  <c r="A1474" i="1"/>
  <c r="B1474" i="1"/>
  <c r="C1474" i="1"/>
  <c r="D1474" i="1"/>
  <c r="E1474" i="1"/>
  <c r="F1474" i="1"/>
  <c r="A1475" i="1"/>
  <c r="B1475" i="1"/>
  <c r="C1475" i="1"/>
  <c r="D1475" i="1"/>
  <c r="E1475" i="1"/>
  <c r="F1475" i="1"/>
  <c r="A1476" i="1"/>
  <c r="B1476" i="1"/>
  <c r="C1476" i="1"/>
  <c r="D1476" i="1"/>
  <c r="E1476" i="1"/>
  <c r="F1476" i="1"/>
  <c r="A1477" i="1"/>
  <c r="B1477" i="1"/>
  <c r="C1477" i="1"/>
  <c r="D1477" i="1"/>
  <c r="E1477" i="1"/>
  <c r="F1477" i="1"/>
  <c r="A1478" i="1"/>
  <c r="B1478" i="1"/>
  <c r="C1478" i="1"/>
  <c r="D1478" i="1"/>
  <c r="E1478" i="1"/>
  <c r="F1478" i="1"/>
  <c r="A1479" i="1"/>
  <c r="B1479" i="1"/>
  <c r="C1479" i="1"/>
  <c r="D1479" i="1"/>
  <c r="E1479" i="1"/>
  <c r="F1479" i="1"/>
  <c r="A1480" i="1"/>
  <c r="B1480" i="1"/>
  <c r="C1480" i="1"/>
  <c r="D1480" i="1"/>
  <c r="E1480" i="1"/>
  <c r="F1480" i="1"/>
  <c r="A1481" i="1"/>
  <c r="B1481" i="1"/>
  <c r="C1481" i="1"/>
  <c r="D1481" i="1"/>
  <c r="E1481" i="1"/>
  <c r="F1481" i="1"/>
  <c r="A1482" i="1"/>
  <c r="B1482" i="1"/>
  <c r="C1482" i="1"/>
  <c r="D1482" i="1"/>
  <c r="E1482" i="1"/>
  <c r="F1482" i="1"/>
  <c r="A1483" i="1"/>
  <c r="B1483" i="1"/>
  <c r="C1483" i="1"/>
  <c r="D1483" i="1"/>
  <c r="E1483" i="1"/>
  <c r="F1483" i="1"/>
  <c r="A1484" i="1"/>
  <c r="B1484" i="1"/>
  <c r="C1484" i="1"/>
  <c r="D1484" i="1"/>
  <c r="E1484" i="1"/>
  <c r="F1484" i="1"/>
  <c r="A1485" i="1"/>
  <c r="B1485" i="1"/>
  <c r="C1485" i="1"/>
  <c r="D1485" i="1"/>
  <c r="E1485" i="1"/>
  <c r="F1485" i="1"/>
  <c r="A1486" i="1"/>
  <c r="B1486" i="1"/>
  <c r="C1486" i="1"/>
  <c r="D1486" i="1"/>
  <c r="E1486" i="1"/>
  <c r="F1486" i="1"/>
  <c r="A1487" i="1"/>
  <c r="B1487" i="1"/>
  <c r="C1487" i="1"/>
  <c r="D1487" i="1"/>
  <c r="E1487" i="1"/>
  <c r="F1487" i="1"/>
  <c r="A1488" i="1"/>
  <c r="B1488" i="1"/>
  <c r="C1488" i="1"/>
  <c r="D1488" i="1"/>
  <c r="E1488" i="1"/>
  <c r="F1488" i="1"/>
  <c r="A1489" i="1"/>
  <c r="B1489" i="1"/>
  <c r="C1489" i="1"/>
  <c r="D1489" i="1"/>
  <c r="E1489" i="1"/>
  <c r="F1489" i="1"/>
  <c r="A1490" i="1"/>
  <c r="B1490" i="1"/>
  <c r="C1490" i="1"/>
  <c r="D1490" i="1"/>
  <c r="E1490" i="1"/>
  <c r="F1490" i="1"/>
  <c r="A1491" i="1"/>
  <c r="B1491" i="1"/>
  <c r="C1491" i="1"/>
  <c r="D1491" i="1"/>
  <c r="E1491" i="1"/>
  <c r="F1491" i="1"/>
  <c r="A1492" i="1"/>
  <c r="B1492" i="1"/>
  <c r="C1492" i="1"/>
  <c r="D1492" i="1"/>
  <c r="E1492" i="1"/>
  <c r="F1492" i="1"/>
  <c r="A1493" i="1"/>
  <c r="B1493" i="1"/>
  <c r="C1493" i="1"/>
  <c r="D1493" i="1"/>
  <c r="E1493" i="1"/>
  <c r="F1493" i="1"/>
  <c r="A1494" i="1"/>
  <c r="B1494" i="1"/>
  <c r="C1494" i="1"/>
  <c r="D1494" i="1"/>
  <c r="E1494" i="1"/>
  <c r="F1494" i="1"/>
  <c r="A1495" i="1"/>
  <c r="B1495" i="1"/>
  <c r="C1495" i="1"/>
  <c r="D1495" i="1"/>
  <c r="E1495" i="1"/>
  <c r="F1495" i="1"/>
  <c r="A1496" i="1"/>
  <c r="B1496" i="1"/>
  <c r="C1496" i="1"/>
  <c r="D1496" i="1"/>
  <c r="E1496" i="1"/>
  <c r="F1496" i="1"/>
  <c r="A1497" i="1"/>
  <c r="B1497" i="1"/>
  <c r="C1497" i="1"/>
  <c r="D1497" i="1"/>
  <c r="E1497" i="1"/>
  <c r="F1497" i="1"/>
  <c r="A1498" i="1"/>
  <c r="B1498" i="1"/>
  <c r="C1498" i="1"/>
  <c r="D1498" i="1"/>
  <c r="E1498" i="1"/>
  <c r="F1498" i="1"/>
  <c r="A1499" i="1"/>
  <c r="B1499" i="1"/>
  <c r="C1499" i="1"/>
  <c r="D1499" i="1"/>
  <c r="E1499" i="1"/>
  <c r="F1499" i="1"/>
  <c r="A1500" i="1"/>
  <c r="B1500" i="1"/>
  <c r="C1500" i="1"/>
  <c r="D1500" i="1"/>
  <c r="E1500" i="1"/>
  <c r="F1500" i="1"/>
  <c r="A1501" i="1"/>
  <c r="B1501" i="1"/>
  <c r="C1501" i="1"/>
  <c r="D1501" i="1"/>
  <c r="E1501" i="1"/>
  <c r="F1501" i="1"/>
  <c r="A1502" i="1"/>
  <c r="B1502" i="1"/>
  <c r="C1502" i="1"/>
  <c r="D1502" i="1"/>
  <c r="E1502" i="1"/>
  <c r="F1502" i="1"/>
  <c r="A1503" i="1"/>
  <c r="B1503" i="1"/>
  <c r="C1503" i="1"/>
  <c r="D1503" i="1"/>
  <c r="E1503" i="1"/>
  <c r="F1503" i="1"/>
  <c r="A1504" i="1"/>
  <c r="B1504" i="1"/>
  <c r="C1504" i="1"/>
  <c r="D1504" i="1"/>
  <c r="E1504" i="1"/>
  <c r="F1504" i="1"/>
  <c r="A1505" i="1"/>
  <c r="B1505" i="1"/>
  <c r="C1505" i="1"/>
  <c r="D1505" i="1"/>
  <c r="E1505" i="1"/>
  <c r="F1505" i="1"/>
  <c r="A1506" i="1"/>
  <c r="B1506" i="1"/>
  <c r="C1506" i="1"/>
  <c r="D1506" i="1"/>
  <c r="E1506" i="1"/>
  <c r="F1506" i="1"/>
  <c r="A1507" i="1"/>
  <c r="B1507" i="1"/>
  <c r="C1507" i="1"/>
  <c r="D1507" i="1"/>
  <c r="E1507" i="1"/>
  <c r="F1507" i="1"/>
  <c r="A1508" i="1"/>
  <c r="B1508" i="1"/>
  <c r="C1508" i="1"/>
  <c r="D1508" i="1"/>
  <c r="E1508" i="1"/>
  <c r="F1508" i="1"/>
  <c r="A1509" i="1"/>
  <c r="B1509" i="1"/>
  <c r="C1509" i="1"/>
  <c r="D1509" i="1"/>
  <c r="E1509" i="1"/>
  <c r="F1509" i="1"/>
  <c r="A1510" i="1"/>
  <c r="B1510" i="1"/>
  <c r="C1510" i="1"/>
  <c r="D1510" i="1"/>
  <c r="E1510" i="1"/>
  <c r="F1510" i="1"/>
  <c r="A1511" i="1"/>
  <c r="B1511" i="1"/>
  <c r="C1511" i="1"/>
  <c r="D1511" i="1"/>
  <c r="E1511" i="1"/>
  <c r="F1511" i="1"/>
  <c r="A1512" i="1"/>
  <c r="B1512" i="1"/>
  <c r="C1512" i="1"/>
  <c r="D1512" i="1"/>
  <c r="E1512" i="1"/>
  <c r="F1512" i="1"/>
  <c r="A1513" i="1"/>
  <c r="B1513" i="1"/>
  <c r="C1513" i="1"/>
  <c r="D1513" i="1"/>
  <c r="E1513" i="1"/>
  <c r="F1513" i="1"/>
  <c r="A1514" i="1"/>
  <c r="B1514" i="1"/>
  <c r="C1514" i="1"/>
  <c r="D1514" i="1"/>
  <c r="E1514" i="1"/>
  <c r="F1514" i="1"/>
  <c r="A1515" i="1"/>
  <c r="B1515" i="1"/>
  <c r="C1515" i="1"/>
  <c r="D1515" i="1"/>
  <c r="E1515" i="1"/>
  <c r="F1515" i="1"/>
  <c r="A1516" i="1"/>
  <c r="B1516" i="1"/>
  <c r="C1516" i="1"/>
  <c r="D1516" i="1"/>
  <c r="E1516" i="1"/>
  <c r="F1516" i="1"/>
  <c r="A1517" i="1"/>
  <c r="B1517" i="1"/>
  <c r="C1517" i="1"/>
  <c r="D1517" i="1"/>
  <c r="E1517" i="1"/>
  <c r="F1517" i="1"/>
  <c r="A1518" i="1"/>
  <c r="B1518" i="1"/>
  <c r="C1518" i="1"/>
  <c r="D1518" i="1"/>
  <c r="E1518" i="1"/>
  <c r="F1518" i="1"/>
  <c r="A1519" i="1"/>
  <c r="B1519" i="1"/>
  <c r="C1519" i="1"/>
  <c r="D1519" i="1"/>
  <c r="E1519" i="1"/>
  <c r="F1519" i="1"/>
  <c r="A1520" i="1"/>
  <c r="B1520" i="1"/>
  <c r="C1520" i="1"/>
  <c r="D1520" i="1"/>
  <c r="E1520" i="1"/>
  <c r="F1520" i="1"/>
  <c r="A1521" i="1"/>
  <c r="B1521" i="1"/>
  <c r="C1521" i="1"/>
  <c r="D1521" i="1"/>
  <c r="E1521" i="1"/>
  <c r="F1521" i="1"/>
  <c r="A1522" i="1"/>
  <c r="B1522" i="1"/>
  <c r="C1522" i="1"/>
  <c r="D1522" i="1"/>
  <c r="E1522" i="1"/>
  <c r="F1522" i="1"/>
  <c r="A1523" i="1"/>
  <c r="B1523" i="1"/>
  <c r="C1523" i="1"/>
  <c r="D1523" i="1"/>
  <c r="E1523" i="1"/>
  <c r="F1523" i="1"/>
  <c r="A1524" i="1"/>
  <c r="B1524" i="1"/>
  <c r="C1524" i="1"/>
  <c r="D1524" i="1"/>
  <c r="E1524" i="1"/>
  <c r="F1524" i="1"/>
  <c r="A1525" i="1"/>
  <c r="B1525" i="1"/>
  <c r="C1525" i="1"/>
  <c r="D1525" i="1"/>
  <c r="E1525" i="1"/>
  <c r="F1525" i="1"/>
  <c r="A1526" i="1"/>
  <c r="B1526" i="1"/>
  <c r="C1526" i="1"/>
  <c r="D1526" i="1"/>
  <c r="E1526" i="1"/>
  <c r="F1526" i="1"/>
  <c r="A1527" i="1"/>
  <c r="B1527" i="1"/>
  <c r="C1527" i="1"/>
  <c r="D1527" i="1"/>
  <c r="E1527" i="1"/>
  <c r="F1527" i="1"/>
  <c r="A1528" i="1"/>
  <c r="B1528" i="1"/>
  <c r="C1528" i="1"/>
  <c r="D1528" i="1"/>
  <c r="E1528" i="1"/>
  <c r="F1528" i="1"/>
  <c r="A1529" i="1"/>
  <c r="B1529" i="1"/>
  <c r="C1529" i="1"/>
  <c r="D1529" i="1"/>
  <c r="E1529" i="1"/>
  <c r="F1529" i="1"/>
  <c r="A1530" i="1"/>
  <c r="B1530" i="1"/>
  <c r="C1530" i="1"/>
  <c r="D1530" i="1"/>
  <c r="E1530" i="1"/>
  <c r="F1530" i="1"/>
  <c r="A1531" i="1"/>
  <c r="B1531" i="1"/>
  <c r="C1531" i="1"/>
  <c r="D1531" i="1"/>
  <c r="E1531" i="1"/>
  <c r="F1531" i="1"/>
  <c r="A1532" i="1"/>
  <c r="B1532" i="1"/>
  <c r="C1532" i="1"/>
  <c r="D1532" i="1"/>
  <c r="E1532" i="1"/>
  <c r="F1532" i="1"/>
  <c r="A1533" i="1"/>
  <c r="B1533" i="1"/>
  <c r="C1533" i="1"/>
  <c r="D1533" i="1"/>
  <c r="E1533" i="1"/>
  <c r="F1533" i="1"/>
  <c r="A1534" i="1"/>
  <c r="B1534" i="1"/>
  <c r="C1534" i="1"/>
  <c r="D1534" i="1"/>
  <c r="E1534" i="1"/>
  <c r="F1534" i="1"/>
  <c r="A1535" i="1"/>
  <c r="B1535" i="1"/>
  <c r="C1535" i="1"/>
  <c r="D1535" i="1"/>
  <c r="E1535" i="1"/>
  <c r="F1535" i="1"/>
  <c r="A1536" i="1"/>
  <c r="B1536" i="1"/>
  <c r="C1536" i="1"/>
  <c r="D1536" i="1"/>
  <c r="E1536" i="1"/>
  <c r="F1536" i="1"/>
  <c r="A1537" i="1"/>
  <c r="B1537" i="1"/>
  <c r="C1537" i="1"/>
  <c r="D1537" i="1"/>
  <c r="E1537" i="1"/>
  <c r="F1537" i="1"/>
  <c r="A1538" i="1"/>
  <c r="B1538" i="1"/>
  <c r="C1538" i="1"/>
  <c r="D1538" i="1"/>
  <c r="E1538" i="1"/>
  <c r="F1538" i="1"/>
  <c r="A1539" i="1"/>
  <c r="B1539" i="1"/>
  <c r="C1539" i="1"/>
  <c r="D1539" i="1"/>
  <c r="E1539" i="1"/>
  <c r="F1539" i="1"/>
  <c r="A1540" i="1"/>
  <c r="B1540" i="1"/>
  <c r="C1540" i="1"/>
  <c r="D1540" i="1"/>
  <c r="E1540" i="1"/>
  <c r="F1540" i="1"/>
  <c r="A1541" i="1"/>
  <c r="B1541" i="1"/>
  <c r="C1541" i="1"/>
  <c r="D1541" i="1"/>
  <c r="E1541" i="1"/>
  <c r="F1541" i="1"/>
  <c r="A1542" i="1"/>
  <c r="B1542" i="1"/>
  <c r="C1542" i="1"/>
  <c r="D1542" i="1"/>
  <c r="E1542" i="1"/>
  <c r="F1542" i="1"/>
  <c r="A1543" i="1"/>
  <c r="B1543" i="1"/>
  <c r="C1543" i="1"/>
  <c r="D1543" i="1"/>
  <c r="E1543" i="1"/>
  <c r="F1543" i="1"/>
  <c r="A1544" i="1"/>
  <c r="B1544" i="1"/>
  <c r="C1544" i="1"/>
  <c r="D1544" i="1"/>
  <c r="E1544" i="1"/>
  <c r="F1544" i="1"/>
  <c r="A1545" i="1"/>
  <c r="B1545" i="1"/>
  <c r="C1545" i="1"/>
  <c r="D1545" i="1"/>
  <c r="E1545" i="1"/>
  <c r="F1545" i="1"/>
  <c r="A1546" i="1"/>
  <c r="B1546" i="1"/>
  <c r="C1546" i="1"/>
  <c r="D1546" i="1"/>
  <c r="E1546" i="1"/>
  <c r="F1546" i="1"/>
  <c r="A1547" i="1"/>
  <c r="B1547" i="1"/>
  <c r="C1547" i="1"/>
  <c r="D1547" i="1"/>
  <c r="E1547" i="1"/>
  <c r="F1547" i="1"/>
  <c r="A1548" i="1"/>
  <c r="B1548" i="1"/>
  <c r="C1548" i="1"/>
  <c r="D1548" i="1"/>
  <c r="E1548" i="1"/>
  <c r="F1548" i="1"/>
  <c r="A1549" i="1"/>
  <c r="B1549" i="1"/>
  <c r="C1549" i="1"/>
  <c r="D1549" i="1"/>
  <c r="E1549" i="1"/>
  <c r="F1549" i="1"/>
  <c r="A1550" i="1"/>
  <c r="B1550" i="1"/>
  <c r="C1550" i="1"/>
  <c r="D1550" i="1"/>
  <c r="E1550" i="1"/>
  <c r="F1550" i="1"/>
  <c r="A1551" i="1"/>
  <c r="B1551" i="1"/>
  <c r="C1551" i="1"/>
  <c r="D1551" i="1"/>
  <c r="E1551" i="1"/>
  <c r="F1551" i="1"/>
  <c r="A1552" i="1"/>
  <c r="B1552" i="1"/>
  <c r="C1552" i="1"/>
  <c r="D1552" i="1"/>
  <c r="E1552" i="1"/>
  <c r="F1552" i="1"/>
  <c r="A1553" i="1"/>
  <c r="B1553" i="1"/>
  <c r="C1553" i="1"/>
  <c r="D1553" i="1"/>
  <c r="E1553" i="1"/>
  <c r="F1553" i="1"/>
  <c r="A1554" i="1"/>
  <c r="B1554" i="1"/>
  <c r="C1554" i="1"/>
  <c r="D1554" i="1"/>
  <c r="E1554" i="1"/>
  <c r="F1554" i="1"/>
  <c r="A1555" i="1"/>
  <c r="B1555" i="1"/>
  <c r="C1555" i="1"/>
  <c r="D1555" i="1"/>
  <c r="E1555" i="1"/>
  <c r="F1555" i="1"/>
  <c r="A1556" i="1"/>
  <c r="B1556" i="1"/>
  <c r="C1556" i="1"/>
  <c r="D1556" i="1"/>
  <c r="E1556" i="1"/>
  <c r="F1556" i="1"/>
  <c r="A1557" i="1"/>
  <c r="B1557" i="1"/>
  <c r="C1557" i="1"/>
  <c r="D1557" i="1"/>
  <c r="E1557" i="1"/>
  <c r="F1557" i="1"/>
  <c r="A1558" i="1"/>
  <c r="B1558" i="1"/>
  <c r="C1558" i="1"/>
  <c r="D1558" i="1"/>
  <c r="E1558" i="1"/>
  <c r="F1558" i="1"/>
  <c r="A1559" i="1"/>
  <c r="B1559" i="1"/>
  <c r="C1559" i="1"/>
  <c r="D1559" i="1"/>
  <c r="E1559" i="1"/>
  <c r="F1559" i="1"/>
  <c r="A1560" i="1"/>
  <c r="B1560" i="1"/>
  <c r="C1560" i="1"/>
  <c r="D1560" i="1"/>
  <c r="E1560" i="1"/>
  <c r="F1560" i="1"/>
  <c r="A1561" i="1"/>
  <c r="B1561" i="1"/>
  <c r="C1561" i="1"/>
  <c r="D1561" i="1"/>
  <c r="E1561" i="1"/>
  <c r="F1561" i="1"/>
  <c r="A1562" i="1"/>
  <c r="B1562" i="1"/>
  <c r="C1562" i="1"/>
  <c r="D1562" i="1"/>
  <c r="E1562" i="1"/>
  <c r="F1562" i="1"/>
  <c r="A1563" i="1"/>
  <c r="B1563" i="1"/>
  <c r="C1563" i="1"/>
  <c r="D1563" i="1"/>
  <c r="E1563" i="1"/>
  <c r="F1563" i="1"/>
  <c r="A1564" i="1"/>
  <c r="B1564" i="1"/>
  <c r="C1564" i="1"/>
  <c r="D1564" i="1"/>
  <c r="E1564" i="1"/>
  <c r="F1564" i="1"/>
  <c r="A1565" i="1"/>
  <c r="B1565" i="1"/>
  <c r="C1565" i="1"/>
  <c r="D1565" i="1"/>
  <c r="E1565" i="1"/>
  <c r="F1565" i="1"/>
  <c r="A1566" i="1"/>
  <c r="B1566" i="1"/>
  <c r="C1566" i="1"/>
  <c r="D1566" i="1"/>
  <c r="E1566" i="1"/>
  <c r="F1566" i="1"/>
  <c r="A1567" i="1"/>
  <c r="B1567" i="1"/>
  <c r="C1567" i="1"/>
  <c r="D1567" i="1"/>
  <c r="E1567" i="1"/>
  <c r="F1567" i="1"/>
  <c r="A1568" i="1"/>
  <c r="B1568" i="1"/>
  <c r="C1568" i="1"/>
  <c r="D1568" i="1"/>
  <c r="E1568" i="1"/>
  <c r="F1568" i="1"/>
  <c r="A1569" i="1"/>
  <c r="B1569" i="1"/>
  <c r="C1569" i="1"/>
  <c r="D1569" i="1"/>
  <c r="E1569" i="1"/>
  <c r="F1569" i="1"/>
  <c r="A1570" i="1"/>
  <c r="B1570" i="1"/>
  <c r="C1570" i="1"/>
  <c r="D1570" i="1"/>
  <c r="E1570" i="1"/>
  <c r="F1570" i="1"/>
  <c r="A1571" i="1"/>
  <c r="B1571" i="1"/>
  <c r="C1571" i="1"/>
  <c r="D1571" i="1"/>
  <c r="E1571" i="1"/>
  <c r="F1571" i="1"/>
  <c r="A1572" i="1"/>
  <c r="B1572" i="1"/>
  <c r="C1572" i="1"/>
  <c r="D1572" i="1"/>
  <c r="E1572" i="1"/>
  <c r="F1572" i="1"/>
  <c r="A1573" i="1"/>
  <c r="B1573" i="1"/>
  <c r="C1573" i="1"/>
  <c r="D1573" i="1"/>
  <c r="E1573" i="1"/>
  <c r="F1573" i="1"/>
  <c r="A1574" i="1"/>
  <c r="B1574" i="1"/>
  <c r="C1574" i="1"/>
  <c r="D1574" i="1"/>
  <c r="E1574" i="1"/>
  <c r="F1574" i="1"/>
  <c r="A1575" i="1"/>
  <c r="B1575" i="1"/>
  <c r="C1575" i="1"/>
  <c r="D1575" i="1"/>
  <c r="E1575" i="1"/>
  <c r="F1575" i="1"/>
  <c r="A1576" i="1"/>
  <c r="B1576" i="1"/>
  <c r="C1576" i="1"/>
  <c r="D1576" i="1"/>
  <c r="E1576" i="1"/>
  <c r="F1576" i="1"/>
  <c r="A1577" i="1"/>
  <c r="B1577" i="1"/>
  <c r="C1577" i="1"/>
  <c r="D1577" i="1"/>
  <c r="E1577" i="1"/>
  <c r="F1577" i="1"/>
  <c r="A1578" i="1"/>
  <c r="B1578" i="1"/>
  <c r="C1578" i="1"/>
  <c r="D1578" i="1"/>
  <c r="E1578" i="1"/>
  <c r="F1578" i="1"/>
  <c r="A1579" i="1"/>
  <c r="B1579" i="1"/>
  <c r="C1579" i="1"/>
  <c r="D1579" i="1"/>
  <c r="E1579" i="1"/>
  <c r="F1579" i="1"/>
  <c r="A1580" i="1"/>
  <c r="B1580" i="1"/>
  <c r="C1580" i="1"/>
  <c r="D1580" i="1"/>
  <c r="E1580" i="1"/>
  <c r="F1580" i="1"/>
  <c r="A1581" i="1"/>
  <c r="B1581" i="1"/>
  <c r="C1581" i="1"/>
  <c r="D1581" i="1"/>
  <c r="E1581" i="1"/>
  <c r="F1581" i="1"/>
  <c r="A1582" i="1"/>
  <c r="B1582" i="1"/>
  <c r="C1582" i="1"/>
  <c r="D1582" i="1"/>
  <c r="E1582" i="1"/>
  <c r="F1582" i="1"/>
  <c r="A1583" i="1"/>
  <c r="B1583" i="1"/>
  <c r="C1583" i="1"/>
  <c r="D1583" i="1"/>
  <c r="E1583" i="1"/>
  <c r="F1583" i="1"/>
  <c r="A1584" i="1"/>
  <c r="B1584" i="1"/>
  <c r="C1584" i="1"/>
  <c r="D1584" i="1"/>
  <c r="E1584" i="1"/>
  <c r="F1584" i="1"/>
  <c r="A1585" i="1"/>
  <c r="B1585" i="1"/>
  <c r="C1585" i="1"/>
  <c r="D1585" i="1"/>
  <c r="E1585" i="1"/>
  <c r="F1585" i="1"/>
  <c r="A1586" i="1"/>
  <c r="B1586" i="1"/>
  <c r="C1586" i="1"/>
  <c r="D1586" i="1"/>
  <c r="E1586" i="1"/>
  <c r="F1586" i="1"/>
  <c r="A1587" i="1"/>
  <c r="B1587" i="1"/>
  <c r="C1587" i="1"/>
  <c r="D1587" i="1"/>
  <c r="E1587" i="1"/>
  <c r="F1587" i="1"/>
  <c r="A1588" i="1"/>
  <c r="B1588" i="1"/>
  <c r="C1588" i="1"/>
  <c r="D1588" i="1"/>
  <c r="E1588" i="1"/>
  <c r="F1588" i="1"/>
  <c r="A1589" i="1"/>
  <c r="B1589" i="1"/>
  <c r="C1589" i="1"/>
  <c r="D1589" i="1"/>
  <c r="E1589" i="1"/>
  <c r="F1589" i="1"/>
  <c r="A1590" i="1"/>
  <c r="B1590" i="1"/>
  <c r="C1590" i="1"/>
  <c r="D1590" i="1"/>
  <c r="E1590" i="1"/>
  <c r="F1590" i="1"/>
  <c r="A1591" i="1"/>
  <c r="B1591" i="1"/>
  <c r="C1591" i="1"/>
  <c r="D1591" i="1"/>
  <c r="E1591" i="1"/>
  <c r="F1591" i="1"/>
  <c r="A1592" i="1"/>
  <c r="B1592" i="1"/>
  <c r="C1592" i="1"/>
  <c r="D1592" i="1"/>
  <c r="E1592" i="1"/>
  <c r="F1592" i="1"/>
  <c r="A1593" i="1"/>
  <c r="B1593" i="1"/>
  <c r="C1593" i="1"/>
  <c r="D1593" i="1"/>
  <c r="E1593" i="1"/>
  <c r="F1593" i="1"/>
  <c r="A1594" i="1"/>
  <c r="B1594" i="1"/>
  <c r="C1594" i="1"/>
  <c r="D1594" i="1"/>
  <c r="E1594" i="1"/>
  <c r="F1594" i="1"/>
  <c r="A1595" i="1"/>
  <c r="B1595" i="1"/>
  <c r="C1595" i="1"/>
  <c r="D1595" i="1"/>
  <c r="E1595" i="1"/>
  <c r="F1595" i="1"/>
  <c r="A1596" i="1"/>
  <c r="B1596" i="1"/>
  <c r="C1596" i="1"/>
  <c r="D1596" i="1"/>
  <c r="E1596" i="1"/>
  <c r="F1596" i="1"/>
  <c r="A1597" i="1"/>
  <c r="B1597" i="1"/>
  <c r="C1597" i="1"/>
  <c r="D1597" i="1"/>
  <c r="E1597" i="1"/>
  <c r="F1597" i="1"/>
  <c r="A1598" i="1"/>
  <c r="B1598" i="1"/>
  <c r="C1598" i="1"/>
  <c r="D1598" i="1"/>
  <c r="E1598" i="1"/>
  <c r="F1598" i="1"/>
  <c r="A1599" i="1"/>
  <c r="B1599" i="1"/>
  <c r="C1599" i="1"/>
  <c r="D1599" i="1"/>
  <c r="E1599" i="1"/>
  <c r="F1599" i="1"/>
  <c r="A1600" i="1"/>
  <c r="B1600" i="1"/>
  <c r="C1600" i="1"/>
  <c r="D1600" i="1"/>
  <c r="E1600" i="1"/>
  <c r="F1600" i="1"/>
  <c r="A1601" i="1"/>
  <c r="B1601" i="1"/>
  <c r="C1601" i="1"/>
  <c r="D1601" i="1"/>
  <c r="E1601" i="1"/>
  <c r="F1601" i="1"/>
  <c r="A1602" i="1"/>
  <c r="B1602" i="1"/>
  <c r="C1602" i="1"/>
  <c r="D1602" i="1"/>
  <c r="E1602" i="1"/>
  <c r="F1602" i="1"/>
  <c r="A1603" i="1"/>
  <c r="B1603" i="1"/>
  <c r="C1603" i="1"/>
  <c r="D1603" i="1"/>
  <c r="E1603" i="1"/>
  <c r="F1603" i="1"/>
  <c r="A1604" i="1"/>
  <c r="B1604" i="1"/>
  <c r="C1604" i="1"/>
  <c r="D1604" i="1"/>
  <c r="E1604" i="1"/>
  <c r="F1604" i="1"/>
  <c r="A1605" i="1"/>
  <c r="B1605" i="1"/>
  <c r="C1605" i="1"/>
  <c r="D1605" i="1"/>
  <c r="E1605" i="1"/>
  <c r="F1605" i="1"/>
  <c r="A1606" i="1"/>
  <c r="B1606" i="1"/>
  <c r="C1606" i="1"/>
  <c r="D1606" i="1"/>
  <c r="E1606" i="1"/>
  <c r="F1606" i="1"/>
  <c r="A1607" i="1"/>
  <c r="B1607" i="1"/>
  <c r="C1607" i="1"/>
  <c r="D1607" i="1"/>
  <c r="E1607" i="1"/>
  <c r="F1607" i="1"/>
  <c r="A1608" i="1"/>
  <c r="B1608" i="1"/>
  <c r="C1608" i="1"/>
  <c r="D1608" i="1"/>
  <c r="E1608" i="1"/>
  <c r="F1608" i="1"/>
  <c r="A1609" i="1"/>
  <c r="B1609" i="1"/>
  <c r="C1609" i="1"/>
  <c r="D1609" i="1"/>
  <c r="E1609" i="1"/>
  <c r="F1609" i="1"/>
  <c r="A1610" i="1"/>
  <c r="B1610" i="1"/>
  <c r="C1610" i="1"/>
  <c r="D1610" i="1"/>
  <c r="E1610" i="1"/>
  <c r="F1610" i="1"/>
  <c r="A1611" i="1"/>
  <c r="B1611" i="1"/>
  <c r="C1611" i="1"/>
  <c r="D1611" i="1"/>
  <c r="E1611" i="1"/>
  <c r="F1611" i="1"/>
  <c r="A1612" i="1"/>
  <c r="B1612" i="1"/>
  <c r="C1612" i="1"/>
  <c r="D1612" i="1"/>
  <c r="E1612" i="1"/>
  <c r="F1612" i="1"/>
  <c r="A1613" i="1"/>
  <c r="B1613" i="1"/>
  <c r="C1613" i="1"/>
  <c r="D1613" i="1"/>
  <c r="E1613" i="1"/>
  <c r="F1613" i="1"/>
  <c r="A1614" i="1"/>
  <c r="B1614" i="1"/>
  <c r="C1614" i="1"/>
  <c r="D1614" i="1"/>
  <c r="E1614" i="1"/>
  <c r="F1614" i="1"/>
  <c r="A1615" i="1"/>
  <c r="B1615" i="1"/>
  <c r="C1615" i="1"/>
  <c r="D1615" i="1"/>
  <c r="E1615" i="1"/>
  <c r="F1615" i="1"/>
  <c r="A1616" i="1"/>
  <c r="B1616" i="1"/>
  <c r="C1616" i="1"/>
  <c r="D1616" i="1"/>
  <c r="E1616" i="1"/>
  <c r="F1616" i="1"/>
  <c r="A1617" i="1"/>
  <c r="B1617" i="1"/>
  <c r="C1617" i="1"/>
  <c r="D1617" i="1"/>
  <c r="E1617" i="1"/>
  <c r="F1617" i="1"/>
  <c r="A1618" i="1"/>
  <c r="B1618" i="1"/>
  <c r="C1618" i="1"/>
  <c r="D1618" i="1"/>
  <c r="E1618" i="1"/>
  <c r="F1618" i="1"/>
  <c r="A1619" i="1"/>
  <c r="B1619" i="1"/>
  <c r="C1619" i="1"/>
  <c r="D1619" i="1"/>
  <c r="E1619" i="1"/>
  <c r="F1619" i="1"/>
  <c r="A1620" i="1"/>
  <c r="B1620" i="1"/>
  <c r="C1620" i="1"/>
  <c r="D1620" i="1"/>
  <c r="E1620" i="1"/>
  <c r="F1620" i="1"/>
  <c r="A1621" i="1"/>
  <c r="B1621" i="1"/>
  <c r="C1621" i="1"/>
  <c r="D1621" i="1"/>
  <c r="E1621" i="1"/>
  <c r="F1621" i="1"/>
  <c r="A1622" i="1"/>
  <c r="B1622" i="1"/>
  <c r="C1622" i="1"/>
  <c r="D1622" i="1"/>
  <c r="E1622" i="1"/>
  <c r="F1622" i="1"/>
  <c r="A1623" i="1"/>
  <c r="B1623" i="1"/>
  <c r="C1623" i="1"/>
  <c r="D1623" i="1"/>
  <c r="E1623" i="1"/>
  <c r="F1623" i="1"/>
  <c r="A1624" i="1"/>
  <c r="B1624" i="1"/>
  <c r="C1624" i="1"/>
  <c r="D1624" i="1"/>
  <c r="E1624" i="1"/>
  <c r="F1624" i="1"/>
  <c r="A1625" i="1"/>
  <c r="B1625" i="1"/>
  <c r="C1625" i="1"/>
  <c r="D1625" i="1"/>
  <c r="E1625" i="1"/>
  <c r="F1625" i="1"/>
  <c r="A1626" i="1"/>
  <c r="B1626" i="1"/>
  <c r="C1626" i="1"/>
  <c r="D1626" i="1"/>
  <c r="E1626" i="1"/>
  <c r="F1626" i="1"/>
  <c r="A1627" i="1"/>
  <c r="B1627" i="1"/>
  <c r="C1627" i="1"/>
  <c r="D1627" i="1"/>
  <c r="E1627" i="1"/>
  <c r="F1627" i="1"/>
  <c r="A1628" i="1"/>
  <c r="B1628" i="1"/>
  <c r="C1628" i="1"/>
  <c r="D1628" i="1"/>
  <c r="E1628" i="1"/>
  <c r="F1628" i="1"/>
  <c r="A1629" i="1"/>
  <c r="B1629" i="1"/>
  <c r="C1629" i="1"/>
  <c r="D1629" i="1"/>
  <c r="E1629" i="1"/>
  <c r="F1629" i="1"/>
  <c r="A1630" i="1"/>
  <c r="B1630" i="1"/>
  <c r="C1630" i="1"/>
  <c r="D1630" i="1"/>
  <c r="E1630" i="1"/>
  <c r="F1630" i="1"/>
  <c r="A1631" i="1"/>
  <c r="B1631" i="1"/>
  <c r="C1631" i="1"/>
  <c r="D1631" i="1"/>
  <c r="E1631" i="1"/>
  <c r="F1631" i="1"/>
  <c r="A1632" i="1"/>
  <c r="B1632" i="1"/>
  <c r="C1632" i="1"/>
  <c r="D1632" i="1"/>
  <c r="E1632" i="1"/>
  <c r="F1632" i="1"/>
  <c r="A1633" i="1"/>
  <c r="B1633" i="1"/>
  <c r="C1633" i="1"/>
  <c r="D1633" i="1"/>
  <c r="E1633" i="1"/>
  <c r="F1633" i="1"/>
  <c r="A1634" i="1"/>
  <c r="B1634" i="1"/>
  <c r="C1634" i="1"/>
  <c r="D1634" i="1"/>
  <c r="E1634" i="1"/>
  <c r="F1634" i="1"/>
  <c r="A1635" i="1"/>
  <c r="B1635" i="1"/>
  <c r="C1635" i="1"/>
  <c r="D1635" i="1"/>
  <c r="E1635" i="1"/>
  <c r="F1635" i="1"/>
  <c r="A1636" i="1"/>
  <c r="B1636" i="1"/>
  <c r="C1636" i="1"/>
  <c r="D1636" i="1"/>
  <c r="E1636" i="1"/>
  <c r="F1636" i="1"/>
  <c r="A1637" i="1"/>
  <c r="B1637" i="1"/>
  <c r="C1637" i="1"/>
  <c r="D1637" i="1"/>
  <c r="E1637" i="1"/>
  <c r="F1637" i="1"/>
  <c r="A1638" i="1"/>
  <c r="B1638" i="1"/>
  <c r="C1638" i="1"/>
  <c r="D1638" i="1"/>
  <c r="E1638" i="1"/>
  <c r="F1638" i="1"/>
  <c r="A1639" i="1"/>
  <c r="B1639" i="1"/>
  <c r="C1639" i="1"/>
  <c r="D1639" i="1"/>
  <c r="E1639" i="1"/>
  <c r="F1639" i="1"/>
  <c r="A1640" i="1"/>
  <c r="B1640" i="1"/>
  <c r="C1640" i="1"/>
  <c r="D1640" i="1"/>
  <c r="E1640" i="1"/>
  <c r="F1640" i="1"/>
  <c r="A1641" i="1"/>
  <c r="B1641" i="1"/>
  <c r="C1641" i="1"/>
  <c r="D1641" i="1"/>
  <c r="E1641" i="1"/>
  <c r="F1641" i="1"/>
  <c r="A1642" i="1"/>
  <c r="B1642" i="1"/>
  <c r="C1642" i="1"/>
  <c r="D1642" i="1"/>
  <c r="E1642" i="1"/>
  <c r="F1642" i="1"/>
  <c r="A1643" i="1"/>
  <c r="B1643" i="1"/>
  <c r="C1643" i="1"/>
  <c r="D1643" i="1"/>
  <c r="E1643" i="1"/>
  <c r="F1643" i="1"/>
  <c r="A1644" i="1"/>
  <c r="B1644" i="1"/>
  <c r="C1644" i="1"/>
  <c r="D1644" i="1"/>
  <c r="E1644" i="1"/>
  <c r="F1644" i="1"/>
  <c r="A1645" i="1"/>
  <c r="B1645" i="1"/>
  <c r="C1645" i="1"/>
  <c r="D1645" i="1"/>
  <c r="E1645" i="1"/>
  <c r="F1645" i="1"/>
  <c r="A1646" i="1"/>
  <c r="B1646" i="1"/>
  <c r="C1646" i="1"/>
  <c r="D1646" i="1"/>
  <c r="E1646" i="1"/>
  <c r="F1646" i="1"/>
  <c r="A1647" i="1"/>
  <c r="B1647" i="1"/>
  <c r="C1647" i="1"/>
  <c r="D1647" i="1"/>
  <c r="E1647" i="1"/>
  <c r="F1647" i="1"/>
  <c r="A1648" i="1"/>
  <c r="B1648" i="1"/>
  <c r="C1648" i="1"/>
  <c r="D1648" i="1"/>
  <c r="E1648" i="1"/>
  <c r="F1648" i="1"/>
  <c r="A1649" i="1"/>
  <c r="B1649" i="1"/>
  <c r="C1649" i="1"/>
  <c r="D1649" i="1"/>
  <c r="E1649" i="1"/>
  <c r="F1649" i="1"/>
  <c r="A1650" i="1"/>
  <c r="B1650" i="1"/>
  <c r="C1650" i="1"/>
  <c r="D1650" i="1"/>
  <c r="E1650" i="1"/>
  <c r="F1650" i="1"/>
  <c r="A1651" i="1"/>
  <c r="B1651" i="1"/>
  <c r="C1651" i="1"/>
  <c r="D1651" i="1"/>
  <c r="E1651" i="1"/>
  <c r="F1651" i="1"/>
  <c r="A1652" i="1"/>
  <c r="B1652" i="1"/>
  <c r="C1652" i="1"/>
  <c r="D1652" i="1"/>
  <c r="E1652" i="1"/>
  <c r="F1652" i="1"/>
  <c r="A1653" i="1"/>
  <c r="B1653" i="1"/>
  <c r="C1653" i="1"/>
  <c r="D1653" i="1"/>
  <c r="E1653" i="1"/>
  <c r="F1653" i="1"/>
  <c r="A1654" i="1"/>
  <c r="B1654" i="1"/>
  <c r="C1654" i="1"/>
  <c r="D1654" i="1"/>
  <c r="E1654" i="1"/>
  <c r="F1654" i="1"/>
  <c r="A1655" i="1"/>
  <c r="B1655" i="1"/>
  <c r="C1655" i="1"/>
  <c r="D1655" i="1"/>
  <c r="E1655" i="1"/>
  <c r="F1655" i="1"/>
  <c r="A1656" i="1"/>
  <c r="B1656" i="1"/>
  <c r="C1656" i="1"/>
  <c r="D1656" i="1"/>
  <c r="E1656" i="1"/>
  <c r="F1656" i="1"/>
  <c r="A1657" i="1"/>
  <c r="B1657" i="1"/>
  <c r="C1657" i="1"/>
  <c r="D1657" i="1"/>
  <c r="E1657" i="1"/>
  <c r="F1657" i="1"/>
  <c r="A1658" i="1"/>
  <c r="B1658" i="1"/>
  <c r="C1658" i="1"/>
  <c r="D1658" i="1"/>
  <c r="E1658" i="1"/>
  <c r="F1658" i="1"/>
  <c r="A1659" i="1"/>
  <c r="B1659" i="1"/>
  <c r="C1659" i="1"/>
  <c r="D1659" i="1"/>
  <c r="E1659" i="1"/>
  <c r="F1659" i="1"/>
  <c r="A1660" i="1"/>
  <c r="B1660" i="1"/>
  <c r="C1660" i="1"/>
  <c r="D1660" i="1"/>
  <c r="E1660" i="1"/>
  <c r="F1660" i="1"/>
  <c r="A1661" i="1"/>
  <c r="B1661" i="1"/>
  <c r="C1661" i="1"/>
  <c r="D1661" i="1"/>
  <c r="E1661" i="1"/>
  <c r="F1661" i="1"/>
  <c r="A1662" i="1"/>
  <c r="B1662" i="1"/>
  <c r="C1662" i="1"/>
  <c r="D1662" i="1"/>
  <c r="E1662" i="1"/>
  <c r="F1662" i="1"/>
  <c r="A1663" i="1"/>
  <c r="B1663" i="1"/>
  <c r="C1663" i="1"/>
  <c r="D1663" i="1"/>
  <c r="E1663" i="1"/>
  <c r="F1663" i="1"/>
  <c r="A1664" i="1"/>
  <c r="B1664" i="1"/>
  <c r="C1664" i="1"/>
  <c r="D1664" i="1"/>
  <c r="E1664" i="1"/>
  <c r="F1664" i="1"/>
  <c r="A1665" i="1"/>
  <c r="B1665" i="1"/>
  <c r="C1665" i="1"/>
  <c r="D1665" i="1"/>
  <c r="E1665" i="1"/>
  <c r="F1665" i="1"/>
  <c r="A1666" i="1"/>
  <c r="B1666" i="1"/>
  <c r="C1666" i="1"/>
  <c r="D1666" i="1"/>
  <c r="E1666" i="1"/>
  <c r="F1666" i="1"/>
  <c r="A1667" i="1"/>
  <c r="B1667" i="1"/>
  <c r="C1667" i="1"/>
  <c r="D1667" i="1"/>
  <c r="E1667" i="1"/>
  <c r="F1667" i="1"/>
  <c r="A1668" i="1"/>
  <c r="B1668" i="1"/>
  <c r="C1668" i="1"/>
  <c r="D1668" i="1"/>
  <c r="E1668" i="1"/>
  <c r="F1668" i="1"/>
  <c r="A1669" i="1"/>
  <c r="B1669" i="1"/>
  <c r="C1669" i="1"/>
  <c r="D1669" i="1"/>
  <c r="E1669" i="1"/>
  <c r="F1669" i="1"/>
  <c r="A1670" i="1"/>
  <c r="B1670" i="1"/>
  <c r="C1670" i="1"/>
  <c r="D1670" i="1"/>
  <c r="E1670" i="1"/>
  <c r="F1670" i="1"/>
  <c r="A1671" i="1"/>
  <c r="B1671" i="1"/>
  <c r="C1671" i="1"/>
  <c r="D1671" i="1"/>
  <c r="E1671" i="1"/>
  <c r="F1671" i="1"/>
  <c r="A1672" i="1"/>
  <c r="B1672" i="1"/>
  <c r="C1672" i="1"/>
  <c r="D1672" i="1"/>
  <c r="E1672" i="1"/>
  <c r="F1672" i="1"/>
  <c r="A1673" i="1"/>
  <c r="B1673" i="1"/>
  <c r="C1673" i="1"/>
  <c r="D1673" i="1"/>
  <c r="E1673" i="1"/>
  <c r="F1673" i="1"/>
  <c r="A1674" i="1"/>
  <c r="B1674" i="1"/>
  <c r="C1674" i="1"/>
  <c r="D1674" i="1"/>
  <c r="E1674" i="1"/>
  <c r="F1674" i="1"/>
  <c r="A1675" i="1"/>
  <c r="B1675" i="1"/>
  <c r="C1675" i="1"/>
  <c r="D1675" i="1"/>
  <c r="E1675" i="1"/>
  <c r="F1675" i="1"/>
  <c r="A1676" i="1"/>
  <c r="B1676" i="1"/>
  <c r="C1676" i="1"/>
  <c r="D1676" i="1"/>
  <c r="E1676" i="1"/>
  <c r="F1676" i="1"/>
  <c r="A1677" i="1"/>
  <c r="B1677" i="1"/>
  <c r="C1677" i="1"/>
  <c r="D1677" i="1"/>
  <c r="E1677" i="1"/>
  <c r="F1677" i="1"/>
  <c r="A1678" i="1"/>
  <c r="B1678" i="1"/>
  <c r="C1678" i="1"/>
  <c r="D1678" i="1"/>
  <c r="E1678" i="1"/>
  <c r="F1678" i="1"/>
  <c r="A1679" i="1"/>
  <c r="B1679" i="1"/>
  <c r="C1679" i="1"/>
  <c r="D1679" i="1"/>
  <c r="E1679" i="1"/>
  <c r="F1679" i="1"/>
  <c r="A1680" i="1"/>
  <c r="B1680" i="1"/>
  <c r="C1680" i="1"/>
  <c r="D1680" i="1"/>
  <c r="E1680" i="1"/>
  <c r="F1680" i="1"/>
  <c r="A1681" i="1"/>
  <c r="B1681" i="1"/>
  <c r="C1681" i="1"/>
  <c r="D1681" i="1"/>
  <c r="E1681" i="1"/>
  <c r="F1681" i="1"/>
  <c r="A1682" i="1"/>
  <c r="B1682" i="1"/>
  <c r="C1682" i="1"/>
  <c r="D1682" i="1"/>
  <c r="E1682" i="1"/>
  <c r="F1682" i="1"/>
  <c r="A1683" i="1"/>
  <c r="B1683" i="1"/>
  <c r="C1683" i="1"/>
  <c r="D1683" i="1"/>
  <c r="E1683" i="1"/>
  <c r="F1683" i="1"/>
  <c r="A1684" i="1"/>
  <c r="B1684" i="1"/>
  <c r="C1684" i="1"/>
  <c r="D1684" i="1"/>
  <c r="E1684" i="1"/>
  <c r="F1684" i="1"/>
  <c r="A1685" i="1"/>
  <c r="B1685" i="1"/>
  <c r="C1685" i="1"/>
  <c r="D1685" i="1"/>
  <c r="E1685" i="1"/>
  <c r="F1685" i="1"/>
  <c r="A1686" i="1"/>
  <c r="B1686" i="1"/>
  <c r="C1686" i="1"/>
  <c r="D1686" i="1"/>
  <c r="E1686" i="1"/>
  <c r="F1686" i="1"/>
  <c r="A1687" i="1"/>
  <c r="B1687" i="1"/>
  <c r="C1687" i="1"/>
  <c r="D1687" i="1"/>
  <c r="E1687" i="1"/>
  <c r="F1687" i="1"/>
  <c r="A1688" i="1"/>
  <c r="B1688" i="1"/>
  <c r="C1688" i="1"/>
  <c r="D1688" i="1"/>
  <c r="E1688" i="1"/>
  <c r="F1688" i="1"/>
  <c r="A1689" i="1"/>
  <c r="B1689" i="1"/>
  <c r="C1689" i="1"/>
  <c r="D1689" i="1"/>
  <c r="E1689" i="1"/>
  <c r="F1689" i="1"/>
  <c r="A1690" i="1"/>
  <c r="B1690" i="1"/>
  <c r="C1690" i="1"/>
  <c r="D1690" i="1"/>
  <c r="E1690" i="1"/>
  <c r="F1690" i="1"/>
  <c r="A1691" i="1"/>
  <c r="B1691" i="1"/>
  <c r="C1691" i="1"/>
  <c r="D1691" i="1"/>
  <c r="E1691" i="1"/>
  <c r="F1691" i="1"/>
  <c r="A1692" i="1"/>
  <c r="B1692" i="1"/>
  <c r="C1692" i="1"/>
  <c r="D1692" i="1"/>
  <c r="E1692" i="1"/>
  <c r="F1692" i="1"/>
  <c r="A1693" i="1"/>
  <c r="B1693" i="1"/>
  <c r="C1693" i="1"/>
  <c r="D1693" i="1"/>
  <c r="E1693" i="1"/>
  <c r="F1693" i="1"/>
  <c r="A1694" i="1"/>
  <c r="B1694" i="1"/>
  <c r="C1694" i="1"/>
  <c r="D1694" i="1"/>
  <c r="E1694" i="1"/>
  <c r="F1694" i="1"/>
  <c r="A1695" i="1"/>
  <c r="B1695" i="1"/>
  <c r="C1695" i="1"/>
  <c r="D1695" i="1"/>
  <c r="E1695" i="1"/>
  <c r="F1695" i="1"/>
  <c r="A1696" i="1"/>
  <c r="B1696" i="1"/>
  <c r="C1696" i="1"/>
  <c r="D1696" i="1"/>
  <c r="E1696" i="1"/>
  <c r="F1696" i="1"/>
  <c r="A1697" i="1"/>
  <c r="B1697" i="1"/>
  <c r="C1697" i="1"/>
  <c r="D1697" i="1"/>
  <c r="E1697" i="1"/>
  <c r="F1697" i="1"/>
  <c r="A1698" i="1"/>
  <c r="B1698" i="1"/>
  <c r="C1698" i="1"/>
  <c r="D1698" i="1"/>
  <c r="E1698" i="1"/>
  <c r="F1698" i="1"/>
  <c r="A1699" i="1"/>
  <c r="B1699" i="1"/>
  <c r="C1699" i="1"/>
  <c r="D1699" i="1"/>
  <c r="E1699" i="1"/>
  <c r="F1699" i="1"/>
  <c r="A1700" i="1"/>
  <c r="B1700" i="1"/>
  <c r="C1700" i="1"/>
  <c r="D1700" i="1"/>
  <c r="E1700" i="1"/>
  <c r="F1700" i="1"/>
  <c r="A1701" i="1"/>
  <c r="B1701" i="1"/>
  <c r="C1701" i="1"/>
  <c r="D1701" i="1"/>
  <c r="E1701" i="1"/>
  <c r="F1701" i="1"/>
  <c r="A1702" i="1"/>
  <c r="B1702" i="1"/>
  <c r="C1702" i="1"/>
  <c r="D1702" i="1"/>
  <c r="E1702" i="1"/>
  <c r="F1702" i="1"/>
  <c r="A1703" i="1"/>
  <c r="B1703" i="1"/>
  <c r="C1703" i="1"/>
  <c r="D1703" i="1"/>
  <c r="E1703" i="1"/>
  <c r="F1703" i="1"/>
  <c r="A1704" i="1"/>
  <c r="B1704" i="1"/>
  <c r="C1704" i="1"/>
  <c r="D1704" i="1"/>
  <c r="E1704" i="1"/>
  <c r="F1704" i="1"/>
  <c r="A1705" i="1"/>
  <c r="B1705" i="1"/>
  <c r="C1705" i="1"/>
  <c r="D1705" i="1"/>
  <c r="E1705" i="1"/>
  <c r="F1705" i="1"/>
  <c r="A1706" i="1"/>
  <c r="B1706" i="1"/>
  <c r="C1706" i="1"/>
  <c r="D1706" i="1"/>
  <c r="E1706" i="1"/>
  <c r="F1706" i="1"/>
  <c r="A1707" i="1"/>
  <c r="B1707" i="1"/>
  <c r="C1707" i="1"/>
  <c r="D1707" i="1"/>
  <c r="E1707" i="1"/>
  <c r="F1707" i="1"/>
  <c r="A1708" i="1"/>
  <c r="B1708" i="1"/>
  <c r="C1708" i="1"/>
  <c r="D1708" i="1"/>
  <c r="E1708" i="1"/>
  <c r="F1708" i="1"/>
  <c r="A1709" i="1"/>
  <c r="B1709" i="1"/>
  <c r="C1709" i="1"/>
  <c r="D1709" i="1"/>
  <c r="E1709" i="1"/>
  <c r="F1709" i="1"/>
  <c r="A1710" i="1"/>
  <c r="B1710" i="1"/>
  <c r="C1710" i="1"/>
  <c r="D1710" i="1"/>
  <c r="E1710" i="1"/>
  <c r="F1710" i="1"/>
  <c r="A1711" i="1"/>
  <c r="B1711" i="1"/>
  <c r="C1711" i="1"/>
  <c r="D1711" i="1"/>
  <c r="E1711" i="1"/>
  <c r="F1711" i="1"/>
  <c r="A1712" i="1"/>
  <c r="B1712" i="1"/>
  <c r="C1712" i="1"/>
  <c r="D1712" i="1"/>
  <c r="E1712" i="1"/>
  <c r="F1712" i="1"/>
  <c r="A1713" i="1"/>
  <c r="B1713" i="1"/>
  <c r="C1713" i="1"/>
  <c r="D1713" i="1"/>
  <c r="E1713" i="1"/>
  <c r="F1713" i="1"/>
  <c r="A1714" i="1"/>
  <c r="B1714" i="1"/>
  <c r="C1714" i="1"/>
  <c r="D1714" i="1"/>
  <c r="E1714" i="1"/>
  <c r="F1714" i="1"/>
  <c r="A1715" i="1"/>
  <c r="B1715" i="1"/>
  <c r="C1715" i="1"/>
  <c r="D1715" i="1"/>
  <c r="E1715" i="1"/>
  <c r="F1715" i="1"/>
  <c r="A1716" i="1"/>
  <c r="B1716" i="1"/>
  <c r="C1716" i="1"/>
  <c r="D1716" i="1"/>
  <c r="E1716" i="1"/>
  <c r="F1716" i="1"/>
  <c r="A1717" i="1"/>
  <c r="B1717" i="1"/>
  <c r="C1717" i="1"/>
  <c r="D1717" i="1"/>
  <c r="E1717" i="1"/>
  <c r="F1717" i="1"/>
  <c r="A1718" i="1"/>
  <c r="B1718" i="1"/>
  <c r="C1718" i="1"/>
  <c r="D1718" i="1"/>
  <c r="E1718" i="1"/>
  <c r="F1718" i="1"/>
  <c r="A1719" i="1"/>
  <c r="B1719" i="1"/>
  <c r="C1719" i="1"/>
  <c r="D1719" i="1"/>
  <c r="E1719" i="1"/>
  <c r="F1719" i="1"/>
  <c r="A1720" i="1"/>
  <c r="B1720" i="1"/>
  <c r="C1720" i="1"/>
  <c r="D1720" i="1"/>
  <c r="E1720" i="1"/>
  <c r="F1720" i="1"/>
  <c r="A1721" i="1"/>
  <c r="B1721" i="1"/>
  <c r="C1721" i="1"/>
  <c r="D1721" i="1"/>
  <c r="E1721" i="1"/>
  <c r="F1721" i="1"/>
  <c r="A1722" i="1"/>
  <c r="B1722" i="1"/>
  <c r="C1722" i="1"/>
  <c r="D1722" i="1"/>
  <c r="E1722" i="1"/>
  <c r="F1722" i="1"/>
  <c r="A1723" i="1"/>
  <c r="B1723" i="1"/>
  <c r="C1723" i="1"/>
  <c r="D1723" i="1"/>
  <c r="E1723" i="1"/>
  <c r="F1723" i="1"/>
  <c r="A1724" i="1"/>
  <c r="B1724" i="1"/>
  <c r="C1724" i="1"/>
  <c r="D1724" i="1"/>
  <c r="E1724" i="1"/>
  <c r="F1724" i="1"/>
  <c r="A1725" i="1"/>
  <c r="B1725" i="1"/>
  <c r="C1725" i="1"/>
  <c r="D1725" i="1"/>
  <c r="E1725" i="1"/>
  <c r="F1725" i="1"/>
  <c r="A1726" i="1"/>
  <c r="B1726" i="1"/>
  <c r="C1726" i="1"/>
  <c r="D1726" i="1"/>
  <c r="E1726" i="1"/>
  <c r="F1726" i="1"/>
  <c r="A1727" i="1"/>
  <c r="B1727" i="1"/>
  <c r="C1727" i="1"/>
  <c r="D1727" i="1"/>
  <c r="E1727" i="1"/>
  <c r="F1727" i="1"/>
  <c r="A1728" i="1"/>
  <c r="B1728" i="1"/>
  <c r="C1728" i="1"/>
  <c r="D1728" i="1"/>
  <c r="E1728" i="1"/>
  <c r="F1728" i="1"/>
  <c r="A1729" i="1"/>
  <c r="B1729" i="1"/>
  <c r="C1729" i="1"/>
  <c r="D1729" i="1"/>
  <c r="E1729" i="1"/>
  <c r="F1729" i="1"/>
  <c r="A1730" i="1"/>
  <c r="B1730" i="1"/>
  <c r="C1730" i="1"/>
  <c r="D1730" i="1"/>
  <c r="E1730" i="1"/>
  <c r="F1730" i="1"/>
  <c r="A1731" i="1"/>
  <c r="B1731" i="1"/>
  <c r="C1731" i="1"/>
  <c r="D1731" i="1"/>
  <c r="E1731" i="1"/>
  <c r="F1731" i="1"/>
  <c r="A1732" i="1"/>
  <c r="B1732" i="1"/>
  <c r="C1732" i="1"/>
  <c r="D1732" i="1"/>
  <c r="E1732" i="1"/>
  <c r="F1732" i="1"/>
  <c r="A1733" i="1"/>
  <c r="B1733" i="1"/>
  <c r="C1733" i="1"/>
  <c r="D1733" i="1"/>
  <c r="E1733" i="1"/>
  <c r="F1733" i="1"/>
  <c r="A1734" i="1"/>
  <c r="B1734" i="1"/>
  <c r="C1734" i="1"/>
  <c r="D1734" i="1"/>
  <c r="E1734" i="1"/>
  <c r="F1734" i="1"/>
  <c r="A1735" i="1"/>
  <c r="B1735" i="1"/>
  <c r="C1735" i="1"/>
  <c r="D1735" i="1"/>
  <c r="E1735" i="1"/>
  <c r="F1735" i="1"/>
  <c r="A1736" i="1"/>
  <c r="B1736" i="1"/>
  <c r="C1736" i="1"/>
  <c r="D1736" i="1"/>
  <c r="E1736" i="1"/>
  <c r="F1736" i="1"/>
  <c r="A1737" i="1"/>
  <c r="B1737" i="1"/>
  <c r="C1737" i="1"/>
  <c r="D1737" i="1"/>
  <c r="E1737" i="1"/>
  <c r="F1737" i="1"/>
  <c r="A1738" i="1"/>
  <c r="B1738" i="1"/>
  <c r="C1738" i="1"/>
  <c r="D1738" i="1"/>
  <c r="E1738" i="1"/>
  <c r="F1738" i="1"/>
  <c r="A1739" i="1"/>
  <c r="B1739" i="1"/>
  <c r="C1739" i="1"/>
  <c r="D1739" i="1"/>
  <c r="E1739" i="1"/>
  <c r="F1739" i="1"/>
  <c r="A1740" i="1"/>
  <c r="B1740" i="1"/>
  <c r="C1740" i="1"/>
  <c r="D1740" i="1"/>
  <c r="E1740" i="1"/>
  <c r="F1740" i="1"/>
  <c r="A1741" i="1"/>
  <c r="B1741" i="1"/>
  <c r="C1741" i="1"/>
  <c r="D1741" i="1"/>
  <c r="E1741" i="1"/>
  <c r="F1741" i="1"/>
  <c r="A1742" i="1"/>
  <c r="B1742" i="1"/>
  <c r="C1742" i="1"/>
  <c r="D1742" i="1"/>
  <c r="E1742" i="1"/>
  <c r="F1742" i="1"/>
  <c r="A1743" i="1"/>
  <c r="B1743" i="1"/>
  <c r="C1743" i="1"/>
  <c r="D1743" i="1"/>
  <c r="E1743" i="1"/>
  <c r="F1743" i="1"/>
  <c r="A1744" i="1"/>
  <c r="B1744" i="1"/>
  <c r="C1744" i="1"/>
  <c r="D1744" i="1"/>
  <c r="E1744" i="1"/>
  <c r="F1744" i="1"/>
  <c r="A1745" i="1"/>
  <c r="B1745" i="1"/>
  <c r="C1745" i="1"/>
  <c r="D1745" i="1"/>
  <c r="E1745" i="1"/>
  <c r="F1745" i="1"/>
  <c r="A1746" i="1"/>
  <c r="B1746" i="1"/>
  <c r="C1746" i="1"/>
  <c r="D1746" i="1"/>
  <c r="E1746" i="1"/>
  <c r="F1746" i="1"/>
  <c r="A1747" i="1"/>
  <c r="B1747" i="1"/>
  <c r="C1747" i="1"/>
  <c r="D1747" i="1"/>
  <c r="E1747" i="1"/>
  <c r="F1747" i="1"/>
  <c r="A1748" i="1"/>
  <c r="B1748" i="1"/>
  <c r="C1748" i="1"/>
  <c r="D1748" i="1"/>
  <c r="E1748" i="1"/>
  <c r="F1748" i="1"/>
  <c r="A1749" i="1"/>
  <c r="B1749" i="1"/>
  <c r="C1749" i="1"/>
  <c r="D1749" i="1"/>
  <c r="E1749" i="1"/>
  <c r="F1749" i="1"/>
  <c r="A1750" i="1"/>
  <c r="B1750" i="1"/>
  <c r="C1750" i="1"/>
  <c r="D1750" i="1"/>
  <c r="E1750" i="1"/>
  <c r="F1750" i="1"/>
  <c r="A1751" i="1"/>
  <c r="B1751" i="1"/>
  <c r="C1751" i="1"/>
  <c r="D1751" i="1"/>
  <c r="E1751" i="1"/>
  <c r="F1751" i="1"/>
  <c r="A1752" i="1"/>
  <c r="B1752" i="1"/>
  <c r="C1752" i="1"/>
  <c r="D1752" i="1"/>
  <c r="E1752" i="1"/>
  <c r="F1752" i="1"/>
  <c r="A1753" i="1"/>
  <c r="B1753" i="1"/>
  <c r="C1753" i="1"/>
  <c r="D1753" i="1"/>
  <c r="E1753" i="1"/>
  <c r="F1753" i="1"/>
  <c r="A1754" i="1"/>
  <c r="B1754" i="1"/>
  <c r="C1754" i="1"/>
  <c r="D1754" i="1"/>
  <c r="E1754" i="1"/>
  <c r="F1754" i="1"/>
  <c r="A1755" i="1"/>
  <c r="B1755" i="1"/>
  <c r="C1755" i="1"/>
  <c r="D1755" i="1"/>
  <c r="E1755" i="1"/>
  <c r="F1755" i="1"/>
  <c r="A1756" i="1"/>
  <c r="B1756" i="1"/>
  <c r="C1756" i="1"/>
  <c r="D1756" i="1"/>
  <c r="E1756" i="1"/>
  <c r="F1756" i="1"/>
  <c r="A1757" i="1"/>
  <c r="B1757" i="1"/>
  <c r="C1757" i="1"/>
  <c r="D1757" i="1"/>
  <c r="E1757" i="1"/>
  <c r="F1757" i="1"/>
  <c r="A1758" i="1"/>
  <c r="B1758" i="1"/>
  <c r="C1758" i="1"/>
  <c r="D1758" i="1"/>
  <c r="E1758" i="1"/>
  <c r="F1758" i="1"/>
  <c r="A1759" i="1"/>
  <c r="B1759" i="1"/>
  <c r="C1759" i="1"/>
  <c r="D1759" i="1"/>
  <c r="E1759" i="1"/>
  <c r="F1759" i="1"/>
  <c r="A1760" i="1"/>
  <c r="B1760" i="1"/>
  <c r="C1760" i="1"/>
  <c r="D1760" i="1"/>
  <c r="E1760" i="1"/>
  <c r="F1760" i="1"/>
  <c r="A1761" i="1"/>
  <c r="B1761" i="1"/>
  <c r="C1761" i="1"/>
  <c r="D1761" i="1"/>
  <c r="E1761" i="1"/>
  <c r="F1761" i="1"/>
  <c r="A1762" i="1"/>
  <c r="B1762" i="1"/>
  <c r="C1762" i="1"/>
  <c r="D1762" i="1"/>
  <c r="E1762" i="1"/>
  <c r="F1762" i="1"/>
  <c r="A1763" i="1"/>
  <c r="B1763" i="1"/>
  <c r="C1763" i="1"/>
  <c r="D1763" i="1"/>
  <c r="E1763" i="1"/>
  <c r="F1763" i="1"/>
  <c r="A1764" i="1"/>
  <c r="B1764" i="1"/>
  <c r="C1764" i="1"/>
  <c r="D1764" i="1"/>
  <c r="E1764" i="1"/>
  <c r="F1764" i="1"/>
  <c r="A1765" i="1"/>
  <c r="B1765" i="1"/>
  <c r="C1765" i="1"/>
  <c r="D1765" i="1"/>
  <c r="E1765" i="1"/>
  <c r="F1765" i="1"/>
  <c r="A1766" i="1"/>
  <c r="B1766" i="1"/>
  <c r="C1766" i="1"/>
  <c r="D1766" i="1"/>
  <c r="E1766" i="1"/>
  <c r="F1766" i="1"/>
  <c r="A1767" i="1"/>
  <c r="B1767" i="1"/>
  <c r="C1767" i="1"/>
  <c r="D1767" i="1"/>
  <c r="E1767" i="1"/>
  <c r="F1767" i="1"/>
  <c r="A1768" i="1"/>
  <c r="B1768" i="1"/>
  <c r="C1768" i="1"/>
  <c r="D1768" i="1"/>
  <c r="E1768" i="1"/>
  <c r="F1768" i="1"/>
  <c r="A1769" i="1"/>
  <c r="B1769" i="1"/>
  <c r="C1769" i="1"/>
  <c r="D1769" i="1"/>
  <c r="E1769" i="1"/>
  <c r="F1769" i="1"/>
  <c r="A1770" i="1"/>
  <c r="B1770" i="1"/>
  <c r="C1770" i="1"/>
  <c r="D1770" i="1"/>
  <c r="E1770" i="1"/>
  <c r="F1770" i="1"/>
  <c r="A1771" i="1"/>
  <c r="B1771" i="1"/>
  <c r="C1771" i="1"/>
  <c r="D1771" i="1"/>
  <c r="E1771" i="1"/>
  <c r="F1771" i="1"/>
  <c r="A1772" i="1"/>
  <c r="B1772" i="1"/>
  <c r="C1772" i="1"/>
  <c r="D1772" i="1"/>
  <c r="E1772" i="1"/>
  <c r="F1772" i="1"/>
  <c r="A1773" i="1"/>
  <c r="B1773" i="1"/>
  <c r="C1773" i="1"/>
  <c r="D1773" i="1"/>
  <c r="E1773" i="1"/>
  <c r="F1773" i="1"/>
  <c r="A1774" i="1"/>
  <c r="B1774" i="1"/>
  <c r="C1774" i="1"/>
  <c r="D1774" i="1"/>
  <c r="E1774" i="1"/>
  <c r="F1774" i="1"/>
  <c r="A1775" i="1"/>
  <c r="B1775" i="1"/>
  <c r="C1775" i="1"/>
  <c r="D1775" i="1"/>
  <c r="E1775" i="1"/>
  <c r="F1775" i="1"/>
  <c r="A1776" i="1"/>
  <c r="B1776" i="1"/>
  <c r="C1776" i="1"/>
  <c r="D1776" i="1"/>
  <c r="E1776" i="1"/>
  <c r="F1776" i="1"/>
  <c r="A1777" i="1"/>
  <c r="B1777" i="1"/>
  <c r="C1777" i="1"/>
  <c r="D1777" i="1"/>
  <c r="E1777" i="1"/>
  <c r="F1777" i="1"/>
  <c r="A1778" i="1"/>
  <c r="B1778" i="1"/>
  <c r="C1778" i="1"/>
  <c r="D1778" i="1"/>
  <c r="E1778" i="1"/>
  <c r="F1778" i="1"/>
  <c r="A1779" i="1"/>
  <c r="B1779" i="1"/>
  <c r="C1779" i="1"/>
  <c r="D1779" i="1"/>
  <c r="E1779" i="1"/>
  <c r="F1779" i="1"/>
  <c r="A1780" i="1"/>
  <c r="B1780" i="1"/>
  <c r="C1780" i="1"/>
  <c r="D1780" i="1"/>
  <c r="E1780" i="1"/>
  <c r="F1780" i="1"/>
  <c r="A1781" i="1"/>
  <c r="B1781" i="1"/>
  <c r="C1781" i="1"/>
  <c r="D1781" i="1"/>
  <c r="E1781" i="1"/>
  <c r="F1781" i="1"/>
  <c r="A1782" i="1"/>
  <c r="B1782" i="1"/>
  <c r="C1782" i="1"/>
  <c r="D1782" i="1"/>
  <c r="E1782" i="1"/>
  <c r="F1782" i="1"/>
  <c r="A1783" i="1"/>
  <c r="B1783" i="1"/>
  <c r="C1783" i="1"/>
  <c r="D1783" i="1"/>
  <c r="E1783" i="1"/>
  <c r="F1783" i="1"/>
  <c r="A1784" i="1"/>
  <c r="B1784" i="1"/>
  <c r="C1784" i="1"/>
  <c r="D1784" i="1"/>
  <c r="E1784" i="1"/>
  <c r="F1784" i="1"/>
  <c r="A1785" i="1"/>
  <c r="B1785" i="1"/>
  <c r="C1785" i="1"/>
  <c r="D1785" i="1"/>
  <c r="E1785" i="1"/>
  <c r="F1785" i="1"/>
  <c r="A1786" i="1"/>
  <c r="B1786" i="1"/>
  <c r="C1786" i="1"/>
  <c r="D1786" i="1"/>
  <c r="E1786" i="1"/>
  <c r="F1786" i="1"/>
  <c r="A1787" i="1"/>
  <c r="B1787" i="1"/>
  <c r="C1787" i="1"/>
  <c r="D1787" i="1"/>
  <c r="E1787" i="1"/>
  <c r="F1787" i="1"/>
  <c r="A1788" i="1"/>
  <c r="B1788" i="1"/>
  <c r="C1788" i="1"/>
  <c r="D1788" i="1"/>
  <c r="E1788" i="1"/>
  <c r="F1788" i="1"/>
  <c r="A1789" i="1"/>
  <c r="B1789" i="1"/>
  <c r="C1789" i="1"/>
  <c r="D1789" i="1"/>
  <c r="E1789" i="1"/>
  <c r="F1789" i="1"/>
  <c r="A1790" i="1"/>
  <c r="B1790" i="1"/>
  <c r="C1790" i="1"/>
  <c r="D1790" i="1"/>
  <c r="E1790" i="1"/>
  <c r="F1790" i="1"/>
  <c r="A1791" i="1"/>
  <c r="B1791" i="1"/>
  <c r="C1791" i="1"/>
  <c r="D1791" i="1"/>
  <c r="E1791" i="1"/>
  <c r="F1791" i="1"/>
  <c r="A1792" i="1"/>
  <c r="B1792" i="1"/>
  <c r="C1792" i="1"/>
  <c r="D1792" i="1"/>
  <c r="E1792" i="1"/>
  <c r="F1792" i="1"/>
  <c r="A1793" i="1"/>
  <c r="B1793" i="1"/>
  <c r="C1793" i="1"/>
  <c r="D1793" i="1"/>
  <c r="E1793" i="1"/>
  <c r="F1793" i="1"/>
  <c r="A1794" i="1"/>
  <c r="B1794" i="1"/>
  <c r="C1794" i="1"/>
  <c r="D1794" i="1"/>
  <c r="E1794" i="1"/>
  <c r="F1794" i="1"/>
  <c r="A1795" i="1"/>
  <c r="B1795" i="1"/>
  <c r="C1795" i="1"/>
  <c r="D1795" i="1"/>
  <c r="E1795" i="1"/>
  <c r="F1795" i="1"/>
  <c r="A1796" i="1"/>
  <c r="B1796" i="1"/>
  <c r="C1796" i="1"/>
  <c r="D1796" i="1"/>
  <c r="E1796" i="1"/>
  <c r="F1796" i="1"/>
  <c r="A1797" i="1"/>
  <c r="B1797" i="1"/>
  <c r="C1797" i="1"/>
  <c r="D1797" i="1"/>
  <c r="E1797" i="1"/>
  <c r="F1797" i="1"/>
  <c r="A1798" i="1"/>
  <c r="B1798" i="1"/>
  <c r="C1798" i="1"/>
  <c r="D1798" i="1"/>
  <c r="E1798" i="1"/>
  <c r="F1798" i="1"/>
  <c r="A1799" i="1"/>
  <c r="B1799" i="1"/>
  <c r="C1799" i="1"/>
  <c r="D1799" i="1"/>
  <c r="E1799" i="1"/>
  <c r="F1799" i="1"/>
  <c r="A1800" i="1"/>
  <c r="B1800" i="1"/>
  <c r="C1800" i="1"/>
  <c r="D1800" i="1"/>
  <c r="E1800" i="1"/>
  <c r="F1800" i="1"/>
  <c r="A1801" i="1"/>
  <c r="B1801" i="1"/>
  <c r="C1801" i="1"/>
  <c r="D1801" i="1"/>
  <c r="E1801" i="1"/>
  <c r="F1801" i="1"/>
  <c r="A1802" i="1"/>
  <c r="B1802" i="1"/>
  <c r="C1802" i="1"/>
  <c r="D1802" i="1"/>
  <c r="E1802" i="1"/>
  <c r="F1802" i="1"/>
  <c r="A1803" i="1"/>
  <c r="B1803" i="1"/>
  <c r="C1803" i="1"/>
  <c r="D1803" i="1"/>
  <c r="E1803" i="1"/>
  <c r="F1803" i="1"/>
  <c r="A1804" i="1"/>
  <c r="B1804" i="1"/>
  <c r="C1804" i="1"/>
  <c r="D1804" i="1"/>
  <c r="E1804" i="1"/>
  <c r="F1804" i="1"/>
  <c r="A1805" i="1"/>
  <c r="B1805" i="1"/>
  <c r="C1805" i="1"/>
  <c r="D1805" i="1"/>
  <c r="E1805" i="1"/>
  <c r="F1805" i="1"/>
  <c r="A1806" i="1"/>
  <c r="B1806" i="1"/>
  <c r="C1806" i="1"/>
  <c r="D1806" i="1"/>
  <c r="E1806" i="1"/>
  <c r="F1806" i="1"/>
  <c r="A1807" i="1"/>
  <c r="B1807" i="1"/>
  <c r="C1807" i="1"/>
  <c r="D1807" i="1"/>
  <c r="E1807" i="1"/>
  <c r="F1807" i="1"/>
  <c r="A1808" i="1"/>
  <c r="B1808" i="1"/>
  <c r="C1808" i="1"/>
  <c r="D1808" i="1"/>
  <c r="E1808" i="1"/>
  <c r="F1808" i="1"/>
  <c r="A1809" i="1"/>
  <c r="B1809" i="1"/>
  <c r="C1809" i="1"/>
  <c r="D1809" i="1"/>
  <c r="E1809" i="1"/>
  <c r="F1809" i="1"/>
  <c r="A1810" i="1"/>
  <c r="B1810" i="1"/>
  <c r="C1810" i="1"/>
  <c r="D1810" i="1"/>
  <c r="E1810" i="1"/>
  <c r="F1810" i="1"/>
  <c r="A1811" i="1"/>
  <c r="B1811" i="1"/>
  <c r="C1811" i="1"/>
  <c r="D1811" i="1"/>
  <c r="E1811" i="1"/>
  <c r="F1811" i="1"/>
  <c r="A1812" i="1"/>
  <c r="B1812" i="1"/>
  <c r="C1812" i="1"/>
  <c r="D1812" i="1"/>
  <c r="E1812" i="1"/>
  <c r="F1812" i="1"/>
  <c r="A1813" i="1"/>
  <c r="B1813" i="1"/>
  <c r="C1813" i="1"/>
  <c r="D1813" i="1"/>
  <c r="E1813" i="1"/>
  <c r="F1813" i="1"/>
  <c r="A1814" i="1"/>
  <c r="B1814" i="1"/>
  <c r="C1814" i="1"/>
  <c r="D1814" i="1"/>
  <c r="E1814" i="1"/>
  <c r="F1814" i="1"/>
  <c r="A1815" i="1"/>
  <c r="B1815" i="1"/>
  <c r="C1815" i="1"/>
  <c r="D1815" i="1"/>
  <c r="E1815" i="1"/>
  <c r="F1815" i="1"/>
  <c r="A1816" i="1"/>
  <c r="B1816" i="1"/>
  <c r="C1816" i="1"/>
  <c r="D1816" i="1"/>
  <c r="E1816" i="1"/>
  <c r="F1816" i="1"/>
  <c r="A1817" i="1"/>
  <c r="B1817" i="1"/>
  <c r="C1817" i="1"/>
  <c r="D1817" i="1"/>
  <c r="E1817" i="1"/>
  <c r="F1817" i="1"/>
  <c r="A1818" i="1"/>
  <c r="B1818" i="1"/>
  <c r="C1818" i="1"/>
  <c r="D1818" i="1"/>
  <c r="E1818" i="1"/>
  <c r="F1818" i="1"/>
  <c r="A1819" i="1"/>
  <c r="B1819" i="1"/>
  <c r="C1819" i="1"/>
  <c r="D1819" i="1"/>
  <c r="E1819" i="1"/>
  <c r="F1819" i="1"/>
  <c r="A1820" i="1"/>
  <c r="B1820" i="1"/>
  <c r="C1820" i="1"/>
  <c r="D1820" i="1"/>
  <c r="E1820" i="1"/>
  <c r="F1820" i="1"/>
  <c r="A1821" i="1"/>
  <c r="B1821" i="1"/>
  <c r="C1821" i="1"/>
  <c r="D1821" i="1"/>
  <c r="E1821" i="1"/>
  <c r="F1821" i="1"/>
  <c r="A1822" i="1"/>
  <c r="B1822" i="1"/>
  <c r="C1822" i="1"/>
  <c r="D1822" i="1"/>
  <c r="E1822" i="1"/>
  <c r="F1822" i="1"/>
  <c r="A1823" i="1"/>
  <c r="B1823" i="1"/>
  <c r="C1823" i="1"/>
  <c r="D1823" i="1"/>
  <c r="E1823" i="1"/>
  <c r="F1823" i="1"/>
  <c r="A1824" i="1"/>
  <c r="B1824" i="1"/>
  <c r="C1824" i="1"/>
  <c r="D1824" i="1"/>
  <c r="E1824" i="1"/>
  <c r="F1824" i="1"/>
  <c r="A1825" i="1"/>
  <c r="B1825" i="1"/>
  <c r="C1825" i="1"/>
  <c r="D1825" i="1"/>
  <c r="E1825" i="1"/>
  <c r="F1825" i="1"/>
  <c r="A1826" i="1"/>
  <c r="B1826" i="1"/>
  <c r="C1826" i="1"/>
  <c r="D1826" i="1"/>
  <c r="E1826" i="1"/>
  <c r="F1826" i="1"/>
  <c r="A1827" i="1"/>
  <c r="B1827" i="1"/>
  <c r="C1827" i="1"/>
  <c r="D1827" i="1"/>
  <c r="E1827" i="1"/>
  <c r="F1827" i="1"/>
  <c r="A1828" i="1"/>
  <c r="B1828" i="1"/>
  <c r="C1828" i="1"/>
  <c r="D1828" i="1"/>
  <c r="E1828" i="1"/>
  <c r="F1828" i="1"/>
  <c r="A1829" i="1"/>
  <c r="B1829" i="1"/>
  <c r="C1829" i="1"/>
  <c r="D1829" i="1"/>
  <c r="E1829" i="1"/>
  <c r="F1829" i="1"/>
  <c r="A1830" i="1"/>
  <c r="B1830" i="1"/>
  <c r="C1830" i="1"/>
  <c r="D1830" i="1"/>
  <c r="E1830" i="1"/>
  <c r="F1830" i="1"/>
  <c r="A1831" i="1"/>
  <c r="B1831" i="1"/>
  <c r="C1831" i="1"/>
  <c r="D1831" i="1"/>
  <c r="E1831" i="1"/>
  <c r="F1831" i="1"/>
  <c r="A1832" i="1"/>
  <c r="B1832" i="1"/>
  <c r="C1832" i="1"/>
  <c r="D1832" i="1"/>
  <c r="E1832" i="1"/>
  <c r="F1832" i="1"/>
  <c r="A1833" i="1"/>
  <c r="B1833" i="1"/>
  <c r="C1833" i="1"/>
  <c r="D1833" i="1"/>
  <c r="E1833" i="1"/>
  <c r="F1833" i="1"/>
  <c r="A1834" i="1"/>
  <c r="B1834" i="1"/>
  <c r="C1834" i="1"/>
  <c r="D1834" i="1"/>
  <c r="E1834" i="1"/>
  <c r="F1834" i="1"/>
  <c r="A1835" i="1"/>
  <c r="B1835" i="1"/>
  <c r="C1835" i="1"/>
  <c r="D1835" i="1"/>
  <c r="E1835" i="1"/>
  <c r="F1835" i="1"/>
  <c r="A1836" i="1"/>
  <c r="B1836" i="1"/>
  <c r="C1836" i="1"/>
  <c r="D1836" i="1"/>
  <c r="E1836" i="1"/>
  <c r="F1836" i="1"/>
  <c r="A1837" i="1"/>
  <c r="B1837" i="1"/>
  <c r="C1837" i="1"/>
  <c r="D1837" i="1"/>
  <c r="E1837" i="1"/>
  <c r="F1837" i="1"/>
  <c r="A1838" i="1"/>
  <c r="B1838" i="1"/>
  <c r="C1838" i="1"/>
  <c r="D1838" i="1"/>
  <c r="E1838" i="1"/>
  <c r="F1838" i="1"/>
  <c r="A1839" i="1"/>
  <c r="B1839" i="1"/>
  <c r="C1839" i="1"/>
  <c r="D1839" i="1"/>
  <c r="E1839" i="1"/>
  <c r="F1839" i="1"/>
  <c r="A1840" i="1"/>
  <c r="B1840" i="1"/>
  <c r="C1840" i="1"/>
  <c r="D1840" i="1"/>
  <c r="E1840" i="1"/>
  <c r="F1840" i="1"/>
  <c r="A1841" i="1"/>
  <c r="B1841" i="1"/>
  <c r="C1841" i="1"/>
  <c r="D1841" i="1"/>
  <c r="E1841" i="1"/>
  <c r="F1841" i="1"/>
  <c r="A1842" i="1"/>
  <c r="B1842" i="1"/>
  <c r="C1842" i="1"/>
  <c r="D1842" i="1"/>
  <c r="E1842" i="1"/>
  <c r="F1842" i="1"/>
  <c r="A1843" i="1"/>
  <c r="B1843" i="1"/>
  <c r="C1843" i="1"/>
  <c r="D1843" i="1"/>
  <c r="E1843" i="1"/>
  <c r="F1843" i="1"/>
  <c r="A1844" i="1"/>
  <c r="B1844" i="1"/>
  <c r="C1844" i="1"/>
  <c r="D1844" i="1"/>
  <c r="E1844" i="1"/>
  <c r="F1844" i="1"/>
  <c r="A1845" i="1"/>
  <c r="B1845" i="1"/>
  <c r="C1845" i="1"/>
  <c r="D1845" i="1"/>
  <c r="E1845" i="1"/>
  <c r="F1845" i="1"/>
  <c r="A1846" i="1"/>
  <c r="B1846" i="1"/>
  <c r="C1846" i="1"/>
  <c r="D1846" i="1"/>
  <c r="E1846" i="1"/>
  <c r="F1846" i="1"/>
  <c r="A1847" i="1"/>
  <c r="B1847" i="1"/>
  <c r="C1847" i="1"/>
  <c r="D1847" i="1"/>
  <c r="E1847" i="1"/>
  <c r="F1847" i="1"/>
  <c r="A1848" i="1"/>
  <c r="B1848" i="1"/>
  <c r="C1848" i="1"/>
  <c r="D1848" i="1"/>
  <c r="E1848" i="1"/>
  <c r="F1848" i="1"/>
  <c r="A1849" i="1"/>
  <c r="B1849" i="1"/>
  <c r="C1849" i="1"/>
  <c r="D1849" i="1"/>
  <c r="E1849" i="1"/>
  <c r="F1849" i="1"/>
  <c r="A1850" i="1"/>
  <c r="B1850" i="1"/>
  <c r="C1850" i="1"/>
  <c r="D1850" i="1"/>
  <c r="E1850" i="1"/>
  <c r="F1850" i="1"/>
  <c r="A1851" i="1"/>
  <c r="B1851" i="1"/>
  <c r="C1851" i="1"/>
  <c r="D1851" i="1"/>
  <c r="E1851" i="1"/>
  <c r="F1851" i="1"/>
  <c r="A1852" i="1"/>
  <c r="B1852" i="1"/>
  <c r="C1852" i="1"/>
  <c r="D1852" i="1"/>
  <c r="E1852" i="1"/>
  <c r="F1852" i="1"/>
  <c r="A1853" i="1"/>
  <c r="B1853" i="1"/>
  <c r="C1853" i="1"/>
  <c r="D1853" i="1"/>
  <c r="E1853" i="1"/>
  <c r="F1853" i="1"/>
  <c r="A1854" i="1"/>
  <c r="B1854" i="1"/>
  <c r="C1854" i="1"/>
  <c r="D1854" i="1"/>
  <c r="E1854" i="1"/>
  <c r="F1854" i="1"/>
  <c r="A1855" i="1"/>
  <c r="B1855" i="1"/>
  <c r="C1855" i="1"/>
  <c r="D1855" i="1"/>
  <c r="E1855" i="1"/>
  <c r="F1855" i="1"/>
  <c r="A1856" i="1"/>
  <c r="B1856" i="1"/>
  <c r="C1856" i="1"/>
  <c r="D1856" i="1"/>
  <c r="E1856" i="1"/>
  <c r="F1856" i="1"/>
  <c r="A1857" i="1"/>
  <c r="B1857" i="1"/>
  <c r="C1857" i="1"/>
  <c r="D1857" i="1"/>
  <c r="E1857" i="1"/>
  <c r="F1857" i="1"/>
  <c r="A1858" i="1"/>
  <c r="B1858" i="1"/>
  <c r="C1858" i="1"/>
  <c r="D1858" i="1"/>
  <c r="E1858" i="1"/>
  <c r="F1858" i="1"/>
  <c r="A1859" i="1"/>
  <c r="B1859" i="1"/>
  <c r="C1859" i="1"/>
  <c r="D1859" i="1"/>
  <c r="E1859" i="1"/>
  <c r="F1859" i="1"/>
  <c r="A1860" i="1"/>
  <c r="B1860" i="1"/>
  <c r="C1860" i="1"/>
  <c r="D1860" i="1"/>
  <c r="E1860" i="1"/>
  <c r="F1860" i="1"/>
  <c r="A1861" i="1"/>
  <c r="B1861" i="1"/>
  <c r="C1861" i="1"/>
  <c r="D1861" i="1"/>
  <c r="E1861" i="1"/>
  <c r="F1861" i="1"/>
  <c r="A1862" i="1"/>
  <c r="B1862" i="1"/>
  <c r="C1862" i="1"/>
  <c r="D1862" i="1"/>
  <c r="E1862" i="1"/>
  <c r="F1862" i="1"/>
  <c r="A1863" i="1"/>
  <c r="B1863" i="1"/>
  <c r="C1863" i="1"/>
  <c r="D1863" i="1"/>
  <c r="E1863" i="1"/>
  <c r="F1863" i="1"/>
  <c r="A1864" i="1"/>
  <c r="B1864" i="1"/>
  <c r="C1864" i="1"/>
  <c r="D1864" i="1"/>
  <c r="E1864" i="1"/>
  <c r="F1864" i="1"/>
  <c r="A1865" i="1"/>
  <c r="B1865" i="1"/>
  <c r="C1865" i="1"/>
  <c r="D1865" i="1"/>
  <c r="E1865" i="1"/>
  <c r="F1865" i="1"/>
  <c r="A1866" i="1"/>
  <c r="B1866" i="1"/>
  <c r="C1866" i="1"/>
  <c r="D1866" i="1"/>
  <c r="E1866" i="1"/>
  <c r="F1866" i="1"/>
  <c r="A1867" i="1"/>
  <c r="B1867" i="1"/>
  <c r="C1867" i="1"/>
  <c r="D1867" i="1"/>
  <c r="E1867" i="1"/>
  <c r="F1867" i="1"/>
  <c r="A1868" i="1"/>
  <c r="B1868" i="1"/>
  <c r="C1868" i="1"/>
  <c r="D1868" i="1"/>
  <c r="E1868" i="1"/>
  <c r="F1868" i="1"/>
  <c r="A1869" i="1"/>
  <c r="B1869" i="1"/>
  <c r="C1869" i="1"/>
  <c r="D1869" i="1"/>
  <c r="E1869" i="1"/>
  <c r="F1869" i="1"/>
  <c r="A1870" i="1"/>
  <c r="B1870" i="1"/>
  <c r="C1870" i="1"/>
  <c r="D1870" i="1"/>
  <c r="E1870" i="1"/>
  <c r="F1870" i="1"/>
  <c r="A1871" i="1"/>
  <c r="B1871" i="1"/>
  <c r="C1871" i="1"/>
  <c r="D1871" i="1"/>
  <c r="E1871" i="1"/>
  <c r="F1871" i="1"/>
  <c r="A1872" i="1"/>
  <c r="B1872" i="1"/>
  <c r="C1872" i="1"/>
  <c r="D1872" i="1"/>
  <c r="E1872" i="1"/>
  <c r="F1872" i="1"/>
  <c r="A1873" i="1"/>
  <c r="B1873" i="1"/>
  <c r="C1873" i="1"/>
  <c r="D1873" i="1"/>
  <c r="E1873" i="1"/>
  <c r="F1873" i="1"/>
  <c r="A542" i="1"/>
  <c r="B542" i="1"/>
  <c r="C542" i="1"/>
  <c r="D542" i="1"/>
  <c r="E542" i="1"/>
  <c r="F542" i="1"/>
  <c r="A543" i="1"/>
  <c r="B543" i="1"/>
  <c r="C543" i="1"/>
  <c r="D543" i="1"/>
  <c r="E543" i="1"/>
  <c r="F543" i="1"/>
  <c r="A544" i="1"/>
  <c r="B544" i="1"/>
  <c r="C544" i="1"/>
  <c r="D544" i="1"/>
  <c r="E544" i="1"/>
  <c r="F544" i="1"/>
  <c r="A545" i="1"/>
  <c r="B545" i="1"/>
  <c r="C545" i="1"/>
  <c r="D545" i="1"/>
  <c r="E545" i="1"/>
  <c r="F545" i="1"/>
  <c r="A546" i="1"/>
  <c r="B546" i="1"/>
  <c r="C546" i="1"/>
  <c r="D546" i="1"/>
  <c r="E546" i="1"/>
  <c r="F546" i="1"/>
  <c r="A547" i="1"/>
  <c r="B547" i="1"/>
  <c r="C547" i="1"/>
  <c r="D547" i="1"/>
  <c r="E547" i="1"/>
  <c r="F547" i="1"/>
  <c r="A548" i="1"/>
  <c r="B548" i="1"/>
  <c r="C548" i="1"/>
  <c r="D548" i="1"/>
  <c r="E548" i="1"/>
  <c r="F548" i="1"/>
  <c r="A549" i="1"/>
  <c r="B549" i="1"/>
  <c r="C549" i="1"/>
  <c r="D549" i="1"/>
  <c r="E549" i="1"/>
  <c r="F549" i="1"/>
  <c r="A550" i="1"/>
  <c r="B550" i="1"/>
  <c r="C550" i="1"/>
  <c r="D550" i="1"/>
  <c r="E550" i="1"/>
  <c r="F550" i="1"/>
  <c r="A551" i="1"/>
  <c r="B551" i="1"/>
  <c r="C551" i="1"/>
  <c r="D551" i="1"/>
  <c r="E551" i="1"/>
  <c r="F551" i="1"/>
  <c r="A552" i="1"/>
  <c r="B552" i="1"/>
  <c r="C552" i="1"/>
  <c r="D552" i="1"/>
  <c r="E552" i="1"/>
  <c r="F552" i="1"/>
  <c r="A553" i="1"/>
  <c r="B553" i="1"/>
  <c r="C553" i="1"/>
  <c r="D553" i="1"/>
  <c r="E553" i="1"/>
  <c r="F553" i="1"/>
  <c r="A554" i="1"/>
  <c r="B554" i="1"/>
  <c r="C554" i="1"/>
  <c r="D554" i="1"/>
  <c r="E554" i="1"/>
  <c r="F554" i="1"/>
  <c r="A555" i="1"/>
  <c r="B555" i="1"/>
  <c r="C555" i="1"/>
  <c r="D555" i="1"/>
  <c r="E555" i="1"/>
  <c r="F555" i="1"/>
  <c r="A556" i="1"/>
  <c r="B556" i="1"/>
  <c r="C556" i="1"/>
  <c r="D556" i="1"/>
  <c r="E556" i="1"/>
  <c r="F556" i="1"/>
  <c r="A557" i="1"/>
  <c r="B557" i="1"/>
  <c r="C557" i="1"/>
  <c r="D557" i="1"/>
  <c r="E557" i="1"/>
  <c r="F557" i="1"/>
  <c r="A558" i="1"/>
  <c r="B558" i="1"/>
  <c r="C558" i="1"/>
  <c r="D558" i="1"/>
  <c r="E558" i="1"/>
  <c r="F558" i="1"/>
  <c r="A559" i="1"/>
  <c r="B559" i="1"/>
  <c r="C559" i="1"/>
  <c r="D559" i="1"/>
  <c r="E559" i="1"/>
  <c r="F559" i="1"/>
  <c r="A560" i="1"/>
  <c r="B560" i="1"/>
  <c r="C560" i="1"/>
  <c r="D560" i="1"/>
  <c r="E560" i="1"/>
  <c r="F560" i="1"/>
  <c r="A561" i="1"/>
  <c r="B561" i="1"/>
  <c r="C561" i="1"/>
  <c r="D561" i="1"/>
  <c r="E561" i="1"/>
  <c r="F561" i="1"/>
  <c r="A562" i="1"/>
  <c r="B562" i="1"/>
  <c r="C562" i="1"/>
  <c r="D562" i="1"/>
  <c r="E562" i="1"/>
  <c r="F562" i="1"/>
  <c r="A563" i="1"/>
  <c r="B563" i="1"/>
  <c r="C563" i="1"/>
  <c r="D563" i="1"/>
  <c r="E563" i="1"/>
  <c r="F563" i="1"/>
  <c r="A564" i="1"/>
  <c r="B564" i="1"/>
  <c r="C564" i="1"/>
  <c r="D564" i="1"/>
  <c r="E564" i="1"/>
  <c r="F564" i="1"/>
  <c r="A565" i="1"/>
  <c r="B565" i="1"/>
  <c r="C565" i="1"/>
  <c r="D565" i="1"/>
  <c r="E565" i="1"/>
  <c r="F565" i="1"/>
  <c r="A566" i="1"/>
  <c r="B566" i="1"/>
  <c r="C566" i="1"/>
  <c r="D566" i="1"/>
  <c r="E566" i="1"/>
  <c r="F566" i="1"/>
  <c r="A567" i="1"/>
  <c r="B567" i="1"/>
  <c r="C567" i="1"/>
  <c r="D567" i="1"/>
  <c r="E567" i="1"/>
  <c r="F567" i="1"/>
  <c r="A568" i="1"/>
  <c r="B568" i="1"/>
  <c r="C568" i="1"/>
  <c r="D568" i="1"/>
  <c r="E568" i="1"/>
  <c r="F568" i="1"/>
  <c r="A569" i="1"/>
  <c r="B569" i="1"/>
  <c r="C569" i="1"/>
  <c r="D569" i="1"/>
  <c r="E569" i="1"/>
  <c r="F569" i="1"/>
  <c r="A570" i="1"/>
  <c r="B570" i="1"/>
  <c r="C570" i="1"/>
  <c r="D570" i="1"/>
  <c r="E570" i="1"/>
  <c r="F570" i="1"/>
  <c r="A571" i="1"/>
  <c r="B571" i="1"/>
  <c r="C571" i="1"/>
  <c r="D571" i="1"/>
  <c r="E571" i="1"/>
  <c r="F571" i="1"/>
  <c r="A572" i="1"/>
  <c r="B572" i="1"/>
  <c r="C572" i="1"/>
  <c r="D572" i="1"/>
  <c r="E572" i="1"/>
  <c r="F572" i="1"/>
  <c r="A573" i="1"/>
  <c r="B573" i="1"/>
  <c r="C573" i="1"/>
  <c r="D573" i="1"/>
  <c r="E573" i="1"/>
  <c r="F573" i="1"/>
  <c r="A574" i="1"/>
  <c r="B574" i="1"/>
  <c r="C574" i="1"/>
  <c r="D574" i="1"/>
  <c r="E574" i="1"/>
  <c r="F574" i="1"/>
  <c r="A575" i="1"/>
  <c r="B575" i="1"/>
  <c r="C575" i="1"/>
  <c r="D575" i="1"/>
  <c r="E575" i="1"/>
  <c r="F575" i="1"/>
  <c r="A576" i="1"/>
  <c r="B576" i="1"/>
  <c r="C576" i="1"/>
  <c r="D576" i="1"/>
  <c r="E576" i="1"/>
  <c r="F576" i="1"/>
  <c r="A577" i="1"/>
  <c r="B577" i="1"/>
  <c r="C577" i="1"/>
  <c r="D577" i="1"/>
  <c r="E577" i="1"/>
  <c r="F577" i="1"/>
  <c r="A578" i="1"/>
  <c r="B578" i="1"/>
  <c r="C578" i="1"/>
  <c r="D578" i="1"/>
  <c r="E578" i="1"/>
  <c r="F578" i="1"/>
  <c r="A579" i="1"/>
  <c r="B579" i="1"/>
  <c r="C579" i="1"/>
  <c r="D579" i="1"/>
  <c r="E579" i="1"/>
  <c r="F579" i="1"/>
  <c r="A580" i="1"/>
  <c r="B580" i="1"/>
  <c r="C580" i="1"/>
  <c r="D580" i="1"/>
  <c r="E580" i="1"/>
  <c r="F580" i="1"/>
  <c r="A581" i="1"/>
  <c r="B581" i="1"/>
  <c r="C581" i="1"/>
  <c r="D581" i="1"/>
  <c r="E581" i="1"/>
  <c r="F581" i="1"/>
  <c r="A582" i="1"/>
  <c r="B582" i="1"/>
  <c r="C582" i="1"/>
  <c r="D582" i="1"/>
  <c r="E582" i="1"/>
  <c r="F582" i="1"/>
  <c r="A583" i="1"/>
  <c r="B583" i="1"/>
  <c r="C583" i="1"/>
  <c r="D583" i="1"/>
  <c r="E583" i="1"/>
  <c r="F583" i="1"/>
  <c r="A584" i="1"/>
  <c r="B584" i="1"/>
  <c r="C584" i="1"/>
  <c r="D584" i="1"/>
  <c r="E584" i="1"/>
  <c r="F584" i="1"/>
  <c r="A585" i="1"/>
  <c r="B585" i="1"/>
  <c r="C585" i="1"/>
  <c r="D585" i="1"/>
  <c r="E585" i="1"/>
  <c r="F585" i="1"/>
  <c r="A586" i="1"/>
  <c r="B586" i="1"/>
  <c r="C586" i="1"/>
  <c r="D586" i="1"/>
  <c r="E586" i="1"/>
  <c r="F586" i="1"/>
  <c r="A587" i="1"/>
  <c r="B587" i="1"/>
  <c r="C587" i="1"/>
  <c r="D587" i="1"/>
  <c r="E587" i="1"/>
  <c r="F587" i="1"/>
  <c r="A588" i="1"/>
  <c r="B588" i="1"/>
  <c r="C588" i="1"/>
  <c r="D588" i="1"/>
  <c r="E588" i="1"/>
  <c r="F588" i="1"/>
  <c r="A589" i="1"/>
  <c r="B589" i="1"/>
  <c r="C589" i="1"/>
  <c r="D589" i="1"/>
  <c r="E589" i="1"/>
  <c r="F589" i="1"/>
  <c r="A590" i="1"/>
  <c r="B590" i="1"/>
  <c r="C590" i="1"/>
  <c r="D590" i="1"/>
  <c r="E590" i="1"/>
  <c r="F590" i="1"/>
  <c r="A591" i="1"/>
  <c r="B591" i="1"/>
  <c r="C591" i="1"/>
  <c r="D591" i="1"/>
  <c r="E591" i="1"/>
  <c r="F591" i="1"/>
  <c r="A592" i="1"/>
  <c r="B592" i="1"/>
  <c r="C592" i="1"/>
  <c r="D592" i="1"/>
  <c r="E592" i="1"/>
  <c r="F592" i="1"/>
  <c r="A593" i="1"/>
  <c r="B593" i="1"/>
  <c r="C593" i="1"/>
  <c r="D593" i="1"/>
  <c r="E593" i="1"/>
  <c r="F593" i="1"/>
  <c r="A594" i="1"/>
  <c r="B594" i="1"/>
  <c r="C594" i="1"/>
  <c r="D594" i="1"/>
  <c r="E594" i="1"/>
  <c r="F594" i="1"/>
  <c r="A595" i="1"/>
  <c r="B595" i="1"/>
  <c r="C595" i="1"/>
  <c r="D595" i="1"/>
  <c r="E595" i="1"/>
  <c r="F595" i="1"/>
  <c r="A596" i="1"/>
  <c r="B596" i="1"/>
  <c r="C596" i="1"/>
  <c r="D596" i="1"/>
  <c r="E596" i="1"/>
  <c r="F596" i="1"/>
  <c r="A597" i="1"/>
  <c r="B597" i="1"/>
  <c r="C597" i="1"/>
  <c r="D597" i="1"/>
  <c r="E597" i="1"/>
  <c r="F597" i="1"/>
  <c r="A598" i="1"/>
  <c r="B598" i="1"/>
  <c r="C598" i="1"/>
  <c r="D598" i="1"/>
  <c r="E598" i="1"/>
  <c r="F598" i="1"/>
  <c r="A599" i="1"/>
  <c r="B599" i="1"/>
  <c r="C599" i="1"/>
  <c r="D599" i="1"/>
  <c r="E599" i="1"/>
  <c r="F599" i="1"/>
  <c r="A600" i="1"/>
  <c r="B600" i="1"/>
  <c r="C600" i="1"/>
  <c r="D600" i="1"/>
  <c r="E600" i="1"/>
  <c r="F600" i="1"/>
  <c r="A601" i="1"/>
  <c r="B601" i="1"/>
  <c r="C601" i="1"/>
  <c r="D601" i="1"/>
  <c r="E601" i="1"/>
  <c r="F601" i="1"/>
  <c r="A602" i="1"/>
  <c r="B602" i="1"/>
  <c r="C602" i="1"/>
  <c r="D602" i="1"/>
  <c r="E602" i="1"/>
  <c r="F602" i="1"/>
  <c r="A603" i="1"/>
  <c r="B603" i="1"/>
  <c r="C603" i="1"/>
  <c r="D603" i="1"/>
  <c r="E603" i="1"/>
  <c r="F603" i="1"/>
  <c r="A604" i="1"/>
  <c r="B604" i="1"/>
  <c r="C604" i="1"/>
  <c r="D604" i="1"/>
  <c r="E604" i="1"/>
  <c r="F604" i="1"/>
  <c r="A605" i="1"/>
  <c r="B605" i="1"/>
  <c r="C605" i="1"/>
  <c r="D605" i="1"/>
  <c r="E605" i="1"/>
  <c r="F605" i="1"/>
  <c r="A606" i="1"/>
  <c r="B606" i="1"/>
  <c r="C606" i="1"/>
  <c r="D606" i="1"/>
  <c r="E606" i="1"/>
  <c r="F606" i="1"/>
  <c r="A607" i="1"/>
  <c r="B607" i="1"/>
  <c r="C607" i="1"/>
  <c r="D607" i="1"/>
  <c r="E607" i="1"/>
  <c r="F607" i="1"/>
  <c r="A608" i="1"/>
  <c r="B608" i="1"/>
  <c r="C608" i="1"/>
  <c r="D608" i="1"/>
  <c r="E608" i="1"/>
  <c r="F608" i="1"/>
  <c r="A609" i="1"/>
  <c r="B609" i="1"/>
  <c r="C609" i="1"/>
  <c r="D609" i="1"/>
  <c r="E609" i="1"/>
  <c r="F609" i="1"/>
  <c r="A610" i="1"/>
  <c r="B610" i="1"/>
  <c r="C610" i="1"/>
  <c r="D610" i="1"/>
  <c r="E610" i="1"/>
  <c r="F610" i="1"/>
  <c r="A611" i="1"/>
  <c r="B611" i="1"/>
  <c r="C611" i="1"/>
  <c r="D611" i="1"/>
  <c r="E611" i="1"/>
  <c r="F611" i="1"/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2" i="1"/>
  <c r="A2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</calcChain>
</file>

<file path=xl/sharedStrings.xml><?xml version="1.0" encoding="utf-8"?>
<sst xmlns="http://schemas.openxmlformats.org/spreadsheetml/2006/main" count="35787" uniqueCount="3138">
  <si>
    <t>COD ATENDIMENTO</t>
  </si>
  <si>
    <t>COD PROSPECT</t>
  </si>
  <si>
    <t>DATA INICIO ATENDIMENTO</t>
  </si>
  <si>
    <t>DATA TERMINO ATENDIMENTO</t>
  </si>
  <si>
    <t>CAMPANHA</t>
  </si>
  <si>
    <t>OPERADOR</t>
  </si>
  <si>
    <t>LOGIN OPERADOR</t>
  </si>
  <si>
    <t>SUPERVISOR DO ATENDIMENTO</t>
  </si>
  <si>
    <t>TIPO DE STATUS DO ATENDIMENTO</t>
  </si>
  <si>
    <t>STATUS DO ATENDIMENTO</t>
  </si>
  <si>
    <t>TIPO DE STATUS DA OFERTA</t>
  </si>
  <si>
    <t>STATUS DA OFERTA</t>
  </si>
  <si>
    <t>STATUS DA AUDITORIA</t>
  </si>
  <si>
    <t>DATA AUDITORIA</t>
  </si>
  <si>
    <t>TELEFONE DO ATENDIMENTO</t>
  </si>
  <si>
    <t>TELEFONE DO AGENDAMENTO</t>
  </si>
  <si>
    <t>DATA DO AGENDAMENTO</t>
  </si>
  <si>
    <t>MAILING</t>
  </si>
  <si>
    <t>TICKET DISCADOR</t>
  </si>
  <si>
    <t>ORIGEM DO ATENDIMENTO</t>
  </si>
  <si>
    <t>ID PRODUTO</t>
  </si>
  <si>
    <t>NOME PRODUTO</t>
  </si>
  <si>
    <t>FATURA DIGITAL</t>
  </si>
  <si>
    <t>EMAIL DA FATURA</t>
  </si>
  <si>
    <t>DIA VENCIMENTO</t>
  </si>
  <si>
    <t>FORMA DE PAGAMENTO</t>
  </si>
  <si>
    <t>BANCO</t>
  </si>
  <si>
    <t>AGENCIA</t>
  </si>
  <si>
    <t>CONTA</t>
  </si>
  <si>
    <t>NOME</t>
  </si>
  <si>
    <t>CPF</t>
  </si>
  <si>
    <t>RG</t>
  </si>
  <si>
    <t>NASCIMENTO</t>
  </si>
  <si>
    <t>NOME DA MAE</t>
  </si>
  <si>
    <t>TEL. CELULAR</t>
  </si>
  <si>
    <t>TEL. RESIDENCIAL</t>
  </si>
  <si>
    <t>TEL. RECADO</t>
  </si>
  <si>
    <t>ESTADO CIVIL</t>
  </si>
  <si>
    <t>PROFISSAO</t>
  </si>
  <si>
    <t>FAIXA DE RENDA</t>
  </si>
  <si>
    <t>CEP</t>
  </si>
  <si>
    <t>LOGRADOURO</t>
  </si>
  <si>
    <t>NUMERO</t>
  </si>
  <si>
    <t>COMPLEMENTO</t>
  </si>
  <si>
    <t>BAIRRO</t>
  </si>
  <si>
    <t>CIDADE</t>
  </si>
  <si>
    <t>UF</t>
  </si>
  <si>
    <t>PONTO DE REF.</t>
  </si>
  <si>
    <t>PORTABILIDADE</t>
  </si>
  <si>
    <t>PLANO INDICADO</t>
  </si>
  <si>
    <t>VALOR DESCONTO APLICADO</t>
  </si>
  <si>
    <t>MAILING1</t>
  </si>
  <si>
    <t>FRESCOR</t>
  </si>
  <si>
    <t>SCORE</t>
  </si>
  <si>
    <t>PROPENSÃO</t>
  </si>
  <si>
    <t>OFERTA 01</t>
  </si>
  <si>
    <t>OFERTA 02</t>
  </si>
  <si>
    <t>OFERTA 03</t>
  </si>
  <si>
    <t>ESTOURO FRANQUIA</t>
  </si>
  <si>
    <t>CLIENTE RECARREGADOR</t>
  </si>
  <si>
    <t>ESTRATÉGIA DIA</t>
  </si>
  <si>
    <t>ESTRAT. LIVRE 1</t>
  </si>
  <si>
    <t>ARPU</t>
  </si>
  <si>
    <t>OBSERVAÇÃO</t>
  </si>
  <si>
    <t>ANA CAROLLYNE DA CRUZ MIRANDA</t>
  </si>
  <si>
    <t>SARAH DE SOUSA PEREIRA</t>
  </si>
  <si>
    <t>RECUSA</t>
  </si>
  <si>
    <t>Cacau_CC_17.03</t>
  </si>
  <si>
    <t>Preditivo</t>
  </si>
  <si>
    <t>CACAU SHOW CI</t>
  </si>
  <si>
    <t>Não</t>
  </si>
  <si>
    <t>NI</t>
  </si>
  <si>
    <t>Sem faturamento</t>
  </si>
  <si>
    <t>RS SAPUCAIA DO SUL CENTRO</t>
  </si>
  <si>
    <t>SP SAO VICENTE SH CENTRO</t>
  </si>
  <si>
    <t>Kariny Leme</t>
  </si>
  <si>
    <t>Karinyleme@hotmail.com</t>
  </si>
  <si>
    <t>SP SOROCABA CARREFOUR SONIA MARIA</t>
  </si>
  <si>
    <t>BIANCA MOREIRA TERCEIRO</t>
  </si>
  <si>
    <t>Entre R$5.000 e R$9.999</t>
  </si>
  <si>
    <t>SP JUNDIAI SH MAX</t>
  </si>
  <si>
    <t>Cacau_CC_08.03</t>
  </si>
  <si>
    <t>Acima de R$100.000</t>
  </si>
  <si>
    <t>SP SAO VICENTE CENTRO LL</t>
  </si>
  <si>
    <t>SILVIO ANTONIO RIBEIRO BRUZACA JUNIOR</t>
  </si>
  <si>
    <t>ACEITE</t>
  </si>
  <si>
    <t>CONFIRMOU PRESENÇA NA LOJA</t>
  </si>
  <si>
    <t>Cacau_CC_28.03</t>
  </si>
  <si>
    <t>Gilvan medenski</t>
  </si>
  <si>
    <t>gilvan115526@hotmail.com</t>
  </si>
  <si>
    <t>Entre R$20.000 e R$29.999</t>
  </si>
  <si>
    <t>SC BALNEARIO CAMBORIU SH BALNEARIO</t>
  </si>
  <si>
    <t>DIA 15/04/22 OU DIA 16/04/22 SC BALNEARIO CAMBORIU SH BALNEARIO</t>
  </si>
  <si>
    <t>Cacau_CC_13.04</t>
  </si>
  <si>
    <t>Maria Heduardha Odallya Lopes Silva</t>
  </si>
  <si>
    <t>kayllaluiza201999@gmail.com</t>
  </si>
  <si>
    <t>SP FRANCA CENTRO</t>
  </si>
  <si>
    <t>DATA: 18/04/2022</t>
  </si>
  <si>
    <t>Cassio Taua dos santos zimmermann</t>
  </si>
  <si>
    <t>cassiolixo161@gmail.com</t>
  </si>
  <si>
    <t>Entre R$30.000 e R$99.999</t>
  </si>
  <si>
    <t>RS TAQUARA CENTRO</t>
  </si>
  <si>
    <t>DATA: 13/04/2022 A TARDE</t>
  </si>
  <si>
    <t>Cacau_CC_12.04</t>
  </si>
  <si>
    <t>Jessica suele da luz meira</t>
  </si>
  <si>
    <t>julianeidossantos9@gmail.com</t>
  </si>
  <si>
    <t>RS CAPAO DA CANOA CENTER SH PARAGUASSU</t>
  </si>
  <si>
    <t>DIA 18/04/22 RS CAPAO DA CANOA CENTER SH PARAGUASSU</t>
  </si>
  <si>
    <t>Cacau_CC_24.03</t>
  </si>
  <si>
    <t>Liliane Cristina Santos Ferreira</t>
  </si>
  <si>
    <t>liliane-liliane-linda@hotmail.com</t>
  </si>
  <si>
    <t>SP VARZEA PAULISTA CENTRO</t>
  </si>
  <si>
    <t>DIA 18/04/22 SP VARZEA PAULISTA CENTRO</t>
  </si>
  <si>
    <t>Cacau_CC_11.04</t>
  </si>
  <si>
    <t>Rayane Oliveira de Souza</t>
  </si>
  <si>
    <t>raygeansouza@gmail.com</t>
  </si>
  <si>
    <t>SP MAUA VILA ASSIS BRASIL</t>
  </si>
  <si>
    <t>DATA: 11/04/2022 A NOITE</t>
  </si>
  <si>
    <t>Cacau_CC_04.04</t>
  </si>
  <si>
    <t>AndrÃ© Porrino</t>
  </si>
  <si>
    <t>andreporrino@gmail.com</t>
  </si>
  <si>
    <t>Abaixo de 9</t>
  </si>
  <si>
    <t>SP SAO BERNARDO DO CAMPO TABOAO</t>
  </si>
  <si>
    <t>DATA: 12/04/2022</t>
  </si>
  <si>
    <t>Pamelade castro vicente</t>
  </si>
  <si>
    <t>pamela2103cajuru@gmail.com</t>
  </si>
  <si>
    <t>SP CAJURU CENTRO</t>
  </si>
  <si>
    <t>DATA: 13/04/2022</t>
  </si>
  <si>
    <t>Cacau_CC_05.04</t>
  </si>
  <si>
    <t>Larissa de godoy ferreira</t>
  </si>
  <si>
    <t>larissaeluan100@gmail.com</t>
  </si>
  <si>
    <t>SP BAURU 13 DE MAIO</t>
  </si>
  <si>
    <t>NatÃ¡lia Cristina da Silva AraÃºjo</t>
  </si>
  <si>
    <t>nataliacristinacristina.23@gmail.com</t>
  </si>
  <si>
    <t>DATA: 13/04/2022  A TARDE</t>
  </si>
  <si>
    <t>RS PELOTAS GALERIA SATTE ALAN</t>
  </si>
  <si>
    <t>AGENDAMENTO</t>
  </si>
  <si>
    <t>CLIENTE VAI ANALISAR A PROPOSTA</t>
  </si>
  <si>
    <t>Amanda Coutinho Temer</t>
  </si>
  <si>
    <t>amandactemer@hotmail.com</t>
  </si>
  <si>
    <t>SP ARUJA CENTRO</t>
  </si>
  <si>
    <t>Cacau_CC_21.03</t>
  </si>
  <si>
    <t>Cacau_CC_30.03</t>
  </si>
  <si>
    <t>Alexsander de Campos Manhoso</t>
  </si>
  <si>
    <t>alexcastelodascores@hotmail.com</t>
  </si>
  <si>
    <t>SP SUZANO CENTRO</t>
  </si>
  <si>
    <t>Natalia Caroline pardim moura</t>
  </si>
  <si>
    <t>nataliapardim86@gmail.com</t>
  </si>
  <si>
    <t>SP MARILIA CENTRO</t>
  </si>
  <si>
    <t>LOJA: JORAMALHO/ MARILIA- SÃO PAULO</t>
  </si>
  <si>
    <t>priscila dos santos rodrigues</t>
  </si>
  <si>
    <t>prituti.s.rodrigues@gmail.com</t>
  </si>
  <si>
    <t>SP JAU CENTRO</t>
  </si>
  <si>
    <t>Raquel Cezar Bairro</t>
  </si>
  <si>
    <t>RS SANTA MARIA SH SANTA MARIA</t>
  </si>
  <si>
    <t>Cacau_CC_14.03</t>
  </si>
  <si>
    <t>Giulia da Silva oliveira</t>
  </si>
  <si>
    <t>sjrepresentante@gmail.com</t>
  </si>
  <si>
    <t>ATÉ O DIA 15/04/22 RS PELOTAS GALERIA SATTE ALAN</t>
  </si>
  <si>
    <t>Andressa VitÃ³ria Camilo</t>
  </si>
  <si>
    <t>familiacamilo16@gmail.com</t>
  </si>
  <si>
    <t>SP GUARUJA CENTRO II</t>
  </si>
  <si>
    <t>LOJA:DIA:16/04/2022SP GUARUJA CENTRO II</t>
  </si>
  <si>
    <t>Micola Pardauil Tavares</t>
  </si>
  <si>
    <t>tavaresmicola@gmail.com</t>
  </si>
  <si>
    <t>RS FREDERICO WESTPHALEN CENTRO</t>
  </si>
  <si>
    <t>DIA 14/04/22 RS FREDERICO WESTPHALEN CENTRO</t>
  </si>
  <si>
    <t>Cacau_CC_14.04</t>
  </si>
  <si>
    <t>CAROLAINE cruz de Noronha</t>
  </si>
  <si>
    <t>cruzcarol219@gmail.com</t>
  </si>
  <si>
    <t>SP SANTA BARBARA DO OESTE SH TIVOLLI</t>
  </si>
  <si>
    <t>Felipe Francisco marinho dos Santos</t>
  </si>
  <si>
    <t>felipefrancisco0190f@gmail.com</t>
  </si>
  <si>
    <t>SP MOGI DAS CRUZES BRAS CUBAS</t>
  </si>
  <si>
    <t>Cacau_CC_08.04</t>
  </si>
  <si>
    <t>Andriele Camila da Luz</t>
  </si>
  <si>
    <t>andrielegustavo2@gmail.com</t>
  </si>
  <si>
    <t>SP BARIRI CENTRO</t>
  </si>
  <si>
    <t>ATÉ DIA 16/04/22 SP BARIRI CENTRO</t>
  </si>
  <si>
    <t>Cacau_CC_25.03.csv</t>
  </si>
  <si>
    <t>Daniele Xavier tonini</t>
  </si>
  <si>
    <t>dannyellatonini3@gmail.com</t>
  </si>
  <si>
    <t>Entre R$2.000 e R$4.999</t>
  </si>
  <si>
    <t>SP CARAPICUIBA SH CARAPICUIBA</t>
  </si>
  <si>
    <t>DATA: 16/04/2022</t>
  </si>
  <si>
    <t>Jessica Gomes de Abreu</t>
  </si>
  <si>
    <t>mynameiiisjessica@gmail.com</t>
  </si>
  <si>
    <t>Entre R$300 e R$1.999</t>
  </si>
  <si>
    <t>SP CAMPINAS SH CAMPINAS</t>
  </si>
  <si>
    <t>DIA 13/04/22 SP CAMPINAS SH CAMPINAS</t>
  </si>
  <si>
    <t>Raissa Palma Taveira</t>
  </si>
  <si>
    <t>palmaraissa232@gmail.com</t>
  </si>
  <si>
    <t>SP PINDAMONHANGABA CENTRO</t>
  </si>
  <si>
    <t>DATA: 14/04/2022</t>
  </si>
  <si>
    <t>Cacau_CC_31.03</t>
  </si>
  <si>
    <t>Bruna crispim</t>
  </si>
  <si>
    <t>brunacrispimashileybrunacrispi@gmail.com</t>
  </si>
  <si>
    <t>SP RIBEIRAO PRETO EXTRA RIBEIRAO PRETO</t>
  </si>
  <si>
    <t>DATA: 14/04/2022 PELA MANHA</t>
  </si>
  <si>
    <t>Pamella Regina Teixeira GonÃ§alves</t>
  </si>
  <si>
    <t>pamella.paam.teixeira@gmail.com</t>
  </si>
  <si>
    <t>SP ITAPETININGA CENTRO</t>
  </si>
  <si>
    <t>Consulta De Cliente</t>
  </si>
  <si>
    <t>Hellen Carolina Cabral dos Santos</t>
  </si>
  <si>
    <t>hellencarolinaa@hotmail.com</t>
  </si>
  <si>
    <t>DATA: 11/04/2022</t>
  </si>
  <si>
    <t>Maria Augusta Isensee</t>
  </si>
  <si>
    <t>SC GASPAR CENTRO</t>
  </si>
  <si>
    <t>Paula Rodales</t>
  </si>
  <si>
    <t>paularodalesrs@gmail.com</t>
  </si>
  <si>
    <t>RS SANTO ANGELO CENTRO</t>
  </si>
  <si>
    <t>Cacau_CC_07.04</t>
  </si>
  <si>
    <t>Tatiana Cardoso Rodrigues dos Santos</t>
  </si>
  <si>
    <t>Tatiana-cardoso@hotmail.com</t>
  </si>
  <si>
    <t>SP SAO ROQUE CENTRO</t>
  </si>
  <si>
    <t>DATA: 13/04/2022 APÓS 17H</t>
  </si>
  <si>
    <t>Geiciane aparecida pereira</t>
  </si>
  <si>
    <t>walexr9@gmail.com</t>
  </si>
  <si>
    <t>SP MONGAGUA CENTRO</t>
  </si>
  <si>
    <t>Cacau_CC_09.03.02.csv</t>
  </si>
  <si>
    <t>SP SAO JOAQUIM DA BARRA</t>
  </si>
  <si>
    <t>Dienifer Juliana dias machado</t>
  </si>
  <si>
    <t>dieniferjuliana404@gmail.com</t>
  </si>
  <si>
    <t>Cacau_CC_06.04</t>
  </si>
  <si>
    <t>Vanessa Aparecida Leodoro</t>
  </si>
  <si>
    <t>Leodorovanessaaparecida@gmail.com</t>
  </si>
  <si>
    <t>SP ARARAQUARA VILA XAVIER</t>
  </si>
  <si>
    <t>DATA: 14/04/2022 APÓS AS 17H</t>
  </si>
  <si>
    <t>Diva Lima Ribeiro Silva</t>
  </si>
  <si>
    <t>divalrs@gmail.com</t>
  </si>
  <si>
    <t>LOJA: SP MAUA VILA ASSIS BRASILDIA: 13/04/2022</t>
  </si>
  <si>
    <t>Jessica santos camini</t>
  </si>
  <si>
    <t>andersondasilvafranco666@gmail.com</t>
  </si>
  <si>
    <t>RS NOVO HAMBURGO SH NOVO</t>
  </si>
  <si>
    <t>LOJA:RS NOVO HAMBURGO SHOPPING NOVO</t>
  </si>
  <si>
    <t>Cacau_CC_29.03</t>
  </si>
  <si>
    <t>Michelle Sordi Bardelli</t>
  </si>
  <si>
    <t>michellesordi94@gmail.com</t>
  </si>
  <si>
    <t>SP OURINHOS CENTRO</t>
  </si>
  <si>
    <t>DIA 14/04/22 SP OURINHOS CENTRO</t>
  </si>
  <si>
    <t>Christiany Cundari da Silva Santos</t>
  </si>
  <si>
    <t>cundarichristiany@gmail.com</t>
  </si>
  <si>
    <t>AndrÃ© Luis da Silva</t>
  </si>
  <si>
    <t>andreluiis89@hotmail.com</t>
  </si>
  <si>
    <t>SP SBC CARREFOUR DEMARCHI</t>
  </si>
  <si>
    <t>R. Mal. Deodoro, 667 - Centro, São Bernardo do Campo - SP, 09710-011DIA:16/04/2022</t>
  </si>
  <si>
    <t>Paula Daiane Rosa da Silva</t>
  </si>
  <si>
    <t>paulladaiane12@gmail.com</t>
  </si>
  <si>
    <t>RS IJUI CENTRO</t>
  </si>
  <si>
    <t>DIA 19/04/22 RS IJUI CENTRO</t>
  </si>
  <si>
    <t>CÃ©sar Augusto Carvalho de Jesus</t>
  </si>
  <si>
    <t>augustinho8991237@gmail.com</t>
  </si>
  <si>
    <t>SP PIRACICABA SUPER PAGUE MENOS</t>
  </si>
  <si>
    <t>18/04/2022***</t>
  </si>
  <si>
    <t>Carolina Peixoto</t>
  </si>
  <si>
    <t>carolpeixoto1@hotmail.com</t>
  </si>
  <si>
    <t>SP GUARIBA CENTRO</t>
  </si>
  <si>
    <t>DIA 20/04/22 SP GUARIBA CENTRO</t>
  </si>
  <si>
    <t>Aline Carmo Correa Costa</t>
  </si>
  <si>
    <t>alininhazinhapf@hotmail.com</t>
  </si>
  <si>
    <t>SP PALESTINA CONT CENTRO</t>
  </si>
  <si>
    <t>DIA 18/04/22  Riopreto Shopping Center - SH CENTER - Av. Brg. Faria Lima, 6363 - LJ 175 - Jardim Morumbi, São José do Rio Preto - SP</t>
  </si>
  <si>
    <t>Taiane Tavares Ribeiro</t>
  </si>
  <si>
    <t>taianet656@gmail.com</t>
  </si>
  <si>
    <t>RS BAGE CENTRO</t>
  </si>
  <si>
    <t>RS BAGE CENTRO18/04/2022</t>
  </si>
  <si>
    <t>sinara soares andrade</t>
  </si>
  <si>
    <t>joaocarlossoares105@gmail.com</t>
  </si>
  <si>
    <t>RS SARANDI CENTRO</t>
  </si>
  <si>
    <t>JoÃ£o Ferreira da Silva</t>
  </si>
  <si>
    <t>joao_ferreira_silva@outlook.com</t>
  </si>
  <si>
    <t>Sem cadastros</t>
  </si>
  <si>
    <t>SP COTIA BEST CENTER MALL</t>
  </si>
  <si>
    <t>PEDIU PARA LIGAR EM OUTRO MOMENTO</t>
  </si>
  <si>
    <t>Cilene dos Santos Neves</t>
  </si>
  <si>
    <t>cilene-neves@hotmail.com</t>
  </si>
  <si>
    <t>SP TAUBATE CENTRO</t>
  </si>
  <si>
    <t>VANESSA APARECIDA DO CARMO TORINA DE OLIVEIRA</t>
  </si>
  <si>
    <t>RS PELOTAS CENTRO</t>
  </si>
  <si>
    <t>SP SUZANO CONT SUPER NAGUMO</t>
  </si>
  <si>
    <t>Camila_meneguine@hotmail.com</t>
  </si>
  <si>
    <t>camila_meneguine@hotmail.com</t>
  </si>
  <si>
    <t>RS GUAIBA CENTRO</t>
  </si>
  <si>
    <t>DIA 12/04/22 RS GUAIBA CENTRO</t>
  </si>
  <si>
    <t>Ana Carolina Ferreira de paula</t>
  </si>
  <si>
    <t>fana65183@gmail.com</t>
  </si>
  <si>
    <t>SP SANTANA DE PARNAIBA FAZENDINHA</t>
  </si>
  <si>
    <t>DIA 23/04/22 SP SANTANA DE PARNAIBA FAZENDINHA</t>
  </si>
  <si>
    <t>Queli Almeida</t>
  </si>
  <si>
    <t>piresqueli@hotmail.com</t>
  </si>
  <si>
    <t>RS SANTA MARIA CONT SUPER PERUZZO</t>
  </si>
  <si>
    <t>LOJA: ROYAL PLAZA SHOPPING DATA: 23/04/2022</t>
  </si>
  <si>
    <t>Cristiane Constantino Jurchaks</t>
  </si>
  <si>
    <t>crisdomjur@gmail.com</t>
  </si>
  <si>
    <t>SC JOINVILLE HIPERMERCADO CONDOR</t>
  </si>
  <si>
    <t>ATÉ DIA 16/04/22 SC JOINVILLE HIPERMERCADO CONDOR</t>
  </si>
  <si>
    <t>Marcilene Vidal da Silva</t>
  </si>
  <si>
    <t>Marcileneluizeduardo@gmail.com</t>
  </si>
  <si>
    <t>SC PALHOCA SH VIA CATARINA</t>
  </si>
  <si>
    <t>DIA 14/04/22 SC PALHOCA SH VIA CATARINA</t>
  </si>
  <si>
    <t>Isabela Azevedo Duarte</t>
  </si>
  <si>
    <t>isabelaazevedo08@gmail.com</t>
  </si>
  <si>
    <t>SP BAURU CENTRO</t>
  </si>
  <si>
    <t>DATA: 15/04/2022</t>
  </si>
  <si>
    <t>Rosemary Alves de Barros</t>
  </si>
  <si>
    <t>rose85094@gmail.com</t>
  </si>
  <si>
    <t>SP HORTOLANDIA CENTRO</t>
  </si>
  <si>
    <t>ATÉ DIA 16/04/22 SP HORTOLANDIA CENTRO</t>
  </si>
  <si>
    <t>Claudia Regina Rodrigues Reis</t>
  </si>
  <si>
    <t>claudiarrreis@hotmail.com</t>
  </si>
  <si>
    <t>SP SANTOS GALERIA RUA</t>
  </si>
  <si>
    <t>DIA:28/04/2022LOJA: SP SANTOS GALERIA RUA</t>
  </si>
  <si>
    <t>Fernanda Cristina Costa e Silva</t>
  </si>
  <si>
    <t>cristinafer1972@gmail.com</t>
  </si>
  <si>
    <t>LOJA:SP PINDAMONHANGABA CENTRODIA: 14/04/2022</t>
  </si>
  <si>
    <t>DATA: 18/09/2022</t>
  </si>
  <si>
    <t>Fernanda Oliveira costa</t>
  </si>
  <si>
    <t>fernandacosta1722@gmail.com</t>
  </si>
  <si>
    <t>Jaqueline Bortoleto Alves Roviero</t>
  </si>
  <si>
    <t>jaquelinebortoleto@icloud.com</t>
  </si>
  <si>
    <t>Abaixo de R$299</t>
  </si>
  <si>
    <t>SP RIBEIRAO PRETO CARREFOUR VIA NORTE</t>
  </si>
  <si>
    <t>Fernanda Correia Silveira</t>
  </si>
  <si>
    <t>fernanda.csilveira@outlook.com</t>
  </si>
  <si>
    <t>SP ITATIBA CENTRO</t>
  </si>
  <si>
    <t>Silvia Pereira Dias</t>
  </si>
  <si>
    <t>gabidiaslvp@gmail.com</t>
  </si>
  <si>
    <t>SP DIADEMA CARREFOUR DIADEMA</t>
  </si>
  <si>
    <t>Ana Carolina Jesus Matias</t>
  </si>
  <si>
    <t>ana.carolina25011999@gmail.com</t>
  </si>
  <si>
    <t>SP BARRA BONITA CENTRO</t>
  </si>
  <si>
    <t>DATA: 04/05/2022</t>
  </si>
  <si>
    <t>Sasha marquiele da Rosa Machado</t>
  </si>
  <si>
    <t>Sasharosa299@gmail.com</t>
  </si>
  <si>
    <t>RS IJUI CENTRO II</t>
  </si>
  <si>
    <t>ThainÃ¡ Miranda Caetano</t>
  </si>
  <si>
    <t>tainahmiranda7@gmail.com</t>
  </si>
  <si>
    <t>SP MARILIA SH AQUARIUS</t>
  </si>
  <si>
    <t>ATÉ DIA 22/04/22 SP MARILIA SH AQUARIUS</t>
  </si>
  <si>
    <t>LetÃ­cia Renata Kettermann</t>
  </si>
  <si>
    <t>aicitelrk@yahoo.com</t>
  </si>
  <si>
    <t>RS BAGE CENTRO II</t>
  </si>
  <si>
    <t>ATÉ DIA 22/04/22 RS BAGE CENTRO II</t>
  </si>
  <si>
    <t>Ester Dias de Paula</t>
  </si>
  <si>
    <t>esterzinhadias15@gmail.com</t>
  </si>
  <si>
    <t>DIA 19/04/22 SP OURINHOS CENTRO</t>
  </si>
  <si>
    <t>Karolayne Alberto</t>
  </si>
  <si>
    <t>karolalberto78@gmail.com</t>
  </si>
  <si>
    <t>Entre R$10.000 e R$19.999</t>
  </si>
  <si>
    <t>SP CAMPINAS EXTRA AMOREIRAS</t>
  </si>
  <si>
    <t>Jenifer MuÃ±oz Marins</t>
  </si>
  <si>
    <t>jenifermarins.jm@gmail.com</t>
  </si>
  <si>
    <t>SP VALINHOS SH VALINHOS</t>
  </si>
  <si>
    <t>SILVANA MARIA SILVA DE VIEIRA CARDOSO</t>
  </si>
  <si>
    <t>silvana.extra@gmail.com</t>
  </si>
  <si>
    <t>SP JUNDIAI SUPERMERCADO TAUSTE</t>
  </si>
  <si>
    <t>Luana Leal Firmino</t>
  </si>
  <si>
    <t>luanalealf2010@hotmail.com</t>
  </si>
  <si>
    <t>SP VOTUPORANGA CENTRO</t>
  </si>
  <si>
    <t>LOJA: R. Amazonas, 3370 - CENTRO, Votuporanga - SP, 15500-004DIA:11/04/2022</t>
  </si>
  <si>
    <t>Yasmin Ferraz paes de Oliveira</t>
  </si>
  <si>
    <t>ferrazyasmin14@gmail.com</t>
  </si>
  <si>
    <t>SP SANTA BARBARA D OESTE CENTRO</t>
  </si>
  <si>
    <t>Bruna Cristina GonÃ§alves</t>
  </si>
  <si>
    <t>brucristina83@gmail.com</t>
  </si>
  <si>
    <t>SP ANDRADINA CENTRO</t>
  </si>
  <si>
    <t>ATÉ DIA 14/04/22 SP ANDRADINA CENTRO</t>
  </si>
  <si>
    <t>Giovana Braz de abreu</t>
  </si>
  <si>
    <t>giihbraz2@gmail.com</t>
  </si>
  <si>
    <t>SP MONTE AZUL PAULISTA CENTRO</t>
  </si>
  <si>
    <t>Robson Ademilson de Almeida</t>
  </si>
  <si>
    <t>robso07082001@gmail.com</t>
  </si>
  <si>
    <t>SP PRAIA GRANDE CIDADE OCIAN</t>
  </si>
  <si>
    <t>DIA 18/04/22 OU DIA 19/04/22 SP PRAIA GRANDE CIDADE OCIAN</t>
  </si>
  <si>
    <t>Elisangela Pinheiro</t>
  </si>
  <si>
    <t>leepinheiroquadros@gmail.com</t>
  </si>
  <si>
    <t>SC JOINVILLE PIRABEIRABA</t>
  </si>
  <si>
    <t>Maria OlÃ­via Passos da Silva</t>
  </si>
  <si>
    <t>oliviapassos@outlook.com</t>
  </si>
  <si>
    <t>SP SAO JOSE DO RIO PRETO CENTRO II</t>
  </si>
  <si>
    <t>DIA 18/04/22 SP SAO JOSE DO RIO PRETO CENTRO II</t>
  </si>
  <si>
    <t>Natalicia de Souza Barbosa</t>
  </si>
  <si>
    <t>jesus.natalicia25@gmail.com</t>
  </si>
  <si>
    <t>DIA 18/04/22 SP ARUJA CENTRO</t>
  </si>
  <si>
    <t>Emerson Souza Martins</t>
  </si>
  <si>
    <t>ANDREZA MARTINS DOS SANTOS</t>
  </si>
  <si>
    <t>andrezasantos758@gmail.com</t>
  </si>
  <si>
    <t>SP JARDINOPOLIS CENTRO</t>
  </si>
  <si>
    <t>SP JARDINOPOLIS CENTRODIA:15/04/2022</t>
  </si>
  <si>
    <t>Rodrigo Souza EugÃªnio</t>
  </si>
  <si>
    <t>rodrigodrigonumetal@gmail.com</t>
  </si>
  <si>
    <t>SP MARILIA SH ESMERALDA</t>
  </si>
  <si>
    <t>DIA 18/04/22 SP MARILIA SH ESMERALDA</t>
  </si>
  <si>
    <t>Jayne Andrade dos Santos</t>
  </si>
  <si>
    <t>jayneandrade045@gmail.com</t>
  </si>
  <si>
    <t>SP CAMPINAS EXTRA ABOLICAO</t>
  </si>
  <si>
    <t>LOJA: AVENIDA PAULISTA/ SHOPPINGDATA: 30/04/2022</t>
  </si>
  <si>
    <t>Franciele padilha dos santos</t>
  </si>
  <si>
    <t>padilhaf831@gmail.com</t>
  </si>
  <si>
    <t>SC CAMPOS NOVOS CENTRO</t>
  </si>
  <si>
    <t>SC CAMPOS NOVOS CENTRODIA:18/04/2022</t>
  </si>
  <si>
    <t>Jesse luis da silva</t>
  </si>
  <si>
    <t>Jesse.serralhero190790@gmail.com</t>
  </si>
  <si>
    <t>SP SAO JOSE DO RIO PRETO SH CIDADE</t>
  </si>
  <si>
    <t>JÃºlia Rodrigues de Oliveira</t>
  </si>
  <si>
    <t>juh.oliveira.rodrigues@gmail.com</t>
  </si>
  <si>
    <t>RS ITAQUI CENTRO</t>
  </si>
  <si>
    <t>Sara Xavier</t>
  </si>
  <si>
    <t>sara.xavier79@hotmail.com</t>
  </si>
  <si>
    <t>SP LOUVEIRA PARQUE SANTO ANTONIO</t>
  </si>
  <si>
    <t>Luana Cristina Viana Silva</t>
  </si>
  <si>
    <t>luanavianas994@gmail.com</t>
  </si>
  <si>
    <t>Lidiane Rodrigues</t>
  </si>
  <si>
    <t>clientesvipmais@gmail.com</t>
  </si>
  <si>
    <t>SP ITAQUAQUECETUBA CENTRO</t>
  </si>
  <si>
    <t>RS ALVORADA CENTRO</t>
  </si>
  <si>
    <t>Cacau_CC_22.03</t>
  </si>
  <si>
    <t>Jaiane Martins da Silva</t>
  </si>
  <si>
    <t>jaianemartins119@gmail.com</t>
  </si>
  <si>
    <t>RS CRUZ ALTA CENTRO</t>
  </si>
  <si>
    <t>PREFERIU FALAR PELO WHATSAPP</t>
  </si>
  <si>
    <t>DESISTIU DE SER REVENDEDOR</t>
  </si>
  <si>
    <t>Ricardo Wilson Dos Santos</t>
  </si>
  <si>
    <t>DESISTIU DA REVENDA</t>
  </si>
  <si>
    <t>Ana Paula moreira da silva</t>
  </si>
  <si>
    <t>anatelles544@gmail.com</t>
  </si>
  <si>
    <t>RS ALVORADA SUP MAX CENTER</t>
  </si>
  <si>
    <t>CADASTRO POR ENGANO</t>
  </si>
  <si>
    <t>jessicaizadora2021@gmail.com</t>
  </si>
  <si>
    <t>RS URUGUAIANA CENTRO</t>
  </si>
  <si>
    <t>Isabela Cintra</t>
  </si>
  <si>
    <t>isabelavc2017@gmail.com</t>
  </si>
  <si>
    <t>Entre 10 e 19</t>
  </si>
  <si>
    <t>SP FRANCA SH FRANCA</t>
  </si>
  <si>
    <t>Tatiane Gomes da Silva Cardoso dos Santos</t>
  </si>
  <si>
    <t>tatynha_gomes_84@hotmail.com</t>
  </si>
  <si>
    <t>SP GUARUJA VICENTE DE CARVALHO</t>
  </si>
  <si>
    <t>SP GUARUJA VICENTE DE CARVALHODIA:16/04/2022</t>
  </si>
  <si>
    <t>Katiuza ramos de lima</t>
  </si>
  <si>
    <t>lkatiuza@gmail.com</t>
  </si>
  <si>
    <t>RS CAXIAS DO SUL CENTRO</t>
  </si>
  <si>
    <t>LOJA:RS CAXIAS DO SUL CENTRODIA:16/04/2022</t>
  </si>
  <si>
    <t>Andressa dos Santos Freitas</t>
  </si>
  <si>
    <t>Francilete Matos de Miranda</t>
  </si>
  <si>
    <t>franciletemiranda@gmail.com</t>
  </si>
  <si>
    <t>SP CUBATAO JD CASQUEIRO</t>
  </si>
  <si>
    <t>Aline Arnauts</t>
  </si>
  <si>
    <t>harnautsrosa@gmail.com</t>
  </si>
  <si>
    <t>SC JOINVILLE BIG SUL</t>
  </si>
  <si>
    <t>Cacau_CC_23.03</t>
  </si>
  <si>
    <t>VerÃ´nica Haiara Santos Amaro</t>
  </si>
  <si>
    <t>veronica.haiara05@hotmail.com</t>
  </si>
  <si>
    <t>ATÉ DIA 14/04/22 SP CARAPICUIBA SH CARAPICUIBA</t>
  </si>
  <si>
    <t>THIAGO ROGERIO LUMIATI</t>
  </si>
  <si>
    <t>thiagolumiati@gmail.com</t>
  </si>
  <si>
    <t>Aline da silva tavares</t>
  </si>
  <si>
    <t>aline.tavares2324@gmail.com</t>
  </si>
  <si>
    <t>Regiane Martins</t>
  </si>
  <si>
    <t>regiane_maiseu@hotmail.com</t>
  </si>
  <si>
    <t>SP JUNDIAI SUPERMERCADO BOA</t>
  </si>
  <si>
    <t>Valdelice Pereira de Santana</t>
  </si>
  <si>
    <t>pwnatan114@gmail.com</t>
  </si>
  <si>
    <t>SP BARUERI CENTRO</t>
  </si>
  <si>
    <t>Paulo Henrique Ribeiro dos Santos</t>
  </si>
  <si>
    <t>paulohenriquee062@gmail.com</t>
  </si>
  <si>
    <t>SP CARAGUATATUBA CENTRO</t>
  </si>
  <si>
    <t>ATÉ DIA 16/04/22 SP CARAGUATATUBA CENTRO</t>
  </si>
  <si>
    <t>Aline cortina boeno</t>
  </si>
  <si>
    <t>pekenabatman@gmail.com</t>
  </si>
  <si>
    <t>SC SÃƒO JOSE SUPER GIASSI</t>
  </si>
  <si>
    <t>Graziele Schneider</t>
  </si>
  <si>
    <t>graziele.sch@gmail.com</t>
  </si>
  <si>
    <t>SC IMBITUBA CENTRO</t>
  </si>
  <si>
    <t>Ana Bruna da rosa schreiber</t>
  </si>
  <si>
    <t>anabrunasc98@gmail.com</t>
  </si>
  <si>
    <t>RS TRES PASSOS CENTRO</t>
  </si>
  <si>
    <t>LOJA: CIDADE DE JUÍ/ RIO GRANDE DO SULDATA: 23/04/2022</t>
  </si>
  <si>
    <t>JÃ©ssica Aline de Sousa Costa</t>
  </si>
  <si>
    <t>Jessicadl2703@gmail.com</t>
  </si>
  <si>
    <t>DATA: 23/04/2022 A TARDE</t>
  </si>
  <si>
    <t>Patricia Araujo Santos</t>
  </si>
  <si>
    <t>paaraujo2005@hotmail.com</t>
  </si>
  <si>
    <t>SP ITAPECERICA DA SERRA SH ITAPECERICA</t>
  </si>
  <si>
    <t>Maria Lucia da Silva lima</t>
  </si>
  <si>
    <t>lucy-thi@hotmail.com</t>
  </si>
  <si>
    <t>SP ITANHAÃ‰M CENTRO III</t>
  </si>
  <si>
    <t>DIA 20/04/22 SP ITANHAEM CENTRO</t>
  </si>
  <si>
    <t>MARCELA BEATRIZ ANDRADE NEVES</t>
  </si>
  <si>
    <t>marcelabeatriz.andrade451@gmail.com</t>
  </si>
  <si>
    <t>SC BLUMENAU NORTE SH</t>
  </si>
  <si>
    <t>ENTRE OS DIAS 01/05 AO DIA 08/05</t>
  </si>
  <si>
    <t>Ivanilde Francine de Almeida Mendes</t>
  </si>
  <si>
    <t>ivanildealmeidamendes@gmail.com</t>
  </si>
  <si>
    <t>SP CAPIVARI CENTRO</t>
  </si>
  <si>
    <t>DIA 16/04/22 SP CAPIVARI CENTRO</t>
  </si>
  <si>
    <t>Taiane Alves da Costa</t>
  </si>
  <si>
    <t>taianecosta555@gmail.com</t>
  </si>
  <si>
    <t>DATA: 19/04/2022</t>
  </si>
  <si>
    <t>Fabiola Aparecida Dos Santos de Oliveira</t>
  </si>
  <si>
    <t>luciano.estofaria@gmail.com</t>
  </si>
  <si>
    <t>RS IBIRUBA CENTRO</t>
  </si>
  <si>
    <t>christian de oliveira miquelino</t>
  </si>
  <si>
    <t>chrisolivei6@icloud.com</t>
  </si>
  <si>
    <t>DIA 16/04/22 SP FRANCA CENTRO</t>
  </si>
  <si>
    <t>CARMEM MARIA ANDREANI</t>
  </si>
  <si>
    <t>carmem.andreani@gmail.com</t>
  </si>
  <si>
    <t>SP GUARARAPES CENTRO</t>
  </si>
  <si>
    <t>Av. Padre Antônio José dos Santos, 1705 - Brooklin Novo, São Paulo - SP, 04563-01314/04/2022</t>
  </si>
  <si>
    <t>Marilia rocha da silva</t>
  </si>
  <si>
    <t>mariliarocha1982@hotmail.com.br</t>
  </si>
  <si>
    <t>LOJA: SP FRANCA CENTRODIA:14/04/2022</t>
  </si>
  <si>
    <t>Daniela da rosa schneicker</t>
  </si>
  <si>
    <t>JÃ©ssica Gabriela dos Santos</t>
  </si>
  <si>
    <t>jessicagabriela1990@bol.com.br</t>
  </si>
  <si>
    <t>SP SAO BERNARDO DO CAMPO SH MARECHAL PLA</t>
  </si>
  <si>
    <t>DIA 25/04/22 SAO BERNARDO DO CAMPO SH MARECHAL PLA</t>
  </si>
  <si>
    <t>FRANCIELLE Assis de oliveira</t>
  </si>
  <si>
    <t>francielleassisdeoliveiraa@gmail.com</t>
  </si>
  <si>
    <t>SP IBIUNA CENTRO</t>
  </si>
  <si>
    <t>LOJA: SP IBIUNA CENTRODIA:14/04/2022</t>
  </si>
  <si>
    <t>Cacau_CC_01.04</t>
  </si>
  <si>
    <t>Simone Santos</t>
  </si>
  <si>
    <t>simonef_s@hotmail.com</t>
  </si>
  <si>
    <t>SP SAO CAETANO DO SUL VILA NOVA GERTY</t>
  </si>
  <si>
    <t>DIA 13/04/22 SP SAO CAETANO DO SUL VILA NOVA GERTY</t>
  </si>
  <si>
    <t>Pamela Sueli Santos Silva</t>
  </si>
  <si>
    <t>pamelasueli795@gmail.com</t>
  </si>
  <si>
    <t>DATA: 15/04/2022 A TARDE</t>
  </si>
  <si>
    <t>Leide aparecida Mathias</t>
  </si>
  <si>
    <t>mathias.patricia.mts@gmail.com</t>
  </si>
  <si>
    <t>LOJA  ITAPECERICA DA SERRA SH ITAPECERICADIA:13/04/2022</t>
  </si>
  <si>
    <t>Mirele Oliveira dos Santos Candido</t>
  </si>
  <si>
    <t>mkitty_216@hotmail.com</t>
  </si>
  <si>
    <t>SP PAULINIA SUPERMERCADO PAGUE MENOS PAU</t>
  </si>
  <si>
    <t>LOJA:  Av. José Paulino, 1031 - Sala B - Centro, Paulínia - SP, 13140-182DIA:14/04/2022</t>
  </si>
  <si>
    <t>kesiacamilomatos24@gmail.com</t>
  </si>
  <si>
    <t>SC BRACO DO NORTE CENTRO</t>
  </si>
  <si>
    <t>robertomoraes990245@gmail.com</t>
  </si>
  <si>
    <t>SP OURINHOS CONT PAO DE ACUCAR SANTOS DU</t>
  </si>
  <si>
    <t>Graziele dos santos da silva</t>
  </si>
  <si>
    <t>grazielys055@gmail.com</t>
  </si>
  <si>
    <t>SP CAMPINAS SUPERMERCADO PAGUE MENOS DUN</t>
  </si>
  <si>
    <t>SP SAO JOSE DO RIO PRETO CONT JD VETORAS</t>
  </si>
  <si>
    <t>RS OSORIO CENTRO</t>
  </si>
  <si>
    <t>Carlos JosÃ© Santos Ferreira Leal</t>
  </si>
  <si>
    <t>csantosleal@gmail.com</t>
  </si>
  <si>
    <t>Ana Paula da Costa Batista Rodrigues</t>
  </si>
  <si>
    <t>annapaulacostabatista123@gmail.com</t>
  </si>
  <si>
    <t>SP JOSE BONIFACIO CENTRO II</t>
  </si>
  <si>
    <t>LOJA:SP JOSE BONIFACIO CENTRODIA: 15/05/2022</t>
  </si>
  <si>
    <t>Stefania Afonso da Silva</t>
  </si>
  <si>
    <t>stefaniaafonso56@gmail.com</t>
  </si>
  <si>
    <t>SP DIADEMA SUPERMERCADO CLUBE DE CAMPO</t>
  </si>
  <si>
    <t>DIA 15/04/22 SP DIADEMA SUPERMERCADO CLUBE DE CAMPO</t>
  </si>
  <si>
    <t>Gabriel Celeste Souza</t>
  </si>
  <si>
    <t>gabriel.celeste.souza@gmail.com</t>
  </si>
  <si>
    <t>SP ITAPEVI SH ITASHOPPING</t>
  </si>
  <si>
    <t>DIA 20/04/22 SP ITAPEVI SH ITASHOPPING</t>
  </si>
  <si>
    <t>Gilmara aparecida Santos nascimento</t>
  </si>
  <si>
    <t>maracruz277@gmail.com</t>
  </si>
  <si>
    <t>RS BENTO GONCALVES GALERIA SOLAR</t>
  </si>
  <si>
    <t>DATA: 18/04/2022 DEPOIS DAS 17 H</t>
  </si>
  <si>
    <t>Maria CÃ©lia Pereira ConceiÃ§Ã£o Coelho</t>
  </si>
  <si>
    <t>celia.coelho.secret@hotmail.com</t>
  </si>
  <si>
    <t>SP GUARATINGUETA CENTRO II</t>
  </si>
  <si>
    <t>DIA 18/04/22 SP GUARATINGUETA CENTRO II</t>
  </si>
  <si>
    <t>amabily leal dos santos</t>
  </si>
  <si>
    <t>amabilylealdossantos1609@gmail.com</t>
  </si>
  <si>
    <t>SC BRUSQUE SUPERMERCADO ARCHER</t>
  </si>
  <si>
    <t>DATA:18/04/2022</t>
  </si>
  <si>
    <t>Mateus Henrique Silva Santos</t>
  </si>
  <si>
    <t>maateeuss.saantooss@gmail.com</t>
  </si>
  <si>
    <t>DIA 16/04/22 SP DIADEMA SUPERMERCADO CLUBE DE CAMPO</t>
  </si>
  <si>
    <t>Ingret daiane Aparecida Souza dias</t>
  </si>
  <si>
    <t>ingrett_dhaya@hotmail.com</t>
  </si>
  <si>
    <t>SP VOTUPORANGA MARIN CRUZ</t>
  </si>
  <si>
    <t>RAFAEL RODRIGUES DOS SANTOS</t>
  </si>
  <si>
    <t>raffadudduh48@gmail.com</t>
  </si>
  <si>
    <t>LOJA:  R. do Comércio, 1978 - Centro, Franca - SP, 14400-660</t>
  </si>
  <si>
    <t>Erica Candelori Pantojo</t>
  </si>
  <si>
    <t>ecandelori@yahoo.com.br</t>
  </si>
  <si>
    <t>DATA: 30/04/2022</t>
  </si>
  <si>
    <t>Fabiano Martins</t>
  </si>
  <si>
    <t>RS SANTA CRUZ DO SUL CENTRO</t>
  </si>
  <si>
    <t>Gabrielle Fernanda</t>
  </si>
  <si>
    <t>fernandagabrielle855@gmail.com</t>
  </si>
  <si>
    <t>SP PRESIDENTE PRUDENTE CENTRO</t>
  </si>
  <si>
    <t>DATA: 23/04/2022</t>
  </si>
  <si>
    <t>Maria Ozanilda de Freitas</t>
  </si>
  <si>
    <t>nilda_freitasmello@hotmail.com</t>
  </si>
  <si>
    <t>DIA 13/04/22 OU DIA 14/04/22 R. Sete de Setembro, 555 - Loja 149 - Parque Suzano, Suzano - SP Suzano Shopping</t>
  </si>
  <si>
    <t>ERIKA RAFAELA DE CAMPOS</t>
  </si>
  <si>
    <t>erika.rafaela@gmail.com</t>
  </si>
  <si>
    <t>SP ITAPETININGA SH ITAPETININGA</t>
  </si>
  <si>
    <t>DIA 13/04/22 SP ITAPETININGA SH ITAPETININGA</t>
  </si>
  <si>
    <t>Jenys jhoplin Domiciano Silva</t>
  </si>
  <si>
    <t>jenysdomiciano50@gmail.com</t>
  </si>
  <si>
    <t>SP PRAIA GRANDE VILA TUPI</t>
  </si>
  <si>
    <t>LOJA:  R. Treze de Maio, 4-17 - Centro, Bauru - SP, 17010-230DIA:14/04/2022</t>
  </si>
  <si>
    <t>Patricia Roberta Querino</t>
  </si>
  <si>
    <t>patriciaquerino3@gmail.com</t>
  </si>
  <si>
    <t>SP BATATAIS CENTRO</t>
  </si>
  <si>
    <t>LOJA: SP BATATAIS CENTRODIA: 20/04/2022</t>
  </si>
  <si>
    <t>Amanda vieira</t>
  </si>
  <si>
    <t>amandyvieira13@gmail.com</t>
  </si>
  <si>
    <t>SP JABOTICABAL CENTRO</t>
  </si>
  <si>
    <t>LEONOR SALDANHA DA SILVA</t>
  </si>
  <si>
    <t>leonorsaldanha1986@gmail.com</t>
  </si>
  <si>
    <t>SP JACAREI CENTRO</t>
  </si>
  <si>
    <t>DIA:20/04/2022SP JACAREI CENTRO</t>
  </si>
  <si>
    <t>ELIANA BENEDITA DOS SANTOS</t>
  </si>
  <si>
    <t>BEELISANTOS8@GMAIL.COM</t>
  </si>
  <si>
    <t>SP GUARAREMA CENTRO</t>
  </si>
  <si>
    <t>DIA 20/04/22 OU DIA 21/04/22 Av. Ver. Narciso Yague Guimarães, 1001 - Jardim Armenia, Mogi das Cruzes - SP Mogi Shopping</t>
  </si>
  <si>
    <t>RENATA APARECIDA OLIVEIRA</t>
  </si>
  <si>
    <t>joaoeisis0930@gmail.com</t>
  </si>
  <si>
    <t>SC LAGES CENTRO II</t>
  </si>
  <si>
    <t>DIA 18/04/22 SC LAGES CENTRO II</t>
  </si>
  <si>
    <t>yasmin GonÃ§alves Araujo</t>
  </si>
  <si>
    <t>yasminblessed09@gmail.com</t>
  </si>
  <si>
    <t>DIA 15/04/22 SP SAO VICENTE CENTRO</t>
  </si>
  <si>
    <t>FERNANDA CARLA KRAEMER DOS SANTOS</t>
  </si>
  <si>
    <t>kraemerstortas67@gmail.com</t>
  </si>
  <si>
    <t>RS CAMPO BOM CENTRO</t>
  </si>
  <si>
    <t>Vitoria Cristina Barbosa dias</t>
  </si>
  <si>
    <t>vitoriacristinadias2021@gmail.com</t>
  </si>
  <si>
    <t>LOJA: R. Rui Barbosa, 934 - Centro, Jaboticabal - SP, 14870-740DIA:23/04/2022</t>
  </si>
  <si>
    <t>Tatiane Siqueira Zandona</t>
  </si>
  <si>
    <t>tsiqueirazandona@gmail.com</t>
  </si>
  <si>
    <t>SP JUNDIAI SHOPPING MAX</t>
  </si>
  <si>
    <t>Luana da Silva raul fagundes</t>
  </si>
  <si>
    <t>luanafagundes340@gmail.com</t>
  </si>
  <si>
    <t>SP SANTA ISABEL CENTRO</t>
  </si>
  <si>
    <t>ATÉ DIA 16/04/22 SP SANTA ISABEL CENTRO</t>
  </si>
  <si>
    <t>Talita Menezes Dos Santos</t>
  </si>
  <si>
    <t>talitamenezessantos26@gmail.com</t>
  </si>
  <si>
    <t>SP SAO JOSE DOS CAMPOS JARDIM PAULISTA</t>
  </si>
  <si>
    <t>SP SAO JOSE DOS CAMPOS JARDIM PAULISTADIA: 16/04/2022</t>
  </si>
  <si>
    <t>Raquel do Amarante</t>
  </si>
  <si>
    <t>raquelampf@gmail.com</t>
  </si>
  <si>
    <t>RS PASSO FUNDO CENTRO</t>
  </si>
  <si>
    <t>LOJA: RS PASSO FUNDO CENTRODIA:14/04/2022</t>
  </si>
  <si>
    <t>DELCIONE SILVA SANTOS</t>
  </si>
  <si>
    <t>delcione2014@gmail.com</t>
  </si>
  <si>
    <t>SP RIBEIRAO PRETO CENTRO</t>
  </si>
  <si>
    <t>LOJA: SHOPPING SANTA URSULADATA: 14/04/2022</t>
  </si>
  <si>
    <t>Adriana de FÃ¡tima</t>
  </si>
  <si>
    <t>drika.santos80@yahoo.com.br</t>
  </si>
  <si>
    <t>Pablo Miguel de Souza</t>
  </si>
  <si>
    <t>pabluxomiguel.souza@gmail.com</t>
  </si>
  <si>
    <t>MARINA MONIQUE PEREIRA DE BARROS</t>
  </si>
  <si>
    <t>marinamonique08@gmail.com</t>
  </si>
  <si>
    <t>SP SAO VICENTE SH BRISAMAR</t>
  </si>
  <si>
    <t>Fernanda Mendes Rodrigues</t>
  </si>
  <si>
    <t>fernanda10jpm@gmail.com</t>
  </si>
  <si>
    <t>SP CAJAMAR ANHANGUERA PARQUE SH</t>
  </si>
  <si>
    <t>SP CAJAMAR ANHANGUERA PARQUE SHDIA:16/04/2022</t>
  </si>
  <si>
    <t>Alexandro de Souza</t>
  </si>
  <si>
    <t>alexandrosouza977@gmail.com</t>
  </si>
  <si>
    <t>RS LAJEADO CENTRO</t>
  </si>
  <si>
    <t>DIA 16/04/22  RS LAJEADO CENTRO</t>
  </si>
  <si>
    <t>ValÃ©ria A S Ariede</t>
  </si>
  <si>
    <t>valeriaariede@gmail.com</t>
  </si>
  <si>
    <t>SP BAURU SUPERMERCADO TAUSTE</t>
  </si>
  <si>
    <t>DIA 26/04/22 SP BAURU SUPERMERCADO TAUSTE</t>
  </si>
  <si>
    <t>Fernanda rodrigues Machado</t>
  </si>
  <si>
    <t>nanda_0959@yahoo.com.br</t>
  </si>
  <si>
    <t>SP SAO JOSE DOS CAMPOS CARREFOUR</t>
  </si>
  <si>
    <t>DIA 18/04/22 ÀS 10:00 HRS SP SAO JOSE DOS CAMPOS CARREFOUR</t>
  </si>
  <si>
    <t>Giulia Gabrielle de Arruda Penteado</t>
  </si>
  <si>
    <t>giuliadearruda@hotmail.com</t>
  </si>
  <si>
    <t>SP BEBEDOURO CENTRO</t>
  </si>
  <si>
    <t>ATÉ DIA 22/04/22 SP CENTRO</t>
  </si>
  <si>
    <t>SP CUBATAO CENTRO</t>
  </si>
  <si>
    <t>SOBRE HORÁRIOS DE ATENDIMENTO</t>
  </si>
  <si>
    <t>NÃO É TITULAR</t>
  </si>
  <si>
    <t>ALEX JUNIO DA SILVA</t>
  </si>
  <si>
    <t>alecsilva354@gmail.com</t>
  </si>
  <si>
    <t>SP ATIBAIA CENTRO</t>
  </si>
  <si>
    <t>Samuel Rodrigues da Silva</t>
  </si>
  <si>
    <t>samuelrodriguesdasilva649@gmail.com</t>
  </si>
  <si>
    <t>Fernanda da Silva Ribeiro</t>
  </si>
  <si>
    <t>fernandasilva2002.fs14@gmail.com</t>
  </si>
  <si>
    <t>SP SALTO DE PIRAPORA CENTRO</t>
  </si>
  <si>
    <t>Rafael Augusto da Luz</t>
  </si>
  <si>
    <t>rafaelsuuh12345@gmail.com</t>
  </si>
  <si>
    <t>SP TAUBATE CENTRO II</t>
  </si>
  <si>
    <t>Ana Beatriz Martins Teixeira</t>
  </si>
  <si>
    <t>anabeatrizmartinsteixeira5@gmail.com</t>
  </si>
  <si>
    <t>SP GUAIRA CENTRO</t>
  </si>
  <si>
    <t>SP GUAIRA CENTRODIA: 16/04/2022</t>
  </si>
  <si>
    <t>carlos  henrique soares junior</t>
  </si>
  <si>
    <t>cahesojr2014@gmail.com</t>
  </si>
  <si>
    <t>SP SANTA CRUZ DO RIO PARDO</t>
  </si>
  <si>
    <t>Isabela Cristina Stivanatto</t>
  </si>
  <si>
    <t>isabelastivanatto@hotmail.com</t>
  </si>
  <si>
    <t>LOJA: SP ARARAQUARA VILA XAVIEDIA:19/04/2022</t>
  </si>
  <si>
    <t>Isther Barbosa da Silva</t>
  </si>
  <si>
    <t>therbarbosa@gmail.com</t>
  </si>
  <si>
    <t>RS NOVO HAMBURGO HIPER NOVO HAMBURGO</t>
  </si>
  <si>
    <t>DIA 16/04/22 RS NOVO HAMBURGO HIPER NOVO HAMBURGO</t>
  </si>
  <si>
    <t>Arlete Millani</t>
  </si>
  <si>
    <t>MAYARA RIBEIRO ALVES DA SILVA</t>
  </si>
  <si>
    <t>mayara_tiarli@hotmail.com</t>
  </si>
  <si>
    <t>SP POA CENTRO</t>
  </si>
  <si>
    <t>LOJA: R. Sete de Setembro, 555 - Loja 149 - Parque Suzano, Suzano - SP, 08673-02019/04/2022</t>
  </si>
  <si>
    <t>Edivania de jesus Silva</t>
  </si>
  <si>
    <t>edivaniaj378@gmail.com</t>
  </si>
  <si>
    <t>SP SANTO ANDRE VILA LUZITA</t>
  </si>
  <si>
    <t>Jean Paludo</t>
  </si>
  <si>
    <t>jo9539030@gmail.com</t>
  </si>
  <si>
    <t>RS LAJEADO CENTRO II</t>
  </si>
  <si>
    <t>DIA 20/04/22 RS LAJEADO CENTRO II</t>
  </si>
  <si>
    <t>ROSANE GASSEN</t>
  </si>
  <si>
    <t>rosanegassen3@gmail.com</t>
  </si>
  <si>
    <t>SC INDAIAL CENTRO</t>
  </si>
  <si>
    <t>LOJA: SC INDAIAL CENTRODIA: 23/04/2022</t>
  </si>
  <si>
    <t>Danielly Cristina ConceiÃ§Ã£o de Oliveira</t>
  </si>
  <si>
    <t>danycris200512@gmail.com</t>
  </si>
  <si>
    <t>SP SANTA ROSA DE VITERBO CENTRO</t>
  </si>
  <si>
    <t>Gabriel Henrique Ferreira Nunes GonÃ§alves</t>
  </si>
  <si>
    <t>bielhenrigon@gmail.com</t>
  </si>
  <si>
    <t>Vanessa de souza Soares</t>
  </si>
  <si>
    <t>vanessacunha9@gmail.com</t>
  </si>
  <si>
    <t>SP ITAPEVI CENTRO</t>
  </si>
  <si>
    <t>DIA 16/04/22 SP ITAPEVI CENTRO</t>
  </si>
  <si>
    <t>Bruna Teixeira Benevides</t>
  </si>
  <si>
    <t>brunat103@gmail.com</t>
  </si>
  <si>
    <t>FRANCIELE LINIANE ZIS</t>
  </si>
  <si>
    <t>francielezis@yahoo.com.br</t>
  </si>
  <si>
    <t>RS ERECHIM SH MASTER SONDA II</t>
  </si>
  <si>
    <t>RS ERECHIM SH MASTER SONDA IIDIA:18/04/2022</t>
  </si>
  <si>
    <t>Vanessa teixeira Chaves toro</t>
  </si>
  <si>
    <t>vanessateixeira6617@gmail.com</t>
  </si>
  <si>
    <t>DIA 20/04/22 SP JACAREI CENTRO</t>
  </si>
  <si>
    <t>PatrÃ­cia Cunha</t>
  </si>
  <si>
    <t>patriciacassimira7@gmail.com</t>
  </si>
  <si>
    <t>SP EMBU DAS ARTES SH CIDADE DAS ARTES</t>
  </si>
  <si>
    <t>DIA 16/04/22 SP EMBU DAS ARTES SH CIDADE DAS ARTES</t>
  </si>
  <si>
    <t>Lucas Gustavo Goncalves Teixeira</t>
  </si>
  <si>
    <t>lucas_gustavoh@hotmail.com</t>
  </si>
  <si>
    <t>Graicy kelly morais porsch</t>
  </si>
  <si>
    <t>graycykellyporsch@hotmail.com</t>
  </si>
  <si>
    <t>Tania Helena Marques</t>
  </si>
  <si>
    <t>geovanemarques014@gmail.com</t>
  </si>
  <si>
    <t>Luana mabu</t>
  </si>
  <si>
    <t>luana_mabu@hotmail.com</t>
  </si>
  <si>
    <t>SP CERQUILHO CENTRO</t>
  </si>
  <si>
    <t>Amanda freitas santana</t>
  </si>
  <si>
    <t>santanaamanda250@gmail.com</t>
  </si>
  <si>
    <t>SP NOVA GRANADA CONT CENTRO</t>
  </si>
  <si>
    <t>Maiara Diezener de Moraes</t>
  </si>
  <si>
    <t>maiara.d.moraes20@gmail.com</t>
  </si>
  <si>
    <t>SC TAIO CONT CENTRO</t>
  </si>
  <si>
    <t>Elisangela Machado Pinto Silva</t>
  </si>
  <si>
    <t>elisangelamachado.ac12@gmail.com</t>
  </si>
  <si>
    <t>SP CABREUVA JACARE P</t>
  </si>
  <si>
    <t>DIA 16/04/22 SP CABREUVA JACARE P</t>
  </si>
  <si>
    <t>Lays Villas Boas</t>
  </si>
  <si>
    <t>laysvillasboas@gmail.com</t>
  </si>
  <si>
    <t>SP CASA BRANCA CENTRO</t>
  </si>
  <si>
    <t>DATA: 20/04/2022</t>
  </si>
  <si>
    <t>Valcir Florentino da Silva</t>
  </si>
  <si>
    <t>valcirflorentino@gmail.com</t>
  </si>
  <si>
    <t>SP BIRIGUI CENTRO</t>
  </si>
  <si>
    <t>LOJA: R. Barão do Rio Branco, 542 - Centro, Birigui - SP, 16200-001DIA:25/04/2022</t>
  </si>
  <si>
    <t>Angela CustÃ³dio Dias</t>
  </si>
  <si>
    <t>Angelamarcelino922@gmail.com</t>
  </si>
  <si>
    <t>DIA 18/04/22 SP ITAPEVI CENTRO</t>
  </si>
  <si>
    <t>Elizabeth sperandio</t>
  </si>
  <si>
    <t>Vitormeulindo@outlook.com</t>
  </si>
  <si>
    <t>Aline wanderlei AtaÃ­de</t>
  </si>
  <si>
    <t>hallynne26@gmail.com</t>
  </si>
  <si>
    <t>SP JUNDIAI SH MERCADAO DA FERROVIARIOS</t>
  </si>
  <si>
    <t>LOJA: AVENIDA MARECHAL TITO/ ZONA LESTE DE SÃO PAULODATA: 18/04/2022</t>
  </si>
  <si>
    <t>Lais. Laurindo Peres</t>
  </si>
  <si>
    <t>laislaurindoperes@gmail.com</t>
  </si>
  <si>
    <t>SP AMERICANA SUPER SAO VICENTE</t>
  </si>
  <si>
    <t>DIA 16/04/22</t>
  </si>
  <si>
    <t>Raphael Alessandre de carvalho romain</t>
  </si>
  <si>
    <t>romainraphael459@gmail.com</t>
  </si>
  <si>
    <t>SP APARECIDA SUPER SHIBATA</t>
  </si>
  <si>
    <t>16/04/2022 A TARDE</t>
  </si>
  <si>
    <t>Nicolas CorrÃªa Bastos</t>
  </si>
  <si>
    <t>Nicolas_correab@yahoo.com.br</t>
  </si>
  <si>
    <t>SP JACAREI SH JACAREI</t>
  </si>
  <si>
    <t>Lilian  Rodrigues Correa</t>
  </si>
  <si>
    <t>lila_rodrigues@outlook.com</t>
  </si>
  <si>
    <t>DATA: 21/04/2022</t>
  </si>
  <si>
    <t>Ana Beatriz Oliveira da Costa</t>
  </si>
  <si>
    <t>mercadoviladocarmu@gmail.com</t>
  </si>
  <si>
    <t>SP COTIA CAUCAIA DO ALTO</t>
  </si>
  <si>
    <t>ClÃ¡udia Regina Pedroso</t>
  </si>
  <si>
    <t>claudiapedroso2009@hotmail.com</t>
  </si>
  <si>
    <t>SP JALES CENTRO</t>
  </si>
  <si>
    <t>LOJA:  R. Oito, 2525 - Centro, Jales - SP, 15700-064DIA:25/04/2022</t>
  </si>
  <si>
    <t>Oriane de Souza Almeida</t>
  </si>
  <si>
    <t>orianeesouza27@gmail.com</t>
  </si>
  <si>
    <t>SC CHAPECO CENTRO</t>
  </si>
  <si>
    <t>DIA 16/04/22 SC CHAPECO CENTRO</t>
  </si>
  <si>
    <t>Glauston Alves Fernandes</t>
  </si>
  <si>
    <t>Alanalvesfernandes0@gmail.com</t>
  </si>
  <si>
    <t>ATÉ DIA 22/04/22 RS ALVORADA SUP MAX CENTER</t>
  </si>
  <si>
    <t>biancamaraujo86@gmail.com</t>
  </si>
  <si>
    <t>CLIENTE TAMBÉM NÃO TEM INTERESSE NA REVENDA</t>
  </si>
  <si>
    <t>Jessica Priscila Ventura</t>
  </si>
  <si>
    <t>farleyalves1780@gmail.com</t>
  </si>
  <si>
    <t>SP LIMEIRA CONT SUPER PAGUE MENOS</t>
  </si>
  <si>
    <t>JULIA KUBA PACHECO</t>
  </si>
  <si>
    <t>juliakuba36@gmail.com</t>
  </si>
  <si>
    <t>RS CAXIAS DO SUL SH PRATAVIERA</t>
  </si>
  <si>
    <t>Ana LÃºcia Ledesma Alves</t>
  </si>
  <si>
    <t>analucialedesma@hotmail.com</t>
  </si>
  <si>
    <t>RS SANTA MARIA SH ROYAL PLAZA</t>
  </si>
  <si>
    <t>SP JANDIRA SH PLAZA</t>
  </si>
  <si>
    <t>SÃ´nia aparecida Firmino</t>
  </si>
  <si>
    <t>samanthhshshhshdj@gmail.com</t>
  </si>
  <si>
    <t>SP ITAQUAQUECETUBA SUPER HIGAS</t>
  </si>
  <si>
    <t>RS CANOAS SH CANOAS</t>
  </si>
  <si>
    <t>RS CACHOEIRINHA CENTRO</t>
  </si>
  <si>
    <t>Isabele Almeida Tavares</t>
  </si>
  <si>
    <t>isabelea.tavares@outlook.com</t>
  </si>
  <si>
    <t>SP BOTUCATU VILA DOS LAVRADORES</t>
  </si>
  <si>
    <t>Anderson Alves aleluia da Silva</t>
  </si>
  <si>
    <t>07anderson15silva@gmail.com</t>
  </si>
  <si>
    <t>Alexsandra Morais de Souza</t>
  </si>
  <si>
    <t>alexsandramorais197@gmail.com</t>
  </si>
  <si>
    <t>SP SAO VICENTE SM CARREFOUR</t>
  </si>
  <si>
    <t>FERNANDA MAGALHAES ALTOE</t>
  </si>
  <si>
    <t>feraltoe@hotmail.com</t>
  </si>
  <si>
    <t>SP LEME CENTRO</t>
  </si>
  <si>
    <t>SP EMBU DAS ARTES JARDIM SANTO EDUARDO</t>
  </si>
  <si>
    <t>CATÁLOGO/REVISTA</t>
  </si>
  <si>
    <t>Cristiana Marciano viveiros</t>
  </si>
  <si>
    <t>Ithalomendes518@gmail.com</t>
  </si>
  <si>
    <t>NUMERO ERRADO</t>
  </si>
  <si>
    <t>NÃO TEM INTERESSE</t>
  </si>
  <si>
    <t>jainilourenco16@gmail.com</t>
  </si>
  <si>
    <t>SP TATUI SUPERMERCADO COOP</t>
  </si>
  <si>
    <t>Ana Luiza Nunes Grigorio</t>
  </si>
  <si>
    <t>ananunesgrigorio@gmail.com</t>
  </si>
  <si>
    <t>LOJA: MONT MOR</t>
  </si>
  <si>
    <t>Taramins de souza</t>
  </si>
  <si>
    <t>tttatasouzs@gmail.com</t>
  </si>
  <si>
    <t>SP SAO PEDRO SANTA CRUZ</t>
  </si>
  <si>
    <t>JESSICA DA SILVA DA SILVA</t>
  </si>
  <si>
    <t>RS SANTANA DO LIVRAMENTO CENTRO</t>
  </si>
  <si>
    <t>Andressa Silveira Azevedo</t>
  </si>
  <si>
    <t>Pedrohhenri99@gmail.com</t>
  </si>
  <si>
    <t>RS PORTO ALEGRE SH LINDOIA</t>
  </si>
  <si>
    <t>cevv4321@gmail.com</t>
  </si>
  <si>
    <t>Ana Caroline</t>
  </si>
  <si>
    <t>carolineanna016@gmail.com</t>
  </si>
  <si>
    <t>Paula Ravena pires colaco</t>
  </si>
  <si>
    <t>ravenapaula6@gmail.com</t>
  </si>
  <si>
    <t>SP AMERICANA SUPERMERCADO CREMA</t>
  </si>
  <si>
    <t>LEAD ESTÁ EM HORARIO DE TRABALHO</t>
  </si>
  <si>
    <t>Rosana divina jaco</t>
  </si>
  <si>
    <t>rosanadivina00@gmail.com</t>
  </si>
  <si>
    <t>SP LORENA ECO VALLE SHOPPING</t>
  </si>
  <si>
    <t>RS SANTA MARIA MONET PLAZA SHOPPING</t>
  </si>
  <si>
    <t>jucilene domingos matos</t>
  </si>
  <si>
    <t>batistamariaizabel8@gmail.com</t>
  </si>
  <si>
    <t>SP CRUZEIRO CENTRO</t>
  </si>
  <si>
    <t>Ingrid geovana Cabral Lucas</t>
  </si>
  <si>
    <t>oocabral21@gmail.com</t>
  </si>
  <si>
    <t>RS RIO GRANDE SH PRACA RIO GRANDE</t>
  </si>
  <si>
    <t>Kamilla Soares dos Santos</t>
  </si>
  <si>
    <t>kamillabyrapha234@gmail.com</t>
  </si>
  <si>
    <t>RS PORTO ALEGRE AZENHA RS</t>
  </si>
  <si>
    <t>Renato Duarte</t>
  </si>
  <si>
    <t>autopecasredi@gmail.com</t>
  </si>
  <si>
    <t>PROMOÇÕES DISPONÍVEIS</t>
  </si>
  <si>
    <t>ROSI MARI LIMA DA SILVA</t>
  </si>
  <si>
    <t>rosi.escola.jd@gmail.com</t>
  </si>
  <si>
    <t>SC JOINVILLE SH MUELLER</t>
  </si>
  <si>
    <t>DESISTIU POR NÃO TER DISPONIVEL PAGAMENTO POR BOLETO</t>
  </si>
  <si>
    <t>abeljoseninja357@gmail.com</t>
  </si>
  <si>
    <t>Josiane de oliveira bertanha silva</t>
  </si>
  <si>
    <t>DESISTÊNCIA PELA DEMORA NO CONTATO</t>
  </si>
  <si>
    <t>LEANDRO MORENO DA SILVA</t>
  </si>
  <si>
    <t>Eduarda junckes</t>
  </si>
  <si>
    <t>eduardajunckessantos@gmail.com</t>
  </si>
  <si>
    <t>SC SAO JOSE FORQUILHINHAS</t>
  </si>
  <si>
    <t>Aline da rosa vieira</t>
  </si>
  <si>
    <t>vieiraaline97856@gmail.com</t>
  </si>
  <si>
    <t>RETIRAR DO SISTEMA DE CADASTRO</t>
  </si>
  <si>
    <t>guisilva2005@icloud.com</t>
  </si>
  <si>
    <t>SP ORLANDIA CENTRO</t>
  </si>
  <si>
    <t>INSATISFEITO - LOJA</t>
  </si>
  <si>
    <t>Suelen sestini dos Santos</t>
  </si>
  <si>
    <t>suelen_sestini@hotmail.com</t>
  </si>
  <si>
    <t>FOI A LOJA MAS INFORMOU QUE FOI MAL ATENDIDA NA LOJA</t>
  </si>
  <si>
    <t>Camila Bittencourt Lopes</t>
  </si>
  <si>
    <t>kmila_bl@hotmail.com</t>
  </si>
  <si>
    <t>SC FLORIANOPOLIS SH DOS INGLESES</t>
  </si>
  <si>
    <t>isahbelacriss@gmail.com</t>
  </si>
  <si>
    <t>Alessandra da Cruz</t>
  </si>
  <si>
    <t>aledacruz3@gmail.com</t>
  </si>
  <si>
    <t>Kaio Felipe Lopes Marques</t>
  </si>
  <si>
    <t>kaiofelipel2002@gmail.com</t>
  </si>
  <si>
    <t>SP IGUAPE CENTRO</t>
  </si>
  <si>
    <t>SP COTIA CENTRO</t>
  </si>
  <si>
    <t>MÃ´nica Silva Costa</t>
  </si>
  <si>
    <t>aldofabianopintooliveira1234@gmail.com</t>
  </si>
  <si>
    <t>SC SAO JOAQUIM CENTRO</t>
  </si>
  <si>
    <t>ThÃ¡bata Cristina de Almeida Costa</t>
  </si>
  <si>
    <t>thabatacristina@hotmail.com</t>
  </si>
  <si>
    <t>SP RIBEIRAO PRETO SUPERMERCADO SAVEGNAGO</t>
  </si>
  <si>
    <t>paulafernandaribeiro266@gmail.com</t>
  </si>
  <si>
    <t>Nilza Terezinha GuimarÃ£es Saldanha</t>
  </si>
  <si>
    <t>beloafeto@gmail.com</t>
  </si>
  <si>
    <t>RS CAXIAS DO SUL SH IGUATEMI</t>
  </si>
  <si>
    <t>Jacquelline dos Santos Santana</t>
  </si>
  <si>
    <t>quelline.mozinho28@gmail.com</t>
  </si>
  <si>
    <t>SP TIETE CENTRO</t>
  </si>
  <si>
    <t>Vanessa tumkel arcaro</t>
  </si>
  <si>
    <t>RS VIAMAO SANTA ISABEL</t>
  </si>
  <si>
    <t>SC CRICIUMA CENTRO</t>
  </si>
  <si>
    <t>Luciane Cristina da Silva Gomes</t>
  </si>
  <si>
    <t>lu.gomes_nutri@hotmail.com</t>
  </si>
  <si>
    <t>DANIELA HENCKLAIN</t>
  </si>
  <si>
    <t>daniella_sil@hotmail.com</t>
  </si>
  <si>
    <t>SP COTIA SH THE SQUARE</t>
  </si>
  <si>
    <t>Viviane de Paula Santos Carvalho</t>
  </si>
  <si>
    <t>keziarafael@hotmail.com</t>
  </si>
  <si>
    <t>CLIENTE VAI ANALIZAR PROPOSTA E PEDIU PRA ENTRAR EM CONTATO PELO WHATSAPP PRA MARCAR IDA NA LOJA</t>
  </si>
  <si>
    <t>Rosanna Barcia Ramos</t>
  </si>
  <si>
    <t>luron@terra.com.br</t>
  </si>
  <si>
    <t>SC ITAPEMA MEIA PRAIA</t>
  </si>
  <si>
    <t>TAINA BUENO DE CHAGAS</t>
  </si>
  <si>
    <t>tainabueno085@gmail.com</t>
  </si>
  <si>
    <t>SP DIADEMA PIRAPORINHA</t>
  </si>
  <si>
    <t>RS TEUTONIA LANGUIRU</t>
  </si>
  <si>
    <t>SP SERTAOZINHO CENTRO</t>
  </si>
  <si>
    <t>Regina Cristina Mendes Berteli de Souza</t>
  </si>
  <si>
    <t>lilianeberteli295@gmail.com</t>
  </si>
  <si>
    <t>Paulo Cezar Benedetti Junior</t>
  </si>
  <si>
    <t>paulobenedettijunior@gmail.com</t>
  </si>
  <si>
    <t>SP MIRASOL CENTRO</t>
  </si>
  <si>
    <t>Edson Gomes cadette jÃºnior</t>
  </si>
  <si>
    <t>cadealemaojr616@gmail.com</t>
  </si>
  <si>
    <t>Francilene Gomes de AraÃºjo</t>
  </si>
  <si>
    <t>francianegomes2019@gmail.com</t>
  </si>
  <si>
    <t>SC JOINVILLE SH GARTEN</t>
  </si>
  <si>
    <t>Males macaco</t>
  </si>
  <si>
    <t>fernandolander121@gmail.com</t>
  </si>
  <si>
    <t>SC NAVEGANTES CENTRO</t>
  </si>
  <si>
    <t>SP CRAVINHOS CENTRO</t>
  </si>
  <si>
    <t>Paulo Ferreira felix</t>
  </si>
  <si>
    <t>taisdulce@gmail.com</t>
  </si>
  <si>
    <t>SP ITU SUPERMERCADO SAO VICENTE</t>
  </si>
  <si>
    <t>Kate suelen Lopes AraÃºjo</t>
  </si>
  <si>
    <t>katesuelen79@gmail.com</t>
  </si>
  <si>
    <t>SP BRAGANCA PAULISTA CENTRO</t>
  </si>
  <si>
    <t>Nayara Alexandria dos santos</t>
  </si>
  <si>
    <t>nayara12san@gmail.com</t>
  </si>
  <si>
    <t>NAO QUER SER REVENDEDOR</t>
  </si>
  <si>
    <t>Michelle Margutti da Silva</t>
  </si>
  <si>
    <t>chellymargutti98@gmail.com</t>
  </si>
  <si>
    <t>CC_02_03</t>
  </si>
  <si>
    <t>AndrÃ©ia Habekost</t>
  </si>
  <si>
    <t>deia_adv@yahoo.com.br</t>
  </si>
  <si>
    <t>cibelericardo72@gmail.com</t>
  </si>
  <si>
    <t>Edilso Pereira</t>
  </si>
  <si>
    <t>rawkers23@gmail.com</t>
  </si>
  <si>
    <t>SC BLUMENAU CENTRO II</t>
  </si>
  <si>
    <t>RS CANOAS CENTRO</t>
  </si>
  <si>
    <t>Cacau_CC_07.03.csv</t>
  </si>
  <si>
    <t>INGRID APARECIDA BALDO DE OLIVEIRA</t>
  </si>
  <si>
    <t>ingrydoliv@yahoo.com.br</t>
  </si>
  <si>
    <t>SP SUMARE PARQUE YOLANDA</t>
  </si>
  <si>
    <t>Karen Tozoni de Oliveira</t>
  </si>
  <si>
    <t>karenzinhatozoni42@gmail.com</t>
  </si>
  <si>
    <t>SP CARAPICUIBA SUPERMERCADO ROSSI</t>
  </si>
  <si>
    <t>marialeandro413@gmail.com</t>
  </si>
  <si>
    <t>SP SAO JOSE DOS CAMPOS SUPERMERCADO SEMA</t>
  </si>
  <si>
    <t>b-ersan@hotmail.com</t>
  </si>
  <si>
    <t>SP AURIFLAMA CENTRO</t>
  </si>
  <si>
    <t>Raquel Diomar Melvina da Silva Maciel</t>
  </si>
  <si>
    <t>raquel_pops.si@hotmail.com</t>
  </si>
  <si>
    <t>Gabriel Santos da silva vicente</t>
  </si>
  <si>
    <t>gabrielsantosml@icloud.com</t>
  </si>
  <si>
    <t>SP IRACEMAPOLIS CENTRO</t>
  </si>
  <si>
    <t>Vanessa de almeida</t>
  </si>
  <si>
    <t>va4079977@gmail.com</t>
  </si>
  <si>
    <t>Fabiane Delgado FranÃ§a</t>
  </si>
  <si>
    <t>fabianefranca36@hotmail.com</t>
  </si>
  <si>
    <t>SP VOTORANTIM CENTRO</t>
  </si>
  <si>
    <t>CÃ©sar Samil Machado Da Rosa</t>
  </si>
  <si>
    <t>samilrosa8@gmail.com</t>
  </si>
  <si>
    <t>Tatiane Candido dos Reis</t>
  </si>
  <si>
    <t>thatinhareis96@gmail.com</t>
  </si>
  <si>
    <t>SC SAO JOSE SH ITAGUACU</t>
  </si>
  <si>
    <t>SP ITAPEVA CENTRO</t>
  </si>
  <si>
    <t>Lucas Pereira de Oliveira</t>
  </si>
  <si>
    <t>7o7lucas7@gmail.com</t>
  </si>
  <si>
    <t>Stephanie lorrayne de oliveira Monteiro GonÃ§alves</t>
  </si>
  <si>
    <t>lorraynemonteiro24@gmail.com</t>
  </si>
  <si>
    <t>SP SERRANA CENTRO</t>
  </si>
  <si>
    <t>Fer</t>
  </si>
  <si>
    <t>fernanda@gmail.com</t>
  </si>
  <si>
    <t>Paulo renato caldeira xaveir</t>
  </si>
  <si>
    <t>paulorenatoxavier@gmail.com</t>
  </si>
  <si>
    <t>RÃºbia de Sousa Moreira Rosa</t>
  </si>
  <si>
    <t>rubiarosa21@gmail.com</t>
  </si>
  <si>
    <t>SP INDAIATUBA POLO SH</t>
  </si>
  <si>
    <t>Fabio Alexandre Rodrigues</t>
  </si>
  <si>
    <t>binhocrazy07@gmail.com</t>
  </si>
  <si>
    <t>SP CAMPINAS SUPER CALEGARIS</t>
  </si>
  <si>
    <t>SP SUZANO SH SUZANO</t>
  </si>
  <si>
    <t>SP BAURU SH NACOES BAURU</t>
  </si>
  <si>
    <t>Everton preisler</t>
  </si>
  <si>
    <t>preisler387@gmail.com</t>
  </si>
  <si>
    <t>Maria Luiza dos Santos Silva</t>
  </si>
  <si>
    <t>luizataylla@gmail.com</t>
  </si>
  <si>
    <t>SP PIRACICABA SAMS CLUB</t>
  </si>
  <si>
    <t>PROBLEMAS DE SAÚDE</t>
  </si>
  <si>
    <t>JessIca Santiago Guerra</t>
  </si>
  <si>
    <t>jessicatiguer@gmail.com</t>
  </si>
  <si>
    <t>SP SAO BERNARDO DO CAMPO PAULICEIA</t>
  </si>
  <si>
    <t>jeanee_33@hotmail.com</t>
  </si>
  <si>
    <t>SP LUIZ ANTONIO CONT CENTRO</t>
  </si>
  <si>
    <t>damascenoadriaruda@gmail.com</t>
  </si>
  <si>
    <t>SC XANXERE CENTRO</t>
  </si>
  <si>
    <t>SP MONTE ALTO CENTRO</t>
  </si>
  <si>
    <t>RS VIAMAO CENTRO</t>
  </si>
  <si>
    <t>Kelly Christine De Souza</t>
  </si>
  <si>
    <t>kellysouza0812@hotmail.com</t>
  </si>
  <si>
    <t>SC ITAJAI SAO VICENTE</t>
  </si>
  <si>
    <t>Amanda maria diniz dos santos</t>
  </si>
  <si>
    <t>amandamaria2491@gmail.com</t>
  </si>
  <si>
    <t>casadeicakes@gmail.com</t>
  </si>
  <si>
    <t>JA É UMA REVENDEDORA</t>
  </si>
  <si>
    <t>JÃºlia VitÃ³ria Figueiredo Marcondes</t>
  </si>
  <si>
    <t>juliamarcodes2@gmail.com</t>
  </si>
  <si>
    <t>Aline de Souza da Silva</t>
  </si>
  <si>
    <t>alinesouzaa18@hotmail.com</t>
  </si>
  <si>
    <t>SP VINHEDO SANTA ROSA</t>
  </si>
  <si>
    <t>JÁ COMPROU</t>
  </si>
  <si>
    <t>Fabiola Camila roque pereira Cardoso</t>
  </si>
  <si>
    <t>fabiolacardoso235@gmail.com</t>
  </si>
  <si>
    <t>SP SANTA ADELIA CENTRO</t>
  </si>
  <si>
    <t>Roberta De Jesus Rosa Dos Santos</t>
  </si>
  <si>
    <t>Natieli Freitas de Oliveira</t>
  </si>
  <si>
    <t>natieli.oliveira@gmail.com</t>
  </si>
  <si>
    <t>RS IMBE CONT CENTRO</t>
  </si>
  <si>
    <t>Ã‚ngela Fernandes Modesto Pinheiro</t>
  </si>
  <si>
    <t>angela5704pinheiro@gmail.com</t>
  </si>
  <si>
    <t>SP ATIBAIA JARDIM PAULISTA</t>
  </si>
  <si>
    <t>Lauanda batista farias</t>
  </si>
  <si>
    <t>lauandabatista9@gmail.com</t>
  </si>
  <si>
    <t>SP LENCOIS PAULISTA CENTRO</t>
  </si>
  <si>
    <t>Carlos Donizete Moraes da Silva</t>
  </si>
  <si>
    <t>sndmidorya@gmail.com</t>
  </si>
  <si>
    <t>SP ITANHAEM CENTRO</t>
  </si>
  <si>
    <t>Fernanda Ferraz Torres</t>
  </si>
  <si>
    <t>ferraz040588@gmail.com</t>
  </si>
  <si>
    <t>Bruna Gabriela Pereira</t>
  </si>
  <si>
    <t>bruna.gabriela.pereira9@gmail.com</t>
  </si>
  <si>
    <t>SC FLORIANOPOLIS CACHOEIRA  DO BOM JESUS</t>
  </si>
  <si>
    <t>RETIRAR DO SISTEMA</t>
  </si>
  <si>
    <t>Stefani prestes de castro</t>
  </si>
  <si>
    <t>SP RIBEIRAO PRETO SUP SAVEGNAGO</t>
  </si>
  <si>
    <t>amandacorreiapatricia@gmail.com</t>
  </si>
  <si>
    <t>SP MOGI GUACU SH BURITI</t>
  </si>
  <si>
    <t>Maria Beatriz Duarte</t>
  </si>
  <si>
    <t>beatriz.bd280@gmail.com</t>
  </si>
  <si>
    <t>SP CAMPINAS SH PARQUE PRADO</t>
  </si>
  <si>
    <t>Gabriel Fonseca Sampaio</t>
  </si>
  <si>
    <t>gabrielsampaiogs16@gmail.com</t>
  </si>
  <si>
    <t>SP JANDIRA CONT SUPER LOPES</t>
  </si>
  <si>
    <t>oxumpanda0610@gmail.com</t>
  </si>
  <si>
    <t>Lisiane Fagundes de Mello</t>
  </si>
  <si>
    <t>lisidudi21@gmail.com</t>
  </si>
  <si>
    <t>Juliana Pereira da Silva</t>
  </si>
  <si>
    <t>juhpereiira@hotmail.com</t>
  </si>
  <si>
    <t>Patricia de Lourdes letras pereira</t>
  </si>
  <si>
    <t>patricialletras@hotmail.com</t>
  </si>
  <si>
    <t>Maria clara GonÃ§alves Marcondes</t>
  </si>
  <si>
    <t>mariamarcondes309@gmail.com</t>
  </si>
  <si>
    <t>Thamires Raquel Baccin</t>
  </si>
  <si>
    <t>thamiresbaccin98@gmail.com</t>
  </si>
  <si>
    <t>reginaldoperalta55@gmail.com</t>
  </si>
  <si>
    <t>CLIENTE TAMBÉM NÃO TEM INTERESSE</t>
  </si>
  <si>
    <t>Catia Regina Goncalves</t>
  </si>
  <si>
    <t>catiargoncalves@yahoo.com.br</t>
  </si>
  <si>
    <t>Gustavo lopes</t>
  </si>
  <si>
    <t>bigmaick9090@gmail.com</t>
  </si>
  <si>
    <t>Paola Renata Pinheiro Graneiro</t>
  </si>
  <si>
    <t>graneirop@gmail.com</t>
  </si>
  <si>
    <t>nanydalla@hotmail.com</t>
  </si>
  <si>
    <t>Adilson dos Santos Ramos</t>
  </si>
  <si>
    <t>adilsonsr062@hotmail.com</t>
  </si>
  <si>
    <t>gmarcia.cola@gmail.com</t>
  </si>
  <si>
    <t>SP SANTA FE DO SUL CENTRO</t>
  </si>
  <si>
    <t>LOJA NÃO ATENDE REVENDEDOR</t>
  </si>
  <si>
    <t>FÃ¡tima Daiane Pinto</t>
  </si>
  <si>
    <t>fatima.dp@gmail.com</t>
  </si>
  <si>
    <t>Elizabeth Antunes da Silva</t>
  </si>
  <si>
    <t>behhantunes5@gmail.com</t>
  </si>
  <si>
    <t>Carine Carvalho da Silva</t>
  </si>
  <si>
    <t>silvacah414@gmail.com</t>
  </si>
  <si>
    <t>SC PAPANDUVA CENTRO</t>
  </si>
  <si>
    <t>Amanda Cristina Andrade corea</t>
  </si>
  <si>
    <t>JÃºlia Mariana Pinto Alves</t>
  </si>
  <si>
    <t>juliamariana2302@gmail.com</t>
  </si>
  <si>
    <t>SP RIO CLARO CENTRO</t>
  </si>
  <si>
    <t>Paula jandira Miranda Rosas</t>
  </si>
  <si>
    <t>paulajandira@gmail.com</t>
  </si>
  <si>
    <t>dossantoscamilly4@gmail.com</t>
  </si>
  <si>
    <t>SP TAUBATE SH TAUBATE</t>
  </si>
  <si>
    <t>fab5781ppaskd@outlook.com</t>
  </si>
  <si>
    <t>SP PEREIRA BARRETO CENTRO</t>
  </si>
  <si>
    <t>tarcianaribeiro762@gmail.com</t>
  </si>
  <si>
    <t>SP NOVO HORIZONTE CENTRO</t>
  </si>
  <si>
    <t>Eliane Roberta de Souza</t>
  </si>
  <si>
    <t>eli.roberta99az@gmail.com</t>
  </si>
  <si>
    <t>SP AMPARO CENTRO</t>
  </si>
  <si>
    <t>marcelokehl18@gmail.com</t>
  </si>
  <si>
    <t>SC SAO JOSE DO CEDRO CENTRO</t>
  </si>
  <si>
    <t>Matheus Lima</t>
  </si>
  <si>
    <t>santosnzdick44@gmail.com</t>
  </si>
  <si>
    <t>Evellyn Cristiny LourenÃ§o Ribeiro</t>
  </si>
  <si>
    <t>evellynclferraz@hotmail.com</t>
  </si>
  <si>
    <t>SP SAO PAULO SH CENTRAL PLAZA</t>
  </si>
  <si>
    <t>Gisele FeijÃ³ Brisolara Cabeda</t>
  </si>
  <si>
    <t>giselebrisolara@gmail.com</t>
  </si>
  <si>
    <t>Renata Carvalho Santos</t>
  </si>
  <si>
    <t>renatacarvalho387@yahoo.com.com</t>
  </si>
  <si>
    <t>SC BLUMENAU SH PARK EUROPEU</t>
  </si>
  <si>
    <t>Erica diane Ferreira dias</t>
  </si>
  <si>
    <t>erica.d.ferreira.p@gmail.com</t>
  </si>
  <si>
    <t>SP GUARUJA CONT ENSEADA</t>
  </si>
  <si>
    <t>Eliane Soares</t>
  </si>
  <si>
    <t>Paulo henrique marcos silva</t>
  </si>
  <si>
    <t>paulo23801@gmail.com</t>
  </si>
  <si>
    <t>Ana Carolina Ribeiro warzee Gabrilhana</t>
  </si>
  <si>
    <t>anagabrilhana@gmail.com</t>
  </si>
  <si>
    <t>gilberto petinati</t>
  </si>
  <si>
    <t>gpetinati@hotmail.com</t>
  </si>
  <si>
    <t>SP S JOAO DA BOA VIS CONT SUP BIG BOM</t>
  </si>
  <si>
    <t>Crislaine aparecida de oliveira medeiros</t>
  </si>
  <si>
    <t>crisfe100514@gmail.com</t>
  </si>
  <si>
    <t>Cintia Cristina Polezel Mendes</t>
  </si>
  <si>
    <t>cintiapolezel@hotmail.com</t>
  </si>
  <si>
    <t>SP PROMISSAO CENTRO</t>
  </si>
  <si>
    <t>ecleysalles9@gmail.com</t>
  </si>
  <si>
    <t>sergioluischierici@gmail.com</t>
  </si>
  <si>
    <t>SP ADAMANTINA CENTRO</t>
  </si>
  <si>
    <t>Andressa da Silva Mantovani Flausino</t>
  </si>
  <si>
    <t>adssmf.andressaflausino@gmail.com</t>
  </si>
  <si>
    <t>SP SANTANA DE PARNAIBA HIPER PAULISTAO</t>
  </si>
  <si>
    <t>beatrizzsouza2003@gmail.com</t>
  </si>
  <si>
    <t>Leo Teixeira</t>
  </si>
  <si>
    <t>weteka2011@gmail.com</t>
  </si>
  <si>
    <t>Valdemir dos Santos Batista</t>
  </si>
  <si>
    <t>svaldemir2018@gmail.com</t>
  </si>
  <si>
    <t>SP MOCOCA CENTRO</t>
  </si>
  <si>
    <t>Juliane krol jardim</t>
  </si>
  <si>
    <t>juliane.lpg91@gmail.com</t>
  </si>
  <si>
    <t>RS ESTEIO CENTRO</t>
  </si>
  <si>
    <t>SC FLORIANOPOLIS CAMPECHE</t>
  </si>
  <si>
    <t>SP CACAPAVA CENTRO</t>
  </si>
  <si>
    <t>Monique Bueno</t>
  </si>
  <si>
    <t>moniquebueno27@outlook.com</t>
  </si>
  <si>
    <t>Marcela Gomes Bellini dos Santos</t>
  </si>
  <si>
    <t>mmcontato_souza@hotmail.com</t>
  </si>
  <si>
    <t>Beatriz batistela calixto</t>
  </si>
  <si>
    <t>beatrizbatistelacalixto@gmail.com</t>
  </si>
  <si>
    <t>SP PRESIDENTE PRUDENTE SH PRUDENSHOP</t>
  </si>
  <si>
    <t>NAIARA CAROLINA ALMEIDA CARMO</t>
  </si>
  <si>
    <t>naalmeida@hotmail.com.br</t>
  </si>
  <si>
    <t>SP BAURU SH BAURU</t>
  </si>
  <si>
    <t>Janaina Keila Ribeiro dias</t>
  </si>
  <si>
    <t>mariagabriela2122@icloud.com</t>
  </si>
  <si>
    <t>philipe bertino dos santos</t>
  </si>
  <si>
    <t>philipebertino09@gmail.com</t>
  </si>
  <si>
    <t>Mayara Larissa Coimbra da Silva Vieira</t>
  </si>
  <si>
    <t>mayaracoimbra.vieira@gmail.com</t>
  </si>
  <si>
    <t>SP HOLAMBRA CONT CENTRO</t>
  </si>
  <si>
    <t>Dieniffer ribeiro aires</t>
  </si>
  <si>
    <t>dienifferribeiro761@gmail.com</t>
  </si>
  <si>
    <t>jorgewellyngton34@gmail.com</t>
  </si>
  <si>
    <t>SP IBIUNA CONT CURRAL</t>
  </si>
  <si>
    <t>SP SAO JOSE DOS CAMPOS CENTRO</t>
  </si>
  <si>
    <t>PARA CONSUMO PRÓPRIO</t>
  </si>
  <si>
    <t>MarÃ­lia Cristina dos anjos</t>
  </si>
  <si>
    <t>igorjoaogabriel2527@gmail.com</t>
  </si>
  <si>
    <t>JoÃ£o Marcell de Oliveira Andrade</t>
  </si>
  <si>
    <t>Francis Alexandre Bernardi</t>
  </si>
  <si>
    <t>francisbernardi@hotmail.com</t>
  </si>
  <si>
    <t>SP SOCORRO CENTRO</t>
  </si>
  <si>
    <t>Carlos souza</t>
  </si>
  <si>
    <t>luannn@gmail.com</t>
  </si>
  <si>
    <t>SC TUBARAO CENTRO</t>
  </si>
  <si>
    <t>RETIRAR CADASTRO DO SISTEMA</t>
  </si>
  <si>
    <t>Andreza Carvalho Pedroso</t>
  </si>
  <si>
    <t>pedrosoandreza4@gmail.com</t>
  </si>
  <si>
    <t>SP AVARE CENTRO</t>
  </si>
  <si>
    <t>Cristiani Bailer</t>
  </si>
  <si>
    <t>cristianibailer@hotmail.com</t>
  </si>
  <si>
    <t>SC CAMBORIU CENTRO LIGHT</t>
  </si>
  <si>
    <t>Douglas custÃ³dio dos Santos</t>
  </si>
  <si>
    <t>lgk4novodouglas@gmail.com</t>
  </si>
  <si>
    <t>Viviane Giane Pires de Amaral</t>
  </si>
  <si>
    <t>vivianegiane.cc@gmail.com</t>
  </si>
  <si>
    <t>LUCIANO LUIZ DA SILVA</t>
  </si>
  <si>
    <t>llsluciano@hotmail.com</t>
  </si>
  <si>
    <t>Aleandra MendonÃ§a Rabelo</t>
  </si>
  <si>
    <t>aleandramendonca@gmail.com</t>
  </si>
  <si>
    <t>Bruna Mathias dos santos</t>
  </si>
  <si>
    <t>brunasantannna504@gmail.com</t>
  </si>
  <si>
    <t>Cristina da Silva</t>
  </si>
  <si>
    <t>cristina4703@gmail.com</t>
  </si>
  <si>
    <t>SC PALHOCA CENTRO</t>
  </si>
  <si>
    <t>Luciane Figueiredo peres</t>
  </si>
  <si>
    <t>luciane121993@hotmail.com</t>
  </si>
  <si>
    <t>Izabela Clara da Silva Pereira</t>
  </si>
  <si>
    <t>Isabela.clara010@gmail.com</t>
  </si>
  <si>
    <t>Isarle Lustosa dos reis</t>
  </si>
  <si>
    <t>santosemely1994@gmail.com</t>
  </si>
  <si>
    <t>SP JUNDIAI VILA ARENS</t>
  </si>
  <si>
    <t>Maria Vilela da Silva</t>
  </si>
  <si>
    <t>vilelam663@gmail.com</t>
  </si>
  <si>
    <t>SP JAU SH CENTER</t>
  </si>
  <si>
    <t>Elaine Weber Fasczanki</t>
  </si>
  <si>
    <t>elaineweberfasczanki@gmail.com</t>
  </si>
  <si>
    <t>PR RIO NEGRO CENTRO</t>
  </si>
  <si>
    <t>kauanduarte734@gmail.com</t>
  </si>
  <si>
    <t>Janini zaiane becker</t>
  </si>
  <si>
    <t>Myrella Clara GonÃ§alves Fernandes</t>
  </si>
  <si>
    <t>lg998727@gmail.com</t>
  </si>
  <si>
    <t>SP MONGAGUA CONT AGENOR DE CAMPOS</t>
  </si>
  <si>
    <t>NAO FEZ CADASTRO</t>
  </si>
  <si>
    <t>RS PASSO FUNDO CONT CENTRO</t>
  </si>
  <si>
    <t>Leonardo pereira de almeida</t>
  </si>
  <si>
    <t>vanessasilva48v@gmail.com</t>
  </si>
  <si>
    <t>Priscila da silva Santana</t>
  </si>
  <si>
    <t>prisantana979@gmail.com</t>
  </si>
  <si>
    <t>SP INDAIATUBA SH JARAGUA</t>
  </si>
  <si>
    <t>Deny Emerson GonÃ§alves de Oliveira</t>
  </si>
  <si>
    <t>deniscachorro53@gmail.com</t>
  </si>
  <si>
    <t>REGINA CELIA SCHMIEDEL FERRI</t>
  </si>
  <si>
    <t>reginaceliasch123@gmail.com</t>
  </si>
  <si>
    <t>SP SAO CARLOS CENTRO</t>
  </si>
  <si>
    <t>Greice kelly almeida</t>
  </si>
  <si>
    <t>kellyalmeidagreice@gmail.com</t>
  </si>
  <si>
    <t>SP SAO PAULO VILA ALPINA</t>
  </si>
  <si>
    <t>Sara Alexsandra Viana FogaÃ§a Araujo</t>
  </si>
  <si>
    <t>Andressa Ferrazza Heck</t>
  </si>
  <si>
    <t>andressaferrazzaheck@gmail.com</t>
  </si>
  <si>
    <t>Marcela da costa Felipe</t>
  </si>
  <si>
    <t>marcelacostafelipe15@gmail.com</t>
  </si>
  <si>
    <t>Cristiana santana</t>
  </si>
  <si>
    <t>cristianasantana006@gmail.com</t>
  </si>
  <si>
    <t>Beatriz Aparecida de Souza Rodrigues</t>
  </si>
  <si>
    <t>Aline de jesus santos</t>
  </si>
  <si>
    <t>santosfr31@gmail.com</t>
  </si>
  <si>
    <t>Shaiana lopes de souza</t>
  </si>
  <si>
    <t>rodrigoshasha89@gmail.com</t>
  </si>
  <si>
    <t>Manuela chaves pimentel</t>
  </si>
  <si>
    <t>Barbara assis da silva</t>
  </si>
  <si>
    <t>FlÃ¡via AngÃ©lica de Souza Moraes</t>
  </si>
  <si>
    <t>Drielly Moraes Sene Maximiano</t>
  </si>
  <si>
    <t>driellywillian2@yahoo.com</t>
  </si>
  <si>
    <t>William Eduardo de Oliveira da Cruz</t>
  </si>
  <si>
    <t>williameduardo743@gmail.com</t>
  </si>
  <si>
    <t>SP CAPAO BONITO CENTRO</t>
  </si>
  <si>
    <t>Emanuel correia ferraz</t>
  </si>
  <si>
    <t>Juliane de Jesus Rosa</t>
  </si>
  <si>
    <t>julyyyrosa28@gmail.com</t>
  </si>
  <si>
    <t>SP PRAIA GRANDE SH LITORAL PLAZA</t>
  </si>
  <si>
    <t>josisenna.568@gmail.com</t>
  </si>
  <si>
    <t>SP JUNDIAI CENTRO</t>
  </si>
  <si>
    <t>Fernanda Pasqualini</t>
  </si>
  <si>
    <t>ANA GIULIA VIDAL DA Rosa</t>
  </si>
  <si>
    <t>anagiuliavidaldarosa@gmail.com</t>
  </si>
  <si>
    <t>RS SANTA MARIA SH PRACA NOVA SANTA MARIA</t>
  </si>
  <si>
    <t>Jandson Manoel Silva</t>
  </si>
  <si>
    <t>jandson.ambiental@gmail.com</t>
  </si>
  <si>
    <t>SP PERUIBE CENTRO</t>
  </si>
  <si>
    <t>Luziane Teixeira de mattos</t>
  </si>
  <si>
    <t>Luzianemattosegjm@gmail.com</t>
  </si>
  <si>
    <t>SC BRUSQUE STOP SHOP</t>
  </si>
  <si>
    <t>DEBORAH SOARES ACIOLY SANTOS</t>
  </si>
  <si>
    <t>Morennacardoso20@gmail.com</t>
  </si>
  <si>
    <t>NÃO TEM INTERESSE PEDIU PARA RETIRAR O CADASTRO DO SISTEMA</t>
  </si>
  <si>
    <t>Elisangela Alves</t>
  </si>
  <si>
    <t>Gabrielle Pires da Cunha</t>
  </si>
  <si>
    <t>gabi.cunha.17@outlook.com</t>
  </si>
  <si>
    <t>Thais oliveira da Silva</t>
  </si>
  <si>
    <t>Thais01silva.ts@gmail.com</t>
  </si>
  <si>
    <t>NatÃ¡lia Daniele Nunes Amaral</t>
  </si>
  <si>
    <t>natalia.dn2208@gmail.com</t>
  </si>
  <si>
    <t>sheilinha_santana@hotmail.com</t>
  </si>
  <si>
    <t>laviniasilva4243@gmail.com</t>
  </si>
  <si>
    <t>Giovanni AntÃ´nio De Oliveira Correa</t>
  </si>
  <si>
    <t>gi.correa2609@gmail.com</t>
  </si>
  <si>
    <t>SP BARUERI WALMART TAMBORE</t>
  </si>
  <si>
    <t>JULIANA BEZERRA COSTA</t>
  </si>
  <si>
    <t>juliana@rbmcontabil.com.br</t>
  </si>
  <si>
    <t>SP SÃƒO BERNARDO DO CAMPO PLANALTO</t>
  </si>
  <si>
    <t>Aline anjos da Silva</t>
  </si>
  <si>
    <t>alineanjosdasilva5@gmail.com</t>
  </si>
  <si>
    <t>Caroline Lima da Silva</t>
  </si>
  <si>
    <t>SP SUMARE CENTRO</t>
  </si>
  <si>
    <t>Gelsa onilda Lopes de Lima</t>
  </si>
  <si>
    <t>andieskaparcianello@gmail.com</t>
  </si>
  <si>
    <t>Daniele de FÃ¡tima Mendes Teixeira de MendonÃ§a</t>
  </si>
  <si>
    <t>danimendes.mend@gmail.com</t>
  </si>
  <si>
    <t>Roberto Menendes</t>
  </si>
  <si>
    <t>robertomenendes@gmail.com</t>
  </si>
  <si>
    <t>Mirian da Silva bandeira</t>
  </si>
  <si>
    <t>tubermirian@gmail.com</t>
  </si>
  <si>
    <t>Maria francisca dos passos de Carvalho</t>
  </si>
  <si>
    <t>contatomilenacarvalho@hotmail.com</t>
  </si>
  <si>
    <t>graziela.rib@hotmail.com</t>
  </si>
  <si>
    <t>simonebiomed@outlook.com</t>
  </si>
  <si>
    <t>Stephanie de Paula trindade</t>
  </si>
  <si>
    <t>trindadestephanie656@gmail.com</t>
  </si>
  <si>
    <t>SP SAO CAETANO DO SUL BARCELONA</t>
  </si>
  <si>
    <t>Francine</t>
  </si>
  <si>
    <t>francinefreitas2004@gmail.com</t>
  </si>
  <si>
    <t>MÃ¡rio JosÃ© Bertonha filho</t>
  </si>
  <si>
    <t>mariojbflol@gmail.com</t>
  </si>
  <si>
    <t>SP SAO CARLOS VILA PRADO</t>
  </si>
  <si>
    <t>PRISCILLA PIRES DE SOUZA</t>
  </si>
  <si>
    <t>priscillapires_rh@hotmail.com</t>
  </si>
  <si>
    <t>Giovana Cristina Camargo</t>
  </si>
  <si>
    <t>gicamargo383@gmail.com</t>
  </si>
  <si>
    <t>Marjorie Fernandes Vidal</t>
  </si>
  <si>
    <t>marjoriefernandes67@gmail.com</t>
  </si>
  <si>
    <t>SP PIRASSUNUNGA CONT SUP FONSECA</t>
  </si>
  <si>
    <t>Julio Augusto de Campos</t>
  </si>
  <si>
    <t>augustopimenta946@gmail.com</t>
  </si>
  <si>
    <t>SP GUARATINGUETA GALERIA BEST CENTER</t>
  </si>
  <si>
    <t>NatÃ¡lia Lima de Oliveira</t>
  </si>
  <si>
    <t>natalialima.oliveira15@gmail.com</t>
  </si>
  <si>
    <t>Monica rezende e</t>
  </si>
  <si>
    <t>monica.rezendee@gmail.com</t>
  </si>
  <si>
    <t>Paloma Cristina Desto dos Santos</t>
  </si>
  <si>
    <t>francislaine.maravilha@gmail.com</t>
  </si>
  <si>
    <t>Gabriel Nunes da silva</t>
  </si>
  <si>
    <t>stefanibarros13@gmail.com</t>
  </si>
  <si>
    <t>Erick LourenÃ§o de Sousa</t>
  </si>
  <si>
    <t>ericklourencodesousa@hotmail.com</t>
  </si>
  <si>
    <t>Julia Ivanovite</t>
  </si>
  <si>
    <t>ivanovite24@gmail.com</t>
  </si>
  <si>
    <t>SP SAO BERNARDO DO CAMPO RUDGE RAMOS</t>
  </si>
  <si>
    <t>daianejg49@gmail.com</t>
  </si>
  <si>
    <t>Ingridy de Oliveira Germano</t>
  </si>
  <si>
    <t>ingridygermano537@hotmail.com</t>
  </si>
  <si>
    <t>wilsquarcini@gmail.com</t>
  </si>
  <si>
    <t>Priscila Moreira da Silva</t>
  </si>
  <si>
    <t>moreirapriscila841@gmail.com</t>
  </si>
  <si>
    <t>RS LAGOA VERMELHA CENTRO</t>
  </si>
  <si>
    <t>Richard da Silva</t>
  </si>
  <si>
    <t>richardvecchi@icloud.com</t>
  </si>
  <si>
    <t>Michelli Didomenico</t>
  </si>
  <si>
    <t>miche.31didomenico@gmail.com</t>
  </si>
  <si>
    <t>SC CAPINZAL CENTRO</t>
  </si>
  <si>
    <t>Edivan marques</t>
  </si>
  <si>
    <t>edivanmarques693@gmail.com</t>
  </si>
  <si>
    <t>SP BASTOS CENTRO</t>
  </si>
  <si>
    <t>Jacy Nagayschi</t>
  </si>
  <si>
    <t>anawatanabe604@gmail.com</t>
  </si>
  <si>
    <t>SP MIRANDOPOLIS CENTRO</t>
  </si>
  <si>
    <t>Leonardo Bressianini</t>
  </si>
  <si>
    <t>leonardobressianini@gmail.com</t>
  </si>
  <si>
    <t>Geffson BRITO</t>
  </si>
  <si>
    <t>gebrito2310@gmail.com</t>
  </si>
  <si>
    <t>Sidiomar de jesus Ribeiro costa</t>
  </si>
  <si>
    <t>sidiomarjgtba16@hotmail.com</t>
  </si>
  <si>
    <t>RS MONTENEGRO CENTRO</t>
  </si>
  <si>
    <t>Renata de Almeida Nascimento</t>
  </si>
  <si>
    <t>ra7229021@gmail.com</t>
  </si>
  <si>
    <t>SP BURITAMA CENTRO</t>
  </si>
  <si>
    <t>Mariana de Lima</t>
  </si>
  <si>
    <t>limacamposmariana0@gmail.com</t>
  </si>
  <si>
    <t>SP CARAPICUIBA CONT CENTRO</t>
  </si>
  <si>
    <t>SP JUNDIAI PONTE SAO JOAO</t>
  </si>
  <si>
    <t>Zila silva santos</t>
  </si>
  <si>
    <t>szilaport@gmail.com</t>
  </si>
  <si>
    <t>juliana jahn feldmann</t>
  </si>
  <si>
    <t>juliana-jahn@hotmail.com</t>
  </si>
  <si>
    <t>RS PORTO ALEGRE FLORESTA</t>
  </si>
  <si>
    <t>Thays da Costa Santos</t>
  </si>
  <si>
    <t>thayscs97@gmail.com</t>
  </si>
  <si>
    <t>LETÃCIA BERTON DE QUADROS</t>
  </si>
  <si>
    <t>leticiaberton5@gmail.com</t>
  </si>
  <si>
    <t>Lorena Lauriano da Silva</t>
  </si>
  <si>
    <t>lorena.lauriano.silva@gmail.com</t>
  </si>
  <si>
    <t>Joane Miranda barbosa</t>
  </si>
  <si>
    <t>joane.barbosa26@gmail.com</t>
  </si>
  <si>
    <t>CÃ¡ssia Natieli Krause</t>
  </si>
  <si>
    <t>cassiakrause2020@gmail.com</t>
  </si>
  <si>
    <t>SP LARANJAL PAULISTA CENTRO</t>
  </si>
  <si>
    <t>sopimenteldasilva@gmail.com</t>
  </si>
  <si>
    <t>cleia.abreu.prestes@hotmail.com</t>
  </si>
  <si>
    <t>SC JARAGUA DO SUL PARK SH</t>
  </si>
  <si>
    <t>DESEMPREGO</t>
  </si>
  <si>
    <t>Juliana Martina Oliveira Rezende</t>
  </si>
  <si>
    <t>julianarezende184@gmail.com</t>
  </si>
  <si>
    <t>NAO TEM INTERESSE</t>
  </si>
  <si>
    <t>marisabilabilu@gmail.com</t>
  </si>
  <si>
    <t>SP ITUPEVA SUPERMERCADO MONTE SERRAT</t>
  </si>
  <si>
    <t>Nathalia beatriz GuimarÃ£es dos Santos</t>
  </si>
  <si>
    <t>nattysantos1444@gmail.com</t>
  </si>
  <si>
    <t>Muller Kelvin da Silva de Oliveira</t>
  </si>
  <si>
    <t>mullerkevin77@gmail.com</t>
  </si>
  <si>
    <t>SP ALTINOPOLIS CENTRO</t>
  </si>
  <si>
    <t>maricleziafritsche@gmail.com</t>
  </si>
  <si>
    <t>SC POUSO REDONDO CONT CENTRO</t>
  </si>
  <si>
    <t>martaschonsangelo@gmail.com</t>
  </si>
  <si>
    <t>RS CERRO LARGO CENTRO</t>
  </si>
  <si>
    <t>balvesrodriguesdesouza212@gmail.com</t>
  </si>
  <si>
    <t>SP BARUERI SH ALPHA SH</t>
  </si>
  <si>
    <t>bianca boa morte de jesus</t>
  </si>
  <si>
    <t>bia.boamorte157@gmail.com</t>
  </si>
  <si>
    <t>karinaimmich90@gmail.com</t>
  </si>
  <si>
    <t>CLIENTE PEDIU PARA RETIRAR NOME DO SISTEMA</t>
  </si>
  <si>
    <t>janrsj@hotmail.com</t>
  </si>
  <si>
    <t>Denise Moraes de Oliveira Santos</t>
  </si>
  <si>
    <t>GABRIEL HAUSER DA SILVA</t>
  </si>
  <si>
    <t>gabrielsemente@gmail.com</t>
  </si>
  <si>
    <t>Leandro Luiz Bueno da Silva</t>
  </si>
  <si>
    <t>NÃ¡dia Regina Fassbinder</t>
  </si>
  <si>
    <t>nadiafassbinder@gmail.com</t>
  </si>
  <si>
    <t>RS NOVA PETROPOLIS CENTRO</t>
  </si>
  <si>
    <t>Marcela Mantovani Eugenio</t>
  </si>
  <si>
    <t>mantovani_marcela@yahoo.com.br</t>
  </si>
  <si>
    <t>ADRIANO DE SOUZA PINTO</t>
  </si>
  <si>
    <t>adrianopintoadv@ymail.com</t>
  </si>
  <si>
    <t>Glyceria Paula dos santos</t>
  </si>
  <si>
    <t>js0956679@gmail.com</t>
  </si>
  <si>
    <t>SP MOGI DAS CRUZES SH BOULEVARD ARUA</t>
  </si>
  <si>
    <t>Fabia Cristina Cursino</t>
  </si>
  <si>
    <t>tatapurcino12@gmail.com</t>
  </si>
  <si>
    <t>Flavia Mellies</t>
  </si>
  <si>
    <t>flaviamellies6@gmail.com</t>
  </si>
  <si>
    <t>Thais de Ãvila Jorge MendonÃ§a</t>
  </si>
  <si>
    <t>thais_avilajorge@hotmail.com</t>
  </si>
  <si>
    <t>Anderson de Souza</t>
  </si>
  <si>
    <t>patriciatalieri29@gmail.com</t>
  </si>
  <si>
    <t>SP MOGI GUACU CENTRO</t>
  </si>
  <si>
    <t>Graziela de lima firmino</t>
  </si>
  <si>
    <t>firminograziela0@gmail.com</t>
  </si>
  <si>
    <t>SP VALINHOS CENTRO</t>
  </si>
  <si>
    <t>Tauany Almeida de Souza Luz</t>
  </si>
  <si>
    <t>tauanysouza59@gmail.com</t>
  </si>
  <si>
    <t>Laise Conceicao Rodrigues</t>
  </si>
  <si>
    <t>laisefronteira@gmail.com</t>
  </si>
  <si>
    <t>Bruna de Albuquerque Belmiro</t>
  </si>
  <si>
    <t>albuquerquebruna484@gmail.com</t>
  </si>
  <si>
    <t>Suiane de Sousa Silva</t>
  </si>
  <si>
    <t>suuh.0109@gmail.com</t>
  </si>
  <si>
    <t>Lucineia dos santos BrandÃ£o</t>
  </si>
  <si>
    <t>lucineiasandra@icloud.com</t>
  </si>
  <si>
    <t>keziacaio2501@gmail.com</t>
  </si>
  <si>
    <t>SP VARZEA PAULISTA CONT JD PROMECA</t>
  </si>
  <si>
    <t>NAO FEZ CADASTRO / NAO TEM INTERESSE</t>
  </si>
  <si>
    <t>rafaellacastro2702@gmail.com</t>
  </si>
  <si>
    <t>matheusleo40@gmail.com</t>
  </si>
  <si>
    <t>PatrÃ­cia Engers Moreira</t>
  </si>
  <si>
    <t>patiengers@gmail.com</t>
  </si>
  <si>
    <t>Michele Pedroso da Silva</t>
  </si>
  <si>
    <t>michelyps3020@gmail.com</t>
  </si>
  <si>
    <t>SP PRAIA GRANDE CENTRO</t>
  </si>
  <si>
    <t>Jocelaine Santos da Silva</t>
  </si>
  <si>
    <t>jocenathy@gmail.com</t>
  </si>
  <si>
    <t>Ellen Cristina Roque</t>
  </si>
  <si>
    <t>ellenroque88@gmail.com</t>
  </si>
  <si>
    <t>SP JUNDIAI MALL JD COLONIA</t>
  </si>
  <si>
    <t>Jaqueline stefany de oliveira</t>
  </si>
  <si>
    <t>jaquelinestefany0101@gmail.com</t>
  </si>
  <si>
    <t>SP CAMPINAS CARREFOUR DOM PEDRO</t>
  </si>
  <si>
    <t>Sara helen dos santos andrade</t>
  </si>
  <si>
    <t>helendje45@gmail.com</t>
  </si>
  <si>
    <t>SP CRUZEIRO VILA CANEVARI</t>
  </si>
  <si>
    <t>Mariana Soares da conceiÃ§Ã£o</t>
  </si>
  <si>
    <t>marialbuquerque75@gmail.com</t>
  </si>
  <si>
    <t>Ana Alice Andrade</t>
  </si>
  <si>
    <t>andradeanaalice@yahoo.com.br</t>
  </si>
  <si>
    <t>Kathelyn Sabrina de Souza Brito</t>
  </si>
  <si>
    <t>britokathelyn99@gmail.com</t>
  </si>
  <si>
    <t>Marlete Morais de Melo Silva</t>
  </si>
  <si>
    <t>annamodas2012@gmail.com</t>
  </si>
  <si>
    <t>Laressa Mathias dos santos</t>
  </si>
  <si>
    <t>mathiaslaressa@gmail.com</t>
  </si>
  <si>
    <t>cicerovitor601@gmail.com</t>
  </si>
  <si>
    <t>FEZ O PRÉ CADASTRO APENAS PARA GANHAR RECARGA DA OPERADORA</t>
  </si>
  <si>
    <t>Thays billig</t>
  </si>
  <si>
    <t>thaysbillig77@gmail.com</t>
  </si>
  <si>
    <t>Petty Da Silva Marana</t>
  </si>
  <si>
    <t>petty_marana@hotmail.com</t>
  </si>
  <si>
    <t>DESISTIU DE SER REVENDEDORA RETIRAR CADASTRO DO SISTEMA</t>
  </si>
  <si>
    <t>KIT COM VALOR ALTO</t>
  </si>
  <si>
    <t>Dienefer de FÃ¡tima Amaral de almeida</t>
  </si>
  <si>
    <t>kalleodienefer@gmail.com</t>
  </si>
  <si>
    <t>Giovanna Aparecida Barreiro Alves</t>
  </si>
  <si>
    <t>giovannaa.b.a2017@gmail.com</t>
  </si>
  <si>
    <t>Alan Da Silva Gama</t>
  </si>
  <si>
    <t>suelenalan380@gmail.com</t>
  </si>
  <si>
    <t>Carla Caroline Ramos Santos da Silva</t>
  </si>
  <si>
    <t>carlacs89@hotmail.com</t>
  </si>
  <si>
    <t>SP SANTOS VILA BELMIRO</t>
  </si>
  <si>
    <t>Luan Martins Gomes</t>
  </si>
  <si>
    <t>luanmartinsg998@gmail.com</t>
  </si>
  <si>
    <t>lisiane da silveira</t>
  </si>
  <si>
    <t>Raquel Dalci dos Santos</t>
  </si>
  <si>
    <t>raqueldalci123@gmail.com</t>
  </si>
  <si>
    <t>SC FLORIANOPOLIS BISTEK COSTEIRA</t>
  </si>
  <si>
    <t>Ana Rosa da ConceiÃ§Ã£o</t>
  </si>
  <si>
    <t>conceicaorosaaa@gmail.com</t>
  </si>
  <si>
    <t>SP CAMPINAS TAQUARAL</t>
  </si>
  <si>
    <t>Matheus Ferreira</t>
  </si>
  <si>
    <t>matheustheu431@gmail.com</t>
  </si>
  <si>
    <t>Aline Ruiz de Oliveira</t>
  </si>
  <si>
    <t>aline_castilho88@hotmail.com</t>
  </si>
  <si>
    <t>Diego Guedes de Souza</t>
  </si>
  <si>
    <t>die.guedesouza1990@gmail.com</t>
  </si>
  <si>
    <t>Angela Quirino Soares</t>
  </si>
  <si>
    <t>soaresangela520@gmail.com</t>
  </si>
  <si>
    <t>SP ITU SH PLAZA</t>
  </si>
  <si>
    <t>Edilene De Sousa Costa</t>
  </si>
  <si>
    <t>edilene.sousa1074@gamil.com</t>
  </si>
  <si>
    <t>tnlths22@gmail.com</t>
  </si>
  <si>
    <t>Vera de Souza muniz</t>
  </si>
  <si>
    <t>newfacevera@outlook.com</t>
  </si>
  <si>
    <t>Daniela Nataly Prim</t>
  </si>
  <si>
    <t>daniiprim@gmail.com</t>
  </si>
  <si>
    <t>SC JOINVILLE SUPERMERCADO GIASSI</t>
  </si>
  <si>
    <t>Cacau_CC_09.03</t>
  </si>
  <si>
    <t>taisvanessaambrosio01@hotmail.com</t>
  </si>
  <si>
    <t>SP BOA ESPERANÃ‡A DO SUL CONT JD NOVA</t>
  </si>
  <si>
    <t>MarÃ­lia de Oliveira Goes de jesus</t>
  </si>
  <si>
    <t>mo3070852@gmail.com</t>
  </si>
  <si>
    <t>AMABILE Tereza Lopes argenton</t>
  </si>
  <si>
    <t>amabilelopesdp@gmail.com</t>
  </si>
  <si>
    <t>RS DOM PEDRITO CENTRO</t>
  </si>
  <si>
    <t>RS PRAIA DO CASSINO SUPER GUANABARA</t>
  </si>
  <si>
    <t>santos.lima4589@gmail.com</t>
  </si>
  <si>
    <t>Regina Bento</t>
  </si>
  <si>
    <t>SueliSamuel2427@hotmail.com</t>
  </si>
  <si>
    <t>SC GAROPABA CENTRO</t>
  </si>
  <si>
    <t>Glademir Souza</t>
  </si>
  <si>
    <t>demelloanaluiza4@gmail.com</t>
  </si>
  <si>
    <t>allynealbuquerq099@gmail.com</t>
  </si>
  <si>
    <t>Sandro Belmonte Pinto</t>
  </si>
  <si>
    <t>sandrobelmonte87@gmail.com</t>
  </si>
  <si>
    <t>Hemilly de Almeida Dalla Corte</t>
  </si>
  <si>
    <t>hemillydallacorte14@gmail.com</t>
  </si>
  <si>
    <t>Jorge Henrique bertotti Soares</t>
  </si>
  <si>
    <t>jorgebertotti42@gmail.com</t>
  </si>
  <si>
    <t>Nayara</t>
  </si>
  <si>
    <t>Hernandesmoraes17@gmail.com</t>
  </si>
  <si>
    <t>SP SAO ROQUE AV MARGINAL</t>
  </si>
  <si>
    <t>Fernanda Farias Alvarez</t>
  </si>
  <si>
    <t>Camila dos Santos</t>
  </si>
  <si>
    <t>santoscamila9903@gmail.com</t>
  </si>
  <si>
    <t>RS IGREJINHA CENTRO</t>
  </si>
  <si>
    <t>Suzianne de FÃ¡tima valente Barbosa Andrade</t>
  </si>
  <si>
    <t>andradesuzianne@gmail.com</t>
  </si>
  <si>
    <t>PEDIU PARA LIGAR 12:00</t>
  </si>
  <si>
    <t>Marcos Paulo de Souza</t>
  </si>
  <si>
    <t>marcospyder@hotmail.com</t>
  </si>
  <si>
    <t>tomsplitoral@yahoo.com.br</t>
  </si>
  <si>
    <t>julia pfeifer dos reis</t>
  </si>
  <si>
    <t>jupfeifer07@gmail.com</t>
  </si>
  <si>
    <t>Amanda Maria Alves de Souza</t>
  </si>
  <si>
    <t>Jorge Lucas Cabral Silva</t>
  </si>
  <si>
    <t>jlcs97@live.com</t>
  </si>
  <si>
    <t>ThaynÃ¡ De Souza Jarnalo</t>
  </si>
  <si>
    <t>thaynajarnalo23082005@gmail.com</t>
  </si>
  <si>
    <t>juliana alves bassani</t>
  </si>
  <si>
    <t>julianabassani01@gmail.com</t>
  </si>
  <si>
    <t>JosÃ© Carlos Costa da Silva</t>
  </si>
  <si>
    <t>estrelarsempre@gmail.com</t>
  </si>
  <si>
    <t>Felipe Augusto de Souza</t>
  </si>
  <si>
    <t>rodrigofrancavp1@gmail.com</t>
  </si>
  <si>
    <t>Lorena da Silva Vaz</t>
  </si>
  <si>
    <t>Paipejogos@gmail.com</t>
  </si>
  <si>
    <t>JÃ©ssica Andressa Rockenbach Grade</t>
  </si>
  <si>
    <t>jessicagrade@hotmail.com</t>
  </si>
  <si>
    <t>Manuella Picchetto dos anjos</t>
  </si>
  <si>
    <t>manuellapicchettodosanjos@gmail.com</t>
  </si>
  <si>
    <t>Maria Cristina Silvestre Nunes</t>
  </si>
  <si>
    <t>biancaieda@icloud.com</t>
  </si>
  <si>
    <t>Ilda Rodrigues da Silva</t>
  </si>
  <si>
    <t>pra.ildarodrigues@gmail.com</t>
  </si>
  <si>
    <t>DIA 16/04/22 A PARTIR DAS 11:00 HRS Estr. do Campo Limpo, 459 - Vila Prel, São Paulo - SP Shopping Campo Limpo</t>
  </si>
  <si>
    <t>Fernanda ConceiÃ§Ã£o</t>
  </si>
  <si>
    <t>fs876967@gmail.com</t>
  </si>
  <si>
    <t>DIA 18/04/22 R. Quinze de Janeiro, 293 - Centro, Canoas - RS</t>
  </si>
  <si>
    <t>Geane Almeida da hora</t>
  </si>
  <si>
    <t>geocompanheira@gmail.com</t>
  </si>
  <si>
    <t>SP AMERICANA CONT SUPER SAO VICENTE</t>
  </si>
  <si>
    <t>LOJA: AMERICANA CONT SUPER SAO VICENTEDIA:14/04/2022</t>
  </si>
  <si>
    <t>Marcelo Teixeira Rodrigues</t>
  </si>
  <si>
    <t>texeirarodrigues69@gmail.com</t>
  </si>
  <si>
    <t>DATA: 05/05/2022</t>
  </si>
  <si>
    <t>Daiane ceistina rodrigues gomes</t>
  </si>
  <si>
    <t>rodriguespadilhaailton@gmail.com</t>
  </si>
  <si>
    <t>DIA 18/04/22 RS PORTO ALEGRE SH LINDOIA</t>
  </si>
  <si>
    <t>SÃ´nia LÃºcia Feliciano da Silva</t>
  </si>
  <si>
    <t>eloanafelicianio5@gmail.com</t>
  </si>
  <si>
    <t>DIA 16/04/22 SP SANTA ROSA DE VITERBO CENTRO</t>
  </si>
  <si>
    <t>Luiz Claudio Borges Vieira</t>
  </si>
  <si>
    <t>luizborges1993c@gmail.com</t>
  </si>
  <si>
    <t>SC FLORIANOPOLIS SH BEIRAMAR</t>
  </si>
  <si>
    <t>DIA 15/04/22 Av. Me. Benvenuta, 687 - Santa Monica, Florianópolis - SC</t>
  </si>
  <si>
    <t>Diele Catarina de Oliveira Gomes</t>
  </si>
  <si>
    <t>diellydielly4@gmail.com</t>
  </si>
  <si>
    <t>Gilberto aparecido magano</t>
  </si>
  <si>
    <t>gilbertomagano237@gmail.com</t>
  </si>
  <si>
    <t>HeloÃ¡ AraÃºjo da Silva</t>
  </si>
  <si>
    <t>heloasilva878@gmail.com</t>
  </si>
  <si>
    <t>SP PIRACICABA SUPERMERCADO PAGUE MENOS</t>
  </si>
  <si>
    <t>Adalberto Paulino Rosa</t>
  </si>
  <si>
    <t>Ronald Mota de Souza</t>
  </si>
  <si>
    <t>ronaldmsouza19@gmail.com</t>
  </si>
  <si>
    <t>AGENDAMENTO: 01/05/2022</t>
  </si>
  <si>
    <t>Ludimila Bianca da luz Fidelis</t>
  </si>
  <si>
    <t>milaluz13@gmail.com</t>
  </si>
  <si>
    <t>SP ITAQUAQUECETUBA SUPER SHIBATA</t>
  </si>
  <si>
    <t>ITAQUAQUECETUBA SUPER SHIBATADIA: 16/04/2022</t>
  </si>
  <si>
    <t>Emanuelle Bordin Coelli</t>
  </si>
  <si>
    <t>manubordin@hotmail.com</t>
  </si>
  <si>
    <t>Crislaine Angelica da GraÃ§a Pinto</t>
  </si>
  <si>
    <t>crislaineangelica8@gmail.com</t>
  </si>
  <si>
    <t>SP PIEDADE CENTRO</t>
  </si>
  <si>
    <t>DIA 21/04/22 OU DIA 22/04/22 SP PIEDADE CENTRO</t>
  </si>
  <si>
    <t>Paulo rafael alves barreto</t>
  </si>
  <si>
    <t>barretoalves189@gmail.com</t>
  </si>
  <si>
    <t>DIA 20/04/22 RS CAXIAS DO SUL SH PRATAVIERA</t>
  </si>
  <si>
    <t>ERICA RITA RAMOS</t>
  </si>
  <si>
    <t>ERICA.RAMOS1008512@GMAIL.COM</t>
  </si>
  <si>
    <t>DIA 18/04/22</t>
  </si>
  <si>
    <t>Simone crestani maso</t>
  </si>
  <si>
    <t>simonecrestani@hotmail.com</t>
  </si>
  <si>
    <t>RS TAPEJARA CENTRO</t>
  </si>
  <si>
    <t>AngÃ©lica de Souza Rosa</t>
  </si>
  <si>
    <t>studiolashs6@gmail.com</t>
  </si>
  <si>
    <t>LOJA SP NOVO HORIZONTE CENTRO</t>
  </si>
  <si>
    <t>Witney VitÃ³ria Aparecida Soares</t>
  </si>
  <si>
    <t>vickanthonyjk@gmail.com</t>
  </si>
  <si>
    <t>DATA: 26/04/2022</t>
  </si>
  <si>
    <t>Andre Luiz Teixeira da Silva</t>
  </si>
  <si>
    <t>andrehappyhair@hotmail.com</t>
  </si>
  <si>
    <t>LOJA: SP ITANHAEM CENTRODIA:18/04/2022</t>
  </si>
  <si>
    <t>Sandra Nunes Costa de Souza</t>
  </si>
  <si>
    <t>kukanunessouza033@gmail.com</t>
  </si>
  <si>
    <t>LOJA: SHOPPING MOGI/ SÃO PAULO DATA: 23/04/2022</t>
  </si>
  <si>
    <t>DIA 18/04/22 RS FREDERICO WESTPHALEN CENTRO</t>
  </si>
  <si>
    <t>Laura Almeida do Amaral</t>
  </si>
  <si>
    <t>Laura.almeida0704@gmail.com</t>
  </si>
  <si>
    <t>Guilherme Pereira dos Santos junior</t>
  </si>
  <si>
    <t>Walkerguilherme20@gmail.com</t>
  </si>
  <si>
    <t>LOJA: MONTE MOR CENTRO/ SÃO PAULO DATA: 18/04/2022 Á TARDE</t>
  </si>
  <si>
    <t>CAROLINE LOPES DE OLIVEIRA</t>
  </si>
  <si>
    <t>carol8877lopes@gmail.com</t>
  </si>
  <si>
    <t>Carolina Gomes da Silva Ferreira</t>
  </si>
  <si>
    <t>carolinaemilyduda@gmail.com</t>
  </si>
  <si>
    <t>Fernanda Regina Rosa do santos</t>
  </si>
  <si>
    <t>ferzinhaferreira9@gmail.com</t>
  </si>
  <si>
    <t>SP AGUDOS CENTRO TREZE DE MAIO</t>
  </si>
  <si>
    <t>LOJA:SP AGUDOS CENTRO TREZE DE MAIODIA:18/04/2022</t>
  </si>
  <si>
    <t>Naira Cristina Gomes Bardella</t>
  </si>
  <si>
    <t>nairabardella01@gmail.com</t>
  </si>
  <si>
    <t>DIA 19/04/22 SP RIBEIRAO PRETO SUP SAVEGNAGO</t>
  </si>
  <si>
    <t>AMANDA ESTER DOS SANTOS LAI</t>
  </si>
  <si>
    <t>amandaesterlai@gmail.com</t>
  </si>
  <si>
    <t>DIA 14/04/22 SP FRANCA CENTRO</t>
  </si>
  <si>
    <t>Kevilyn O Pires</t>
  </si>
  <si>
    <t>girlkop15@gmail.com</t>
  </si>
  <si>
    <t>AngÃ©lica Martins Santos</t>
  </si>
  <si>
    <t>angelicamartinssantos4@gmail.com</t>
  </si>
  <si>
    <t>DIA 22/04/22 SP COTIA CENTRO</t>
  </si>
  <si>
    <t>luanapintocosta</t>
  </si>
  <si>
    <t>luanapintocosta1987@outlook.com.br</t>
  </si>
  <si>
    <t>SP SANTOS CENTRO</t>
  </si>
  <si>
    <t>SC PAPANDUVA CENTRODIA:18/04/2022</t>
  </si>
  <si>
    <t>LOJA RS MONTENEGRO CENTRODIA: 22/04/2022</t>
  </si>
  <si>
    <t>DIA:16/04/2022SP BATATAIS CENTRO</t>
  </si>
  <si>
    <t>LOJA:  Av. Victor Barreto, 2570 - Centro, Canoas - RS, 92010-000DIA: ATÉ O DIA 23/04/2022</t>
  </si>
  <si>
    <t>Luiza Fernanda Vitorino Espindola</t>
  </si>
  <si>
    <t>Luisacaue13@gmail.com</t>
  </si>
  <si>
    <t>Caroline Aparecida de Almeida</t>
  </si>
  <si>
    <t>MAISA APARECIDA DE FATIMA GREGORIo</t>
  </si>
  <si>
    <t>maisapaterno73@gmail.com</t>
  </si>
  <si>
    <t>DATA: 07/05/2022</t>
  </si>
  <si>
    <t>Rosalina Cristina Barbosa Ventura dos Santos</t>
  </si>
  <si>
    <t>rosalinac8@gmail.com</t>
  </si>
  <si>
    <t>Ã‰rica Dos Santos Mariano</t>
  </si>
  <si>
    <t>ericapsico02@hotmail.com</t>
  </si>
  <si>
    <t>SP BARRETOS NORTH SHOPPING</t>
  </si>
  <si>
    <t>SP BARRETOS NORTH SHOPPINGDIA:17/04/2022 OU ATÉ 22/04/2022</t>
  </si>
  <si>
    <t>Laiane Ferreira Lessa</t>
  </si>
  <si>
    <t>laianeferreira767@gmail.com</t>
  </si>
  <si>
    <t>Data</t>
  </si>
  <si>
    <t>Horário</t>
  </si>
  <si>
    <t>TMA</t>
  </si>
  <si>
    <t>Operador</t>
  </si>
  <si>
    <t>Trat1</t>
  </si>
  <si>
    <t>Total Geral</t>
  </si>
  <si>
    <t>08</t>
  </si>
  <si>
    <t>09</t>
  </si>
  <si>
    <t>10</t>
  </si>
  <si>
    <t>11</t>
  </si>
  <si>
    <t>12</t>
  </si>
  <si>
    <t>13</t>
  </si>
  <si>
    <t>14</t>
  </si>
  <si>
    <t>16</t>
  </si>
  <si>
    <t>17</t>
  </si>
  <si>
    <t>18</t>
  </si>
  <si>
    <t>19</t>
  </si>
  <si>
    <t>Status</t>
  </si>
  <si>
    <t>Média de TMA</t>
  </si>
  <si>
    <t>Dia da Semana</t>
  </si>
  <si>
    <t>qua</t>
  </si>
  <si>
    <t>LOJA</t>
  </si>
  <si>
    <t>SELLOUT</t>
  </si>
  <si>
    <t>THALITA SILVA DOS SANTOS</t>
  </si>
  <si>
    <t>Cacau_CA_06.04</t>
  </si>
  <si>
    <t>1650280625.04</t>
  </si>
  <si>
    <t>CACAU SHOW CA</t>
  </si>
  <si>
    <t>FRANCISCO CHARLES GARCIA JUNIOR</t>
  </si>
  <si>
    <t>YANE ALVES SILVA RIBEIRO</t>
  </si>
  <si>
    <t>INSATISFEITO - CACAU</t>
  </si>
  <si>
    <t>1650280625.24</t>
  </si>
  <si>
    <t>THAMARA PAULADA CUNHA</t>
  </si>
  <si>
    <t>Cacau_CA_NEW_21.03</t>
  </si>
  <si>
    <t>GISELDA DE CARVALHO</t>
  </si>
  <si>
    <t>BRUNA QUINTEIRO PIZZINI</t>
  </si>
  <si>
    <t>JENIFFER HAYASHIDA</t>
  </si>
  <si>
    <t>MACIEL SILVA ANTAS VIEIRA</t>
  </si>
  <si>
    <t>MAIRA MILENA DE OLIVEIRA MORAIS</t>
  </si>
  <si>
    <t>JOSÃƒÆ’Ã¢â‚¬Â° ROBERTO HUMMEL JUNIOR</t>
  </si>
  <si>
    <t>SILMARA VALENTIM DE MORAES</t>
  </si>
  <si>
    <t>LOCALIZAÇÃO DAS LOJAS</t>
  </si>
  <si>
    <t>EUNICE FELIPE SOBRINHO</t>
  </si>
  <si>
    <t>STAEL TRUJILLO FOOT GUIMARAES</t>
  </si>
  <si>
    <t>LUIZ ROBERTO LEITE</t>
  </si>
  <si>
    <t>LUCIA JAQUELINE CAMPOS MONTEIRO</t>
  </si>
  <si>
    <t>MARCONDES VALENTIM DA SILVA</t>
  </si>
  <si>
    <t>MAURICIO RODRIGUES</t>
  </si>
  <si>
    <t>PRISCILA LIMA</t>
  </si>
  <si>
    <t>JORGE LUIS SANTOS</t>
  </si>
  <si>
    <t>SERGIO LIRANCA</t>
  </si>
  <si>
    <t>CAMILA SANTOS</t>
  </si>
  <si>
    <t>ROSA MARIA CORDEIRO GRACIANO DA SILVA</t>
  </si>
  <si>
    <t>GRESIO RUEL GUARIENTO</t>
  </si>
  <si>
    <t>MARISA BARROS FERREIRA</t>
  </si>
  <si>
    <t>MAIRA APARECIDA DA SILVA DE CARVALHO</t>
  </si>
  <si>
    <t>DOMINGOS ANTONIO ENGLER</t>
  </si>
  <si>
    <t>THIAGO CARDOZO FERREIRA</t>
  </si>
  <si>
    <t>DERLI RODRIGUES SIQUEIRA</t>
  </si>
  <si>
    <t>KAROLINE JUNG</t>
  </si>
  <si>
    <t>THAYSA LOPES DE OLIVEIRA</t>
  </si>
  <si>
    <t>GABRIEL WILLIAN SANTOS</t>
  </si>
  <si>
    <t>THIAGO SOARES DE OLIVEIRA</t>
  </si>
  <si>
    <t>DANIELE CRISTINA MARTINS DE OLIVEIRA</t>
  </si>
  <si>
    <t>CAMILA ROBERTA SAVOIA</t>
  </si>
  <si>
    <t>ANDERSON DEL CAMPO CAVAEIRO</t>
  </si>
  <si>
    <t>VANILZA PONTES</t>
  </si>
  <si>
    <t>GABRIELA MENDES DE OLIVEIRA MARCELLO</t>
  </si>
  <si>
    <t>ANA PAULA FERREIRA ALVES</t>
  </si>
  <si>
    <t>JESSICA RUBINATO</t>
  </si>
  <si>
    <t>DANIELA ALVES SANTANA</t>
  </si>
  <si>
    <t>ELISANGELA SPINDOLA DA SILVA</t>
  </si>
  <si>
    <t>ESMERALDA REGINA FELIPE</t>
  </si>
  <si>
    <t>SAMOYNNY HELLEN JESSICA DA COSTA</t>
  </si>
  <si>
    <t>ELIANE FURQUIN</t>
  </si>
  <si>
    <t>FRANCINE DE PAULA BNFIM</t>
  </si>
  <si>
    <t>CRISTINE DE OLIVEIRA CAMARGO</t>
  </si>
  <si>
    <t>SHEILA FERNANDA DOS SANTOS</t>
  </si>
  <si>
    <t>RAISSA MILENA NOVELLI DA SILVA</t>
  </si>
  <si>
    <t>MARA RUBIA BRENZAN ALVIN</t>
  </si>
  <si>
    <t>MARILZA  ESPAIRANI MACEDO</t>
  </si>
  <si>
    <t>ISABELLA ALVES MAGALHaES</t>
  </si>
  <si>
    <t>JOHN WESLEY PEREIRA PAVAO</t>
  </si>
  <si>
    <t>THANIAMARA DA CUNHA</t>
  </si>
  <si>
    <t>DANIELA PEREIRA DA SILVA</t>
  </si>
  <si>
    <t>SHEILA PEREIRA RANCAN</t>
  </si>
  <si>
    <t>DULCE MARIANA</t>
  </si>
  <si>
    <t>CRISLAINE BORGES GARCIA</t>
  </si>
  <si>
    <t>MARIA MARLENE LUIS DE SOUZA</t>
  </si>
  <si>
    <t>CLEITON DE CASTRO</t>
  </si>
  <si>
    <t>MAURA REGINA DE SOUZA ROCHA</t>
  </si>
  <si>
    <t>HELEN PAULA VERNEQUE DA SILVA</t>
  </si>
  <si>
    <t>ANDREI SOUSA JESUS</t>
  </si>
  <si>
    <t>CILEIA DOS SANTOS</t>
  </si>
  <si>
    <t>MICHELE VITALINO DE SOUZA</t>
  </si>
  <si>
    <t>NUZIANA OLIVEIRA SANTOS SILVA</t>
  </si>
  <si>
    <t>TALITA CRISTINA SOLA HERNANDES RODRIGUES</t>
  </si>
  <si>
    <t>DIRCEU BRAGA JUNIOR</t>
  </si>
  <si>
    <t>TATIANA STABILE</t>
  </si>
  <si>
    <t>ELDA MAIARA LOPES FERNANDES</t>
  </si>
  <si>
    <t>BRUNA BEATRIZ MOTA PROVENIANO SIQUEIRA</t>
  </si>
  <si>
    <t>JEFERSON REIS</t>
  </si>
  <si>
    <t>Rótulos de Linha</t>
  </si>
  <si>
    <t>PRISCILA FERNANDA JOANINI</t>
  </si>
  <si>
    <t>Talita Brito cunha</t>
  </si>
  <si>
    <t>Ailton carlos teixeira neto</t>
  </si>
  <si>
    <t>Suelen de Campos Danesi</t>
  </si>
  <si>
    <t>Cleido sidemar buenos Quadros junior</t>
  </si>
  <si>
    <t>Veronica AraÃºjo</t>
  </si>
  <si>
    <t>Michele Samara Nunes da Rocha</t>
  </si>
  <si>
    <t>Adailton Lemes soares</t>
  </si>
  <si>
    <t>Bruna carolina campos da silva</t>
  </si>
  <si>
    <t>Susana de oliveira</t>
  </si>
  <si>
    <t>Kelen Cristina de Oliveira Zonta</t>
  </si>
  <si>
    <t>NATHAN MARCELO MARCELINO FERREIRA</t>
  </si>
  <si>
    <t>Erika Carolina EugÃªnio Faccioli</t>
  </si>
  <si>
    <t>Cacau_CC_18.03</t>
  </si>
  <si>
    <t>Bianca Ferreira Horvath de Oliveira</t>
  </si>
  <si>
    <t>Cacau_CC_15.03</t>
  </si>
  <si>
    <t>Anselmo ap cavha de campor</t>
  </si>
  <si>
    <t>Maria Aparecida Sotta</t>
  </si>
  <si>
    <t>Maycon Douglas Monteiro</t>
  </si>
  <si>
    <t>Rafaela Ramos Da Silveira</t>
  </si>
  <si>
    <t>Laisla Gabrielly Barbosa camargo</t>
  </si>
  <si>
    <t>Janaina Fernanda Martins de Oliveira bueno</t>
  </si>
  <si>
    <t>Anderson Richard</t>
  </si>
  <si>
    <t>VerÃ´nica RodriguÃªs de SÃ¡</t>
  </si>
  <si>
    <t>Bruno zerves</t>
  </si>
  <si>
    <t>Ana Cristina Ferreira da Silva</t>
  </si>
  <si>
    <t>Scheila Gross de Jesus</t>
  </si>
  <si>
    <t>Jackson de oliveira soares</t>
  </si>
  <si>
    <t>Franciele Dos Santos Silva</t>
  </si>
  <si>
    <t>Roselaine castilho</t>
  </si>
  <si>
    <t>Tiago Mariano Garcia</t>
  </si>
  <si>
    <t>Josiane Gomes dos santos balbini</t>
  </si>
  <si>
    <t>Nathalia dos Santos Nogueira</t>
  </si>
  <si>
    <t>SOLANGE NETO DE OLIVEIRA</t>
  </si>
  <si>
    <t>Vitoria christiny pinto da Silva</t>
  </si>
  <si>
    <t>CC_04.03</t>
  </si>
  <si>
    <t>Edson Silva Vargas</t>
  </si>
  <si>
    <t>Nayara Caroline de Menezes Camargo</t>
  </si>
  <si>
    <t>MARCIO ANTONIO SLAVIERO LUERSEN JUNIOR</t>
  </si>
  <si>
    <t>Alessandra LibralÃ£o</t>
  </si>
  <si>
    <t>Katia Ribeiro Soares</t>
  </si>
  <si>
    <t>Ana Paula Seixas</t>
  </si>
  <si>
    <t>Ana Paula da Cunha GÃ¶tz</t>
  </si>
  <si>
    <t>GABRIELA SAMARA ESPINDOLA DA COSTA NEGHERBON</t>
  </si>
  <si>
    <t>Diego de Oliveira Castor</t>
  </si>
  <si>
    <t>Marieli Carvalho</t>
  </si>
  <si>
    <t>Inglid cristine neves nabeiro</t>
  </si>
  <si>
    <t>Luciana da Silva Veiga</t>
  </si>
  <si>
    <t>SuÃ©len de Souza Pereira de Andrade</t>
  </si>
  <si>
    <t>LINDOMARA CAMARGO PEREIRA</t>
  </si>
  <si>
    <t>Amabilaine Kerolin lima</t>
  </si>
  <si>
    <t>Adriana Piola SilvÃ©rio</t>
  </si>
  <si>
    <t>Ezequiel</t>
  </si>
  <si>
    <t>Florise deina</t>
  </si>
  <si>
    <t>MARIA EDUARDA CAMPOS GARCIA</t>
  </si>
  <si>
    <t>Rosemari Aparecida marsola de Paula</t>
  </si>
  <si>
    <t>Amanda Busnardo</t>
  </si>
  <si>
    <t>Suziane Rodrigues da Silva</t>
  </si>
  <si>
    <t>Evelyn</t>
  </si>
  <si>
    <t>GILMAR MACHADO RIBEIRO</t>
  </si>
  <si>
    <t>Ana LÃºcia da Silva</t>
  </si>
  <si>
    <t>RONEI MAYER DE LIMA</t>
  </si>
  <si>
    <t>Kellen Silva de Almeida</t>
  </si>
  <si>
    <t>Magdalena Regina Folador</t>
  </si>
  <si>
    <t>Pamela de moura montanha da Silva</t>
  </si>
  <si>
    <t>Kaylaine FelÃ­cio Tobias</t>
  </si>
  <si>
    <t>Camila Stock</t>
  </si>
  <si>
    <t>Laura Martin Ramos de Meira</t>
  </si>
  <si>
    <t>Luis filipe souza guidotti</t>
  </si>
  <si>
    <t>Rosana Jordelino Espinoza</t>
  </si>
  <si>
    <t>Walax Alves Antonio Tomaz</t>
  </si>
  <si>
    <t>Rodrigo chagas dos reis</t>
  </si>
  <si>
    <t>Larissa Pereira Oliveira</t>
  </si>
  <si>
    <t>Nagila A Mendes da Silva</t>
  </si>
  <si>
    <t>Mirian de Assis Lima</t>
  </si>
  <si>
    <t>Cacau_CC_16.03</t>
  </si>
  <si>
    <t>Isabela Virginia Pasquini Borges de Oliveira</t>
  </si>
  <si>
    <t>Raquel JudÃ¡ jacob</t>
  </si>
  <si>
    <t>Gabriela Barboza da rosa</t>
  </si>
  <si>
    <t>ThaÃ­s Cristina Borges da Mota</t>
  </si>
  <si>
    <t>Karla Cristina Valenza</t>
  </si>
  <si>
    <t>Andre Elaidio Da PaixÃ£o</t>
  </si>
  <si>
    <t>William Alexsander da Silva Lops</t>
  </si>
  <si>
    <t>Ana Carolina Mendes da Silva</t>
  </si>
  <si>
    <t>Natacha cristina Rodrigues Martins</t>
  </si>
  <si>
    <t>Beatriz da Silva torres</t>
  </si>
  <si>
    <t>Andersen da Cunha Bernardy</t>
  </si>
  <si>
    <t>Kaline ribeiro de Abreu</t>
  </si>
  <si>
    <t>Alex SimÃµes Pereira Lima</t>
  </si>
  <si>
    <t>Kellen Renata Moraes Araujo de Jesus</t>
  </si>
  <si>
    <t>Caroline Machado da Silva</t>
  </si>
  <si>
    <t>Magno Alves</t>
  </si>
  <si>
    <t>LUCIANA WENDT DE SOUZA HOSTERT</t>
  </si>
  <si>
    <t>AndrÃ© Heczler</t>
  </si>
  <si>
    <t>Ã‰rika Vicente Abreu</t>
  </si>
  <si>
    <t>KASSIANO FIALHO E SILVA</t>
  </si>
  <si>
    <t>Yeferson Emmanuel Vidal belo</t>
  </si>
  <si>
    <t>Franciele Fernanda Tartaglia bozi</t>
  </si>
  <si>
    <t>Luana Nunes de Bastos</t>
  </si>
  <si>
    <t>Fernanda Caroline rochel de franÃ§a</t>
  </si>
  <si>
    <t>Jonathan Donisete Da ConceiÃ§Ã£o Silva</t>
  </si>
  <si>
    <t>Natalia Machado Alves</t>
  </si>
  <si>
    <t>Jessica gonzaga Rosa de Oliveira</t>
  </si>
  <si>
    <t>Victor Hugo de Azevedo Peres Lucas</t>
  </si>
  <si>
    <t>LetÃ­cia dos santos bandeira</t>
  </si>
  <si>
    <t>Joselia Maria luiza</t>
  </si>
  <si>
    <t>Tiago flaviano dos Santos</t>
  </si>
  <si>
    <t>Brenda Isabel Moreira Bueno</t>
  </si>
  <si>
    <t>Mariana Tormes Aquino</t>
  </si>
  <si>
    <t>Valmir Moreira Junior</t>
  </si>
  <si>
    <t>Miriam da Silva Oliveira</t>
  </si>
  <si>
    <t>Thalita Danielle Lemos guerra</t>
  </si>
  <si>
    <t>MARIELE TEREZINHA PUJOL DA SILVA</t>
  </si>
  <si>
    <t>Mayra Beatriz Costa da Silva</t>
  </si>
  <si>
    <t>Caroline Cruz Roque</t>
  </si>
  <si>
    <t>Emerson Fernandes Rodrigues</t>
  </si>
  <si>
    <t>Aline Sousa Matos</t>
  </si>
  <si>
    <t>Vilma Teodoro da Silva Martins</t>
  </si>
  <si>
    <t>ZULEIDE HELENA PINTO</t>
  </si>
  <si>
    <t>Aline Oliveira pedroso</t>
  </si>
  <si>
    <t>Liana matos</t>
  </si>
  <si>
    <t>Biancarla da guia silva barbosa</t>
  </si>
  <si>
    <t>AngÃ©lica FranÃ§ani Rocha Del Guerra</t>
  </si>
  <si>
    <t>RAFAEL PAZ GONCALVES</t>
  </si>
  <si>
    <t>Robson Martins dos Santos</t>
  </si>
  <si>
    <t>Luciana Pinheiro Gomes de Souza</t>
  </si>
  <si>
    <t>Kamila de oliveira nishikawa</t>
  </si>
  <si>
    <t>Jeferson Luiz Lodi</t>
  </si>
  <si>
    <t>VIVIAN SERRANO DE MORAIS GOMES</t>
  </si>
  <si>
    <t>Karina mayorca do rosario</t>
  </si>
  <si>
    <t>Gustavo Cesar da Silva</t>
  </si>
  <si>
    <t>Kaynan Henrique Francisco de Moura</t>
  </si>
  <si>
    <t>Amanda bagattine dos Santos</t>
  </si>
  <si>
    <t>ThaÃ­s da Silva Vilas Boas</t>
  </si>
  <si>
    <t>Brenda Stefany PrudÃªncio Fontana Carvalho</t>
  </si>
  <si>
    <t>Luana Barreto Spigolon de Britto</t>
  </si>
  <si>
    <t>MiriÃ£ Martins de Oliveira</t>
  </si>
  <si>
    <t>Bruna Pereira dos Santos</t>
  </si>
  <si>
    <t>Luciana Nagel Lopes</t>
  </si>
  <si>
    <t>Gislene Silveira Guilherme</t>
  </si>
  <si>
    <t>Edivana Cadona Da Silva</t>
  </si>
  <si>
    <t>AdÃ­lio AraÃºjo dos santos</t>
  </si>
  <si>
    <t>Melissa Miranda de Oliveira</t>
  </si>
  <si>
    <t>Ariana  Cristina Pereira Mesquita</t>
  </si>
  <si>
    <t>Lirian Loiola Toledo</t>
  </si>
  <si>
    <t>Gilmar JosÃ© Cardoso</t>
  </si>
  <si>
    <t>Roseli gerent</t>
  </si>
  <si>
    <t>Viviane Jacoby</t>
  </si>
  <si>
    <t>Elisangela Cristina Barcelos</t>
  </si>
  <si>
    <t>Sandra Santos Oliveira</t>
  </si>
  <si>
    <t>ingrid scherer alves</t>
  </si>
  <si>
    <t>Thamires Caroline couto</t>
  </si>
  <si>
    <t>Yasmin Cantanhede Santos</t>
  </si>
  <si>
    <t>Lucas Fernandes Barbosa</t>
  </si>
  <si>
    <t>Franciele cristina ferreira</t>
  </si>
  <si>
    <t>ELOI TEREZINHA DA COSTA MIGUEL</t>
  </si>
  <si>
    <t>Regiane dos Santos Felipe dallaqua</t>
  </si>
  <si>
    <t>Valcir Vicente de Carvalho Filho</t>
  </si>
  <si>
    <t>Isamara Aparecida dias de Almeida</t>
  </si>
  <si>
    <t>Neriane Fernandes Silva</t>
  </si>
  <si>
    <t>Nayara Crislayne Ramirez da Costa</t>
  </si>
  <si>
    <t>Silvana de Oliveira Toledo</t>
  </si>
  <si>
    <t>Andressa Carla Lopes</t>
  </si>
  <si>
    <t>Jessica Cristiane de Lima santos</t>
  </si>
  <si>
    <t>Alexandre Rangel Ferreira</t>
  </si>
  <si>
    <t>Ericka Sthefannie Carolino Maciel</t>
  </si>
  <si>
    <t>Ruth ester Ferreira Meneses</t>
  </si>
  <si>
    <t>Marina Ferreira</t>
  </si>
  <si>
    <t>Ana Luiza dos Santos Ramos</t>
  </si>
  <si>
    <t>Tatiane da PaixÃ£o Munhoz.</t>
  </si>
  <si>
    <t>Weverton Almeida pinto de Mello</t>
  </si>
  <si>
    <t>Ricardo Toshio Sakaguchi</t>
  </si>
  <si>
    <t>Elton Rodrigues da Silva</t>
  </si>
  <si>
    <t>GLAUDIA MICHELI PONCIANO DA SILVA</t>
  </si>
  <si>
    <t>ELIEL ADEILDO DA SILVA</t>
  </si>
  <si>
    <t>Ingrid Santos da Silva</t>
  </si>
  <si>
    <t>maria joana jansen</t>
  </si>
  <si>
    <t>Juliane Mariano pereira</t>
  </si>
  <si>
    <t>Joyce dos santos coelho</t>
  </si>
  <si>
    <t>Viviane Gomes Gonzaga Cardoso</t>
  </si>
  <si>
    <t>Franciele Geremia</t>
  </si>
  <si>
    <t>Paulo Eduardo Batista Garcia</t>
  </si>
  <si>
    <t>Bianca cristina cardozo castex ferreira</t>
  </si>
  <si>
    <t>Giovanna da Silva Souza</t>
  </si>
  <si>
    <t>Kailane Aparecida Braga Pereira</t>
  </si>
  <si>
    <t>wagner renan machado dos santos</t>
  </si>
  <si>
    <t>Michele hasteliane de souza</t>
  </si>
  <si>
    <t>Jefferson Miguel dos Santos janez</t>
  </si>
  <si>
    <t>Gabriel Dorneles Grejo</t>
  </si>
  <si>
    <t>Aline Jacinto Ribeiro</t>
  </si>
  <si>
    <t>Camilly VitÃ³ria de Oliveira</t>
  </si>
  <si>
    <t>kaique wesley duarte Vieira</t>
  </si>
  <si>
    <t>Marisa de deus Silva</t>
  </si>
  <si>
    <t>Jenifer Pacheco dos santos</t>
  </si>
  <si>
    <t>Anderson Vinicius de Brito Bernardino</t>
  </si>
  <si>
    <t>Juciane firmino dos santos</t>
  </si>
  <si>
    <t>Mirian rocha dos santos</t>
  </si>
  <si>
    <t>PatrÃ­cia Matos Da Silva</t>
  </si>
  <si>
    <t>NatÃ¡lia da Rocha Atz</t>
  </si>
  <si>
    <t>DÃ©bora Biazon</t>
  </si>
  <si>
    <t>Adrian Lucas BrandÃ£o</t>
  </si>
  <si>
    <t>Angelica moraes santos</t>
  </si>
  <si>
    <t>Aparecida Angelica de Paula Varaldo</t>
  </si>
  <si>
    <t>DOUGLAS SANTOS maria</t>
  </si>
  <si>
    <t>VinÃ­cius Antunes  Vieira</t>
  </si>
  <si>
    <t>Edson Corretor Imoveis</t>
  </si>
  <si>
    <t>Raquel pasqualito ramires</t>
  </si>
  <si>
    <t>Morgana Teresinha Alves Santos</t>
  </si>
  <si>
    <t>Michelle Rodrigues Pereira de Oliveira</t>
  </si>
  <si>
    <t>Joelma Cristina de Oliveira</t>
  </si>
  <si>
    <t>Beatriz lisie de souza</t>
  </si>
  <si>
    <t>lorena rezende</t>
  </si>
  <si>
    <t>Tamara Granso Risso Moreira</t>
  </si>
  <si>
    <t>Thamires de Meira Barbosa</t>
  </si>
  <si>
    <t>Gabriela FigueirÃ³ dos reis</t>
  </si>
  <si>
    <t>DAYANE CRISTINA SANTOS SOUZA</t>
  </si>
  <si>
    <t>Jordana eufrasia campos</t>
  </si>
  <si>
    <t>MÃ¡rcia Cristina Ferraz da Silva</t>
  </si>
  <si>
    <t>Isabela Marques coelho</t>
  </si>
  <si>
    <t>Marcela Silva Albano</t>
  </si>
  <si>
    <t>Lilian Josiane Acosta Pereira</t>
  </si>
  <si>
    <t>Tamires Abreu ConceiÃ§Ã£o</t>
  </si>
  <si>
    <t>Pedro Henrique Vieira Bernardo</t>
  </si>
  <si>
    <t>Debora Ferreira CÃ¢ndido</t>
  </si>
  <si>
    <t>Marcelli Milleni Paiva</t>
  </si>
  <si>
    <t>rosa da graÃ§a carvalho</t>
  </si>
  <si>
    <t>Josefina Ana Da ConceiÃ§Ã£o Silva</t>
  </si>
  <si>
    <t>BEATRIZ DA SILVA FERREIRA</t>
  </si>
  <si>
    <t>Leandro JosÃ© Loppe</t>
  </si>
  <si>
    <t>Adriana francio ananias de Oliveira</t>
  </si>
  <si>
    <t>Daniela dourado leite</t>
  </si>
  <si>
    <t>Priscila Domingos Rodrigues</t>
  </si>
  <si>
    <t>Valquiria Kafer</t>
  </si>
  <si>
    <t>PatrÃ­cia de Paula GuimarÃ£es</t>
  </si>
  <si>
    <t>JoÃ£o Batista Viana dos Santos</t>
  </si>
  <si>
    <t>Mauricio salgado neto</t>
  </si>
  <si>
    <t>Jefferson Rodrigo De Lima</t>
  </si>
  <si>
    <t>Cristiano deola</t>
  </si>
  <si>
    <t>Leidiane Pereira Damasceno</t>
  </si>
  <si>
    <t>Renato de Brito Bandeira</t>
  </si>
  <si>
    <t>Adriana Carolina da Silva</t>
  </si>
  <si>
    <t>Sara Cristina</t>
  </si>
  <si>
    <t>Marines Rodrigues loreira</t>
  </si>
  <si>
    <t>Danielle Bento Batista</t>
  </si>
  <si>
    <t>Bruna da Silva muniz de Carvalho</t>
  </si>
  <si>
    <t>Jeniffer dos santos pereira</t>
  </si>
  <si>
    <t>Sneik vicente da silva</t>
  </si>
  <si>
    <t>Aline Tavares</t>
  </si>
  <si>
    <t>Cintia Lorena da Silva cunha prado</t>
  </si>
  <si>
    <t>Andrei Gabriel Godoi de Oliveira</t>
  </si>
  <si>
    <t>LetÃ­cia Cristina de Oliveira Alves</t>
  </si>
  <si>
    <t>Tatiane Batista da Silva</t>
  </si>
  <si>
    <t>Neiele carvalho dos santos</t>
  </si>
  <si>
    <t>Eliana Azevedo</t>
  </si>
  <si>
    <t>Paula Soares franco Dornelles</t>
  </si>
  <si>
    <t>MÃ¡rcia Maria Oliveira da Silva</t>
  </si>
  <si>
    <t>Juliana Tayllane de Lima Nascimento</t>
  </si>
  <si>
    <t>Tais dos Reis Lopes</t>
  </si>
  <si>
    <t>Schaiane da Silva Oliveira</t>
  </si>
  <si>
    <t>Tatiane Ramos Pereira</t>
  </si>
  <si>
    <t>Carla Alexsandra Borges Nascimento</t>
  </si>
  <si>
    <t>Elaine Suiany Diniz Ferreira</t>
  </si>
  <si>
    <t>Juliane Castro de Almeida</t>
  </si>
  <si>
    <t>Reginalva da Silva</t>
  </si>
  <si>
    <t>William Ritta de Freitas</t>
  </si>
  <si>
    <t>IGOR DIAS CRUZ</t>
  </si>
  <si>
    <t>Rodrigo de Lima alarcÃ£o</t>
  </si>
  <si>
    <t>Marionice dos santos de jesus</t>
  </si>
  <si>
    <t>Grazielli Fernanda Rodrigues de Souza</t>
  </si>
  <si>
    <t>Priscila Alves dos Santos</t>
  </si>
  <si>
    <t>Ana Paula Floriano Cavalcante</t>
  </si>
  <si>
    <t>Priscila Silva Sanches</t>
  </si>
  <si>
    <t>Elias da Silva Caetano</t>
  </si>
  <si>
    <t>Doris Joana castillo aguilera</t>
  </si>
  <si>
    <t>Liliane Rodrigues Ferreira</t>
  </si>
  <si>
    <t>Cristiane Menegotto Lopes</t>
  </si>
  <si>
    <t>Jenenff PatrÃ­cia Costa dos Santos</t>
  </si>
  <si>
    <t>Olga Maria Ferreira da Silva</t>
  </si>
  <si>
    <t>Cristiane valeriano pereira</t>
  </si>
  <si>
    <t>Silvia Francisco da Silva</t>
  </si>
  <si>
    <t>Ana Paula Lemes</t>
  </si>
  <si>
    <t>JOICE MAYARA ROMAO</t>
  </si>
  <si>
    <t>Regiane da silva</t>
  </si>
  <si>
    <t>Edson da silva juliao</t>
  </si>
  <si>
    <t>ESTHER SANTOS DE MORAES</t>
  </si>
  <si>
    <t>LetÃ­cia Augusta dos</t>
  </si>
  <si>
    <t>Wesley de Oliveira duarte</t>
  </si>
  <si>
    <t>Tatiane dala vale costa</t>
  </si>
  <si>
    <t>FERNANDA SOUZA DE MELLO</t>
  </si>
  <si>
    <t>DAIANE FERNANDES GAMBA MARQUES</t>
  </si>
  <si>
    <t>Fernando Henrique  Barbosa</t>
  </si>
  <si>
    <t>isabela da silva mendes</t>
  </si>
  <si>
    <t>Leonardo Sozin Rufino</t>
  </si>
  <si>
    <t>Samantha Mendes AdÃ£o Aguiar</t>
  </si>
  <si>
    <t>Edson Ricardo Becker de Souza</t>
  </si>
  <si>
    <t>Fernanda Garcia Pineda</t>
  </si>
  <si>
    <t>Silvana Olhiara Zaramella</t>
  </si>
  <si>
    <t>Vinicius Carnaval</t>
  </si>
  <si>
    <t>Ana Rafaella da Silva</t>
  </si>
  <si>
    <t>JoÃ£o Lauro Garcia Pereira</t>
  </si>
  <si>
    <t>Luiz Carlos Silva Santos</t>
  </si>
  <si>
    <t>Andressa de Lima</t>
  </si>
  <si>
    <t>Maria de Lourdes Moreira xavier</t>
  </si>
  <si>
    <t>Solange Costa De Oliveira</t>
  </si>
  <si>
    <t>Jessica caldeiro de oliveira</t>
  </si>
  <si>
    <t>Eliana Martins da Silva</t>
  </si>
  <si>
    <t>Janine Monteiro dos Santos</t>
  </si>
  <si>
    <t>Taina cristine dos santos luiz</t>
  </si>
  <si>
    <t>Silviane Aparecida de Oliveira Assis</t>
  </si>
  <si>
    <t>Cristiano ferraz</t>
  </si>
  <si>
    <t>Maria idalene Moraes do nascimento</t>
  </si>
  <si>
    <t>Angela Cristima Marques Andruchow</t>
  </si>
  <si>
    <t>Jessica Aparecida Casagrande</t>
  </si>
  <si>
    <t>FlÃ¡via Renata Silva e Silva</t>
  </si>
  <si>
    <t>Renata Faria Gomes Pereira</t>
  </si>
  <si>
    <t>KauÃ£ marquetti recchi</t>
  </si>
  <si>
    <t>Jenifer Martins Correa</t>
  </si>
  <si>
    <t>Queren Hapuque Gomes de AraÃºjo</t>
  </si>
  <si>
    <t>Sheila albuquerque da Silva</t>
  </si>
  <si>
    <t>Brendon willis matos guardiano</t>
  </si>
  <si>
    <t>Maria Rose do Nascimento</t>
  </si>
  <si>
    <t>Vanessa GonÃ§alves moraes</t>
  </si>
  <si>
    <t>Guiomar castanho castilho</t>
  </si>
  <si>
    <t>luiza inson</t>
  </si>
  <si>
    <t>EDINEI LISBOA</t>
  </si>
  <si>
    <t>Patricia Aparecida Ananias de Toffoli</t>
  </si>
  <si>
    <t>JoÃ¡s Mateus de Paula</t>
  </si>
  <si>
    <t>TiÃ©li Sabrina Camargo Vieira</t>
  </si>
  <si>
    <t>Ariane Rafaela Bento Trajano de Souza</t>
  </si>
  <si>
    <t>Sarah Ferreira dos Santos</t>
  </si>
  <si>
    <t>Andressa Bezerra</t>
  </si>
  <si>
    <t>Joice dias da Silva FranÃ§a</t>
  </si>
  <si>
    <t>Luiza Figueiredo Bertoluci</t>
  </si>
  <si>
    <t>Bruna da silva barbosa vaz</t>
  </si>
  <si>
    <t>Maria JosÃ© Pinho Cardoso</t>
  </si>
  <si>
    <t>YASMIN SOARES DE PAULA VASCONCELLOS</t>
  </si>
  <si>
    <t>Clara Stoll</t>
  </si>
  <si>
    <t>Polyana Soares de Souza</t>
  </si>
  <si>
    <t>Marcio Machado de souza</t>
  </si>
  <si>
    <t>Ana Carolina crivilin ramos</t>
  </si>
  <si>
    <t>Francine izidoro ventura</t>
  </si>
  <si>
    <t>Beatriz Monique Souza niemietz</t>
  </si>
  <si>
    <t>Sulemi EfigÃªnia Fideliz Mendes</t>
  </si>
  <si>
    <t>Luzia Medeiros silva</t>
  </si>
  <si>
    <t>Helder De Moura Santos</t>
  </si>
  <si>
    <t>Abgail de Brito AraÃºjo</t>
  </si>
  <si>
    <t>Sabrina Silva Santos da rocha</t>
  </si>
  <si>
    <t>Dayane alfini da Silva Carvalho</t>
  </si>
  <si>
    <t>NAYARA PIAI ALVES</t>
  </si>
  <si>
    <t>Felipe Pereira Dos Santos campeÃµes</t>
  </si>
  <si>
    <t>SIMONE DA SILVA MARQUES</t>
  </si>
  <si>
    <t>Juliane Silveira Freire da Silva</t>
  </si>
  <si>
    <t>LÃ©lia Moscato Ziquinati Peixoto</t>
  </si>
  <si>
    <t>Tais Bernardo Branco</t>
  </si>
  <si>
    <t>JosÃ© Augusto Mendes Pinto Duarte</t>
  </si>
  <si>
    <t>Sandra Beatriz Pereira da Silva</t>
  </si>
  <si>
    <t>Allan Christmann  de Oliveira melo</t>
  </si>
  <si>
    <t>Natalia CorrÃªa de Avila</t>
  </si>
  <si>
    <t>ALINE LOPES MARCHIORI</t>
  </si>
  <si>
    <t>Michael Luiz Ferreira de Paula</t>
  </si>
  <si>
    <t>Gabrielly Alencar De Vasconcelos</t>
  </si>
  <si>
    <t>Franciely Nunes da rosa</t>
  </si>
  <si>
    <t>Amanda chericone</t>
  </si>
  <si>
    <t>AndrÃ© Rodrigues Costa</t>
  </si>
  <si>
    <t>Edineia rosa Parapinski</t>
  </si>
  <si>
    <t>JosÃ© Robson GonÃ§alves da Silva</t>
  </si>
  <si>
    <t>Daniela Lopes Romualdo</t>
  </si>
  <si>
    <t>Elisangela Santos da Silva</t>
  </si>
  <si>
    <t>Caroline Martins de Lima</t>
  </si>
  <si>
    <t>Michele Eliete Rovatti</t>
  </si>
  <si>
    <t>Marcos Vinicius Cardoso</t>
  </si>
  <si>
    <t>Jonas ailton celista</t>
  </si>
  <si>
    <t>Thais Ramos Matos</t>
  </si>
  <si>
    <t>Esdra Aline dos Santos GonÃ§alves de Paula</t>
  </si>
  <si>
    <t>Adrieli Cristina Da Silva Rezende</t>
  </si>
  <si>
    <t>JÃ©ssica Emmanouilidis</t>
  </si>
  <si>
    <t>ELIANE BIANCHINI INÃCIO GOULART</t>
  </si>
  <si>
    <t>Lidiane Aparecida GonÃ§alves de Lima</t>
  </si>
  <si>
    <t>CARLOS DANIEL PEREIRA DA SILVA</t>
  </si>
  <si>
    <t>Jeferson Alexandre de Souza</t>
  </si>
  <si>
    <t>Ryan GonÃ§alves Machado</t>
  </si>
  <si>
    <t>Talita de paula</t>
  </si>
  <si>
    <t>bruna de Fatima Garcia Paes</t>
  </si>
  <si>
    <t>Aline malaguez dos Santos</t>
  </si>
  <si>
    <t>Leticia Lima de Almeida</t>
  </si>
  <si>
    <t>Rebeca Cristina Leite</t>
  </si>
  <si>
    <t>Jackeline de Paula Vicente ricciardi Evaristo</t>
  </si>
  <si>
    <t>Rosangela dos Santos Ferreira</t>
  </si>
  <si>
    <t>Jessica Fernanda dos Santos</t>
  </si>
  <si>
    <t>Victor dos Santos</t>
  </si>
  <si>
    <t>Joseane Souza silva</t>
  </si>
  <si>
    <t>Annie Caroline Gentil</t>
  </si>
  <si>
    <t>Maria Edenice dos Santos</t>
  </si>
  <si>
    <t>Crislane Alves da Silva</t>
  </si>
  <si>
    <t>Otavio augusto dos santos custodio pinheiro</t>
  </si>
  <si>
    <t>Luan Felipe da rosa caetano</t>
  </si>
  <si>
    <t>Evilyn Rodriguez</t>
  </si>
  <si>
    <t>Karolayne Jenefer Alves dos Santos</t>
  </si>
  <si>
    <t>Lorena Aparecida de Almeida albano</t>
  </si>
  <si>
    <t>Felipe Ricardo Silva</t>
  </si>
  <si>
    <t>Morgana da Silva Rocha</t>
  </si>
  <si>
    <t>Gislaine Regina dos Santos kubiczewski</t>
  </si>
  <si>
    <t>Sandra Akemi Hamada</t>
  </si>
  <si>
    <t>Laisa Rita de Souza</t>
  </si>
  <si>
    <t>Gleice Barbosa gatti</t>
  </si>
  <si>
    <t>Ana Carolina dos reis oliveira</t>
  </si>
  <si>
    <t>Gabriela mendes viana</t>
  </si>
  <si>
    <t>VALTEMIR ANTONIO DE AGUIAR</t>
  </si>
  <si>
    <t>Jessica Emiliano da Silva</t>
  </si>
  <si>
    <t>Talita silva AraÃºjo</t>
  </si>
  <si>
    <t>Camilla santos de morais</t>
  </si>
  <si>
    <t>Geovanna Sampaio de Melo</t>
  </si>
  <si>
    <t>Ana Laura da Silva</t>
  </si>
  <si>
    <t>Elaine Cristina CorrÃªa Cordeiro</t>
  </si>
  <si>
    <t>Elton Bill Camargo Peixoto</t>
  </si>
  <si>
    <t>Maciel Abilio</t>
  </si>
  <si>
    <t>Rafael William Balmont</t>
  </si>
  <si>
    <t>Matheus Souza</t>
  </si>
  <si>
    <t>Kennedy alberto cardoso da Silva Pereira</t>
  </si>
  <si>
    <t>Ana Caroline paixÃ£o paulino</t>
  </si>
  <si>
    <t>Rosa Silva da Costa</t>
  </si>
  <si>
    <t>Michele Aparecida da cunha Frieds</t>
  </si>
  <si>
    <t>MARIA BEATRIZ PEREIRA NUNES</t>
  </si>
  <si>
    <t>Pamela cordeiro Mota mendes</t>
  </si>
  <si>
    <t>Iriane Caroline Martins Abreu</t>
  </si>
  <si>
    <t>Patricia Cardoso Formighieri</t>
  </si>
  <si>
    <t>Jefferson Pereira Dos Santos Ferreira</t>
  </si>
  <si>
    <t>Bruna Rafaela Moreira Nunes</t>
  </si>
  <si>
    <t>rochelle pessin mouro</t>
  </si>
  <si>
    <t>HEDER WILIAN RODRIGUES GUIMARAES</t>
  </si>
  <si>
    <t>Luzia da Silva Esponchiado</t>
  </si>
  <si>
    <t>Maria Aparecida Sinastre Pereira</t>
  </si>
  <si>
    <t>Luciana de Oliveira e Silva</t>
  </si>
  <si>
    <t>BRUNO DILLI PIEPER</t>
  </si>
  <si>
    <t>NoÃ©lle Gabriela Soares dos Santos</t>
  </si>
  <si>
    <t>Jennifer de FÃ¡tima da Silva Prado</t>
  </si>
  <si>
    <t>Eliete Estolofote de Oliveira</t>
  </si>
  <si>
    <t>Eliane Arantes Vitorino</t>
  </si>
  <si>
    <t>Joice carpes Rodrigues</t>
  </si>
  <si>
    <t>Gabriely Rosa</t>
  </si>
  <si>
    <t>Bianca Sayuri Konishi</t>
  </si>
  <si>
    <t>Ianca Santos da Silva</t>
  </si>
  <si>
    <t>Roseli Maria reis</t>
  </si>
  <si>
    <t>Rosana Cristina correa passos</t>
  </si>
  <si>
    <t>Devair Correia Alves</t>
  </si>
  <si>
    <t>PAULA CRISTINA LIMA DOS SANTOS</t>
  </si>
  <si>
    <t>Alexandre Martins Rodrigues</t>
  </si>
  <si>
    <t>Alana Silva Da Conceicao</t>
  </si>
  <si>
    <t>David Gabriel Aparecido de Paula</t>
  </si>
  <si>
    <t>Cristina Mendes Belchior</t>
  </si>
  <si>
    <t>VIVIANE KLAUMANN ALLEIN</t>
  </si>
  <si>
    <t>Rebeca Coutinho lima vatezeck</t>
  </si>
  <si>
    <t>Fabiana de FÃ¡tima Dornelles Boita</t>
  </si>
  <si>
    <t>Ezequiel de Jesus Santos</t>
  </si>
  <si>
    <t>Antonia mayara Ribeiro Mota</t>
  </si>
  <si>
    <t>Cintia Aparecida koscianski</t>
  </si>
  <si>
    <t>Aline de oliveira Sousa</t>
  </si>
  <si>
    <t>CARLOS ANDRE PENEDO DOS SANTOS</t>
  </si>
  <si>
    <t>Stefani De Oliveira Vitorio</t>
  </si>
  <si>
    <t>Serena Guiamaraes ferreira</t>
  </si>
  <si>
    <t>Daiany alcantara do nascimento</t>
  </si>
  <si>
    <t>Priscila Teixeira</t>
  </si>
  <si>
    <t>Larissa Porfirio Michelin</t>
  </si>
  <si>
    <t>Wellen Cristina Pinto</t>
  </si>
  <si>
    <t>VerÃ´nica VitÃ³ria Neves Da Silva</t>
  </si>
  <si>
    <t>Gabrielle reis Piccoli</t>
  </si>
  <si>
    <t>Raqueli Vanessa Michael</t>
  </si>
  <si>
    <t>Gabriel Angel Barcellos Rodrigues</t>
  </si>
  <si>
    <t>Luciana dos Santos</t>
  </si>
  <si>
    <t>Tainara NatÃ¡lia do Nascimento Santos</t>
  </si>
  <si>
    <t>Rodrigo Camorim</t>
  </si>
  <si>
    <t>Elania Campelo dos santos brilhante</t>
  </si>
  <si>
    <t>Gleysson Weslley Ferraz dezederio</t>
  </si>
  <si>
    <t>Brenda Da Silva Rocha</t>
  </si>
  <si>
    <t>Elhane dos Santos Silva</t>
  </si>
  <si>
    <t>Andresa Carla da Costa Pompolo Pereira</t>
  </si>
  <si>
    <t>Ellen Caiel Ribeiro</t>
  </si>
  <si>
    <t>Camila Graziela gomes de Oliveira</t>
  </si>
  <si>
    <t>THATIONARA SILVA DE OLIVEIRA</t>
  </si>
  <si>
    <t>Eduardo hider dos santos</t>
  </si>
  <si>
    <t>Gilson Michel da Silva alves</t>
  </si>
  <si>
    <t>Jaqueline Almeida de Agrela dos Santos</t>
  </si>
  <si>
    <t>Allan Bruno Pereira de Mira</t>
  </si>
  <si>
    <t>Walgner Carvalho dos Santos</t>
  </si>
  <si>
    <t>Maira Fernandes</t>
  </si>
  <si>
    <t>ERIC FERNANDES DE OLIVEIRA</t>
  </si>
  <si>
    <t>Jennifer GonÃ§alves EspÃ­ndola</t>
  </si>
  <si>
    <t>Michelle Cortez de Miguel</t>
  </si>
  <si>
    <t>Vanessa labio dos santos</t>
  </si>
  <si>
    <t>Rayssa Cristina de Oliveira</t>
  </si>
  <si>
    <t>Renata Cristiani Geraldo da Silva</t>
  </si>
  <si>
    <t>Nathalia C Mendes</t>
  </si>
  <si>
    <t>LuÃ­sa Arriett duarte</t>
  </si>
  <si>
    <t>Geisiane martins da silva</t>
  </si>
  <si>
    <t>Marina Martins Camilo</t>
  </si>
  <si>
    <t>Victor GonÃ§alves de AraÃºjo</t>
  </si>
  <si>
    <t>Kellen pintor Pereira</t>
  </si>
  <si>
    <t>Ester Carolina Ferreira Maciel</t>
  </si>
  <si>
    <t>Jayne Luiza dos Santos Mariano</t>
  </si>
  <si>
    <t>Elismeire da Silva Bruno</t>
  </si>
  <si>
    <t>Luciana zimermann</t>
  </si>
  <si>
    <t>LUCAS SAMUEL GARCIA RODRIGUES</t>
  </si>
  <si>
    <t>Emanuel Bianchin</t>
  </si>
  <si>
    <t>Talita andrade</t>
  </si>
  <si>
    <t>WENDEL GUSTAVO COSTA DOS SANTOS</t>
  </si>
  <si>
    <t>AILA BARBOSA DA SILVA</t>
  </si>
  <si>
    <t>Judicleide Paraguassu Cardoso</t>
  </si>
  <si>
    <t>ELISÃ‚NGELA BORGES DE ANDRADE</t>
  </si>
  <si>
    <t>CINDY LADYANE TEODORO DE SOUZA</t>
  </si>
  <si>
    <t>Nabila Medas Luna</t>
  </si>
  <si>
    <t>Kemilli Yumi Yoneda</t>
  </si>
  <si>
    <t>Paloma Thalia Jungles de Medeiros</t>
  </si>
  <si>
    <t>RAFAELA MACHADO</t>
  </si>
  <si>
    <t>Camila Garros</t>
  </si>
  <si>
    <t>Mariane de cassia Martins paulino</t>
  </si>
  <si>
    <t>Ana julia</t>
  </si>
  <si>
    <t>Gabriela foques sarantopoulos</t>
  </si>
  <si>
    <t>FAGNER DA SILVA MENTGES</t>
  </si>
  <si>
    <t>Oclides Kioma Ferreira</t>
  </si>
  <si>
    <t>Mauricio Fernando maximiano junior</t>
  </si>
  <si>
    <t>Bianca Melo de Lima</t>
  </si>
  <si>
    <t>Aparecida dos Santos Silva</t>
  </si>
  <si>
    <t>Helen sthefanie LourenÃ§o da Silva</t>
  </si>
  <si>
    <t>GABRIELA JANE DA SILVEIRA FERNANDES</t>
  </si>
  <si>
    <t>sara vitoria da silva Mesquita</t>
  </si>
  <si>
    <t>Denise Santos Soares</t>
  </si>
  <si>
    <t>jeisa Kathleen ribeiro da Silva santos</t>
  </si>
  <si>
    <t>Larissa batista dos Santos Oliveira</t>
  </si>
  <si>
    <t>Natalia Cristina Guerra da Silva</t>
  </si>
  <si>
    <t>Igor Gustavo Siqueira Ferreira</t>
  </si>
  <si>
    <t>RAFAEL NEGRAO FONTES</t>
  </si>
  <si>
    <t>Risolane Maria da Silva</t>
  </si>
  <si>
    <t>Ana Paula de AlcÃ¢ntara Santos Santana</t>
  </si>
  <si>
    <t>Driely Jofre Consenza</t>
  </si>
  <si>
    <t>andrea Cristina Lopes de Souza</t>
  </si>
  <si>
    <t>ClÃ¡udia do rosÃ¡rio</t>
  </si>
  <si>
    <t>Fernanda Roberto Da Silva</t>
  </si>
  <si>
    <t>Carlos Henrique de campos</t>
  </si>
  <si>
    <t>JESSICA DA SILVA LAUTON</t>
  </si>
  <si>
    <t>Erica aparecida rocha</t>
  </si>
  <si>
    <t>Guilherme Henrique veiga</t>
  </si>
  <si>
    <t>italo abrucci</t>
  </si>
  <si>
    <t>FLAVIA T A LOPES</t>
  </si>
  <si>
    <t>ELIANA BARBOSA DE SOUZA</t>
  </si>
  <si>
    <t>Kaua Zanin Mendonca</t>
  </si>
  <si>
    <t>Francisca de Sousa landim sampaio</t>
  </si>
  <si>
    <t>Jennifer socorro Ribeiro</t>
  </si>
  <si>
    <t>Edson dos Santos Farinasso</t>
  </si>
  <si>
    <t>Karina Barbosa Pinto</t>
  </si>
  <si>
    <t>Giulia Amaral gomes</t>
  </si>
  <si>
    <t>KARINA ANGELITA</t>
  </si>
  <si>
    <t>Joel bulgaroni Peixoto</t>
  </si>
  <si>
    <t>Raquel de Oliveira Fagundes</t>
  </si>
  <si>
    <t>Thiago santos</t>
  </si>
  <si>
    <t>Larissa juliana simÃ£o alano</t>
  </si>
  <si>
    <t>HeloÃ­sa ciryco da Silva godoi</t>
  </si>
  <si>
    <t>Carolyne de oliveira soares Alves</t>
  </si>
  <si>
    <t>Jiana Pavanato Rubert</t>
  </si>
  <si>
    <t>Liliane Rodrigues da Silva</t>
  </si>
  <si>
    <t>Andreia Lopes de Almeida</t>
  </si>
  <si>
    <t>PatrÃ­cia Modesto</t>
  </si>
  <si>
    <t>Bruna Gomes de Oliveira Domingues</t>
  </si>
  <si>
    <t>Jaqueline cristina santos guim</t>
  </si>
  <si>
    <t>Lilian Priscila de Freitas</t>
  </si>
  <si>
    <t>AMANDA APARECIDA BEZERRA</t>
  </si>
  <si>
    <t>ThaÃ­s contreiras maciel</t>
  </si>
  <si>
    <t>Tamily Alice Campos Silva</t>
  </si>
  <si>
    <t>Lilian Cristine Wagner</t>
  </si>
  <si>
    <t>Mikaela da Silva Alves</t>
  </si>
  <si>
    <t>Cairo de Paula Gomes Noronha</t>
  </si>
  <si>
    <t>Kethelen santos moreno</t>
  </si>
  <si>
    <t>MariÃ©li LetÃ­cia Ferreira MagalhÃ£es</t>
  </si>
  <si>
    <t>Leticia de Castro</t>
  </si>
  <si>
    <t>JoÃ£o JosÃ© Luiz flores da silva</t>
  </si>
  <si>
    <t>Breno da cruz santos</t>
  </si>
  <si>
    <t>Luanna Rodrigues de Oliveira</t>
  </si>
  <si>
    <t>Tainara da Silva Santos</t>
  </si>
  <si>
    <t>VitÃ³ria Karoline Santos De Oliveira</t>
  </si>
  <si>
    <t>Angelina Domingos</t>
  </si>
  <si>
    <t>Stephanie Carol montero tuesta</t>
  </si>
  <si>
    <t>Michele Batista Peres</t>
  </si>
  <si>
    <t>Thifanny carolinny</t>
  </si>
  <si>
    <t>Marcielone Braz</t>
  </si>
  <si>
    <t>Luana aparecida tavares</t>
  </si>
  <si>
    <t>Luan Gomes CorrÃªa Marcelino</t>
  </si>
  <si>
    <t>CAROLINE APARECIDA DE CAMPOS ROSENO</t>
  </si>
  <si>
    <t>Giovana Barbosa felix</t>
  </si>
  <si>
    <t>Guilherme Ruy</t>
  </si>
  <si>
    <t>Kauane Martins Coelho</t>
  </si>
  <si>
    <t>Sabrina Maria Da Silva</t>
  </si>
  <si>
    <t>Jessica Rodrigues de Jesus de Lima</t>
  </si>
  <si>
    <t>Raiane Guilherme Maciel</t>
  </si>
  <si>
    <t>TainÃ¡ da Silva Gabriel</t>
  </si>
  <si>
    <t>Felipe GonÃ§alves Lopes</t>
  </si>
  <si>
    <t>Treicyanne Silva da Rosa</t>
  </si>
  <si>
    <t>Fernando Maciel De Freitas</t>
  </si>
  <si>
    <t>Thiago Lima Coelho</t>
  </si>
  <si>
    <t>Andrea Prando Mussato</t>
  </si>
  <si>
    <t>Orides Rodrigues da Silva</t>
  </si>
  <si>
    <t>MARIA RITIELLE DA SILVA FAVARIN</t>
  </si>
  <si>
    <t>Ana Claudia Silva meriz</t>
  </si>
  <si>
    <t>Dyelen Aparecida do Nascimento MendonÃ§a</t>
  </si>
  <si>
    <t>Felipe Tadeu moura da silva</t>
  </si>
  <si>
    <t>JuciÃ©li Marta Nogueira</t>
  </si>
  <si>
    <t>ROSELI ALVES DOS REIS</t>
  </si>
  <si>
    <t>Geovana Aleixo da Silva</t>
  </si>
  <si>
    <t>Jeiciele Cardoso de Oliveira</t>
  </si>
  <si>
    <t>Fernanda Aparecida dos Santos</t>
  </si>
  <si>
    <t>Denis Roberto villens</t>
  </si>
  <si>
    <t>Nayara Mirla Castilho de Menezes</t>
  </si>
  <si>
    <t>Alexiana Eufrasio martins</t>
  </si>
  <si>
    <t>Giovana Cristina pizol</t>
  </si>
  <si>
    <t>Danubia Simone Ferreira MaurÃ­cio</t>
  </si>
  <si>
    <t>JOISY SABINO LOPES SILVA</t>
  </si>
  <si>
    <t>ClÃ¡udia Martins Pilar Bilibio</t>
  </si>
  <si>
    <t>LetÃ­cia souza</t>
  </si>
  <si>
    <t>Vanessa Cristina Santos Aureliano</t>
  </si>
  <si>
    <t>Ademilsa de Macedo e Silva</t>
  </si>
  <si>
    <t>Marcos CornÃ©lio Bernardes</t>
  </si>
  <si>
    <t>Miriam Sant'Ana Rosa</t>
  </si>
  <si>
    <t>Beatriz Amaral Cypriano</t>
  </si>
  <si>
    <t>Brenda Cristine vigilato da Silva</t>
  </si>
  <si>
    <t>Cristiane da Silva Costa</t>
  </si>
  <si>
    <t>Vanessa de Jesus Mariano</t>
  </si>
  <si>
    <t>Yure Freitas lacerda</t>
  </si>
  <si>
    <t>Fernanda michele do amaral</t>
  </si>
  <si>
    <t>Priscila Maria Cabral</t>
  </si>
  <si>
    <t>Edilene Aparecida Ribeiro da Costa</t>
  </si>
  <si>
    <t>William Francisco de Andrade Bastos</t>
  </si>
  <si>
    <t>Delaila Cristina da Silva</t>
  </si>
  <si>
    <t>CAROLINE MARCON DE OLIVEIRA</t>
  </si>
  <si>
    <t>Alessandra de Cassia campos silva</t>
  </si>
  <si>
    <t>Maria Regina do EspÃ­rito Santo Henrique</t>
  </si>
  <si>
    <t>Rodrigo dos Santos e Santos</t>
  </si>
  <si>
    <t>Cristiane Sivinski</t>
  </si>
  <si>
    <t>Ana Carolina Augusta Ronca</t>
  </si>
  <si>
    <t>Gilberto Gomes dos santos</t>
  </si>
  <si>
    <t>Maria InÃªs da Silva Furquim</t>
  </si>
  <si>
    <t>Mariana Caroline dos Santos</t>
  </si>
  <si>
    <t>Amanda colombo pimentel</t>
  </si>
  <si>
    <t>Daniella da Silva Santos</t>
  </si>
  <si>
    <t>douglas dos lopessantos almeida</t>
  </si>
  <si>
    <t>Deis Santos de Jesus</t>
  </si>
  <si>
    <t>PatrÃ­cia Juliana da luz</t>
  </si>
  <si>
    <t>Kamila Joseane Padilha da Silva</t>
  </si>
  <si>
    <t>Andriele Fonseca De Souza</t>
  </si>
  <si>
    <t>Beatriz Santos Coutinho Calixto</t>
  </si>
  <si>
    <t>Marcelina Maria Vieira gonÃ§alves</t>
  </si>
  <si>
    <t>Daniela Alves de AraÃºjo Lima</t>
  </si>
  <si>
    <t>Tiago Tadeu Piva</t>
  </si>
  <si>
    <t>Gisele Aparecida Pacciani</t>
  </si>
  <si>
    <t>Vanessa Ramos Pereira Pacheco</t>
  </si>
  <si>
    <t>Daniel Duarte Dos Santos</t>
  </si>
  <si>
    <t>Ana Fayla Santos de Queiroz</t>
  </si>
  <si>
    <t>ELIZANA GOMES DA SILVA</t>
  </si>
  <si>
    <t>Izabel Cristian Peres Palmas</t>
  </si>
  <si>
    <t>Raquel dos Santos AraÃºjo Vieira</t>
  </si>
  <si>
    <t>Vanessa Nascimento dos Santos</t>
  </si>
  <si>
    <t>Rafaela Machado Carvalho</t>
  </si>
  <si>
    <t>Evandro oliveira dos santos</t>
  </si>
  <si>
    <t>Tayna maria dos santos silva</t>
  </si>
  <si>
    <t>Leidi Daiane de Oliveira</t>
  </si>
  <si>
    <t>Marcos AntÃ´nio de morais Rocha</t>
  </si>
  <si>
    <t>LETICIA KARINE ALFLEN</t>
  </si>
  <si>
    <t>Miriele da Silva</t>
  </si>
  <si>
    <t>Natalia Possa Guerra</t>
  </si>
  <si>
    <t>Samuel Alexandre</t>
  </si>
  <si>
    <t>Gilberto leme de Camargo junior</t>
  </si>
  <si>
    <t>CLAUDIA ALVES VIDAL</t>
  </si>
  <si>
    <t>Jade Adrinely Martins Corsino</t>
  </si>
  <si>
    <t>Arthur Boeira Minuzzo</t>
  </si>
  <si>
    <t>Jeniffer Caroline dos santos lopes</t>
  </si>
  <si>
    <t>Diogo Ferreira grotti</t>
  </si>
  <si>
    <t>Izamara de Souza Mesquita</t>
  </si>
  <si>
    <t>Alan nilson moreira rosa</t>
  </si>
  <si>
    <t>Simone Moreira Anghieviscki Banderlof</t>
  </si>
  <si>
    <t>Aline Almeida</t>
  </si>
  <si>
    <t>Damaris Affonso Dos Santos</t>
  </si>
  <si>
    <t>GABRIELA LUANA DE SOUZA</t>
  </si>
  <si>
    <t>Jociara Ramos Leite</t>
  </si>
  <si>
    <t>Rosiane Antunes dos passos</t>
  </si>
  <si>
    <t>Gabrieli pinheiro soares</t>
  </si>
  <si>
    <t>guilherme luiz dias dos santos</t>
  </si>
  <si>
    <t>Loraine Rafaella Ricci Dos Santos</t>
  </si>
  <si>
    <t>daniele kreutz zwan</t>
  </si>
  <si>
    <t>Priscila Silva lencina dos santos</t>
  </si>
  <si>
    <t>Raiane Gomes Aguiar</t>
  </si>
  <si>
    <t>Larissa Cristina SilvÃ©rio Sliuzas</t>
  </si>
  <si>
    <t>Marcos Felipe Soares De medeiros</t>
  </si>
  <si>
    <t>Renata Modesto de Souza</t>
  </si>
  <si>
    <t>Joana de souza salvador</t>
  </si>
  <si>
    <t>Aline Ferreira</t>
  </si>
  <si>
    <t>Paula Rejane Pereira Santos</t>
  </si>
  <si>
    <t>Elaine Cristina Da Silva Pires</t>
  </si>
  <si>
    <t>Jaqueline Alves Lima</t>
  </si>
  <si>
    <t>Gabryelle Rocha da ConceiÃ§Ã£o</t>
  </si>
  <si>
    <t>Pamela</t>
  </si>
  <si>
    <t>Cacau_CC_18.04</t>
  </si>
  <si>
    <t>Desiree machado Rodrigues</t>
  </si>
  <si>
    <t>Danielle da Silva Nascimento Francisco</t>
  </si>
  <si>
    <t>Wellington Manoel de Sales</t>
  </si>
  <si>
    <t>Ederson de freitas leite</t>
  </si>
  <si>
    <t>Giovana Ferreira de Jesus</t>
  </si>
  <si>
    <t>Tatiane Vasques de Oliveira Silva</t>
  </si>
  <si>
    <t>Felipe da Silva kienen</t>
  </si>
  <si>
    <t>Carina de Oliveira Santana</t>
  </si>
  <si>
    <t>Lisiane machado de lima</t>
  </si>
  <si>
    <t>Fabiane Aparecida Padilha</t>
  </si>
  <si>
    <t>Ana Carolina de Oliveira</t>
  </si>
  <si>
    <t>Flaviane Cristina Silva</t>
  </si>
  <si>
    <t>Ana Paula de Sousa</t>
  </si>
  <si>
    <t>Janaina aparecida da Silva lima</t>
  </si>
  <si>
    <t>TÃ¡bata Larissa GialorenÃ§o</t>
  </si>
  <si>
    <t>Hebert Felippe Rodrigues</t>
  </si>
  <si>
    <t>Kamilla Nascimento Santos Garcia</t>
  </si>
  <si>
    <t>Joice da Silva Carvalho de Souza</t>
  </si>
  <si>
    <t>Karen Cristina Godoi de Paiva</t>
  </si>
  <si>
    <t>Matheus da Silva Dias</t>
  </si>
  <si>
    <t>Ibsen Thais Rafael Portolann</t>
  </si>
  <si>
    <t>Naiara apacida Ramos</t>
  </si>
  <si>
    <t>Joice dos Santos freire</t>
  </si>
  <si>
    <t>Maria LÃºcia Garcia</t>
  </si>
  <si>
    <t>Julia dos Santos</t>
  </si>
  <si>
    <t>Cristiane da Silva</t>
  </si>
  <si>
    <t>Daniela Ap Alves Farias de Melo Custodio</t>
  </si>
  <si>
    <t>Maria LÃºcia Lopes Pestana Correa</t>
  </si>
  <si>
    <t>Vanuza assis miranda de sousa</t>
  </si>
  <si>
    <t>Ellen Silva do Nascimento</t>
  </si>
  <si>
    <t>CÃ¡tia Da ConceiÃ§Ã£o De Jesus</t>
  </si>
  <si>
    <t>Aline MagalhÃ£es de Souza silva</t>
  </si>
  <si>
    <t>aclecia de souza andrade</t>
  </si>
  <si>
    <t>Elton garcia negreiros</t>
  </si>
  <si>
    <t>Suelen Ricardo matos</t>
  </si>
  <si>
    <t>Samuel Mello de Ãvila</t>
  </si>
  <si>
    <t>JoÃ£o Victor Del Maschio</t>
  </si>
  <si>
    <t>Francisco elielton</t>
  </si>
  <si>
    <t>Elaine Godoy Tomaz Rodrigues</t>
  </si>
  <si>
    <t>ELIANI TEIXEIRA LIMA DOS</t>
  </si>
  <si>
    <t>Wandeson Rocha Rodrigues</t>
  </si>
  <si>
    <t>Joel Teixeira da Silva</t>
  </si>
  <si>
    <t>Tatiane de Lima santos</t>
  </si>
  <si>
    <t>Carlos Henrique Furtado</t>
  </si>
  <si>
    <t>Maricelia Abreu de vargas</t>
  </si>
  <si>
    <t>Maria Georgina Ferreira RomÃ£o</t>
  </si>
  <si>
    <t>LetÃ­cia Cristina morte</t>
  </si>
  <si>
    <t>Allisson Elzo Rios Campos</t>
  </si>
  <si>
    <t>Daiane Schmoski Cirino</t>
  </si>
  <si>
    <t>Paulo Eduardo Zeni pereira</t>
  </si>
  <si>
    <t>Joice de oliveira MagalhÃ£es pereira</t>
  </si>
  <si>
    <t>JULIO CESAR</t>
  </si>
  <si>
    <t>MARISVALDA APARECIDA PEREIRA GUIMARAES</t>
  </si>
  <si>
    <t>CARLOS MASSUO HORITA</t>
  </si>
  <si>
    <t>RAFAEL FELIPE ARAUJO</t>
  </si>
  <si>
    <t>FLAVIO LUCIANO FAVERO</t>
  </si>
  <si>
    <t>MARIA APARECIDA ALEGRE FARIA</t>
  </si>
  <si>
    <t>MARLI PAULA</t>
  </si>
  <si>
    <t>ROSELI APARECIDA DE CAMPOS</t>
  </si>
  <si>
    <t>ANDREIA MARIA VIEIRA NOGUEIRA</t>
  </si>
  <si>
    <t>DANIEL SOUZA BRASILEIRO</t>
  </si>
  <si>
    <t>EDINA DIAS DE MATOS</t>
  </si>
  <si>
    <t>MOACIR FELIPE</t>
  </si>
  <si>
    <t>LUIZ ANTONIO</t>
  </si>
  <si>
    <t>SARA ROBERTA RIBEIRO GONÃƒÆ’Ã¢â‚¬Â¡ALVEZ</t>
  </si>
  <si>
    <t>JHOANNA YECENIA GUZMAN</t>
  </si>
  <si>
    <t>ANA LÃƒÆ’Ã…Â¡CIA BACILI</t>
  </si>
  <si>
    <t>MARCOS FILIPPE DELGADO</t>
  </si>
  <si>
    <t>MADALENA REGINA SANTOS BRANDÃƒÆ’Ã†â€™O</t>
  </si>
  <si>
    <t>DENISE CINTHIA DA SILVA LOPES</t>
  </si>
  <si>
    <t>SALETE FURTADO</t>
  </si>
  <si>
    <t>JADY OLIVEIRA LIMA</t>
  </si>
  <si>
    <t>ZAMIELEM CRISTINA MARTINS</t>
  </si>
  <si>
    <t>TATIANE DE OLIVEIRA</t>
  </si>
  <si>
    <t>GISELE CABRAL DE SOUZA</t>
  </si>
  <si>
    <t>MICHELE FRANCINE VOTICOSKI</t>
  </si>
  <si>
    <t>FELIPE COLLAÃƒÆ’Ã¢â‚¬Â¡O NEVES</t>
  </si>
  <si>
    <t>ALINE QUEIROZ LEÃƒÆ’Ã†â€™O</t>
  </si>
  <si>
    <t>MARCO ANTONIO DINIZ</t>
  </si>
  <si>
    <t>RITA DANIELLE BOLSONI GUIZELINI</t>
  </si>
  <si>
    <t>SONIA REGINA OLIMPIO</t>
  </si>
  <si>
    <t>ISABEL CRISTINA</t>
  </si>
  <si>
    <t>MARIA SCAWASSIN BELLESIA</t>
  </si>
  <si>
    <t>LUCIA ELI BAMBINI SILVA</t>
  </si>
  <si>
    <t>CHRISTINE SANTOS LAMEU</t>
  </si>
  <si>
    <t>Cacau_CA_18.02</t>
  </si>
  <si>
    <t>EDITANIA BASSETTO BERNARDES</t>
  </si>
  <si>
    <t>Cacau_CA_02.03</t>
  </si>
  <si>
    <t>FLAVIA MARTINS GOMES MARTINS</t>
  </si>
  <si>
    <t>FELLIPHE HENRIQUE DUARTE PEREIRA</t>
  </si>
  <si>
    <t>MARIA RENATA DA MAIA</t>
  </si>
  <si>
    <t>DAYANE KETHURIM DA SILVA CARVALHO</t>
  </si>
  <si>
    <t>REGINALDO BUENO DE OLIVIERA</t>
  </si>
  <si>
    <t>WELLINTON TIAGO BARBOSA DA SILVA GRILLO</t>
  </si>
  <si>
    <t>LUCAS GABRIEL DA SILVA BATISTA</t>
  </si>
  <si>
    <t>CLAUDINEIA GOMES DA SILVA SOUZA</t>
  </si>
  <si>
    <t>MARIA CELINA RODRIGUES</t>
  </si>
  <si>
    <t>VANESSA FERREIRA APOLINARIO</t>
  </si>
  <si>
    <t>KAREN CRISTINA GRIGOLI DE OLIVEIRA BABOR</t>
  </si>
  <si>
    <t>KAUANA LOURES</t>
  </si>
  <si>
    <t>MARINETE DE SOUZA FARIA</t>
  </si>
  <si>
    <t>LUAN COUTINHO DA SILVA</t>
  </si>
  <si>
    <t>ANA PAULA FRANCISCO DE ALMEIDA</t>
  </si>
  <si>
    <t>JOSe ALVES BATISTA NETO</t>
  </si>
  <si>
    <t>ROSaNGELA APARECIDA BAZZO</t>
  </si>
  <si>
    <t>MARTHA DAYSI BRAGA CRUZ</t>
  </si>
  <si>
    <t>KELLYN EMIDIO</t>
  </si>
  <si>
    <t>ELIZETH BITTENCOURT DE CAMPOS</t>
  </si>
  <si>
    <t>HENRIQUE PINHEIRO DA SILVA</t>
  </si>
  <si>
    <t>MARTA C C MOURA</t>
  </si>
  <si>
    <t>DAYANE SCATOLIN</t>
  </si>
  <si>
    <t>MARIA FABIANA DOS SANTOS CUNHA</t>
  </si>
  <si>
    <t>JESSICA STURKI PONTES</t>
  </si>
  <si>
    <t>THAINA SAYURI GOMES ANIZ</t>
  </si>
  <si>
    <t>VALERIA ROMERA BICUDO</t>
  </si>
  <si>
    <t>GIZELE SANCHES PETRELLI</t>
  </si>
  <si>
    <t>MARIA CRISTINA ZACCARIOTTO</t>
  </si>
  <si>
    <t>JOSE ANTONIO DE OLIVEIRA NETO</t>
  </si>
  <si>
    <t>MAXIMA POMPEU DUTRA</t>
  </si>
  <si>
    <t>ADENILSON SILVA DE OLIVEIRA</t>
  </si>
  <si>
    <t>ANDRE LUIS MATOS</t>
  </si>
  <si>
    <t>SILVANA RONDELLO BUENO</t>
  </si>
  <si>
    <t>ALINE FATIMA SILVA DE QUEIROZ</t>
  </si>
  <si>
    <t>ANDReIA PEREIRA</t>
  </si>
  <si>
    <t>MERCEDES GALa DE MELO GONÃ‡ALVEZ</t>
  </si>
  <si>
    <t>LUCAS HENRIQUE DE OLIVEIRA</t>
  </si>
  <si>
    <t>JuLIA AKEMI AOYAMA</t>
  </si>
  <si>
    <t>MARIANA BOLINA ARAUJO</t>
  </si>
  <si>
    <t>GRALDO MAGELA DE ALBUQUERQUE</t>
  </si>
  <si>
    <t>VADELMA CAROLINE</t>
  </si>
  <si>
    <t>CLAUDIA WOLLINGER</t>
  </si>
  <si>
    <t>ANA LAURA FERREIRA</t>
  </si>
  <si>
    <t>DIEGO PERES RECALDE</t>
  </si>
  <si>
    <t>ELAINE PEREIRA</t>
  </si>
  <si>
    <t>RITA DE CASSIA SANCHEZ</t>
  </si>
  <si>
    <t>ALESSANDRA APARECIDA GUARDA DE OLIVEIRA</t>
  </si>
  <si>
    <t>RUTE BORGES DE LIMA</t>
  </si>
  <si>
    <t>MIDORI PEREIRA BORDONI</t>
  </si>
  <si>
    <t>KENNY DE OLIVEIRA RODRIGUES MELLO</t>
  </si>
  <si>
    <t>MARIA MAGARETE ANDRADE DIAS RAMOS</t>
  </si>
  <si>
    <t>MARCELA MATUR EMBREANI</t>
  </si>
  <si>
    <t>ALESSANDRA DE OLIVEIRA FELIPE</t>
  </si>
  <si>
    <t>BRUNA STRAUB DE OLIVEIRA</t>
  </si>
  <si>
    <t>HELENA APARECIDA PIOVESAN SUAVE</t>
  </si>
  <si>
    <t>AMANDA FREITAS REIS ROSENDO</t>
  </si>
  <si>
    <t>LUCAINE BERTIN DE BRITO SANTOS</t>
  </si>
  <si>
    <t>ROSILENE DOS SANTOS</t>
  </si>
  <si>
    <t>FERNANDA MILANI SOARES</t>
  </si>
  <si>
    <t>APARECIDA SoNIA EMIDIO</t>
  </si>
  <si>
    <t>SERGIO PEREIRA</t>
  </si>
  <si>
    <t>NILTON CARLOS LEITE DE MEDEIROS</t>
  </si>
  <si>
    <t>NANDREA APARECIDA GOTARDO</t>
  </si>
  <si>
    <t>CARLA CAROLINA DAMACENA PALOPOLI NUNES</t>
  </si>
  <si>
    <t>BAIXA LUCRATIVIDADE</t>
  </si>
  <si>
    <t>MARIA CHRISTINA</t>
  </si>
  <si>
    <t>HELENA VIRGINIA DA COSTA</t>
  </si>
  <si>
    <t>ROMILDO POLIMENI</t>
  </si>
  <si>
    <t>PILAR FONTES CARMONA SILVA</t>
  </si>
  <si>
    <t>EDINALVA ARAUJO</t>
  </si>
  <si>
    <t>GEISLY SUENSON LOURES</t>
  </si>
  <si>
    <t>ROSIMEIRE BANHOS MENDES</t>
  </si>
  <si>
    <t>PATRICIA VICENTE DIAS</t>
  </si>
  <si>
    <t>ROSANGELA SILVERIO DOS SANTOS</t>
  </si>
  <si>
    <t>SANDRA  NOBUKO OGIDO HIRATA</t>
  </si>
  <si>
    <t>DOMINGOS DIRCEO DE CASTRO GAVIOLI JUNIOR</t>
  </si>
  <si>
    <t>THAIS DANIELLE CUNHA</t>
  </si>
  <si>
    <t>ROSA CONCEIÃ‡aO DA SILVA</t>
  </si>
  <si>
    <t>DANIELE LUZIA FONTES CARREON</t>
  </si>
  <si>
    <t>JULY FRANCIELI DE OLIVEIRA BONEL</t>
  </si>
  <si>
    <t>ANTONIO ARAUJO DOS SANTOS</t>
  </si>
  <si>
    <t>ALMERINDA DE CARVALHO PASSERI</t>
  </si>
  <si>
    <t>TIM_PRECONTROLE</t>
  </si>
  <si>
    <t>MARIANA SANCHES</t>
  </si>
  <si>
    <t>NATANIEL DA SILVA PIRES</t>
  </si>
  <si>
    <t>GEOVANA DE OLIVEIRA SILVA FURQUIN</t>
  </si>
  <si>
    <t>FLAVIA TORQUATO</t>
  </si>
  <si>
    <t>ANA LuCIA BACILI</t>
  </si>
  <si>
    <t>ANA PAULA BONDEZAN</t>
  </si>
  <si>
    <t>MARIA JOSE MARTINS</t>
  </si>
  <si>
    <t>ARYANE CAMILO</t>
  </si>
  <si>
    <t>PAULA MESTRE BATISTELLA</t>
  </si>
  <si>
    <t>TATIANE SANTOS DA SILVA BATISTA</t>
  </si>
  <si>
    <t>ROSARIA REGIA DE CASTRO</t>
  </si>
  <si>
    <t>MARLI ALVES DE JESUS AMARAL</t>
  </si>
  <si>
    <t>ROZIANE MALAQUIAS SANTOS</t>
  </si>
  <si>
    <t>VANDILSON CRISTIANO FADUL FURTADO OLIVEI</t>
  </si>
  <si>
    <t>ALLISON ALEXANDRE ROVENTINI</t>
  </si>
  <si>
    <t>VANESSA KAREN SILVA</t>
  </si>
  <si>
    <t>LAURA ELISA SCUCUGLIA DaRIO ALVES</t>
  </si>
  <si>
    <t>MATHEUS MENOCI GHELERE</t>
  </si>
  <si>
    <t>GISLAINE TEREZA DE SOUZA</t>
  </si>
  <si>
    <t>BRUNO ANDRE DO NASCIMENTO</t>
  </si>
  <si>
    <t>RAFAELA ANDRESSA SANCHES RODRIGUES</t>
  </si>
  <si>
    <t>VITORIA EMANUELLA MENDES</t>
  </si>
  <si>
    <t>ELIANE MARCIA GONZALES DE FARIA GALDINO</t>
  </si>
  <si>
    <t>WAYNE ANDREA RAMOS DOS SANTOS</t>
  </si>
  <si>
    <t>DARCI LOPES</t>
  </si>
  <si>
    <t>MARILSA GALLI BARBOSA</t>
  </si>
  <si>
    <t>JANAINA ROSSAFA GARCIA SANTOS</t>
  </si>
  <si>
    <t>ROSANGELA ALVES DANIEL</t>
  </si>
  <si>
    <t>ANTONIA DIOMAR CASAGRANDE</t>
  </si>
  <si>
    <t>INES DOS SANTOS</t>
  </si>
  <si>
    <t>NOELI GONÃ‡ALVES</t>
  </si>
  <si>
    <t>SUELI APARECIDA DE LIMA SILVA</t>
  </si>
  <si>
    <t>FRANCE LAYDE ORNELAS SILVA</t>
  </si>
  <si>
    <t>MARIANA BUSIGNANI DA SILVA BRAGA</t>
  </si>
  <si>
    <t>ADRIANA SANTOS SILVA</t>
  </si>
  <si>
    <t>ROGERIO LUIZ CESAR BOMFIM</t>
  </si>
  <si>
    <t>MARIA INeS NUNES DE BRITO</t>
  </si>
  <si>
    <t>ROSANGELA DO O BARROS DOS  PASSOS</t>
  </si>
  <si>
    <t>CHRISTIAN LEANDRO BUZATTA</t>
  </si>
  <si>
    <t>MARCIA BERTOLUCI ROCHA</t>
  </si>
  <si>
    <t>ANDERSON VANZO</t>
  </si>
  <si>
    <t>PERLA VIRGINIA  DE ALMEIDA</t>
  </si>
  <si>
    <t>SANDRA REGINA ROCHA</t>
  </si>
  <si>
    <t>PAULA GUIDO REZE</t>
  </si>
  <si>
    <t>JOSE RIBAMAR PAIVA NETO</t>
  </si>
  <si>
    <t>ADRIANA BORGES  VENTURA</t>
  </si>
  <si>
    <t>GISELE ALMEIDA</t>
  </si>
  <si>
    <t>YARA SAMPAIO GONÃƒÆ’Ã¢â‚¬Â¡ALVES</t>
  </si>
  <si>
    <t>MARIA PEREIRA</t>
  </si>
  <si>
    <t>MARLI MARQUES DE ANDRADE VASCONCELOS</t>
  </si>
  <si>
    <t>BRUNO MOREIRA PERES</t>
  </si>
  <si>
    <t>WILSON RR DE OLIVEIRA</t>
  </si>
  <si>
    <t>CAMILA PEREIRA ALVES</t>
  </si>
  <si>
    <t>DIVA MACHADO DOS SANTOS LEITE</t>
  </si>
  <si>
    <t>KELLY ANTONIO DA SILVA</t>
  </si>
  <si>
    <t>SIMONE REGINA DE LIMA</t>
  </si>
  <si>
    <t>DEBORA ROGERIO DE SOUZA ALVES</t>
  </si>
  <si>
    <t>CRISTIANE APARECIDA AMARAL SANTOS</t>
  </si>
  <si>
    <t>ADILSON CALVO PIAYA JUNIOR</t>
  </si>
  <si>
    <t>SUELLEN CRISTINA DE ALMEIDA</t>
  </si>
  <si>
    <t>EDILCEIA DE CARVALHO</t>
  </si>
  <si>
    <t>CRISTINA KIYOMI TOTAKI FERREIRA</t>
  </si>
  <si>
    <t>JOSE RONALDO COSTA</t>
  </si>
  <si>
    <t>YULI ATSUMI NAKASAWA</t>
  </si>
  <si>
    <t>SABRINA J ROGICH</t>
  </si>
  <si>
    <t>DANILO RICARDO IMBRIANI</t>
  </si>
  <si>
    <t>SAMIRA REIS KORBS</t>
  </si>
  <si>
    <t>EDILAINE RIBEIRO BARBOSA</t>
  </si>
  <si>
    <t>REGINA LUCIA DOS SANTOS</t>
  </si>
  <si>
    <t>KEILA RODRIGUES DOS SANTOS BONFIM</t>
  </si>
  <si>
    <t>FLÃƒÆ’Ã‚ÂVIA SANTANA DA SILVA</t>
  </si>
  <si>
    <t>GLORIA MARIA BONDEZAN</t>
  </si>
  <si>
    <t>GERALDO BRAZÃƒÆ’Ã†â€™O</t>
  </si>
  <si>
    <t>ALESSANDRA PERICO LEITE MARTINS</t>
  </si>
  <si>
    <t>CLEIDE COUTINHO</t>
  </si>
  <si>
    <t>MARCELO MADUREIRA FELICIO</t>
  </si>
  <si>
    <t>GISSELE PEREIRA</t>
  </si>
  <si>
    <t>PATRICIA ALVEZ DA SILVA</t>
  </si>
  <si>
    <t>ANGÃƒÆ’Ã¢â‚¬Â°LICA PASSOS</t>
  </si>
  <si>
    <t>MARIANA FERREIRA PARAGUASSU</t>
  </si>
  <si>
    <t>PETRUSKA SANT'ANNA FABRIS</t>
  </si>
  <si>
    <t>ADELIA MONTEIRO DOS SANTOS</t>
  </si>
  <si>
    <t>ANA CAROLINA DE CAMARGO PONTES</t>
  </si>
  <si>
    <t>IGNEZ APARECIDA BAN</t>
  </si>
  <si>
    <t>ANA AMELIA HIDALGO DA SILVA</t>
  </si>
  <si>
    <t>MARCIA MONTOVANI BORGES</t>
  </si>
  <si>
    <t>EVELYN SANTOS</t>
  </si>
  <si>
    <t>IVAN SILVA</t>
  </si>
  <si>
    <t>DEVANETE APARECIDA REIS</t>
  </si>
  <si>
    <t>MILTON JUNIOR PEREIRA DA ROCHA</t>
  </si>
  <si>
    <t>LILIANE LIMA DOS SANTOS OLIVEIRA</t>
  </si>
  <si>
    <t>LILIAN RODRIGUES FERREIRA LUZ</t>
  </si>
  <si>
    <t>DIVA SALVADOR DE SOUZA</t>
  </si>
  <si>
    <t>SARA ALICE MENDES</t>
  </si>
  <si>
    <t>EDNEIDE NUNES DE ALMEIDA  NOGUEIRA</t>
  </si>
  <si>
    <t>LUCYT DA COSTA DAICIN</t>
  </si>
  <si>
    <t>DULCELENE MARIA VINCO</t>
  </si>
  <si>
    <t>FELIPE HENRIQUE DA SILVA TORRES</t>
  </si>
  <si>
    <t>LUCIANE BOQUIO MOREIRA</t>
  </si>
  <si>
    <t>FERNANDO CESAR LOBO</t>
  </si>
  <si>
    <t>RODRIGO DE LIMA</t>
  </si>
  <si>
    <t>SUELLEN AMORIM NANTES DA COSTA</t>
  </si>
  <si>
    <t>ALEXANDRE VIEIRA RODRIGUES</t>
  </si>
  <si>
    <t>SAMANTA DE CASSIA OLIVEIRA BIAZOTTI PASQ</t>
  </si>
  <si>
    <t>MARIA APARECIDA CAMILO LIMA</t>
  </si>
  <si>
    <t>SELMA APARECIDA LIRANCA</t>
  </si>
  <si>
    <t>ADRIANA  MARTINS  CARVALHO</t>
  </si>
  <si>
    <t>PAOLA JANAINA MALDONADO PAGLIA</t>
  </si>
  <si>
    <t>1649934122.64</t>
  </si>
  <si>
    <t>ITATIAIA SILVA DE MELO</t>
  </si>
  <si>
    <t>ELAINE CRISTINA PINTO ALVES</t>
  </si>
  <si>
    <t>JOAO VICTOR</t>
  </si>
  <si>
    <t>LUIS CARLOS DOS SANTOS</t>
  </si>
  <si>
    <t>CUSTODIO PASQUINI HONORIO</t>
  </si>
  <si>
    <t>MARCO AURÃƒÆ’Ã¢â‚¬Â°LIO PARADISO</t>
  </si>
  <si>
    <t>LAYS TASSIANA FORTINI HOLTZ</t>
  </si>
  <si>
    <t>SOPHIA HOLTZ DELIS</t>
  </si>
  <si>
    <t>ANDERSON PINTO DA SILVA</t>
  </si>
  <si>
    <t>BARBARA STTEFANY DE OLIVEIRA ALMEIDA</t>
  </si>
  <si>
    <t>LOURDES APARECIDA FERREIRA DE OLIVEIRA</t>
  </si>
  <si>
    <t>JOSE AUGUSTO DA SILVA</t>
  </si>
  <si>
    <t>IDEILDES CARVALHO SANTOS DE CARVALHO</t>
  </si>
  <si>
    <t>PRISCILA BARBOSA INOUE DE OLIVEIRA</t>
  </si>
  <si>
    <t>PATRICIA DE BARROS</t>
  </si>
  <si>
    <t>ELIZABETH CALIL ARAuJO</t>
  </si>
  <si>
    <t>CLAUDIA RAFAELI CORTEZ</t>
  </si>
  <si>
    <t>EDILAINE FERREIRA DE SOUZA</t>
  </si>
  <si>
    <t>JOSIANE APARECIDA DE ARRUDA</t>
  </si>
  <si>
    <t>GISELE VEIGA</t>
  </si>
  <si>
    <t>PATRICIA KASHIVAGUI</t>
  </si>
  <si>
    <t>WOLNNEY MICHAEL FIAMENGO MARQUES</t>
  </si>
  <si>
    <t>RENATO FAVARÃƒÆ’Ã†â€™O LEME</t>
  </si>
  <si>
    <t>WILIAM ISSAMU KAWABATA</t>
  </si>
  <si>
    <t>FRANCISCO GOMES PEREIRA</t>
  </si>
  <si>
    <t>SERGIO FERGUNSON DE ALMEIDA</t>
  </si>
  <si>
    <t>ELOISA ELENA PASTOS ROCHA</t>
  </si>
  <si>
    <t>EDSON GABRIEL RODRIGUES</t>
  </si>
  <si>
    <t>DANIELLE SALES DA SILVA</t>
  </si>
  <si>
    <t>JUAN  CAU</t>
  </si>
  <si>
    <t>LARISSA HENRIQUE DE LIMA</t>
  </si>
  <si>
    <t>LETICIA CARDOSO GERALDI MEDINA</t>
  </si>
  <si>
    <t>SILVIA MORAES ROCHA DE OLIVEIRA</t>
  </si>
  <si>
    <t>VALESKA ALEXANDRA BELLA ORTOLANO</t>
  </si>
  <si>
    <t>TATIANA SILVA DE ALMEIDA DE MEDEIROS</t>
  </si>
  <si>
    <t>LILIANE P ROSA RUSSO</t>
  </si>
  <si>
    <t>JACIRA LUCIANA DA SILVA</t>
  </si>
  <si>
    <t>MARCIA APARECIDA FERREIRA</t>
  </si>
  <si>
    <t>CYNTAIA YEGER LEME MORAES</t>
  </si>
  <si>
    <t>FERNANDA SILVA</t>
  </si>
  <si>
    <t>ELZALUCIA</t>
  </si>
  <si>
    <t>ROSANA PAULA CRUZ IOCAMURA</t>
  </si>
  <si>
    <t>CAROLINE LIUTI</t>
  </si>
  <si>
    <t>CLAUDIRENE BIAZOTTI CIQUEIRA</t>
  </si>
  <si>
    <t>VALERIA SAMARIA</t>
  </si>
  <si>
    <t>JOSEANE MADI</t>
  </si>
  <si>
    <t>MARISA NOGUEIRA</t>
  </si>
  <si>
    <t>VIVIANE RIBEIRO MAXIMO INOUE</t>
  </si>
  <si>
    <t>MARIA BERNARDETE FERREIRA DE JESUS DOS S</t>
  </si>
  <si>
    <t>IVONE BOCCHI</t>
  </si>
  <si>
    <t>EVERTON TADEU FERNANDES</t>
  </si>
  <si>
    <t>CAMILA ALMERON CREMONEZ</t>
  </si>
  <si>
    <t>TAMIRIS SILVEIRA DE SOUZA</t>
  </si>
  <si>
    <t>ALEX ANTONIO DE SOUZA</t>
  </si>
  <si>
    <t>VIVIANA PAZ DA SILVA</t>
  </si>
  <si>
    <t>APARECIDA ROCHA RIBEIRO</t>
  </si>
  <si>
    <t>JOSELMA DA SILVA BRITO</t>
  </si>
  <si>
    <t>ANDRÃƒÆ’Ã¢â‚¬Â° SCATAMBURGO NASCIMENTO</t>
  </si>
  <si>
    <t>ANDRÃƒÆ’Ã¢â‚¬Â° LUIZ DE MELLO</t>
  </si>
  <si>
    <t>LUANA IARA TOLEDO DOS SANTOS</t>
  </si>
  <si>
    <t>NILSON BALLONECKER SANTOS</t>
  </si>
  <si>
    <t>MARCOS ANTONIO DINIZ SCATOLA</t>
  </si>
  <si>
    <t>FRANCILEIA ALMEIDA SANTOS ISABEL</t>
  </si>
  <si>
    <t>MARCIA TOSCANO DA SILVA</t>
  </si>
  <si>
    <t>PAULA DUARTE</t>
  </si>
  <si>
    <t>ELOISE PAULA GONZÃƒÆ’Ã‚ÂLES</t>
  </si>
  <si>
    <t>CINTIA K MAKIMOTO</t>
  </si>
  <si>
    <t>ALEXANDRE REZENDE DOS ANJOS</t>
  </si>
  <si>
    <t>MAIKOON BRANCO</t>
  </si>
  <si>
    <t>KELLY VIEIRA FELIX</t>
  </si>
  <si>
    <t>CARMEN VERENICE DE BARROS BUENO</t>
  </si>
  <si>
    <t>LETICIA RODRIGUES DA SILVA</t>
  </si>
  <si>
    <t>ROSIMEIRE APARECIDA MANTOVANI</t>
  </si>
  <si>
    <t>BIANCA DOS SANTOS</t>
  </si>
  <si>
    <t>NATANI ISABELI DE MOURA DE SOUZA</t>
  </si>
  <si>
    <t>DANIELA GUERREIRO SILVA</t>
  </si>
  <si>
    <t>DEBORA CRISTINA ESTEVES DE CARVALHO</t>
  </si>
  <si>
    <t>ALINE MORENO NOIVO HENRIQUES</t>
  </si>
  <si>
    <t>ROBERTO DE ARUJO</t>
  </si>
  <si>
    <t>THAIS FERNANDA GALLONETTI DE FARIA</t>
  </si>
  <si>
    <t>CELIA DIAMANTINO OLIVEIRA</t>
  </si>
  <si>
    <t>ROSANA ROQUE SOARES</t>
  </si>
  <si>
    <t>MARIA  DO SOCORRO SOUZA  LIMA</t>
  </si>
  <si>
    <t>ANA MARIA</t>
  </si>
  <si>
    <t>EDNEIA MARIA COSTA FRONTEIRA</t>
  </si>
  <si>
    <t>MARIA JOSÃƒÆ’Ã¢â‚¬Â° GICK DOS SANTOS</t>
  </si>
  <si>
    <t>GENILDA PEREIRA</t>
  </si>
  <si>
    <t>CLARA GORI DOS SANTOS</t>
  </si>
  <si>
    <t>CESAR AUGUSTO LINARES FERREIRA</t>
  </si>
  <si>
    <t>RENATA SUELI DE OLIVEIRA</t>
  </si>
  <si>
    <t>PAULO AUGUSTO</t>
  </si>
  <si>
    <t>TATIANA CRISTINA DE CAMARGO LUSKNR</t>
  </si>
  <si>
    <t>JULIA BAPTISTA CRISP</t>
  </si>
  <si>
    <t>ANA CRISTINA GOMES CORREA</t>
  </si>
  <si>
    <t>THAIS KUMAGAR</t>
  </si>
  <si>
    <t>CHAUANE DOS SANTOS MENDES HOTZ</t>
  </si>
  <si>
    <t>CLELIA MENDONE BELTRONE</t>
  </si>
  <si>
    <t>ADENILSON SILVA OLIVEIRA</t>
  </si>
  <si>
    <t>SILVANA BERBEL ALVES</t>
  </si>
  <si>
    <t>RENATA ALVES DE MORAES PERES</t>
  </si>
  <si>
    <t>CLARINDA ALVES DE OLIVEIRA</t>
  </si>
  <si>
    <t>FRANCISCO ANTONIO CORTIZO MACHADO</t>
  </si>
  <si>
    <t>ROSELI BUENO FERREIRA</t>
  </si>
  <si>
    <t>HAROLDO RODRIGUES DIAS</t>
  </si>
  <si>
    <t>LUCAS JUNIO VECTOR CAPELI</t>
  </si>
  <si>
    <t>FERNANDA CRISTINA  BEZERRA CRUZ</t>
  </si>
  <si>
    <t>CAMILA PEDROSO LIMA SOUZA</t>
  </si>
  <si>
    <t>LUCILEI ALVES DE SOUZA LIMA</t>
  </si>
  <si>
    <t>SONIA R CINTRA</t>
  </si>
  <si>
    <t>BRUNO CESAR SCARAMAL</t>
  </si>
  <si>
    <t>CICERA BERNARDO NOGUEIRA</t>
  </si>
  <si>
    <t>REGINALDO HENRIQUE</t>
  </si>
  <si>
    <t>LETICIA CRISTINA DIAS DUARTE</t>
  </si>
  <si>
    <t>RODRIGO MARCELO BIRELO</t>
  </si>
  <si>
    <t>OSCAR ALBERTO DE LOS RIOS LONDONO</t>
  </si>
  <si>
    <t>IVAN LEMES DINIZ</t>
  </si>
  <si>
    <t>DANIEL IBARNES SOARES</t>
  </si>
  <si>
    <t>ANDREIA LOPES DE ALMEIDA</t>
  </si>
  <si>
    <t>MARISA DOS S SOARES</t>
  </si>
  <si>
    <t>KELLY FERNANDA DA SILVA</t>
  </si>
  <si>
    <t>CRISTINA DA SILVA</t>
  </si>
  <si>
    <t>LUIS FERNANDO DE PROENÃƒÆ’Ã¢â‚¬Â¡A</t>
  </si>
  <si>
    <t>ELAINE EUGENIO ROSSI TEIXEIRA</t>
  </si>
  <si>
    <t>ANY DANIELLE FONTANA</t>
  </si>
  <si>
    <t>LAUDIANA FERREIRA DA SILVA</t>
  </si>
  <si>
    <t>PATRICIA DINIZ</t>
  </si>
  <si>
    <t>ALESSANDRA PEREIRA DOS SANTOS</t>
  </si>
  <si>
    <t>TERESA CRISTINA</t>
  </si>
  <si>
    <t>ADEMIR ESTEVO MOREIRA</t>
  </si>
  <si>
    <t>NANUARA EMILEIVY DE CAMPOS</t>
  </si>
  <si>
    <t>LUCELIA OLIVEIRA DOS SANTOS</t>
  </si>
  <si>
    <t>EMME ANNE ORTIZ</t>
  </si>
  <si>
    <t>JUNIOR PIMPOLHO</t>
  </si>
  <si>
    <t>DEISE CRISTINA DA SILVA</t>
  </si>
  <si>
    <t>ELOISI GALINDO FERREIRA</t>
  </si>
  <si>
    <t>MICHELE RIBEIRO LEAL</t>
  </si>
  <si>
    <t>ALDO MARCIEL DE SANTANA</t>
  </si>
  <si>
    <t>AMANDA OLIVEIRA GOIS VIEIRA ALMEIDA</t>
  </si>
  <si>
    <t>JULIANA GRAZIELA DE MORAES</t>
  </si>
  <si>
    <t>LUIZ FERNANDO HARADA</t>
  </si>
  <si>
    <t>JAMILLE BRAVO TORRES PILON</t>
  </si>
  <si>
    <t>FABiOLA CARDINI DE OLIVEIRA MANUEL</t>
  </si>
  <si>
    <t>DOROTY DOMINGUES CARDOSO</t>
  </si>
  <si>
    <t>GUSTAVO NUNES GARCIA</t>
  </si>
  <si>
    <t>EDILENE DUARTE GERALDO</t>
  </si>
  <si>
    <t>DEVANIR CAETANO BONGIOANNI</t>
  </si>
  <si>
    <t>HUDSON BATISTA SCATOLA</t>
  </si>
  <si>
    <t>NATALIA CAROLINE NUNES DE CASTRO</t>
  </si>
  <si>
    <t>BARBARA MARIA DE CARVALHO AQUILINO SANTO</t>
  </si>
  <si>
    <t>HELDER LUIS DA SILVA</t>
  </si>
  <si>
    <t>MARISE FERREIRA DE SANTANA</t>
  </si>
  <si>
    <t>DANIELA CORRADI</t>
  </si>
  <si>
    <t>TAYARA FELIPEE DE OLIVEIRA</t>
  </si>
  <si>
    <t>SONIA MARIA ALEIXO</t>
  </si>
  <si>
    <t>FELIPE COLLAÃ‡O NEVES</t>
  </si>
  <si>
    <t>CRISTIANE PONTES DO AMARAL</t>
  </si>
  <si>
    <t>JOSE AMILTON</t>
  </si>
  <si>
    <t>MARIA JANE TENORIO E CUNHA</t>
  </si>
  <si>
    <t>LUCAS RODRIGUES DE ALMEIDA</t>
  </si>
  <si>
    <t>ELIZABETE LOPES</t>
  </si>
  <si>
    <t>VIVIANE RODRIGUES MOREIRA</t>
  </si>
  <si>
    <t>KARYNE MARTA MORELLO</t>
  </si>
  <si>
    <t>GIOVANNA GONCALVES SILVA</t>
  </si>
  <si>
    <t>IGOR CERRUTO</t>
  </si>
  <si>
    <t>THELMA CRISTIANE BERSANETTI NEGRO</t>
  </si>
  <si>
    <t>WARLEY RODRIGO NEGRO</t>
  </si>
  <si>
    <t>ANDREA APARECIDA RODRIGUES</t>
  </si>
  <si>
    <t>SANTANA CARVALHO</t>
  </si>
  <si>
    <t>GUILHERME CAETANO PEREIRA</t>
  </si>
  <si>
    <t>AGNALDO ROSA</t>
  </si>
  <si>
    <t>IZA LOPES RIOS</t>
  </si>
  <si>
    <t>RONALDO APARECIDO CONTE</t>
  </si>
  <si>
    <t>MARLENE MARIA BENEDITA AIDAR GAVIOLI</t>
  </si>
  <si>
    <t>JOVELY JOCUNDO JOVIAL</t>
  </si>
  <si>
    <t>ANA LAURA GARCIA RIBEIRO DOS SANTOS</t>
  </si>
  <si>
    <t>ELAINE DE PAULA</t>
  </si>
  <si>
    <t>PAULO SERGIO NUNES CORREA</t>
  </si>
  <si>
    <t>PRISCILA BELEZI</t>
  </si>
  <si>
    <t>CINTIA HELENA MORENO ZAPAROLI</t>
  </si>
  <si>
    <t>GINA CLARE NEUSA BARCELAR</t>
  </si>
  <si>
    <t>Contagem de TIPO DE STATUS DO ATENDIMENTO</t>
  </si>
  <si>
    <t>Contagem de STATUS DA OFERTA</t>
  </si>
  <si>
    <t>DDD 11 – São Paulo – SP</t>
  </si>
  <si>
    <t>ESTADO</t>
  </si>
  <si>
    <t>SIGLA</t>
  </si>
  <si>
    <t>CAPITAL</t>
  </si>
  <si>
    <t>REGIÃO</t>
  </si>
  <si>
    <t>DDD 12 – São José dos Campos – SP</t>
  </si>
  <si>
    <t>Roraima</t>
  </si>
  <si>
    <t>RR</t>
  </si>
  <si>
    <t>Boa Vista</t>
  </si>
  <si>
    <t>Norte</t>
  </si>
  <si>
    <t>DDD 13 – Santos – SP</t>
  </si>
  <si>
    <t>Amapá</t>
  </si>
  <si>
    <t>AP</t>
  </si>
  <si>
    <t>Macapá</t>
  </si>
  <si>
    <t>DDD 14 – Bauru – SP</t>
  </si>
  <si>
    <t>Amazonas</t>
  </si>
  <si>
    <t>AM</t>
  </si>
  <si>
    <t>Manaus</t>
  </si>
  <si>
    <t>DDD 15 – Sorocaba – SP</t>
  </si>
  <si>
    <t>Pará</t>
  </si>
  <si>
    <t>PA</t>
  </si>
  <si>
    <t>Belém</t>
  </si>
  <si>
    <t>DDD 16 – Ribeirão Preto – SP</t>
  </si>
  <si>
    <t>Acre</t>
  </si>
  <si>
    <t>AC</t>
  </si>
  <si>
    <t>Rio Branco</t>
  </si>
  <si>
    <t>DDD 17 – São José do Rio Preto – SP</t>
  </si>
  <si>
    <t>Rondônia</t>
  </si>
  <si>
    <t>RO</t>
  </si>
  <si>
    <t>Porto Velho</t>
  </si>
  <si>
    <t>DDD 18 – Presidente Prudente – SP</t>
  </si>
  <si>
    <t>Tocantins</t>
  </si>
  <si>
    <t>TO</t>
  </si>
  <si>
    <t>Palmas</t>
  </si>
  <si>
    <t>DDD 19 – Campinas – SP</t>
  </si>
  <si>
    <t>Maranhão</t>
  </si>
  <si>
    <t>MA</t>
  </si>
  <si>
    <t>São Luís</t>
  </si>
  <si>
    <t>Nordeste</t>
  </si>
  <si>
    <t>DDD 21 – Rio de Janeiro – RJ</t>
  </si>
  <si>
    <t>Piauí</t>
  </si>
  <si>
    <t>PI</t>
  </si>
  <si>
    <t>Teresina</t>
  </si>
  <si>
    <t>DDD 22 – Campos dos Goytacazes – RJ</t>
  </si>
  <si>
    <t>Ceará</t>
  </si>
  <si>
    <t>CE</t>
  </si>
  <si>
    <t>Fortaleza</t>
  </si>
  <si>
    <t>DDD 24 – Volta Redonda – RJ</t>
  </si>
  <si>
    <t>Rio Grande do Norte</t>
  </si>
  <si>
    <t>RN</t>
  </si>
  <si>
    <t>Natal</t>
  </si>
  <si>
    <t>DDD 27 – Vitória / Vila Velha – ES</t>
  </si>
  <si>
    <t>Paraíba</t>
  </si>
  <si>
    <t>PB</t>
  </si>
  <si>
    <t>João Pessoa</t>
  </si>
  <si>
    <t>DDD 28 – Cachoeiro de Itapemirim – ES</t>
  </si>
  <si>
    <t>Pernambuco</t>
  </si>
  <si>
    <t>PE</t>
  </si>
  <si>
    <t>Recife</t>
  </si>
  <si>
    <t>DDD 31 – Belo Horizonte – MG</t>
  </si>
  <si>
    <t>Alagoas</t>
  </si>
  <si>
    <t>AL</t>
  </si>
  <si>
    <t>Maceió</t>
  </si>
  <si>
    <t>DDD 32 – Juiz de Fora – MG</t>
  </si>
  <si>
    <t>Sergipe</t>
  </si>
  <si>
    <t>SE</t>
  </si>
  <si>
    <t>Aracaju</t>
  </si>
  <si>
    <t>DDD 33 – Governador Valadares – MG</t>
  </si>
  <si>
    <t>Bahia</t>
  </si>
  <si>
    <t>BA</t>
  </si>
  <si>
    <t>Salvador</t>
  </si>
  <si>
    <t>DDD 34 – Uberlândia – MG</t>
  </si>
  <si>
    <t>Mato Grosso</t>
  </si>
  <si>
    <t>MT</t>
  </si>
  <si>
    <t>Cuiabá</t>
  </si>
  <si>
    <t>Centro-oeste</t>
  </si>
  <si>
    <t>DDD 35 – Poços de Caldas – MG</t>
  </si>
  <si>
    <t>Distrito Federal</t>
  </si>
  <si>
    <t>DF</t>
  </si>
  <si>
    <t>Brasília</t>
  </si>
  <si>
    <t>DDD 37 – Divinópolis – MG</t>
  </si>
  <si>
    <t>Goiás</t>
  </si>
  <si>
    <t>GO</t>
  </si>
  <si>
    <t>Goiânia</t>
  </si>
  <si>
    <t>DDD 38 – Montes Claros – MG</t>
  </si>
  <si>
    <t>Mato Grosso do Sul</t>
  </si>
  <si>
    <t>MS</t>
  </si>
  <si>
    <t>Campo Grande</t>
  </si>
  <si>
    <t>DDD 41 – Curitiba – PR</t>
  </si>
  <si>
    <t>Minas Gerais</t>
  </si>
  <si>
    <t>MG</t>
  </si>
  <si>
    <t>Belo Horizonte</t>
  </si>
  <si>
    <t>Sudeste</t>
  </si>
  <si>
    <t>DDD 42 – Ponta Grossa – PR</t>
  </si>
  <si>
    <t>Espírito Santo</t>
  </si>
  <si>
    <t>ES</t>
  </si>
  <si>
    <t>Vitória</t>
  </si>
  <si>
    <t>DDD 43 – Londrina – PR</t>
  </si>
  <si>
    <t>Rio de Janeiro</t>
  </si>
  <si>
    <t>RJ</t>
  </si>
  <si>
    <t>DDD 44 – Maringá – PR</t>
  </si>
  <si>
    <t>São Paulo</t>
  </si>
  <si>
    <t>SP</t>
  </si>
  <si>
    <t>DDD 45 – Foz do Iguaçú – PR</t>
  </si>
  <si>
    <t>Paraná</t>
  </si>
  <si>
    <t>PR</t>
  </si>
  <si>
    <t>Curitiba</t>
  </si>
  <si>
    <t>Sul</t>
  </si>
  <si>
    <t>DDD 46 – Pato Branco / Francisco Beltrão – PR</t>
  </si>
  <si>
    <t>Santa Catarina</t>
  </si>
  <si>
    <t>SC</t>
  </si>
  <si>
    <t>Florianópolis</t>
  </si>
  <si>
    <t>DDD 47 – Joinville – SC</t>
  </si>
  <si>
    <t>Rio Grande do sul</t>
  </si>
  <si>
    <t>RS</t>
  </si>
  <si>
    <t>Porto Alegre</t>
  </si>
  <si>
    <t>DDD 48 – Florianópolis – SC</t>
  </si>
  <si>
    <t>DDD 49 – Chapecó – SC</t>
  </si>
  <si>
    <t>DDD 51 – Porto Alegre – RS</t>
  </si>
  <si>
    <t>DDD 53 – Pelotas – RS</t>
  </si>
  <si>
    <t>DDD 54 – Caxias do Sul – RS</t>
  </si>
  <si>
    <t>DDD 55 – Santa Maria – RS</t>
  </si>
  <si>
    <t>DDD 61 – Brasília – DF</t>
  </si>
  <si>
    <t>DDD 62 – Goiânia – GO</t>
  </si>
  <si>
    <t>DDD 63 – Palmas – TO</t>
  </si>
  <si>
    <t>DDD 64 – Rio Verde – GO</t>
  </si>
  <si>
    <t>DDD 65 – Cuiabá – MT</t>
  </si>
  <si>
    <t>DDD 66 – Rondonópolis – MT</t>
  </si>
  <si>
    <t>DDD 67 – Campo Grande – MS</t>
  </si>
  <si>
    <t>DDD 68 – Rio Branco – AC</t>
  </si>
  <si>
    <t>DDD 69 – Porto Velho – RO</t>
  </si>
  <si>
    <t>DDD 71 – Salvador – BA</t>
  </si>
  <si>
    <t>DDD 73 – Ilhéus – BA</t>
  </si>
  <si>
    <t>DDD 74 – Juazeiro – BA</t>
  </si>
  <si>
    <t>DDD 75 – Feira de Santana – BA</t>
  </si>
  <si>
    <t>DDD 77 – Barreiras – BA</t>
  </si>
  <si>
    <t>DDD 79 – Aracaju – SE</t>
  </si>
  <si>
    <t>DDD 81 – Recife – PE</t>
  </si>
  <si>
    <t>DDD 82 – Maceió – AL</t>
  </si>
  <si>
    <t>DDD 83 – João Pessoa – PB</t>
  </si>
  <si>
    <t>DDD 84 – Natal – RN</t>
  </si>
  <si>
    <t>DDD 85 – Fortaleza – CE</t>
  </si>
  <si>
    <t>DDD 86 – Teresina – PI</t>
  </si>
  <si>
    <t>DDD 87 – Petrolina – PE</t>
  </si>
  <si>
    <t>DDD 88 – Juazeiro do Norte – CE</t>
  </si>
  <si>
    <t>DDD 89 – Picos – PI</t>
  </si>
  <si>
    <t>DDD 91 – Belém – PA</t>
  </si>
  <si>
    <t>DDD 92 – Manaus – AM</t>
  </si>
  <si>
    <t>DDD 93 – Santarém – PA</t>
  </si>
  <si>
    <t>DDD 94 – Marabá – PA</t>
  </si>
  <si>
    <t>DDD 95 – Boa Vista – RR</t>
  </si>
  <si>
    <t>DDD 96 – Macapá – AP</t>
  </si>
  <si>
    <t>DDD 97 – Coari – AM</t>
  </si>
  <si>
    <t>DDD 98 – São Luís – MA</t>
  </si>
  <si>
    <t>DDD 99 – Imperatriz – MA</t>
  </si>
  <si>
    <t>Regional</t>
  </si>
  <si>
    <t>Estado</t>
  </si>
  <si>
    <t>DDD</t>
  </si>
  <si>
    <t>Cacau_CC_19.04</t>
  </si>
  <si>
    <t>Cacau_CC_20.04</t>
  </si>
  <si>
    <t>seg</t>
  </si>
  <si>
    <t>ter</t>
  </si>
  <si>
    <t>qui</t>
  </si>
  <si>
    <t>sex</t>
  </si>
  <si>
    <t>sáb</t>
  </si>
  <si>
    <t>15</t>
  </si>
  <si>
    <t>20</t>
  </si>
  <si>
    <t>ANA</t>
  </si>
  <si>
    <t>BIANCA</t>
  </si>
  <si>
    <t>SILVIO</t>
  </si>
  <si>
    <t>Produto 1</t>
  </si>
  <si>
    <t>Produto 2</t>
  </si>
  <si>
    <t>JOHN</t>
  </si>
  <si>
    <t>THALITA</t>
  </si>
  <si>
    <t>YANE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</si>
</sst>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d/m;@"/>
    <numFmt numFmtId="165" formatCode="h:mm;@"/>
    <numFmt numFmtId="166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1">
    <xf numFmtId="0" fontId="0" fillId="0" borderId="0" xfId="0"/>
    <xf numFmtId="0" fontId="0" fillId="33" borderId="0" xfId="0" applyFill="1"/>
    <xf numFmtId="0" fontId="0" fillId="34" borderId="0" xfId="0" applyFill="1"/>
    <xf numFmtId="0" fontId="0" fillId="34" borderId="0" xfId="0" applyFill="1" applyAlignment="1">
      <alignment horizontal="center"/>
    </xf>
    <xf numFmtId="164" fontId="0" fillId="33" borderId="0" xfId="0" applyNumberFormat="1" applyFill="1" applyAlignment="1">
      <alignment horizontal="center"/>
    </xf>
    <xf numFmtId="165" fontId="0" fillId="33" borderId="0" xfId="0" applyNumberFormat="1" applyFill="1" applyAlignment="1">
      <alignment horizontal="center"/>
    </xf>
    <xf numFmtId="0" fontId="0" fillId="33" borderId="0" xfId="0" applyFill="1" applyAlignment="1">
      <alignment horizontal="center"/>
    </xf>
    <xf numFmtId="166" fontId="0" fillId="33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22" fontId="0" fillId="0" borderId="0" xfId="0" applyNumberFormat="1"/>
    <xf numFmtId="3" fontId="0" fillId="0" borderId="0" xfId="0" applyNumberFormat="1"/>
    <xf numFmtId="166" fontId="0" fillId="0" borderId="0" xfId="0" applyNumberFormat="1"/>
    <xf numFmtId="0" fontId="0" fillId="35" borderId="10" xfId="0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0" fontId="0" fillId="35" borderId="13" xfId="0" applyFill="1" applyBorder="1"/>
    <xf numFmtId="0" fontId="0" fillId="35" borderId="14" xfId="0" applyFill="1" applyBorder="1"/>
    <xf numFmtId="0" fontId="0" fillId="35" borderId="15" xfId="0" applyFill="1" applyBorder="1"/>
    <xf numFmtId="0" fontId="0" fillId="35" borderId="16" xfId="0" applyFill="1" applyBorder="1" applyAlignment="1">
      <alignment horizontal="center"/>
    </xf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35" borderId="23" xfId="0" applyFill="1" applyBorder="1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10">
    <dxf>
      <numFmt numFmtId="166" formatCode="[$-F400]h:mm:ss\ AM/PM"/>
    </dxf>
    <dxf>
      <numFmt numFmtId="166" formatCode="[$-F400]h:mm:ss\ AM/PM"/>
    </dxf>
    <dxf>
      <numFmt numFmtId="166" formatCode="[$-F400]h:mm:ss\ AM/PM"/>
    </dxf>
    <dxf>
      <numFmt numFmtId="166" formatCode="[$-F400]h:mm:ss\ AM/PM"/>
    </dxf>
    <dxf>
      <numFmt numFmtId="166" formatCode="[$-F400]h:mm:ss\ AM/PM"/>
    </dxf>
    <dxf>
      <numFmt numFmtId="166" formatCode="[$-F400]h:mm:ss\ AM/PM"/>
    </dxf>
    <dxf>
      <font>
        <b/>
        <sz val="11"/>
        <color theme="1"/>
      </font>
      <border>
        <vertical/>
        <horizontal/>
      </border>
    </dxf>
    <dxf>
      <font>
        <color theme="1"/>
      </font>
      <border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  <vertical/>
        <horizontal/>
      </border>
    </dxf>
    <dxf>
      <font>
        <b/>
        <color theme="1"/>
      </font>
      <border>
        <bottom style="thin">
          <color theme="5"/>
        </bottom>
        <vertical/>
        <horizontal/>
      </border>
    </dxf>
    <dxf>
      <font>
        <color theme="1"/>
      </font>
      <fill>
        <patternFill>
          <fgColor rgb="FF430F11"/>
        </patternFill>
      </fill>
      <border>
        <left style="thin">
          <color rgb="FF430F11"/>
        </left>
        <right style="thin">
          <color rgb="FF430F11"/>
        </right>
        <top style="thin">
          <color rgb="FF430F11"/>
        </top>
        <bottom style="thin">
          <color rgb="FF430F11"/>
        </bottom>
        <vertical/>
        <horizontal/>
      </border>
    </dxf>
  </dxfs>
  <tableStyles count="2" defaultTableStyle="TableStyleMedium2" defaultPivotStyle="PivotStyleLight16">
    <tableStyle name="SlicerStyleLight2 2" pivot="0" table="0" count="10" xr9:uid="{656001F3-AD03-42ED-B930-1FB9698E3446}">
      <tableStyleElement type="wholeTable" dxfId="9"/>
      <tableStyleElement type="headerRow" dxfId="8"/>
    </tableStyle>
    <tableStyle name="TimeSlicerStyleLight2 2" pivot="0" table="0" count="9" xr9:uid="{1408B898-205B-4170-9D3C-2FD0DA2A3C1E}">
      <tableStyleElement type="wholeTable" dxfId="7"/>
      <tableStyleElement type="headerRow" dxfId="6"/>
    </tableStyle>
  </tableStyles>
  <colors>
    <mruColors>
      <color rgb="FF430F11"/>
      <color rgb="FFF4B084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5" tint="0.79998168889431442"/>
              <bgColor theme="5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5" tint="0.59999389629810485"/>
              <bgColor theme="5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StyleLight2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A0A4C193-F2C1-4fcb-8827-314CF55A85BB}">
      <x15:dxfs count="7">
        <dxf>
          <fill>
            <patternFill patternType="solid">
              <fgColor theme="5" tint="0.39997558519241921"/>
              <bgColor theme="5" tint="0.39997558519241921"/>
            </patternFill>
          </fill>
          <border>
            <vertical/>
            <horizontal/>
          </border>
        </dxf>
        <dxf>
          <fill>
            <gradientFill degree="90">
              <stop position="0">
                <color theme="0" tint="-0.14999847407452621"/>
              </stop>
              <stop position="1">
                <color theme="0" tint="-0.14999847407452621"/>
              </stop>
            </gradientFill>
          </fill>
          <border>
            <vertical/>
            <horizontal/>
          </border>
        </dxf>
        <dxf>
          <fill>
            <gradientFill degree="90">
              <stop position="0">
                <color theme="5" tint="0.59999389629810485"/>
              </stop>
              <stop position="1">
                <color theme="5"/>
              </stop>
            </gradientFill>
          </fill>
          <border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10"/>
            <color theme="5" tint="-0.249977111117893"/>
          </font>
          <border>
            <left/>
            <right/>
            <top/>
            <bottom/>
            <vertical/>
            <horizontal/>
          </border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TimeSlicerStyleLight2 2">
          <x15:timelineStyleElements>
            <x15:timelineStyleElement type="selectionLabel" dxfId="6"/>
            <x15:timelineStyleElement type="timeLevel" dxfId="5"/>
            <x15:timelineStyleElement type="periodLabel1" dxfId="4"/>
            <x15:timelineStyleElement type="periodLabel2" dxfId="3"/>
            <x15:timelineStyleElement type="selectedTimeBlock" dxfId="2"/>
            <x15:timelineStyleElement type="unselectedTimeBlock" dxfId="1"/>
            <x15:timelineStyleElement type="selectedTimeBlockSpace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3.xml"/><Relationship Id="rId13" Type="http://schemas.microsoft.com/office/2007/relationships/slicerCache" Target="slicerCaches/slicerCache8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microsoft.com/office/2007/relationships/slicerCache" Target="slicerCaches/slicerCache7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microsoft.com/office/2007/relationships/slicerCache" Target="slicerCaches/slicerCache6.xml"/><Relationship Id="rId5" Type="http://schemas.openxmlformats.org/officeDocument/2006/relationships/pivotCacheDefinition" Target="pivotCache/pivotCacheDefinition1.xml"/><Relationship Id="rId15" Type="http://schemas.openxmlformats.org/officeDocument/2006/relationships/theme" Target="theme/theme1.xml"/><Relationship Id="rId10" Type="http://schemas.microsoft.com/office/2007/relationships/slicerCache" Target="slicerCaches/slicerCache5.xml"/><Relationship Id="rId4" Type="http://schemas.openxmlformats.org/officeDocument/2006/relationships/worksheet" Target="worksheets/sheet4.xml"/><Relationship Id="rId9" Type="http://schemas.microsoft.com/office/2007/relationships/slicerCache" Target="slicerCaches/slicerCache4.xml"/><Relationship Id="rId14" Type="http://schemas.microsoft.com/office/2011/relationships/timelineCache" Target="timelineCaches/timelineCach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[Dashboard - Call Center.xlsx]Tabelas dinâmicas!Tabela dinâmica11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aseline="0">
                <a:solidFill>
                  <a:schemeClr val="tx1">
                    <a:lumMod val="95000"/>
                    <a:lumOff val="5000"/>
                  </a:schemeClr>
                </a:solidFill>
              </a:rPr>
              <a:t>Operador x TMA Médio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430F11"/>
            </a:solidFill>
            <a:round/>
          </a:ln>
          <a:effectLst/>
        </c:spPr>
        <c:marker>
          <c:symbol val="circle"/>
          <c:size val="5"/>
          <c:spPr>
            <a:solidFill>
              <a:srgbClr val="ED7D31">
                <a:lumMod val="60000"/>
                <a:lumOff val="40000"/>
              </a:srgbClr>
            </a:solidFill>
            <a:ln w="9525">
              <a:solidFill>
                <a:srgbClr val="430F1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430F11"/>
            </a:solidFill>
            <a:round/>
          </a:ln>
          <a:effectLst/>
        </c:spPr>
        <c:marker>
          <c:symbol val="circle"/>
          <c:size val="5"/>
          <c:spPr>
            <a:solidFill>
              <a:srgbClr val="ED7D31">
                <a:lumMod val="60000"/>
                <a:lumOff val="40000"/>
              </a:srgbClr>
            </a:solidFill>
            <a:ln w="9525">
              <a:solidFill>
                <a:srgbClr val="430F11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rgbClr val="430F11"/>
            </a:solidFill>
            <a:round/>
          </a:ln>
          <a:effectLst/>
        </c:spPr>
        <c:marker>
          <c:symbol val="circle"/>
          <c:size val="5"/>
          <c:spPr>
            <a:solidFill>
              <a:srgbClr val="ED7D31">
                <a:lumMod val="60000"/>
                <a:lumOff val="40000"/>
              </a:srgbClr>
            </a:solidFill>
            <a:ln w="9525">
              <a:solidFill>
                <a:srgbClr val="430F11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rgbClr val="430F11"/>
            </a:solidFill>
            <a:round/>
          </a:ln>
          <a:effectLst/>
        </c:spPr>
        <c:marker>
          <c:symbol val="circle"/>
          <c:size val="5"/>
          <c:spPr>
            <a:solidFill>
              <a:srgbClr val="ED7D31">
                <a:lumMod val="60000"/>
                <a:lumOff val="40000"/>
              </a:srgbClr>
            </a:solidFill>
            <a:ln w="9525">
              <a:solidFill>
                <a:srgbClr val="430F11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rgbClr val="430F11"/>
            </a:solidFill>
            <a:round/>
          </a:ln>
          <a:effectLst/>
        </c:spPr>
        <c:marker>
          <c:symbol val="circle"/>
          <c:size val="5"/>
          <c:spPr>
            <a:solidFill>
              <a:srgbClr val="ED7D31">
                <a:lumMod val="60000"/>
                <a:lumOff val="40000"/>
              </a:srgbClr>
            </a:solidFill>
            <a:ln w="9525">
              <a:solidFill>
                <a:srgbClr val="430F11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rgbClr val="430F11"/>
            </a:solidFill>
            <a:round/>
          </a:ln>
          <a:effectLst/>
        </c:spPr>
        <c:marker>
          <c:symbol val="circle"/>
          <c:size val="5"/>
          <c:spPr>
            <a:solidFill>
              <a:srgbClr val="ED7D31">
                <a:lumMod val="60000"/>
                <a:lumOff val="40000"/>
              </a:srgbClr>
            </a:solidFill>
            <a:ln w="9525">
              <a:solidFill>
                <a:srgbClr val="430F1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'Tabelas dinâmicas'!$E$2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430F1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ED7D31">
                  <a:lumMod val="60000"/>
                  <a:lumOff val="40000"/>
                </a:srgbClr>
              </a:solidFill>
              <a:ln w="9525">
                <a:solidFill>
                  <a:srgbClr val="430F11"/>
                </a:solidFill>
              </a:ln>
              <a:effectLst/>
            </c:spPr>
          </c:marker>
          <c:cat>
            <c:strRef>
              <c:f>'Tabelas dinâmicas'!$D$3:$D$9</c:f>
              <c:strCache>
                <c:ptCount val="6"/>
                <c:pt idx="0">
                  <c:v>ANA</c:v>
                </c:pt>
                <c:pt idx="1">
                  <c:v>BIANCA</c:v>
                </c:pt>
                <c:pt idx="2">
                  <c:v>JOHN</c:v>
                </c:pt>
                <c:pt idx="3">
                  <c:v>SILVIO</c:v>
                </c:pt>
                <c:pt idx="4">
                  <c:v>THALITA</c:v>
                </c:pt>
                <c:pt idx="5">
                  <c:v>YANE</c:v>
                </c:pt>
              </c:strCache>
            </c:strRef>
          </c:cat>
          <c:val>
            <c:numRef>
              <c:f>'Tabelas dinâmicas'!$E$3:$E$9</c:f>
              <c:numCache>
                <c:formatCode>[$-F400]h:mm:ss\ AM/PM</c:formatCode>
                <c:ptCount val="6"/>
                <c:pt idx="0">
                  <c:v>2.7629302282080053E-3</c:v>
                </c:pt>
                <c:pt idx="1">
                  <c:v>2.796155250232313E-3</c:v>
                </c:pt>
                <c:pt idx="2">
                  <c:v>5.8979377104377102E-3</c:v>
                </c:pt>
                <c:pt idx="3">
                  <c:v>4.134197413061918E-3</c:v>
                </c:pt>
                <c:pt idx="4">
                  <c:v>4.0673369264787179E-3</c:v>
                </c:pt>
                <c:pt idx="5">
                  <c:v>2.2939360929557012E-3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7C-4BCE-BEE9-AB7DA6FA5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0433512"/>
        <c:axId val="630440072"/>
      </c:lineChart>
      <c:catAx>
        <c:axId val="630433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30440072"/>
        <c:crosses val="autoZero"/>
        <c:auto val="1"/>
        <c:lblAlgn val="ctr"/>
        <c:lblOffset val="100"/>
        <c:noMultiLvlLbl val="0"/>
      </c:catAx>
      <c:valAx>
        <c:axId val="630440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F400]h:mm:ss\ AM/P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30433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solidFill>
        <a:srgbClr val="430F1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[Dashboard - Call Center.xlsx]Tabelas dinâmicas!Tabela dinâmica13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aseline="0">
                <a:solidFill>
                  <a:schemeClr val="tx1">
                    <a:lumMod val="95000"/>
                    <a:lumOff val="5000"/>
                  </a:schemeClr>
                </a:solidFill>
              </a:rPr>
              <a:t>Semana x Tabulações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9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0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2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3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4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6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7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8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9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0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1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2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3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4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5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6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7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chemeClr val="bg1">
                <a:lumMod val="85000"/>
              </a:schemeClr>
            </a:solidFill>
            <a:ln>
              <a:solidFill>
                <a:schemeClr val="tx1">
                  <a:lumMod val="75000"/>
                  <a:lumOff val="25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0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1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2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3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4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5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6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7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8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9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0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1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2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3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4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5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6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7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8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9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0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1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chemeClr val="bg1">
                <a:lumMod val="85000"/>
              </a:schemeClr>
            </a:solidFill>
            <a:ln>
              <a:solidFill>
                <a:schemeClr val="tx1">
                  <a:lumMod val="75000"/>
                  <a:lumOff val="25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4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5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6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7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8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9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0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1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2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3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4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chemeClr val="bg1">
                <a:lumMod val="85000"/>
              </a:schemeClr>
            </a:solidFill>
            <a:ln>
              <a:solidFill>
                <a:schemeClr val="tx1">
                  <a:lumMod val="75000"/>
                  <a:lumOff val="25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7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8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9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0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1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2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3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4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5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6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7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chemeClr val="tx1">
                  <a:lumMod val="75000"/>
                  <a:lumOff val="25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0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1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2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3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4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5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6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7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8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9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0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1"/>
        <c:spPr>
          <a:solidFill>
            <a:srgbClr val="ED7D31">
              <a:lumMod val="75000"/>
            </a:srgb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2"/>
        <c:spPr>
          <a:solidFill>
            <a:srgbClr val="ED7D31">
              <a:lumMod val="75000"/>
            </a:srgb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3"/>
        <c:spPr>
          <a:solidFill>
            <a:srgbClr val="ED7D31">
              <a:lumMod val="75000"/>
            </a:srgb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4"/>
        <c:spPr>
          <a:solidFill>
            <a:srgbClr val="ED7D31">
              <a:lumMod val="75000"/>
            </a:srgb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5"/>
        <c:spPr>
          <a:solidFill>
            <a:srgbClr val="ED7D31">
              <a:lumMod val="75000"/>
            </a:srgb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6"/>
        <c:spPr>
          <a:solidFill>
            <a:srgbClr val="ED7D31">
              <a:lumMod val="75000"/>
            </a:srgb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'Tabelas dinâmicas'!$E$17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solidFill>
                <a:schemeClr val="tx1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ED7D31">
                  <a:lumMod val="75000"/>
                </a:srgbClr>
              </a:solidFill>
              <a:ln>
                <a:solidFill>
                  <a:schemeClr val="tx1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4-7A7B-4A04-BF26-E8BF0CEA5A17}"/>
              </c:ext>
            </c:extLst>
          </c:dPt>
          <c:dPt>
            <c:idx val="1"/>
            <c:invertIfNegative val="0"/>
            <c:bubble3D val="0"/>
            <c:spPr>
              <a:solidFill>
                <a:srgbClr val="ED7D31">
                  <a:lumMod val="75000"/>
                </a:srgbClr>
              </a:solidFill>
              <a:ln>
                <a:solidFill>
                  <a:schemeClr val="tx1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A7B-4A04-BF26-E8BF0CEA5A17}"/>
              </c:ext>
            </c:extLst>
          </c:dPt>
          <c:dPt>
            <c:idx val="2"/>
            <c:invertIfNegative val="0"/>
            <c:bubble3D val="0"/>
            <c:spPr>
              <a:solidFill>
                <a:srgbClr val="ED7D31">
                  <a:lumMod val="75000"/>
                </a:srgbClr>
              </a:solidFill>
              <a:ln>
                <a:solidFill>
                  <a:schemeClr val="tx1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A7B-4A04-BF26-E8BF0CEA5A17}"/>
              </c:ext>
            </c:extLst>
          </c:dPt>
          <c:dPt>
            <c:idx val="3"/>
            <c:invertIfNegative val="0"/>
            <c:bubble3D val="0"/>
            <c:spPr>
              <a:solidFill>
                <a:srgbClr val="ED7D31">
                  <a:lumMod val="75000"/>
                </a:srgbClr>
              </a:solidFill>
              <a:ln>
                <a:solidFill>
                  <a:schemeClr val="tx1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7A7B-4A04-BF26-E8BF0CEA5A17}"/>
              </c:ext>
            </c:extLst>
          </c:dPt>
          <c:dPt>
            <c:idx val="4"/>
            <c:invertIfNegative val="0"/>
            <c:bubble3D val="0"/>
            <c:spPr>
              <a:solidFill>
                <a:srgbClr val="ED7D31">
                  <a:lumMod val="75000"/>
                </a:srgbClr>
              </a:solidFill>
              <a:ln>
                <a:solidFill>
                  <a:schemeClr val="tx1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A7B-4A04-BF26-E8BF0CEA5A17}"/>
              </c:ext>
            </c:extLst>
          </c:dPt>
          <c:dPt>
            <c:idx val="5"/>
            <c:invertIfNegative val="0"/>
            <c:bubble3D val="0"/>
            <c:spPr>
              <a:solidFill>
                <a:srgbClr val="ED7D31">
                  <a:lumMod val="75000"/>
                </a:srgbClr>
              </a:solidFill>
              <a:ln>
                <a:solidFill>
                  <a:schemeClr val="tx1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A7B-4A04-BF26-E8BF0CEA5A17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6-7A7B-4A04-BF26-E8BF0CEA5A17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7A7B-4A04-BF26-E8BF0CEA5A17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7A7B-4A04-BF26-E8BF0CEA5A17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7-7A7B-4A04-BF26-E8BF0CEA5A17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7A7B-4A04-BF26-E8BF0CEA5A17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7A7B-4A04-BF26-E8BF0CEA5A17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8-7A7B-4A04-BF26-E8BF0CEA5A17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7A7B-4A04-BF26-E8BF0CEA5A17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3-7A7B-4A04-BF26-E8BF0CEA5A17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9-7A7B-4A04-BF26-E8BF0CEA5A17}"/>
              </c:ext>
            </c:extLst>
          </c:dPt>
          <c:dPt>
            <c:idx val="1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7A7B-4A04-BF26-E8BF0CEA5A17}"/>
              </c:ext>
            </c:extLst>
          </c:dPt>
          <c:dPt>
            <c:idx val="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7A7B-4A04-BF26-E8BF0CEA5A17}"/>
              </c:ext>
            </c:extLst>
          </c:dPt>
          <c:dPt>
            <c:idx val="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8-7A7B-4A04-BF26-E8BF0CEA5A17}"/>
              </c:ext>
            </c:extLst>
          </c:dPt>
          <c:dPt>
            <c:idx val="2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9-7A7B-4A04-BF26-E8BF0CEA5A17}"/>
              </c:ext>
            </c:extLst>
          </c:dPt>
          <c:dPt>
            <c:idx val="2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A-7A7B-4A04-BF26-E8BF0CEA5A17}"/>
              </c:ext>
            </c:extLst>
          </c:dPt>
          <c:dPt>
            <c:idx val="2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7A7B-4A04-BF26-E8BF0CEA5A17}"/>
              </c:ext>
            </c:extLst>
          </c:dPt>
          <c:dPt>
            <c:idx val="2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C-7A7B-4A04-BF26-E8BF0CEA5A17}"/>
              </c:ext>
            </c:extLst>
          </c:dPt>
          <c:dPt>
            <c:idx val="2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7A7B-4A04-BF26-E8BF0CEA5A17}"/>
              </c:ext>
            </c:extLst>
          </c:dPt>
          <c:dPt>
            <c:idx val="2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E-7A7B-4A04-BF26-E8BF0CEA5A17}"/>
              </c:ext>
            </c:extLst>
          </c:dPt>
          <c:dPt>
            <c:idx val="2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F-7A7B-4A04-BF26-E8BF0CEA5A17}"/>
              </c:ext>
            </c:extLst>
          </c:dPt>
          <c:dPt>
            <c:idx val="3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0-7A7B-4A04-BF26-E8BF0CEA5A17}"/>
              </c:ext>
            </c:extLst>
          </c:dPt>
          <c:dPt>
            <c:idx val="3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1-7A7B-4A04-BF26-E8BF0CEA5A17}"/>
              </c:ext>
            </c:extLst>
          </c:dPt>
          <c:dPt>
            <c:idx val="3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2-7A7B-4A04-BF26-E8BF0CEA5A17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chemeClr val="tx1">
                    <a:lumMod val="75000"/>
                    <a:lumOff val="25000"/>
                  </a:scheme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'Tabelas dinâmicas'!$D$18:$D$30</c:f>
              <c:multiLvlStrCache>
                <c:ptCount val="6"/>
                <c:lvl>
                  <c:pt idx="0">
                    <c:v>ACEITE</c:v>
                  </c:pt>
                  <c:pt idx="1">
                    <c:v>ACEITE</c:v>
                  </c:pt>
                  <c:pt idx="2">
                    <c:v>ACEITE</c:v>
                  </c:pt>
                  <c:pt idx="3">
                    <c:v>ACEITE</c:v>
                  </c:pt>
                  <c:pt idx="4">
                    <c:v>ACEITE</c:v>
                  </c:pt>
                  <c:pt idx="5">
                    <c:v>ACEITE</c:v>
                  </c:pt>
                </c:lvl>
                <c:lvl>
                  <c:pt idx="0">
                    <c:v>seg</c:v>
                  </c:pt>
                  <c:pt idx="1">
                    <c:v>ter</c:v>
                  </c:pt>
                  <c:pt idx="2">
                    <c:v>qua</c:v>
                  </c:pt>
                  <c:pt idx="3">
                    <c:v>qui</c:v>
                  </c:pt>
                  <c:pt idx="4">
                    <c:v>sex</c:v>
                  </c:pt>
                  <c:pt idx="5">
                    <c:v>sáb</c:v>
                  </c:pt>
                </c:lvl>
              </c:multiLvlStrCache>
            </c:multiLvlStrRef>
          </c:cat>
          <c:val>
            <c:numRef>
              <c:f>'Tabelas dinâmicas'!$E$18:$E$30</c:f>
              <c:numCache>
                <c:formatCode>General</c:formatCode>
                <c:ptCount val="6"/>
                <c:pt idx="0">
                  <c:v>157</c:v>
                </c:pt>
                <c:pt idx="1">
                  <c:v>126</c:v>
                </c:pt>
                <c:pt idx="2">
                  <c:v>189</c:v>
                </c:pt>
                <c:pt idx="3">
                  <c:v>116</c:v>
                </c:pt>
                <c:pt idx="4">
                  <c:v>161</c:v>
                </c:pt>
                <c:pt idx="5">
                  <c:v>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7A7B-4A04-BF26-E8BF0CEA5A1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495674264"/>
        <c:axId val="489776400"/>
      </c:barChart>
      <c:catAx>
        <c:axId val="495674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9776400"/>
        <c:crosses val="autoZero"/>
        <c:auto val="1"/>
        <c:lblAlgn val="ctr"/>
        <c:lblOffset val="100"/>
        <c:noMultiLvlLbl val="0"/>
      </c:catAx>
      <c:valAx>
        <c:axId val="4897764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95674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rgbClr val="430F1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[Dashboard - Call Center.xlsx]Tabelas dinâmicas!Tabela dinâmica14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aseline="0">
                <a:solidFill>
                  <a:schemeClr val="tx1">
                    <a:lumMod val="95000"/>
                    <a:lumOff val="5000"/>
                  </a:schemeClr>
                </a:solidFill>
              </a:rPr>
              <a:t>Horário x Tabulações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9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0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2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3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4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6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7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8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9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0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1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2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3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4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5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6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7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chemeClr val="bg1">
                <a:lumMod val="85000"/>
              </a:schemeClr>
            </a:solidFill>
            <a:ln>
              <a:solidFill>
                <a:schemeClr val="tx1">
                  <a:lumMod val="75000"/>
                  <a:lumOff val="25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0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1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2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3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4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5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6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7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8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9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0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1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2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3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4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5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6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7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8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9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0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1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chemeClr val="bg1">
                <a:lumMod val="85000"/>
              </a:schemeClr>
            </a:solidFill>
            <a:ln>
              <a:solidFill>
                <a:schemeClr val="tx1">
                  <a:lumMod val="75000"/>
                  <a:lumOff val="25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4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5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6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7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8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9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0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1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2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3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4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5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6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7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8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9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0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1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2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3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4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5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chemeClr val="bg1">
                <a:lumMod val="85000"/>
              </a:schemeClr>
            </a:solidFill>
            <a:ln>
              <a:solidFill>
                <a:schemeClr val="tx1">
                  <a:lumMod val="75000"/>
                  <a:lumOff val="25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8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9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0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1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2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3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4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5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6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7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8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9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0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1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2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3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4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5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6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7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8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9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chemeClr val="tx1">
                  <a:lumMod val="75000"/>
                  <a:lumOff val="25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2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3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4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5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6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7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8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9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0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1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2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3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4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5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6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7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8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9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0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1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2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3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4"/>
        <c:spPr>
          <a:solidFill>
            <a:srgbClr val="ED7D31">
              <a:lumMod val="75000"/>
            </a:srgb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5"/>
        <c:spPr>
          <a:solidFill>
            <a:srgbClr val="ED7D31">
              <a:lumMod val="75000"/>
            </a:srgb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6"/>
        <c:spPr>
          <a:solidFill>
            <a:srgbClr val="ED7D31">
              <a:lumMod val="75000"/>
            </a:srgb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7"/>
        <c:spPr>
          <a:solidFill>
            <a:srgbClr val="ED7D31">
              <a:lumMod val="75000"/>
            </a:srgb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8"/>
        <c:spPr>
          <a:solidFill>
            <a:srgbClr val="ED7D31">
              <a:lumMod val="75000"/>
            </a:srgb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9"/>
        <c:spPr>
          <a:solidFill>
            <a:srgbClr val="ED7D31">
              <a:lumMod val="75000"/>
            </a:srgb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0"/>
        <c:spPr>
          <a:solidFill>
            <a:srgbClr val="ED7D31">
              <a:lumMod val="75000"/>
            </a:srgb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1"/>
        <c:spPr>
          <a:solidFill>
            <a:srgbClr val="ED7D31">
              <a:lumMod val="75000"/>
            </a:srgb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2"/>
        <c:spPr>
          <a:solidFill>
            <a:srgbClr val="ED7D31">
              <a:lumMod val="75000"/>
            </a:srgb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3"/>
        <c:spPr>
          <a:solidFill>
            <a:srgbClr val="ED7D31">
              <a:lumMod val="75000"/>
            </a:srgb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4"/>
        <c:spPr>
          <a:solidFill>
            <a:srgbClr val="ED7D31">
              <a:lumMod val="75000"/>
            </a:srgb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5"/>
        <c:spPr>
          <a:solidFill>
            <a:srgbClr val="ED7D31">
              <a:lumMod val="75000"/>
            </a:srgb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6"/>
        <c:spPr>
          <a:solidFill>
            <a:srgbClr val="ED7D31">
              <a:lumMod val="75000"/>
            </a:srgb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7"/>
        <c:spPr>
          <a:solidFill>
            <a:srgbClr val="ED7D31">
              <a:lumMod val="60000"/>
              <a:lumOff val="40000"/>
            </a:srgbClr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8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9"/>
        <c:spPr>
          <a:solidFill>
            <a:srgbClr val="FFFF00"/>
          </a:soli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'Tabelas dinâmicas'!$B$30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solidFill>
                <a:schemeClr val="tx1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ED7D31">
                  <a:lumMod val="75000"/>
                </a:srgbClr>
              </a:solidFill>
              <a:ln>
                <a:solidFill>
                  <a:schemeClr val="tx1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B81B-42DC-AB09-EA82E88A17BB}"/>
              </c:ext>
            </c:extLst>
          </c:dPt>
          <c:dPt>
            <c:idx val="1"/>
            <c:invertIfNegative val="0"/>
            <c:bubble3D val="0"/>
            <c:spPr>
              <a:solidFill>
                <a:srgbClr val="ED7D31">
                  <a:lumMod val="75000"/>
                </a:srgbClr>
              </a:solidFill>
              <a:ln>
                <a:solidFill>
                  <a:schemeClr val="tx1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81B-42DC-AB09-EA82E88A17BB}"/>
              </c:ext>
            </c:extLst>
          </c:dPt>
          <c:dPt>
            <c:idx val="2"/>
            <c:invertIfNegative val="0"/>
            <c:bubble3D val="0"/>
            <c:spPr>
              <a:solidFill>
                <a:srgbClr val="ED7D31">
                  <a:lumMod val="75000"/>
                </a:srgbClr>
              </a:solidFill>
              <a:ln>
                <a:solidFill>
                  <a:schemeClr val="tx1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81B-42DC-AB09-EA82E88A17BB}"/>
              </c:ext>
            </c:extLst>
          </c:dPt>
          <c:dPt>
            <c:idx val="3"/>
            <c:invertIfNegative val="0"/>
            <c:bubble3D val="0"/>
            <c:spPr>
              <a:solidFill>
                <a:srgbClr val="ED7D31">
                  <a:lumMod val="75000"/>
                </a:srgbClr>
              </a:solidFill>
              <a:ln>
                <a:solidFill>
                  <a:schemeClr val="tx1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0-B81B-42DC-AB09-EA82E88A17BB}"/>
              </c:ext>
            </c:extLst>
          </c:dPt>
          <c:dPt>
            <c:idx val="4"/>
            <c:invertIfNegative val="0"/>
            <c:bubble3D val="0"/>
            <c:spPr>
              <a:solidFill>
                <a:srgbClr val="ED7D31">
                  <a:lumMod val="75000"/>
                </a:srgbClr>
              </a:solidFill>
              <a:ln>
                <a:solidFill>
                  <a:schemeClr val="tx1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81B-42DC-AB09-EA82E88A17BB}"/>
              </c:ext>
            </c:extLst>
          </c:dPt>
          <c:dPt>
            <c:idx val="5"/>
            <c:invertIfNegative val="0"/>
            <c:bubble3D val="0"/>
            <c:spPr>
              <a:solidFill>
                <a:srgbClr val="ED7D31">
                  <a:lumMod val="75000"/>
                </a:srgbClr>
              </a:solidFill>
              <a:ln>
                <a:solidFill>
                  <a:schemeClr val="tx1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B81B-42DC-AB09-EA82E88A17BB}"/>
              </c:ext>
            </c:extLst>
          </c:dPt>
          <c:dPt>
            <c:idx val="6"/>
            <c:invertIfNegative val="0"/>
            <c:bubble3D val="0"/>
            <c:spPr>
              <a:solidFill>
                <a:srgbClr val="ED7D31">
                  <a:lumMod val="75000"/>
                </a:srgbClr>
              </a:solidFill>
              <a:ln>
                <a:solidFill>
                  <a:schemeClr val="tx1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B81B-42DC-AB09-EA82E88A17BB}"/>
              </c:ext>
            </c:extLst>
          </c:dPt>
          <c:dPt>
            <c:idx val="7"/>
            <c:invertIfNegative val="0"/>
            <c:bubble3D val="0"/>
            <c:spPr>
              <a:solidFill>
                <a:srgbClr val="ED7D31">
                  <a:lumMod val="75000"/>
                </a:srgbClr>
              </a:solidFill>
              <a:ln>
                <a:solidFill>
                  <a:schemeClr val="tx1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B81B-42DC-AB09-EA82E88A17BB}"/>
              </c:ext>
            </c:extLst>
          </c:dPt>
          <c:dPt>
            <c:idx val="8"/>
            <c:invertIfNegative val="0"/>
            <c:bubble3D val="0"/>
            <c:spPr>
              <a:solidFill>
                <a:srgbClr val="ED7D31">
                  <a:lumMod val="75000"/>
                </a:srgbClr>
              </a:solidFill>
              <a:ln>
                <a:solidFill>
                  <a:schemeClr val="tx1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81B-42DC-AB09-EA82E88A17BB}"/>
              </c:ext>
            </c:extLst>
          </c:dPt>
          <c:dPt>
            <c:idx val="9"/>
            <c:invertIfNegative val="0"/>
            <c:bubble3D val="0"/>
            <c:spPr>
              <a:solidFill>
                <a:srgbClr val="ED7D31">
                  <a:lumMod val="75000"/>
                </a:srgbClr>
              </a:solidFill>
              <a:ln>
                <a:solidFill>
                  <a:schemeClr val="tx1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2-B81B-42DC-AB09-EA82E88A17BB}"/>
              </c:ext>
            </c:extLst>
          </c:dPt>
          <c:dPt>
            <c:idx val="10"/>
            <c:invertIfNegative val="0"/>
            <c:bubble3D val="0"/>
            <c:spPr>
              <a:solidFill>
                <a:srgbClr val="ED7D31">
                  <a:lumMod val="75000"/>
                </a:srgbClr>
              </a:solidFill>
              <a:ln>
                <a:solidFill>
                  <a:schemeClr val="tx1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B81B-42DC-AB09-EA82E88A17BB}"/>
              </c:ext>
            </c:extLst>
          </c:dPt>
          <c:dPt>
            <c:idx val="11"/>
            <c:invertIfNegative val="0"/>
            <c:bubble3D val="0"/>
            <c:spPr>
              <a:solidFill>
                <a:srgbClr val="ED7D31">
                  <a:lumMod val="75000"/>
                </a:srgbClr>
              </a:solidFill>
              <a:ln>
                <a:solidFill>
                  <a:schemeClr val="tx1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B81B-42DC-AB09-EA82E88A17BB}"/>
              </c:ext>
            </c:extLst>
          </c:dPt>
          <c:dPt>
            <c:idx val="12"/>
            <c:invertIfNegative val="0"/>
            <c:bubble3D val="0"/>
            <c:spPr>
              <a:solidFill>
                <a:srgbClr val="ED7D31">
                  <a:lumMod val="75000"/>
                </a:srgbClr>
              </a:solidFill>
              <a:ln>
                <a:solidFill>
                  <a:schemeClr val="tx1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B81B-42DC-AB09-EA82E88A17BB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B81B-42DC-AB09-EA82E88A17BB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3-B81B-42DC-AB09-EA82E88A17BB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4-B81B-42DC-AB09-EA82E88A17BB}"/>
              </c:ext>
            </c:extLst>
          </c:dPt>
          <c:dPt>
            <c:idx val="1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B81B-42DC-AB09-EA82E88A17BB}"/>
              </c:ext>
            </c:extLst>
          </c:dPt>
          <c:dPt>
            <c:idx val="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B81B-42DC-AB09-EA82E88A17BB}"/>
              </c:ext>
            </c:extLst>
          </c:dPt>
          <c:dPt>
            <c:idx val="1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5-B81B-42DC-AB09-EA82E88A17BB}"/>
              </c:ext>
            </c:extLst>
          </c:dPt>
          <c:dPt>
            <c:idx val="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9-B81B-42DC-AB09-EA82E88A17BB}"/>
              </c:ext>
            </c:extLst>
          </c:dPt>
          <c:dPt>
            <c:idx val="2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B81B-42DC-AB09-EA82E88A17BB}"/>
              </c:ext>
            </c:extLst>
          </c:dPt>
          <c:dPt>
            <c:idx val="2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B-811D-4E38-8E59-321CAA064D00}"/>
              </c:ext>
            </c:extLst>
          </c:dPt>
          <c:dPt>
            <c:idx val="2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B81B-42DC-AB09-EA82E88A17BB}"/>
              </c:ext>
            </c:extLst>
          </c:dPt>
          <c:dPt>
            <c:idx val="2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F-B81B-42DC-AB09-EA82E88A17BB}"/>
              </c:ext>
            </c:extLst>
          </c:dPt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1-811D-4E38-8E59-321CAA064D00}"/>
              </c:ext>
            </c:extLst>
          </c:dPt>
          <c:dPt>
            <c:idx val="2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1-B81B-42DC-AB09-EA82E88A17BB}"/>
              </c:ext>
            </c:extLst>
          </c:dPt>
          <c:dPt>
            <c:idx val="2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3-B81B-42DC-AB09-EA82E88A17BB}"/>
              </c:ext>
            </c:extLst>
          </c:dPt>
          <c:dPt>
            <c:idx val="2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7-811D-4E38-8E59-321CAA064D00}"/>
              </c:ext>
            </c:extLst>
          </c:dPt>
          <c:dPt>
            <c:idx val="2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5-B81B-42DC-AB09-EA82E88A17BB}"/>
              </c:ext>
            </c:extLst>
          </c:dPt>
          <c:dPt>
            <c:idx val="2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7-B81B-42DC-AB09-EA82E88A17BB}"/>
              </c:ext>
            </c:extLst>
          </c:dPt>
          <c:dPt>
            <c:idx val="3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D-811D-4E38-8E59-321CAA064D00}"/>
              </c:ext>
            </c:extLst>
          </c:dPt>
          <c:dPt>
            <c:idx val="3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9-B81B-42DC-AB09-EA82E88A17BB}"/>
              </c:ext>
            </c:extLst>
          </c:dPt>
          <c:dPt>
            <c:idx val="3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B-B81B-42DC-AB09-EA82E88A17BB}"/>
              </c:ext>
            </c:extLst>
          </c:dPt>
          <c:dPt>
            <c:idx val="3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43-811D-4E38-8E59-321CAA064D00}"/>
              </c:ext>
            </c:extLst>
          </c:dPt>
          <c:dPt>
            <c:idx val="3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D-B81B-42DC-AB09-EA82E88A17BB}"/>
              </c:ext>
            </c:extLst>
          </c:dPt>
          <c:dPt>
            <c:idx val="3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47-811D-4E38-8E59-321CAA064D00}"/>
              </c:ext>
            </c:extLst>
          </c:dPt>
          <c:dPt>
            <c:idx val="3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49-811D-4E38-8E59-321CAA064D00}"/>
              </c:ext>
            </c:extLst>
          </c:dPt>
          <c:dPt>
            <c:idx val="3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4B-811D-4E38-8E59-321CAA064D00}"/>
              </c:ext>
            </c:extLst>
          </c:dPt>
          <c:dPt>
            <c:idx val="3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4D-811D-4E38-8E59-321CAA064D00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chemeClr val="tx1">
                    <a:lumMod val="75000"/>
                    <a:lumOff val="25000"/>
                  </a:scheme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'Tabelas dinâmicas'!$A$31:$A$57</c:f>
              <c:multiLvlStrCache>
                <c:ptCount val="13"/>
                <c:lvl>
                  <c:pt idx="0">
                    <c:v>ACEITE</c:v>
                  </c:pt>
                  <c:pt idx="1">
                    <c:v>ACEITE</c:v>
                  </c:pt>
                  <c:pt idx="2">
                    <c:v>ACEITE</c:v>
                  </c:pt>
                  <c:pt idx="3">
                    <c:v>ACEITE</c:v>
                  </c:pt>
                  <c:pt idx="4">
                    <c:v>ACEITE</c:v>
                  </c:pt>
                  <c:pt idx="5">
                    <c:v>ACEITE</c:v>
                  </c:pt>
                  <c:pt idx="6">
                    <c:v>ACEITE</c:v>
                  </c:pt>
                  <c:pt idx="7">
                    <c:v>ACEITE</c:v>
                  </c:pt>
                  <c:pt idx="8">
                    <c:v>ACEITE</c:v>
                  </c:pt>
                  <c:pt idx="9">
                    <c:v>ACEITE</c:v>
                  </c:pt>
                  <c:pt idx="10">
                    <c:v>ACEITE</c:v>
                  </c:pt>
                  <c:pt idx="11">
                    <c:v>ACEITE</c:v>
                  </c:pt>
                  <c:pt idx="12">
                    <c:v>ACEITE</c:v>
                  </c:pt>
                </c:lvl>
                <c:lvl>
                  <c:pt idx="0">
                    <c:v>08</c:v>
                  </c:pt>
                  <c:pt idx="1">
                    <c:v>09</c:v>
                  </c:pt>
                  <c:pt idx="2">
                    <c:v>10</c:v>
                  </c:pt>
                  <c:pt idx="3">
                    <c:v>11</c:v>
                  </c:pt>
                  <c:pt idx="4">
                    <c:v>12</c:v>
                  </c:pt>
                  <c:pt idx="5">
                    <c:v>13</c:v>
                  </c:pt>
                  <c:pt idx="6">
                    <c:v>14</c:v>
                  </c:pt>
                  <c:pt idx="7">
                    <c:v>15</c:v>
                  </c:pt>
                  <c:pt idx="8">
                    <c:v>16</c:v>
                  </c:pt>
                  <c:pt idx="9">
                    <c:v>17</c:v>
                  </c:pt>
                  <c:pt idx="10">
                    <c:v>18</c:v>
                  </c:pt>
                  <c:pt idx="11">
                    <c:v>19</c:v>
                  </c:pt>
                  <c:pt idx="12">
                    <c:v>20</c:v>
                  </c:pt>
                </c:lvl>
              </c:multiLvlStrCache>
            </c:multiLvlStrRef>
          </c:cat>
          <c:val>
            <c:numRef>
              <c:f>'Tabelas dinâmicas'!$B$31:$B$57</c:f>
              <c:numCache>
                <c:formatCode>General</c:formatCode>
                <c:ptCount val="13"/>
                <c:pt idx="0">
                  <c:v>77</c:v>
                </c:pt>
                <c:pt idx="1">
                  <c:v>92</c:v>
                </c:pt>
                <c:pt idx="2">
                  <c:v>95</c:v>
                </c:pt>
                <c:pt idx="3">
                  <c:v>81</c:v>
                </c:pt>
                <c:pt idx="4">
                  <c:v>78</c:v>
                </c:pt>
                <c:pt idx="5">
                  <c:v>132</c:v>
                </c:pt>
                <c:pt idx="6">
                  <c:v>100</c:v>
                </c:pt>
                <c:pt idx="7">
                  <c:v>52</c:v>
                </c:pt>
                <c:pt idx="8">
                  <c:v>54</c:v>
                </c:pt>
                <c:pt idx="9">
                  <c:v>47</c:v>
                </c:pt>
                <c:pt idx="10">
                  <c:v>65</c:v>
                </c:pt>
                <c:pt idx="11">
                  <c:v>34</c:v>
                </c:pt>
                <c:pt idx="1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B81B-42DC-AB09-EA82E88A17B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495674264"/>
        <c:axId val="489776400"/>
      </c:barChart>
      <c:catAx>
        <c:axId val="495674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9776400"/>
        <c:crosses val="autoZero"/>
        <c:auto val="1"/>
        <c:lblAlgn val="ctr"/>
        <c:lblOffset val="100"/>
        <c:noMultiLvlLbl val="0"/>
      </c:catAx>
      <c:valAx>
        <c:axId val="4897764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95674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rgbClr val="430F1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- Call Center.xlsx]Tabelas dinâmicas!Tabela dinâmica10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2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baseline="0">
                <a:solidFill>
                  <a:schemeClr val="tx1">
                    <a:lumMod val="95000"/>
                    <a:lumOff val="5000"/>
                  </a:schemeClr>
                </a:solidFill>
              </a:rPr>
              <a:t>Tabulação x Operador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2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2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2">
                <a:lumMod val="90000"/>
              </a:schemeClr>
            </a:solidFill>
            <a:ln>
              <a:solidFill>
                <a:schemeClr val="tx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2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2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2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2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2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2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2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2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3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3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3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3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3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3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3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3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3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3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noFill/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2"/>
          </a:solidFill>
          <a:ln w="9525" cap="flat" cmpd="sng" algn="ctr">
            <a:noFill/>
            <a:round/>
          </a:ln>
          <a:effectLst/>
        </c:spPr>
      </c:pivotFmt>
      <c:pivotFmt>
        <c:idx val="41"/>
        <c:spPr>
          <a:solidFill>
            <a:srgbClr val="FFFF00"/>
          </a:solidFill>
          <a:ln w="9525" cap="flat" cmpd="sng" algn="ctr">
            <a:noFill/>
            <a:round/>
          </a:ln>
          <a:effectLst/>
        </c:spPr>
      </c:pivotFmt>
      <c:pivotFmt>
        <c:idx val="42"/>
        <c:spPr>
          <a:solidFill>
            <a:schemeClr val="accent1">
              <a:lumMod val="75000"/>
            </a:schemeClr>
          </a:solidFill>
          <a:ln w="9525" cap="flat" cmpd="sng" algn="ctr">
            <a:noFill/>
            <a:round/>
          </a:ln>
          <a:effectLst/>
        </c:spPr>
      </c:pivotFmt>
      <c:pivotFmt>
        <c:idx val="43"/>
        <c:spPr>
          <a:solidFill>
            <a:schemeClr val="accent6">
              <a:lumMod val="75000"/>
            </a:schemeClr>
          </a:solidFill>
          <a:ln w="9525" cap="flat" cmpd="sng" algn="ctr">
            <a:noFill/>
            <a:round/>
          </a:ln>
          <a:effectLst/>
        </c:spPr>
      </c:pivotFmt>
      <c:pivotFmt>
        <c:idx val="44"/>
        <c:spPr>
          <a:solidFill>
            <a:schemeClr val="accent2">
              <a:lumMod val="60000"/>
              <a:lumOff val="40000"/>
            </a:schemeClr>
          </a:solidFill>
          <a:ln w="9525" cap="flat" cmpd="sng" algn="ctr">
            <a:noFill/>
            <a:round/>
          </a:ln>
          <a:effectLst/>
        </c:spPr>
      </c:pivotFmt>
      <c:pivotFmt>
        <c:idx val="4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noFill/>
            <a:round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'Tabelas dinâmicas'!$B$2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>
                  <a:lumMod val="75000"/>
                </a:schemeClr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9-F5DD-4092-8051-8BAA3280350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7-F5DD-4092-8051-8BAA3280350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B819-4084-A2E6-45883FF7614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8-F5DD-4092-8051-8BAA32803506}"/>
              </c:ext>
            </c:extLst>
          </c:dPt>
          <c:dPt>
            <c:idx val="4"/>
            <c:bubble3D val="0"/>
            <c:spPr>
              <a:solidFill>
                <a:schemeClr val="accent6">
                  <a:lumMod val="75000"/>
                </a:schemeClr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A-F5DD-4092-8051-8BAA32803506}"/>
              </c:ext>
            </c:extLst>
          </c:dPt>
          <c:dPt>
            <c:idx val="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B-F5DD-4092-8051-8BAA32803506}"/>
              </c:ext>
            </c:extLst>
          </c:dPt>
          <c:dLbls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dinâmicas'!$A$3:$A$9</c:f>
              <c:strCache>
                <c:ptCount val="6"/>
                <c:pt idx="0">
                  <c:v>ANA</c:v>
                </c:pt>
                <c:pt idx="1">
                  <c:v>BIANCA</c:v>
                </c:pt>
                <c:pt idx="2">
                  <c:v>JOHN</c:v>
                </c:pt>
                <c:pt idx="3">
                  <c:v>SILVIO</c:v>
                </c:pt>
                <c:pt idx="4">
                  <c:v>THALITA</c:v>
                </c:pt>
                <c:pt idx="5">
                  <c:v>YANE</c:v>
                </c:pt>
              </c:strCache>
            </c:strRef>
          </c:cat>
          <c:val>
            <c:numRef>
              <c:f>'Tabelas dinâmicas'!$B$3:$B$9</c:f>
              <c:numCache>
                <c:formatCode>General</c:formatCode>
                <c:ptCount val="6"/>
                <c:pt idx="0">
                  <c:v>198</c:v>
                </c:pt>
                <c:pt idx="1">
                  <c:v>279</c:v>
                </c:pt>
                <c:pt idx="2">
                  <c:v>55</c:v>
                </c:pt>
                <c:pt idx="3">
                  <c:v>262</c:v>
                </c:pt>
                <c:pt idx="4">
                  <c:v>67</c:v>
                </c:pt>
                <c:pt idx="5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F5DD-4092-8051-8BAA3280350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430F1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[Dashboard - Call Center.xlsx]Tabelas dinâmicas!Tabela dinâmica3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2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 b="1" baseline="0">
                <a:solidFill>
                  <a:schemeClr val="tx1">
                    <a:lumMod val="95000"/>
                    <a:lumOff val="5000"/>
                  </a:schemeClr>
                </a:solidFill>
              </a:rPr>
              <a:t>% Tabulação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2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2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2">
                <a:lumMod val="90000"/>
              </a:schemeClr>
            </a:solidFill>
            <a:ln>
              <a:solidFill>
                <a:schemeClr val="tx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2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2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2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2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2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2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2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2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3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3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3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3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3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3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3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3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3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3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2">
                <a:lumMod val="90000"/>
              </a:schemeClr>
            </a:solidFill>
            <a:ln>
              <a:solidFill>
                <a:schemeClr val="tx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2"/>
          </a:solidFill>
          <a:ln w="9525" cap="flat" cmpd="sng" algn="ctr">
            <a:solidFill>
              <a:schemeClr val="tx1"/>
            </a:solidFill>
            <a:round/>
          </a:ln>
          <a:effectLst/>
        </c:spPr>
      </c:pivotFmt>
      <c:pivotFmt>
        <c:idx val="41"/>
        <c:spPr>
          <a:solidFill>
            <a:srgbClr val="FFFF00"/>
          </a:solidFill>
          <a:ln w="9525" cap="flat" cmpd="sng" algn="ctr">
            <a:solidFill>
              <a:schemeClr val="tx1"/>
            </a:solidFill>
            <a:round/>
          </a:ln>
          <a:effectLst/>
        </c:spPr>
      </c:pivotFmt>
      <c:pivotFmt>
        <c:idx val="42"/>
        <c:spPr>
          <a:solidFill>
            <a:schemeClr val="accent1">
              <a:lumMod val="75000"/>
            </a:schemeClr>
          </a:solidFill>
          <a:ln w="9525" cap="flat" cmpd="sng" algn="ctr">
            <a:solidFill>
              <a:schemeClr val="tx1"/>
            </a:solidFill>
            <a:round/>
          </a:ln>
          <a:effectLst/>
        </c:spPr>
      </c:pivotFmt>
      <c:pivotFmt>
        <c:idx val="43"/>
        <c:spPr>
          <a:solidFill>
            <a:schemeClr val="accent6">
              <a:lumMod val="75000"/>
            </a:schemeClr>
          </a:solidFill>
          <a:ln w="9525" cap="flat" cmpd="sng" algn="ctr">
            <a:solidFill>
              <a:schemeClr val="tx1"/>
            </a:solidFill>
            <a:round/>
          </a:ln>
          <a:effectLst/>
        </c:spPr>
      </c:pivotFmt>
      <c:pivotFmt>
        <c:idx val="44"/>
        <c:spPr>
          <a:solidFill>
            <a:schemeClr val="accent2">
              <a:lumMod val="60000"/>
              <a:lumOff val="40000"/>
            </a:schemeClr>
          </a:solidFill>
          <a:ln w="9525" cap="flat" cmpd="sng" algn="ctr">
            <a:solidFill>
              <a:schemeClr val="tx1"/>
            </a:solidFill>
            <a:round/>
          </a:ln>
          <a:effectLst/>
        </c:spPr>
      </c:pivotFmt>
      <c:pivotFmt>
        <c:idx val="4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2">
                <a:lumMod val="90000"/>
              </a:schemeClr>
            </a:solidFill>
            <a:ln>
              <a:solidFill>
                <a:schemeClr val="tx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tx1"/>
            </a:solidFill>
            <a:round/>
          </a:ln>
          <a:effectLst/>
        </c:spPr>
      </c:pivotFmt>
      <c:pivotFmt>
        <c:idx val="47"/>
        <c:spPr>
          <a:solidFill>
            <a:schemeClr val="accent6">
              <a:lumMod val="75000"/>
            </a:schemeClr>
          </a:solidFill>
          <a:ln w="9525" cap="flat" cmpd="sng" algn="ctr">
            <a:solidFill>
              <a:schemeClr val="tx1"/>
            </a:solidFill>
            <a:round/>
          </a:ln>
          <a:effectLst/>
        </c:spPr>
      </c:pivotFmt>
      <c:pivotFmt>
        <c:idx val="48"/>
        <c:spPr>
          <a:solidFill>
            <a:schemeClr val="accent2">
              <a:lumMod val="60000"/>
              <a:lumOff val="40000"/>
            </a:schemeClr>
          </a:solidFill>
          <a:ln w="9525" cap="flat" cmpd="sng" algn="ctr">
            <a:solidFill>
              <a:schemeClr val="tx1"/>
            </a:solidFill>
            <a:round/>
          </a:ln>
          <a:effectLst/>
        </c:spPr>
      </c:pivotFmt>
      <c:pivotFmt>
        <c:idx val="4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2">
                <a:lumMod val="90000"/>
              </a:schemeClr>
            </a:solidFill>
            <a:ln>
              <a:solidFill>
                <a:schemeClr val="tx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tx1"/>
            </a:solidFill>
            <a:round/>
          </a:ln>
          <a:effectLst/>
        </c:spPr>
      </c:pivotFmt>
      <c:pivotFmt>
        <c:idx val="51"/>
        <c:spPr>
          <a:solidFill>
            <a:schemeClr val="accent6">
              <a:lumMod val="75000"/>
            </a:schemeClr>
          </a:solidFill>
          <a:ln w="9525" cap="flat" cmpd="sng" algn="ctr">
            <a:solidFill>
              <a:schemeClr val="tx1"/>
            </a:solidFill>
            <a:round/>
          </a:ln>
          <a:effectLst/>
        </c:spPr>
      </c:pivotFmt>
      <c:pivotFmt>
        <c:idx val="52"/>
        <c:spPr>
          <a:solidFill>
            <a:schemeClr val="accent2">
              <a:lumMod val="60000"/>
              <a:lumOff val="40000"/>
            </a:schemeClr>
          </a:solidFill>
          <a:ln w="9525" cap="flat" cmpd="sng" algn="ctr">
            <a:solidFill>
              <a:schemeClr val="tx1"/>
            </a:solidFill>
            <a:round/>
          </a:ln>
          <a:effectLst/>
        </c:spPr>
      </c:pivotFmt>
      <c:pivotFmt>
        <c:idx val="5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tx1"/>
            </a:solidFill>
            <a:round/>
          </a:ln>
          <a:effectLst/>
        </c:spPr>
      </c:pivotFmt>
      <c:pivotFmt>
        <c:idx val="5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tx1"/>
            </a:solidFill>
            <a:round/>
          </a:ln>
          <a:effectLst/>
        </c:spPr>
      </c:pivotFmt>
      <c:pivotFmt>
        <c:idx val="5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tx1"/>
            </a:solidFill>
            <a:round/>
          </a:ln>
          <a:effectLst/>
        </c:spPr>
      </c:pivotFmt>
      <c:pivotFmt>
        <c:idx val="5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tx1"/>
            </a:solidFill>
            <a:round/>
          </a:ln>
          <a:effectLst/>
        </c:spPr>
      </c:pivotFmt>
      <c:pivotFmt>
        <c:idx val="5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tx1"/>
            </a:solidFill>
            <a:round/>
          </a:ln>
          <a:effectLst/>
        </c:spPr>
      </c:pivotFmt>
      <c:pivotFmt>
        <c:idx val="5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tx1"/>
            </a:solidFill>
            <a:round/>
          </a:ln>
          <a:effectLst/>
        </c:spPr>
      </c:pivotFmt>
      <c:pivotFmt>
        <c:idx val="5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noFill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chemeClr val="tx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noFill/>
            <a:round/>
          </a:ln>
          <a:effectLst/>
        </c:spPr>
      </c:pivotFmt>
      <c:pivotFmt>
        <c:idx val="61"/>
        <c:spPr>
          <a:solidFill>
            <a:schemeClr val="accent6">
              <a:lumMod val="75000"/>
            </a:schemeClr>
          </a:solidFill>
          <a:ln w="9525" cap="flat" cmpd="sng" algn="ctr">
            <a:noFill/>
            <a:round/>
          </a:ln>
          <a:effectLst/>
        </c:spPr>
      </c:pivotFmt>
      <c:pivotFmt>
        <c:idx val="62"/>
        <c:spPr>
          <a:solidFill>
            <a:schemeClr val="accent2">
              <a:lumMod val="60000"/>
              <a:lumOff val="40000"/>
            </a:schemeClr>
          </a:solidFill>
          <a:ln w="9525" cap="flat" cmpd="sng" algn="ctr">
            <a:noFill/>
            <a:round/>
          </a:ln>
          <a:effectLst/>
        </c:spPr>
      </c:pivotFmt>
      <c:pivotFmt>
        <c:idx val="6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noFill/>
            <a:round/>
          </a:ln>
          <a:effectLst/>
        </c:spPr>
      </c:pivotFmt>
      <c:pivotFmt>
        <c:idx val="6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noFill/>
            <a:round/>
          </a:ln>
          <a:effectLst/>
        </c:spPr>
      </c:pivotFmt>
      <c:pivotFmt>
        <c:idx val="6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noFill/>
            <a:round/>
          </a:ln>
          <a:effectLst/>
        </c:spPr>
      </c:pivotFmt>
      <c:pivotFmt>
        <c:idx val="6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noFill/>
            <a:round/>
          </a:ln>
          <a:effectLst/>
        </c:spPr>
      </c:pivotFmt>
      <c:pivotFmt>
        <c:idx val="6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noFill/>
            <a:round/>
          </a:ln>
          <a:effectLst/>
        </c:spPr>
      </c:pivotFmt>
      <c:pivotFmt>
        <c:idx val="6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noFill/>
            <a:round/>
          </a:ln>
          <a:effectLst/>
        </c:spPr>
      </c:pivotFmt>
      <c:pivotFmt>
        <c:idx val="6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noFill/>
            <a:round/>
          </a:ln>
          <a:effectLst/>
        </c:spPr>
      </c:pivotFmt>
      <c:pivotFmt>
        <c:idx val="7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noFill/>
            <a:round/>
          </a:ln>
          <a:effectLst/>
        </c:spPr>
      </c:pivotFmt>
      <c:pivotFmt>
        <c:idx val="7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noFill/>
            <a:round/>
          </a:ln>
          <a:effectLst/>
        </c:spPr>
      </c:pivotFmt>
      <c:pivotFmt>
        <c:idx val="7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noFill/>
            <a:round/>
          </a:ln>
          <a:effectLst/>
        </c:spPr>
      </c:pivotFmt>
      <c:pivotFmt>
        <c:idx val="7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noFill/>
            <a:round/>
          </a:ln>
          <a:effectLst/>
        </c:spPr>
      </c:pivotFmt>
      <c:pivotFmt>
        <c:idx val="7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noFill/>
            <a:round/>
          </a:ln>
          <a:effectLst/>
        </c:spPr>
      </c:pivotFmt>
      <c:pivotFmt>
        <c:idx val="7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tx1"/>
            </a:solidFill>
            <a:round/>
          </a:ln>
          <a:effectLst/>
        </c:spPr>
      </c:pivotFmt>
      <c:pivotFmt>
        <c:idx val="7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noFill/>
            <a:round/>
          </a:ln>
          <a:effectLst/>
        </c:spPr>
      </c:pivotFmt>
      <c:pivotFmt>
        <c:idx val="7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noFill/>
            <a:round/>
          </a:ln>
          <a:effectLst/>
        </c:spPr>
      </c:pivotFmt>
      <c:pivotFmt>
        <c:idx val="7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noFill/>
            <a:round/>
          </a:ln>
          <a:effectLst/>
        </c:spPr>
      </c:pivotFmt>
      <c:pivotFmt>
        <c:idx val="7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noFill/>
            <a:round/>
          </a:ln>
          <a:effectLst/>
        </c:spPr>
      </c:pivotFmt>
      <c:pivotFmt>
        <c:idx val="8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noFill/>
            <a:round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'Tabelas dinâmicas'!$H$31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61FA-40B9-91B3-A4F870A3861C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61FA-40B9-91B3-A4F870A3861C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61FA-40B9-91B3-A4F870A3861C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61FA-40B9-91B3-A4F870A3861C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61FA-40B9-91B3-A4F870A3861C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61FA-40B9-91B3-A4F870A3861C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D-61FA-40B9-91B3-A4F870A3861C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F-61FA-40B9-91B3-A4F870A3861C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1-61FA-40B9-91B3-A4F870A3861C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3-77D6-445B-9570-3C9F90B6026D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5-77D6-445B-9570-3C9F90B6026D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77D6-445B-9570-3C9F90B6026D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80000"/>
                      <a:lumOff val="2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9-77D6-445B-9570-3C9F90B6026D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80000"/>
                      <a:lumOff val="2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77D6-445B-9570-3C9F90B6026D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80000"/>
                      <a:lumOff val="2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77D6-445B-9570-3C9F90B6026D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80000"/>
                      <a:lumOff val="2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F-77D6-445B-9570-3C9F90B6026D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80000"/>
                      <a:lumOff val="2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1-77D6-445B-9570-3C9F90B6026D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80000"/>
                      <a:lumOff val="2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3-77D6-445B-9570-3C9F90B6026D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8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8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5-77D6-445B-9570-3C9F90B6026D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8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8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7-77D6-445B-9570-3C9F90B6026D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8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8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9-77D6-445B-9570-3C9F90B6026D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chemeClr val="tx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dinâmicas'!$G$32:$G$33</c:f>
              <c:strCache>
                <c:ptCount val="1"/>
                <c:pt idx="0">
                  <c:v>CONFIRMOU PRESENÇA NA LOJA</c:v>
                </c:pt>
              </c:strCache>
            </c:strRef>
          </c:cat>
          <c:val>
            <c:numRef>
              <c:f>'Tabelas dinâmicas'!$H$32:$H$33</c:f>
              <c:numCache>
                <c:formatCode>General</c:formatCode>
                <c:ptCount val="1"/>
                <c:pt idx="0">
                  <c:v>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1FA-40B9-91B3-A4F870A3861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rgbClr val="430F1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- Call Center.xlsx]Tabelas dinâmicas!Tabela dinâmica4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spc="2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baseline="0">
                <a:solidFill>
                  <a:schemeClr val="tx1">
                    <a:lumMod val="95000"/>
                    <a:lumOff val="5000"/>
                  </a:schemeClr>
                </a:solidFill>
              </a:rPr>
              <a:t>Regional x Tabulação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2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>
                  <a:lumMod val="95000"/>
                  <a:lumOff val="5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'Tabelas dinâmicas'!$L$18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DD21-4A39-AFDA-5C9BBB77EC9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DD21-4A39-AFDA-5C9BBB77EC9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DD21-4A39-AFDA-5C9BBB77EC95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DD21-4A39-AFDA-5C9BBB77EC95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DBA2-4227-AC95-4FE602EF5155}"/>
              </c:ext>
            </c:extLst>
          </c:dPt>
          <c:dLbls>
            <c:spPr>
              <a:solidFill>
                <a:schemeClr val="bg1"/>
              </a:solidFill>
              <a:ln>
                <a:solidFill>
                  <a:schemeClr val="tx1">
                    <a:lumMod val="95000"/>
                    <a:lumOff val="5000"/>
                  </a:scheme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dinâmicas'!$K$19:$K$24</c:f>
              <c:strCache>
                <c:ptCount val="5"/>
                <c:pt idx="0">
                  <c:v>Centro-oeste</c:v>
                </c:pt>
                <c:pt idx="1">
                  <c:v>Nordeste</c:v>
                </c:pt>
                <c:pt idx="2">
                  <c:v>Norte</c:v>
                </c:pt>
                <c:pt idx="3">
                  <c:v>Sudeste</c:v>
                </c:pt>
                <c:pt idx="4">
                  <c:v>Sul</c:v>
                </c:pt>
              </c:strCache>
            </c:strRef>
          </c:cat>
          <c:val>
            <c:numRef>
              <c:f>'Tabelas dinâmicas'!$L$19:$L$24</c:f>
              <c:numCache>
                <c:formatCode>General</c:formatCode>
                <c:ptCount val="5"/>
                <c:pt idx="0">
                  <c:v>1</c:v>
                </c:pt>
                <c:pt idx="1">
                  <c:v>11</c:v>
                </c:pt>
                <c:pt idx="2">
                  <c:v>2</c:v>
                </c:pt>
                <c:pt idx="3">
                  <c:v>594</c:v>
                </c:pt>
                <c:pt idx="4">
                  <c:v>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D21-4A39-AFDA-5C9BBB77EC9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430F1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4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4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4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</xdr:colOff>
      <xdr:row>0</xdr:row>
      <xdr:rowOff>0</xdr:rowOff>
    </xdr:from>
    <xdr:to>
      <xdr:col>20</xdr:col>
      <xdr:colOff>0</xdr:colOff>
      <xdr:row>8</xdr:row>
      <xdr:rowOff>14287</xdr:rowOff>
    </xdr:to>
    <xdr:sp macro="" textlink="" fLocksText="0">
      <xdr:nvSpPr>
        <xdr:cNvPr id="12" name="Retângulo 11">
          <a:extLst>
            <a:ext uri="{FF2B5EF4-FFF2-40B4-BE49-F238E27FC236}">
              <a16:creationId xmlns:a16="http://schemas.microsoft.com/office/drawing/2014/main" id="{AF8D8CCE-6188-4588-8002-0DCCBC1E6DF1}"/>
            </a:ext>
          </a:extLst>
        </xdr:cNvPr>
        <xdr:cNvSpPr/>
      </xdr:nvSpPr>
      <xdr:spPr>
        <a:xfrm>
          <a:off x="1" y="0"/>
          <a:ext cx="17359312" cy="1562100"/>
        </a:xfrm>
        <a:prstGeom prst="rect">
          <a:avLst/>
        </a:prstGeom>
        <a:solidFill>
          <a:srgbClr val="430F1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absolute">
    <xdr:from>
      <xdr:col>2</xdr:col>
      <xdr:colOff>0</xdr:colOff>
      <xdr:row>7</xdr:row>
      <xdr:rowOff>211931</xdr:rowOff>
    </xdr:from>
    <xdr:to>
      <xdr:col>6</xdr:col>
      <xdr:colOff>185736</xdr:colOff>
      <xdr:row>25</xdr:row>
      <xdr:rowOff>119062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2362BD5-3BF9-4C37-B44B-40A17A39F0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0</xdr:col>
      <xdr:colOff>0</xdr:colOff>
      <xdr:row>8</xdr:row>
      <xdr:rowOff>11905</xdr:rowOff>
    </xdr:from>
    <xdr:to>
      <xdr:col>2</xdr:col>
      <xdr:colOff>0</xdr:colOff>
      <xdr:row>11</xdr:row>
      <xdr:rowOff>47624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MPANHA 1">
              <a:extLst>
                <a:ext uri="{FF2B5EF4-FFF2-40B4-BE49-F238E27FC236}">
                  <a16:creationId xmlns:a16="http://schemas.microsoft.com/office/drawing/2014/main" id="{01B0D509-FA23-4EC3-A64C-176C9224B22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MPANH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559718"/>
              <a:ext cx="3048000" cy="6072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15</xdr:row>
      <xdr:rowOff>185738</xdr:rowOff>
    </xdr:from>
    <xdr:to>
      <xdr:col>2</xdr:col>
      <xdr:colOff>11906</xdr:colOff>
      <xdr:row>19</xdr:row>
      <xdr:rowOff>166687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Operador 1">
              <a:extLst>
                <a:ext uri="{FF2B5EF4-FFF2-40B4-BE49-F238E27FC236}">
                  <a16:creationId xmlns:a16="http://schemas.microsoft.com/office/drawing/2014/main" id="{27D12DAF-0A07-43BB-93B3-8553A2CCBF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perado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067051"/>
              <a:ext cx="3059906" cy="7429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</xdr:colOff>
      <xdr:row>11</xdr:row>
      <xdr:rowOff>35718</xdr:rowOff>
    </xdr:from>
    <xdr:to>
      <xdr:col>2</xdr:col>
      <xdr:colOff>11906</xdr:colOff>
      <xdr:row>16</xdr:row>
      <xdr:rowOff>-1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TIPO DE STATUS DO ATENDIMENTO 1">
              <a:extLst>
                <a:ext uri="{FF2B5EF4-FFF2-40B4-BE49-F238E27FC236}">
                  <a16:creationId xmlns:a16="http://schemas.microsoft.com/office/drawing/2014/main" id="{A525D10E-F213-4CF4-ACEE-789B4AB454F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DE STATUS DO ATENDIMEN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" y="2155031"/>
              <a:ext cx="3059905" cy="91678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19</xdr:row>
      <xdr:rowOff>121444</xdr:rowOff>
    </xdr:from>
    <xdr:to>
      <xdr:col>2</xdr:col>
      <xdr:colOff>0</xdr:colOff>
      <xdr:row>24</xdr:row>
      <xdr:rowOff>83343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Dia da Semana 1">
              <a:extLst>
                <a:ext uri="{FF2B5EF4-FFF2-40B4-BE49-F238E27FC236}">
                  <a16:creationId xmlns:a16="http://schemas.microsoft.com/office/drawing/2014/main" id="{0E4C89A7-B494-4EE0-B9AA-39543905EE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ia da Seman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764757"/>
              <a:ext cx="3048000" cy="9143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absolute">
    <xdr:from>
      <xdr:col>6</xdr:col>
      <xdr:colOff>190499</xdr:colOff>
      <xdr:row>8</xdr:row>
      <xdr:rowOff>0</xdr:rowOff>
    </xdr:from>
    <xdr:to>
      <xdr:col>16</xdr:col>
      <xdr:colOff>226218</xdr:colOff>
      <xdr:row>25</xdr:row>
      <xdr:rowOff>121443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2647DEE-22A1-4B60-9B3C-05A2386C5C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1190625</xdr:colOff>
      <xdr:row>25</xdr:row>
      <xdr:rowOff>109538</xdr:rowOff>
    </xdr:from>
    <xdr:to>
      <xdr:col>16</xdr:col>
      <xdr:colOff>226219</xdr:colOff>
      <xdr:row>41</xdr:row>
      <xdr:rowOff>33338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1E4343CC-45EF-4D21-B28B-F26289BC36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16</xdr:col>
      <xdr:colOff>226217</xdr:colOff>
      <xdr:row>25</xdr:row>
      <xdr:rowOff>97634</xdr:rowOff>
    </xdr:from>
    <xdr:to>
      <xdr:col>20</xdr:col>
      <xdr:colOff>0</xdr:colOff>
      <xdr:row>41</xdr:row>
      <xdr:rowOff>35718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6FB377D7-18A8-4C09-9793-41D88D5D31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0</xdr:col>
      <xdr:colOff>0</xdr:colOff>
      <xdr:row>42</xdr:row>
      <xdr:rowOff>147635</xdr:rowOff>
    </xdr:from>
    <xdr:to>
      <xdr:col>2</xdr:col>
      <xdr:colOff>0</xdr:colOff>
      <xdr:row>1048575</xdr:row>
      <xdr:rowOff>11906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Tabulações">
              <a:extLst>
                <a:ext uri="{FF2B5EF4-FFF2-40B4-BE49-F238E27FC236}">
                  <a16:creationId xmlns:a16="http://schemas.microsoft.com/office/drawing/2014/main" id="{7C629025-EA7A-4FD9-B7EF-5EAFEF1F3BC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abulaçõ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172448"/>
              <a:ext cx="3048000" cy="487680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0</xdr:colOff>
      <xdr:row>41</xdr:row>
      <xdr:rowOff>23809</xdr:rowOff>
    </xdr:from>
    <xdr:to>
      <xdr:col>20</xdr:col>
      <xdr:colOff>0</xdr:colOff>
      <xdr:row>1048575</xdr:row>
      <xdr:rowOff>11906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9CC6A65D-9120-4905-9B08-2CBA914EC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0</xdr:col>
      <xdr:colOff>0</xdr:colOff>
      <xdr:row>33</xdr:row>
      <xdr:rowOff>2378</xdr:rowOff>
    </xdr:from>
    <xdr:to>
      <xdr:col>2</xdr:col>
      <xdr:colOff>0</xdr:colOff>
      <xdr:row>37</xdr:row>
      <xdr:rowOff>178593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Regional">
              <a:extLst>
                <a:ext uri="{FF2B5EF4-FFF2-40B4-BE49-F238E27FC236}">
                  <a16:creationId xmlns:a16="http://schemas.microsoft.com/office/drawing/2014/main" id="{A5E2A411-0D04-4948-AF56-6B5D8EF3A12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a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6312691"/>
              <a:ext cx="3048000" cy="9382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37</xdr:row>
      <xdr:rowOff>171452</xdr:rowOff>
    </xdr:from>
    <xdr:to>
      <xdr:col>2</xdr:col>
      <xdr:colOff>11906</xdr:colOff>
      <xdr:row>42</xdr:row>
      <xdr:rowOff>154781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Estado">
              <a:extLst>
                <a:ext uri="{FF2B5EF4-FFF2-40B4-BE49-F238E27FC236}">
                  <a16:creationId xmlns:a16="http://schemas.microsoft.com/office/drawing/2014/main" id="{E0EFBD2E-317F-4D0F-89B8-370236CB20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sta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7243765"/>
              <a:ext cx="3059906" cy="93582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24</xdr:row>
      <xdr:rowOff>59532</xdr:rowOff>
    </xdr:from>
    <xdr:to>
      <xdr:col>2</xdr:col>
      <xdr:colOff>0</xdr:colOff>
      <xdr:row>33</xdr:row>
      <xdr:rowOff>11906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Horário">
              <a:extLst>
                <a:ext uri="{FF2B5EF4-FFF2-40B4-BE49-F238E27FC236}">
                  <a16:creationId xmlns:a16="http://schemas.microsoft.com/office/drawing/2014/main" id="{C47703C1-FAC3-49D8-B2B6-EE5D6D97B06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Horári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655345"/>
              <a:ext cx="3048000" cy="16668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16</xdr:col>
      <xdr:colOff>226218</xdr:colOff>
      <xdr:row>8</xdr:row>
      <xdr:rowOff>-1</xdr:rowOff>
    </xdr:from>
    <xdr:to>
      <xdr:col>20</xdr:col>
      <xdr:colOff>0</xdr:colOff>
      <xdr:row>25</xdr:row>
      <xdr:rowOff>107156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8E073CE5-826A-4A6E-8ACA-7871FAC1AD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0</xdr:col>
      <xdr:colOff>47624</xdr:colOff>
      <xdr:row>0</xdr:row>
      <xdr:rowOff>95251</xdr:rowOff>
    </xdr:from>
    <xdr:to>
      <xdr:col>1</xdr:col>
      <xdr:colOff>1178718</xdr:colOff>
      <xdr:row>7</xdr:row>
      <xdr:rowOff>166687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1" name="Data">
              <a:extLst>
                <a:ext uri="{FF2B5EF4-FFF2-40B4-BE49-F238E27FC236}">
                  <a16:creationId xmlns:a16="http://schemas.microsoft.com/office/drawing/2014/main" id="{424B969F-8564-43CD-BE47-C8405630AC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624" y="95251"/>
              <a:ext cx="2964657" cy="12953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Linha do tempo: Funciona em Excel 2013 ou superior. Não mover ou redimensionar.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247650</xdr:colOff>
      <xdr:row>0</xdr:row>
      <xdr:rowOff>180975</xdr:rowOff>
    </xdr:from>
    <xdr:to>
      <xdr:col>7</xdr:col>
      <xdr:colOff>57150</xdr:colOff>
      <xdr:row>6</xdr:row>
      <xdr:rowOff>57150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CAMPANHA">
              <a:extLst>
                <a:ext uri="{FF2B5EF4-FFF2-40B4-BE49-F238E27FC236}">
                  <a16:creationId xmlns:a16="http://schemas.microsoft.com/office/drawing/2014/main" id="{1B559394-EF30-4F8D-B4E1-1810D82A2B7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MPAN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05425" y="180975"/>
              <a:ext cx="1828800" cy="10191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904875</xdr:colOff>
      <xdr:row>0</xdr:row>
      <xdr:rowOff>180975</xdr:rowOff>
    </xdr:from>
    <xdr:to>
      <xdr:col>11</xdr:col>
      <xdr:colOff>1533525</xdr:colOff>
      <xdr:row>14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Operador">
              <a:extLst>
                <a:ext uri="{FF2B5EF4-FFF2-40B4-BE49-F238E27FC236}">
                  <a16:creationId xmlns:a16="http://schemas.microsoft.com/office/drawing/2014/main" id="{B15D47A0-6B43-4C8A-A0BC-A704A4A4664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pera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63575" y="1809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114300</xdr:colOff>
      <xdr:row>7</xdr:row>
      <xdr:rowOff>142875</xdr:rowOff>
    </xdr:from>
    <xdr:to>
      <xdr:col>6</xdr:col>
      <xdr:colOff>1943100</xdr:colOff>
      <xdr:row>13</xdr:row>
      <xdr:rowOff>171450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TIPO DE STATUS DO ATENDIMENTO">
              <a:extLst>
                <a:ext uri="{FF2B5EF4-FFF2-40B4-BE49-F238E27FC236}">
                  <a16:creationId xmlns:a16="http://schemas.microsoft.com/office/drawing/2014/main" id="{0C69E0A4-FD4F-40DE-868A-B02E26602C9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DE STATUS DO ATENDIMEN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72075" y="1476375"/>
              <a:ext cx="1828800" cy="1171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581025</xdr:colOff>
      <xdr:row>14</xdr:row>
      <xdr:rowOff>104775</xdr:rowOff>
    </xdr:from>
    <xdr:to>
      <xdr:col>6</xdr:col>
      <xdr:colOff>1800225</xdr:colOff>
      <xdr:row>27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Dia da Semana">
              <a:extLst>
                <a:ext uri="{FF2B5EF4-FFF2-40B4-BE49-F238E27FC236}">
                  <a16:creationId xmlns:a16="http://schemas.microsoft.com/office/drawing/2014/main" id="{C3B2A561-92E9-4A18-AAE6-ED13A08F12B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ia da Seman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29200" y="27717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" refreshedDate="44677.893986805553" createdVersion="6" refreshedVersion="7" minRefreshableVersion="3" recordCount="2294" xr:uid="{558C3D76-1876-4BFC-8900-6E915D3A4F7E}">
  <cacheSource type="worksheet">
    <worksheetSource ref="A1:BW1048576" sheet="Data treatment"/>
  </cacheSource>
  <cacheFields count="75">
    <cacheField name="Data" numFmtId="0">
      <sharedItems containsNonDate="0" containsDate="1" containsString="0" containsBlank="1" minDate="2022-04-01T00:00:00" maxDate="2022-04-21T00:00:00" count="18">
        <d v="2022-04-01T00:00:00"/>
        <d v="2022-04-02T00:00:00"/>
        <d v="2022-04-04T00:00:00"/>
        <d v="2022-04-05T00:00:00"/>
        <d v="2022-04-06T00:00:00"/>
        <d v="2022-04-07T00:00:00"/>
        <d v="2022-04-08T00:00:00"/>
        <d v="2022-04-09T00:00:00"/>
        <d v="2022-04-11T00:00:00"/>
        <d v="2022-04-12T00:00:00"/>
        <d v="2022-04-13T00:00:00"/>
        <d v="2022-04-14T00:00:00"/>
        <d v="2022-04-15T00:00:00"/>
        <d v="2022-04-16T00:00:00"/>
        <d v="2022-04-18T00:00:00"/>
        <d v="2022-04-19T00:00:00"/>
        <d v="2022-04-20T00:00:00"/>
        <m/>
      </sharedItems>
    </cacheField>
    <cacheField name="Horário" numFmtId="0">
      <sharedItems containsNonDate="0" containsDate="1" containsString="0" containsBlank="1" minDate="1899-12-30T08:00:00" maxDate="1899-12-30T20:00:00" count="26">
        <d v="1899-12-30T08:00:00"/>
        <d v="1899-12-30T08:30:00"/>
        <d v="1899-12-30T09:00:00"/>
        <d v="1899-12-30T09:30:00"/>
        <d v="1899-12-30T10:00:00"/>
        <d v="1899-12-30T10:30:00"/>
        <d v="1899-12-30T11:00:00"/>
        <d v="1899-12-30T12:00:00"/>
        <d v="1899-12-30T12:30:00"/>
        <d v="1899-12-30T13:00:00"/>
        <d v="1899-12-30T13:30:00"/>
        <d v="1899-12-30T14:00:00"/>
        <d v="1899-12-30T14:30:00"/>
        <d v="1899-12-30T15:00:00"/>
        <d v="1899-12-30T15:30:00"/>
        <d v="1899-12-30T16:00:00"/>
        <d v="1899-12-30T16:30:00"/>
        <d v="1899-12-30T17:00:00"/>
        <d v="1899-12-30T17:30:00"/>
        <d v="1899-12-30T18:00:00"/>
        <d v="1899-12-30T18:30:00"/>
        <d v="1899-12-30T19:00:00"/>
        <d v="1899-12-30T19:30:00"/>
        <d v="1899-12-30T20:00:00"/>
        <d v="1899-12-30T11:30:00"/>
        <m/>
      </sharedItems>
      <fieldGroup base="1">
        <rangePr groupBy="hours" startDate="1899-12-30T08:00:00" endDate="1899-12-30T20:00:00"/>
        <groupItems count="26">
          <s v="(vazio)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0/01/1900"/>
        </groupItems>
      </fieldGroup>
    </cacheField>
    <cacheField name="Trat1" numFmtId="0">
      <sharedItems containsString="0" containsBlank="1" containsNumber="1" minValue="0.33402777777777781" maxValue="0.84791666666666676"/>
    </cacheField>
    <cacheField name="TMA" numFmtId="0">
      <sharedItems containsNonDate="0" containsDate="1" containsString="0" containsBlank="1" minDate="1899-12-30T00:00:05" maxDate="1899-12-30T01:01:15"/>
    </cacheField>
    <cacheField name="Operador" numFmtId="0">
      <sharedItems containsBlank="1" count="7">
        <s v="BIANCA"/>
        <s v="SILVIO"/>
        <s v="ANA"/>
        <s v="YANE"/>
        <s v="THALITA"/>
        <s v="JOHN"/>
        <m/>
      </sharedItems>
    </cacheField>
    <cacheField name="Dia da Semana" numFmtId="0">
      <sharedItems containsBlank="1" count="7">
        <s v="sex"/>
        <s v="sáb"/>
        <s v="seg"/>
        <s v="ter"/>
        <s v="qua"/>
        <s v="qui"/>
        <m/>
      </sharedItems>
    </cacheField>
    <cacheField name="DDD" numFmtId="0">
      <sharedItems containsBlank="1"/>
    </cacheField>
    <cacheField name="Estado" numFmtId="0">
      <sharedItems containsBlank="1" count="17">
        <s v="SC"/>
        <s v="SP"/>
        <s v="RS"/>
        <s v="RJ"/>
        <s v="MG"/>
        <s v="PA"/>
        <s v="PR"/>
        <s v="AL"/>
        <s v="SE"/>
        <s v="GO"/>
        <s v="AP"/>
        <s v="TO"/>
        <s v="BA"/>
        <s v="RO"/>
        <s v="RN"/>
        <s v="PE"/>
        <m/>
      </sharedItems>
    </cacheField>
    <cacheField name="Regional" numFmtId="0">
      <sharedItems containsBlank="1" count="6">
        <s v="Sul"/>
        <s v="Sudeste"/>
        <s v="Norte"/>
        <s v="Nordeste"/>
        <s v="Centro-oeste"/>
        <m/>
      </sharedItems>
    </cacheField>
    <cacheField name="COD ATENDIMENTO" numFmtId="0">
      <sharedItems containsString="0" containsBlank="1" containsNumber="1" containsInteger="1" minValue="7759662" maxValue="8877300"/>
    </cacheField>
    <cacheField name="COD PROSPECT" numFmtId="0">
      <sharedItems containsString="0" containsBlank="1" containsNumber="1" containsInteger="1" minValue="15993072" maxValue="28790233"/>
    </cacheField>
    <cacheField name="DATA INICIO ATENDIMENTO" numFmtId="0">
      <sharedItems containsNonDate="0" containsDate="1" containsString="0" containsBlank="1" minDate="2022-04-01T08:15:06" maxDate="2022-04-20T19:15:00"/>
    </cacheField>
    <cacheField name="DATA TERMINO ATENDIMENTO" numFmtId="0">
      <sharedItems containsNonDate="0" containsDate="1" containsString="0" containsBlank="1" minDate="2022-04-01T08:16:50" maxDate="2022-04-20T19:17:55"/>
    </cacheField>
    <cacheField name="CAMPANHA" numFmtId="0">
      <sharedItems containsBlank="1" count="5">
        <s v="Produto 1"/>
        <s v="Produto 2"/>
        <m/>
        <s v="CACAU_SHOW_CA" u="1"/>
        <s v="CACAU_SHOW_CC" u="1"/>
      </sharedItems>
    </cacheField>
    <cacheField name="OPERADOR2" numFmtId="0">
      <sharedItems containsBlank="1"/>
    </cacheField>
    <cacheField name="LOGIN OPERADOR" numFmtId="0">
      <sharedItems containsString="0" containsBlank="1" containsNumber="1" containsInteger="1" minValue="17281" maxValue="17719"/>
    </cacheField>
    <cacheField name="SUPERVISOR DO ATENDIMENTO" numFmtId="0">
      <sharedItems containsBlank="1"/>
    </cacheField>
    <cacheField name="TIPO DE STATUS DO ATENDIMENTO" numFmtId="0">
      <sharedItems containsBlank="1" count="4">
        <s v="ACEITE"/>
        <s v="AGENDAMENTO"/>
        <s v="RECUSA"/>
        <m/>
      </sharedItems>
    </cacheField>
    <cacheField name="STATUS DO ATENDIMENTO" numFmtId="0">
      <sharedItems containsBlank="1"/>
    </cacheField>
    <cacheField name="TIPO DE STATUS DA OFERTA" numFmtId="0">
      <sharedItems containsBlank="1"/>
    </cacheField>
    <cacheField name="STATUS DA OFERTA" numFmtId="0">
      <sharedItems containsBlank="1" count="25">
        <s v="CONFIRMOU PRESENÇA NA LOJA"/>
        <s v="PREFERIU FALAR PELO WHATSAPP"/>
        <s v="PEDIU PARA LIGAR EM OUTRO MOMENTO"/>
        <s v="PROMOÇÕES DISPONÍVEIS"/>
        <s v="SOBRE HORÁRIOS DE ATENDIMENTO"/>
        <s v="CLIENTE VAI ANALISAR A PROPOSTA"/>
        <s v="JÁ COMPROU"/>
        <s v="INSATISFEITO - LOJA"/>
        <s v="PROBLEMAS DE SAÚDE"/>
        <s v="CATÁLOGO/REVISTA"/>
        <s v="LOJA NÃO ATENDE REVENDEDOR"/>
        <s v="DESISTÊNCIA PELA DEMORA NO CONTATO"/>
        <s v="PARA CONSUMO PRÓPRIO"/>
        <s v="KIT COM VALOR ALTO"/>
        <s v="FORMA DE PAGAMENTO"/>
        <s v="DESEMPREGO"/>
        <s v="DESISTIU DE SER REVENDEDOR"/>
        <s v="BAIXA LUCRATIVIDADE"/>
        <s v="INSATISFEITO - CACAU"/>
        <s v="LOCALIZAÇÃO DAS LOJAS"/>
        <m/>
        <s v="DESLIGOU" u="1"/>
        <s v="INSATISFEITO" u="1"/>
        <s v="NÃO É TITULAR" u="1"/>
        <s v="JÁ FOI A LOJA" u="1"/>
      </sharedItems>
    </cacheField>
    <cacheField name="STATUS DA AUDITORIA" numFmtId="0">
      <sharedItems containsNonDate="0" containsString="0" containsBlank="1"/>
    </cacheField>
    <cacheField name="DATA AUDITORIA" numFmtId="0">
      <sharedItems containsNonDate="0" containsString="0" containsBlank="1"/>
    </cacheField>
    <cacheField name="TELEFONE DO ATENDIMENTO" numFmtId="0">
      <sharedItems containsString="0" containsBlank="1" containsNumber="1" containsInteger="1" minValue="1532326179" maxValue="96981339092"/>
    </cacheField>
    <cacheField name="TELEFONE DO AGENDAMENTO" numFmtId="0">
      <sharedItems containsString="0" containsBlank="1" containsNumber="1" containsInteger="1" minValue="1533296396" maxValue="91998233933"/>
    </cacheField>
    <cacheField name="DATA DO AGENDAMENTO" numFmtId="0">
      <sharedItems containsNonDate="0" containsDate="1" containsString="0" containsBlank="1" minDate="2022-04-01T08:54:00" maxDate="2022-07-20T12:44:00"/>
    </cacheField>
    <cacheField name="MAILING" numFmtId="0">
      <sharedItems containsBlank="1"/>
    </cacheField>
    <cacheField name="TICKET DISCADOR" numFmtId="0">
      <sharedItems containsBlank="1" containsMixedTypes="1" containsNumber="1" containsInteger="1" minValue="1648811694594" maxValue="1.65049287523128E+16"/>
    </cacheField>
    <cacheField name="ORIGEM DO ATENDIMENTO" numFmtId="0">
      <sharedItems containsBlank="1"/>
    </cacheField>
    <cacheField name="ID PRODUTO" numFmtId="0">
      <sharedItems containsString="0" containsBlank="1" containsNumber="1" containsInteger="1" minValue="10738" maxValue="10739"/>
    </cacheField>
    <cacheField name="NOME PRODUTO" numFmtId="0">
      <sharedItems containsBlank="1"/>
    </cacheField>
    <cacheField name="FATURA DIGITAL" numFmtId="0">
      <sharedItems containsBlank="1"/>
    </cacheField>
    <cacheField name="EMAIL DA FATURA" numFmtId="0">
      <sharedItems containsNonDate="0" containsString="0" containsBlank="1"/>
    </cacheField>
    <cacheField name="DIA VENCIMENTO" numFmtId="0">
      <sharedItems containsNonDate="0" containsString="0" containsBlank="1"/>
    </cacheField>
    <cacheField name="FORMA DE PAGAMENTO" numFmtId="0">
      <sharedItems containsNonDate="0" containsString="0" containsBlank="1"/>
    </cacheField>
    <cacheField name="BANCO" numFmtId="0">
      <sharedItems containsNonDate="0" containsString="0" containsBlank="1"/>
    </cacheField>
    <cacheField name="AGENCIA" numFmtId="0">
      <sharedItems containsNonDate="0" containsString="0" containsBlank="1"/>
    </cacheField>
    <cacheField name="CONTA" numFmtId="0">
      <sharedItems containsNonDate="0" containsString="0" containsBlank="1"/>
    </cacheField>
    <cacheField name="NOME" numFmtId="0">
      <sharedItems containsBlank="1"/>
    </cacheField>
    <cacheField name="CPF" numFmtId="0">
      <sharedItems containsString="0" containsBlank="1" containsNumber="1" containsInteger="1" minValue="12787035" maxValue="99754169268"/>
    </cacheField>
    <cacheField name="RG" numFmtId="0">
      <sharedItems containsNonDate="0" containsString="0" containsBlank="1"/>
    </cacheField>
    <cacheField name="NASCIMENTO" numFmtId="0">
      <sharedItems containsNonDate="0" containsString="0" containsBlank="1"/>
    </cacheField>
    <cacheField name="NOME DA MAE" numFmtId="0">
      <sharedItems containsNonDate="0" containsString="0" containsBlank="1"/>
    </cacheField>
    <cacheField name="TEL. CELULAR" numFmtId="0">
      <sharedItems containsNonDate="0" containsString="0" containsBlank="1"/>
    </cacheField>
    <cacheField name="TEL. RESIDENCIAL" numFmtId="0">
      <sharedItems containsNonDate="0" containsString="0" containsBlank="1"/>
    </cacheField>
    <cacheField name="TEL. RECADO" numFmtId="0">
      <sharedItems containsNonDate="0" containsString="0" containsBlank="1"/>
    </cacheField>
    <cacheField name="ESTADO CIVIL" numFmtId="0">
      <sharedItems containsNonDate="0" containsString="0" containsBlank="1"/>
    </cacheField>
    <cacheField name="PROFISSAO" numFmtId="0">
      <sharedItems containsNonDate="0" containsString="0" containsBlank="1"/>
    </cacheField>
    <cacheField name="FAIXA DE RENDA" numFmtId="0">
      <sharedItems containsNonDate="0" containsString="0" containsBlank="1"/>
    </cacheField>
    <cacheField name="CEP" numFmtId="0">
      <sharedItems containsNonDate="0" containsString="0" containsBlank="1"/>
    </cacheField>
    <cacheField name="LOGRADOURO" numFmtId="0">
      <sharedItems containsNonDate="0" containsString="0" containsBlank="1"/>
    </cacheField>
    <cacheField name="NUMERO" numFmtId="0">
      <sharedItems containsNonDate="0" containsString="0" containsBlank="1"/>
    </cacheField>
    <cacheField name="COMPLEMENTO" numFmtId="0">
      <sharedItems containsNonDate="0" containsString="0" containsBlank="1"/>
    </cacheField>
    <cacheField name="BAIRRO" numFmtId="0">
      <sharedItems containsNonDate="0" containsString="0" containsBlank="1"/>
    </cacheField>
    <cacheField name="CIDADE" numFmtId="0">
      <sharedItems containsNonDate="0" containsString="0" containsBlank="1"/>
    </cacheField>
    <cacheField name="UF" numFmtId="0">
      <sharedItems containsNonDate="0" containsString="0" containsBlank="1"/>
    </cacheField>
    <cacheField name="PONTO DE REF." numFmtId="0">
      <sharedItems containsNonDate="0" containsString="0" containsBlank="1"/>
    </cacheField>
    <cacheField name="PORTABILIDADE" numFmtId="0">
      <sharedItems containsNonDate="0" containsString="0" containsBlank="1"/>
    </cacheField>
    <cacheField name="PLANO INDICADO" numFmtId="0">
      <sharedItems containsBlank="1"/>
    </cacheField>
    <cacheField name="VALOR DESCONTO APLICADO" numFmtId="0">
      <sharedItems containsBlank="1"/>
    </cacheField>
    <cacheField name="MAILING1" numFmtId="0">
      <sharedItems containsBlank="1"/>
    </cacheField>
    <cacheField name="FRESCOR" numFmtId="0">
      <sharedItems containsBlank="1"/>
    </cacheField>
    <cacheField name="SCORE" numFmtId="0">
      <sharedItems containsBlank="1"/>
    </cacheField>
    <cacheField name="PROPENSÃO" numFmtId="0">
      <sharedItems containsBlank="1"/>
    </cacheField>
    <cacheField name="OFERTA 01" numFmtId="0">
      <sharedItems containsBlank="1"/>
    </cacheField>
    <cacheField name="OFERTA 02" numFmtId="0">
      <sharedItems containsBlank="1"/>
    </cacheField>
    <cacheField name="OFERTA 03" numFmtId="0">
      <sharedItems containsBlank="1"/>
    </cacheField>
    <cacheField name="ESTOURO FRANQUIA" numFmtId="0">
      <sharedItems containsBlank="1"/>
    </cacheField>
    <cacheField name="CLIENTE RECARREGADOR" numFmtId="0">
      <sharedItems containsBlank="1"/>
    </cacheField>
    <cacheField name="ESTRATÉGIA DIA" numFmtId="0">
      <sharedItems containsBlank="1"/>
    </cacheField>
    <cacheField name="ESTRAT. LIVRE 1" numFmtId="0">
      <sharedItems containsDate="1" containsString="0" containsBlank="1" containsMixedTypes="1" minDate="1902-09-26T00:00:00" maxDate="1900-01-09T08:54:04"/>
    </cacheField>
    <cacheField name="SELLOUT" numFmtId="0">
      <sharedItems containsBlank="1"/>
    </cacheField>
    <cacheField name="LOJA" numFmtId="0">
      <sharedItems containsBlank="1"/>
    </cacheField>
    <cacheField name="ARPU" numFmtId="0">
      <sharedItems containsBlank="1"/>
    </cacheField>
    <cacheField name="OBSERVAÇÃO" numFmtId="0">
      <sharedItems containsDate="1" containsBlank="1" containsMixedTypes="1" minDate="2022-04-18T00:00:00" maxDate="2022-05-06T00:00:00"/>
    </cacheField>
  </cacheFields>
  <extLst>
    <ext xmlns:x14="http://schemas.microsoft.com/office/spreadsheetml/2009/9/main" uri="{725AE2AE-9491-48be-B2B4-4EB974FC3084}">
      <x14:pivotCacheDefinition pivotCacheId="47654474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94">
  <r>
    <x v="0"/>
    <x v="0"/>
    <n v="0.34375"/>
    <d v="1899-12-30T00:01:44"/>
    <x v="0"/>
    <x v="0"/>
    <s v="47"/>
    <x v="0"/>
    <x v="0"/>
    <n v="7759662"/>
    <n v="24227877"/>
    <d v="2022-04-01T08:15:06"/>
    <d v="2022-04-01T08:16:50"/>
    <x v="0"/>
    <s v="BIANCA MOREIRA TERCEIRO"/>
    <n v="17283"/>
    <s v="SARAH DE SOUSA PEREIRA"/>
    <x v="0"/>
    <s v="CONFIRMOU PRESENÇA NA LOJA"/>
    <s v="ACEITE"/>
    <x v="0"/>
    <m/>
    <m/>
    <n v="47991769991"/>
    <m/>
    <m/>
    <s v="Cacau_CC_31.03"/>
    <n v="1648811694594"/>
    <s v="Preditivo"/>
    <n v="10738"/>
    <s v="CACAU SHOW CI"/>
    <s v="Não"/>
    <m/>
    <m/>
    <m/>
    <m/>
    <m/>
    <m/>
    <s v="PRISCILA FERNANDA JOANINI"/>
    <n v="2545591904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gilvan115526@hotmail.com"/>
    <s v="NI"/>
    <d v="1905-04-07T00:00:00"/>
    <s v="Entre R$20.000 e R$29.999"/>
    <s v="SC BALNEARIO CAMBORIU SH BALNEARIO"/>
    <s v="NI"/>
    <s v="DIA 15/04/22 OU DIA 16/04/22 SC BALNEARIO CAMBORIU SH BALNEARIO"/>
  </r>
  <r>
    <x v="0"/>
    <x v="0"/>
    <n v="0.34513888888888888"/>
    <d v="1899-12-30T00:02:03"/>
    <x v="0"/>
    <x v="0"/>
    <s v="19"/>
    <x v="1"/>
    <x v="1"/>
    <n v="7759663"/>
    <n v="24227977"/>
    <d v="2022-04-01T08:17:13"/>
    <d v="2022-04-01T08:19:16"/>
    <x v="0"/>
    <s v="BIANCA MOREIRA TERCEIRO"/>
    <n v="17283"/>
    <s v="SARAH DE SOUSA PEREIRA"/>
    <x v="0"/>
    <s v="CONFIRMOU PRESENÇA NA LOJA"/>
    <s v="ACEITE"/>
    <x v="0"/>
    <m/>
    <m/>
    <n v="19995442805"/>
    <m/>
    <m/>
    <s v="Cacau_CC_31.03"/>
    <n v="16488118162454"/>
    <s v="Preditivo"/>
    <n v="10738"/>
    <s v="CACAU SHOW CI"/>
    <s v="Não"/>
    <m/>
    <m/>
    <m/>
    <m/>
    <m/>
    <m/>
    <s v="Talita Brito cunha"/>
    <n v="39693755847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kayllaluiza201999@gmail.com"/>
    <s v="NI"/>
    <n v="1890"/>
    <s v="Acima de R$100.000"/>
    <s v="SP FRANCA CENTRO"/>
    <s v="NI"/>
    <s v="DATA: 18/04/2022"/>
  </r>
  <r>
    <x v="0"/>
    <x v="0"/>
    <n v="0.34791666666666665"/>
    <d v="1899-12-30T00:03:39"/>
    <x v="0"/>
    <x v="0"/>
    <s v="17"/>
    <x v="1"/>
    <x v="1"/>
    <n v="7759665"/>
    <n v="24228106"/>
    <d v="2022-04-01T08:21:24"/>
    <d v="2022-04-01T08:25:03"/>
    <x v="0"/>
    <s v="BIANCA MOREIRA TERCEIRO"/>
    <n v="17283"/>
    <s v="SARAH DE SOUSA PEREIRA"/>
    <x v="1"/>
    <s v="PREFERIU FALAR PELO WHATSAPP"/>
    <s v="AGENDAMENTO"/>
    <x v="1"/>
    <m/>
    <m/>
    <n v="17991940554"/>
    <n v="17991940554"/>
    <d v="2022-04-01T08:54:00"/>
    <s v="Cacau_CC_31.03"/>
    <n v="16488120574334"/>
    <s v="Preditivo"/>
    <n v="10738"/>
    <s v="CACAU SHOW CI"/>
    <s v="Não"/>
    <m/>
    <m/>
    <m/>
    <m/>
    <m/>
    <m/>
    <s v="Ailton carlos teixeira neto"/>
    <n v="44127390824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cassiolixo161@gmail.com"/>
    <s v="NI"/>
    <d v="1925-08-13T00:00:00"/>
    <s v="Entre R$30.000 e R$99.999"/>
    <s v="RS TAQUARA CENTRO"/>
    <s v="NI"/>
    <s v="DATA: 13/04/2022 A TARDE"/>
  </r>
  <r>
    <x v="0"/>
    <x v="0"/>
    <n v="0.35347222222222219"/>
    <d v="1899-12-30T00:00:41"/>
    <x v="0"/>
    <x v="0"/>
    <s v="16"/>
    <x v="1"/>
    <x v="1"/>
    <n v="7759672"/>
    <n v="24165788"/>
    <d v="2022-04-01T08:29:07"/>
    <d v="2022-04-01T08:29:48"/>
    <x v="0"/>
    <s v="BIANCA MOREIRA TERCEIRO"/>
    <n v="17283"/>
    <s v="SARAH DE SOUSA PEREIRA"/>
    <x v="1"/>
    <s v="PEDIU PARA LIGAR EM OUTRO MOMENTO"/>
    <s v="AGENDAMENTO"/>
    <x v="2"/>
    <m/>
    <m/>
    <n v="16997021647"/>
    <n v="16997021647"/>
    <d v="2022-04-01T11:00:00"/>
    <s v="Cacau_CC_30.03"/>
    <n v="16488125298694"/>
    <s v="Preditivo"/>
    <n v="10738"/>
    <s v="CACAU SHOW CI"/>
    <s v="Não"/>
    <m/>
    <m/>
    <m/>
    <m/>
    <m/>
    <m/>
    <s v="Suelen de Campos Danesi"/>
    <n v="4239288584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julianeidossantos9@gmail.com"/>
    <s v="NI"/>
    <n v="2434"/>
    <s v="Entre R$20.000 e R$29.999"/>
    <s v="RS CAPAO DA CANOA CENTER SH PARAGUASSU"/>
    <s v="NI"/>
    <s v="DIA 18/04/22 RS CAPAO DA CANOA CENTER SH PARAGUASSU"/>
  </r>
  <r>
    <x v="0"/>
    <x v="1"/>
    <n v="0.35486111111111113"/>
    <d v="1899-12-30T00:01:37"/>
    <x v="0"/>
    <x v="0"/>
    <s v="53"/>
    <x v="2"/>
    <x v="0"/>
    <n v="7759674"/>
    <n v="24165885"/>
    <d v="2022-04-01T08:31:28"/>
    <d v="2022-04-01T08:33:05"/>
    <x v="0"/>
    <s v="BIANCA MOREIRA TERCEIRO"/>
    <n v="17283"/>
    <s v="SARAH DE SOUSA PEREIRA"/>
    <x v="1"/>
    <s v="PEDIU PARA LIGAR EM OUTRO MOMENTO"/>
    <s v="AGENDAMENTO"/>
    <x v="2"/>
    <m/>
    <m/>
    <n v="53991912865"/>
    <n v="53991912865"/>
    <d v="2022-04-01T19:00:00"/>
    <s v="Cacau_CC_30.03"/>
    <n v="164881266810064"/>
    <s v="Preditivo"/>
    <n v="10738"/>
    <s v="CACAU SHOW CI"/>
    <s v="Não"/>
    <m/>
    <m/>
    <m/>
    <m/>
    <m/>
    <m/>
    <s v="Cleido sidemar buenos Quadros junior"/>
    <n v="422731501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liliane-liliane-linda@hotmail.com"/>
    <s v="NI"/>
    <d v="1903-08-01T00:00:00"/>
    <s v="Acima de R$100.000"/>
    <s v="SP VARZEA PAULISTA CENTRO"/>
    <s v="NI"/>
    <s v="DIA 18/04/22 SP VARZEA PAULISTA CENTRO"/>
  </r>
  <r>
    <x v="0"/>
    <x v="1"/>
    <n v="0.35694444444444445"/>
    <d v="1899-12-30T00:00:37"/>
    <x v="0"/>
    <x v="0"/>
    <s v="13"/>
    <x v="1"/>
    <x v="1"/>
    <n v="7759675"/>
    <n v="24161114"/>
    <d v="2022-04-01T08:34:30"/>
    <d v="2022-04-01T08:35:07"/>
    <x v="0"/>
    <s v="BIANCA MOREIRA TERCEIRO"/>
    <n v="17283"/>
    <s v="SARAH DE SOUSA PEREIRA"/>
    <x v="1"/>
    <s v="PEDIU PARA LIGAR EM OUTRO MOMENTO"/>
    <s v="AGENDAMENTO"/>
    <x v="2"/>
    <m/>
    <m/>
    <n v="13997733635"/>
    <n v="13997733635"/>
    <d v="2022-04-01T10:00:00"/>
    <s v="Cacau_CC_29.03"/>
    <n v="164881285411704"/>
    <s v="Preditivo"/>
    <n v="10738"/>
    <s v="CACAU SHOW CI"/>
    <s v="Não"/>
    <m/>
    <m/>
    <m/>
    <m/>
    <m/>
    <m/>
    <s v="Veronica AraÃºjo"/>
    <n v="32891120809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raygeansouza@gmail.com"/>
    <s v="NI"/>
    <d v="1933-07-22T00:00:00"/>
    <s v="Entre R$20.000 e R$29.999"/>
    <s v="SP MAUA VILA ASSIS BRASIL"/>
    <s v="NI"/>
    <s v="DATA: 11/04/2022 A NOITE"/>
  </r>
  <r>
    <x v="0"/>
    <x v="1"/>
    <n v="0.35833333333333334"/>
    <d v="1899-12-30T00:02:23"/>
    <x v="0"/>
    <x v="0"/>
    <s v="47"/>
    <x v="0"/>
    <x v="0"/>
    <n v="7759678"/>
    <n v="24072623"/>
    <d v="2022-04-01T08:36:43"/>
    <d v="2022-04-01T08:39:06"/>
    <x v="0"/>
    <s v="BIANCA MOREIRA TERCEIRO"/>
    <n v="17283"/>
    <s v="SARAH DE SOUSA PEREIRA"/>
    <x v="0"/>
    <s v="CONFIRMOU PRESENÇA NA LOJA"/>
    <s v="ACEITE"/>
    <x v="0"/>
    <m/>
    <m/>
    <n v="47999424980"/>
    <m/>
    <m/>
    <s v="Cacau_CC_28.03"/>
    <n v="164881298413234"/>
    <s v="Preditivo"/>
    <n v="10738"/>
    <s v="CACAU SHOW CI"/>
    <s v="Não"/>
    <m/>
    <m/>
    <m/>
    <m/>
    <m/>
    <m/>
    <s v="Michele Samara Nunes da Rocha"/>
    <n v="92054293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ndreporrino@gmail.com"/>
    <s v="NI"/>
    <d v="1904-11-21T00:00:00"/>
    <s v="Abaixo de 9"/>
    <s v="SP SAO BERNARDO DO CAMPO TABOAO"/>
    <s v="NI"/>
    <s v="DATA: 12/04/2022"/>
  </r>
  <r>
    <x v="0"/>
    <x v="1"/>
    <n v="0.36041666666666666"/>
    <d v="1899-12-30T00:00:56"/>
    <x v="0"/>
    <x v="0"/>
    <s v="12"/>
    <x v="1"/>
    <x v="1"/>
    <n v="7759680"/>
    <n v="24072730"/>
    <d v="2022-04-01T08:39:49"/>
    <d v="2022-04-01T08:40:45"/>
    <x v="0"/>
    <s v="BIANCA MOREIRA TERCEIRO"/>
    <n v="17283"/>
    <s v="SARAH DE SOUSA PEREIRA"/>
    <x v="1"/>
    <s v="PROMOÇÕES DISPONÍVEIS"/>
    <s v="AGENDAMENTO"/>
    <x v="3"/>
    <m/>
    <m/>
    <n v="12991450787"/>
    <n v="12991450787"/>
    <d v="2022-04-01T09:09:00"/>
    <s v="Cacau_CC_28.03"/>
    <n v="164881317414864"/>
    <s v="Preditivo"/>
    <n v="10738"/>
    <s v="CACAU SHOW CI"/>
    <s v="Não"/>
    <m/>
    <m/>
    <m/>
    <m/>
    <m/>
    <m/>
    <s v="Adailton Lemes soares"/>
    <n v="4722150486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pamela2103cajuru@gmail.com"/>
    <s v="NI"/>
    <n v="5999"/>
    <s v="Sem faturamento"/>
    <s v="SP CAJURU CENTRO"/>
    <s v="NI"/>
    <s v="DATA: 13/04/2022"/>
  </r>
  <r>
    <x v="0"/>
    <x v="1"/>
    <n v="0.36180555555555555"/>
    <d v="1899-12-30T00:02:18"/>
    <x v="0"/>
    <x v="0"/>
    <s v="51"/>
    <x v="2"/>
    <x v="0"/>
    <n v="7759699"/>
    <n v="24072807"/>
    <d v="2022-04-01T08:41:42"/>
    <d v="2022-04-01T08:44:00"/>
    <x v="0"/>
    <s v="BIANCA MOREIRA TERCEIRO"/>
    <n v="17283"/>
    <s v="SARAH DE SOUSA PEREIRA"/>
    <x v="0"/>
    <s v="CONFIRMOU PRESENÇA NA LOJA"/>
    <s v="ACEITE"/>
    <x v="0"/>
    <m/>
    <m/>
    <n v="51991715756"/>
    <m/>
    <m/>
    <s v="Cacau_CC_28.03"/>
    <n v="164881327215884"/>
    <s v="Preditivo"/>
    <n v="10738"/>
    <s v="CACAU SHOW CI"/>
    <s v="Não"/>
    <m/>
    <m/>
    <m/>
    <m/>
    <m/>
    <m/>
    <s v="Bruna carolina campos da silva"/>
    <n v="484520601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larissaeluan100@gmail.com"/>
    <s v="NI"/>
    <n v="7342"/>
    <s v="Acima de R$100.000"/>
    <s v="SP BAURU 13 DE MAIO"/>
    <s v="NI"/>
    <s v="DATA: 12/04/2022"/>
  </r>
  <r>
    <x v="0"/>
    <x v="1"/>
    <n v="0.36527777777777781"/>
    <d v="1899-12-30T00:00:43"/>
    <x v="0"/>
    <x v="0"/>
    <s v="51"/>
    <x v="2"/>
    <x v="0"/>
    <n v="7759881"/>
    <n v="24073042"/>
    <d v="2022-04-01T08:46:59"/>
    <d v="2022-04-01T08:47:42"/>
    <x v="0"/>
    <s v="BIANCA MOREIRA TERCEIRO"/>
    <n v="17283"/>
    <s v="SARAH DE SOUSA PEREIRA"/>
    <x v="1"/>
    <s v="SOBRE HORÁRIOS DE ATENDIMENTO"/>
    <s v="AGENDAMENTO"/>
    <x v="4"/>
    <m/>
    <m/>
    <n v="51991977647"/>
    <n v="51991977647"/>
    <d v="2022-04-01T09:16:00"/>
    <s v="Cacau_CC_28.03"/>
    <n v="164881359819194"/>
    <s v="Preditivo"/>
    <n v="10738"/>
    <s v="CACAU SHOW CI"/>
    <s v="Não"/>
    <m/>
    <m/>
    <m/>
    <m/>
    <m/>
    <m/>
    <s v="Susana de oliveira"/>
    <n v="9522660507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nataliacristinacristina.23@gmail.com"/>
    <s v="NI"/>
    <d v="1903-08-01T00:00:00"/>
    <s v="Acima de R$100.000"/>
    <s v="SP VARZEA PAULISTA CENTRO"/>
    <s v="NI"/>
    <s v="DATA: 13/04/2022  A TARDE"/>
  </r>
  <r>
    <x v="0"/>
    <x v="2"/>
    <n v="0.375"/>
    <d v="1899-12-30T00:08:01"/>
    <x v="0"/>
    <x v="0"/>
    <s v="18"/>
    <x v="1"/>
    <x v="1"/>
    <n v="7760651"/>
    <n v="23694241"/>
    <d v="2022-04-01T09:00:30"/>
    <d v="2022-04-01T09:08:31"/>
    <x v="0"/>
    <s v="BIANCA MOREIRA TERCEIRO"/>
    <n v="17283"/>
    <s v="SARAH DE SOUSA PEREIRA"/>
    <x v="0"/>
    <s v="CONFIRMOU PRESENÇA NA LOJA"/>
    <s v="ACEITE"/>
    <x v="0"/>
    <m/>
    <m/>
    <n v="18991144991"/>
    <m/>
    <m/>
    <s v="Cacau_CC_25.03.csv"/>
    <m/>
    <s v="Consulta De Cliente"/>
    <n v="10738"/>
    <s v="CACAU SHOW CI"/>
    <s v="Não"/>
    <m/>
    <m/>
    <m/>
    <m/>
    <m/>
    <m/>
    <s v="Kelen Cristina de Oliveira Zonta"/>
    <n v="3650093286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mandactemer@hotmail.com"/>
    <s v="NI"/>
    <n v="1615"/>
    <s v="Entre R$20.000 e R$29.999"/>
    <s v="SP ARUJA CENTRO"/>
    <s v="NI"/>
    <m/>
  </r>
  <r>
    <x v="0"/>
    <x v="2"/>
    <n v="0.39374999999999999"/>
    <d v="1899-12-30T00:02:45"/>
    <x v="0"/>
    <x v="0"/>
    <s v="12"/>
    <x v="1"/>
    <x v="1"/>
    <n v="7764080"/>
    <n v="23413901"/>
    <d v="2022-04-01T09:27:08"/>
    <d v="2022-04-01T09:29:53"/>
    <x v="0"/>
    <s v="BIANCA MOREIRA TERCEIRO"/>
    <n v="17283"/>
    <s v="SARAH DE SOUSA PEREIRA"/>
    <x v="1"/>
    <s v="PREFERIU FALAR PELO WHATSAPP"/>
    <s v="AGENDAMENTO"/>
    <x v="1"/>
    <m/>
    <m/>
    <n v="12991412159"/>
    <n v="12991412159"/>
    <d v="2022-04-01T09:59:00"/>
    <s v="Cacau_CC_21.03"/>
    <n v="1648816010102160"/>
    <s v="Preditivo"/>
    <n v="10738"/>
    <s v="CACAU SHOW CI"/>
    <s v="Não"/>
    <m/>
    <m/>
    <m/>
    <m/>
    <m/>
    <m/>
    <s v="NATHAN MARCELO MARCELINO FERREIRA"/>
    <n v="49756291869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lexcastelodascores@hotmail.com"/>
    <s v="NI"/>
    <n v="1490"/>
    <s v="Acima de R$100.000"/>
    <s v="SP SUZANO CENTRO"/>
    <s v="NI"/>
    <s v="DATA: 12/04/2022"/>
  </r>
  <r>
    <x v="0"/>
    <x v="3"/>
    <n v="0.39583333333333331"/>
    <d v="1899-12-30T00:02:18"/>
    <x v="0"/>
    <x v="0"/>
    <s v="11"/>
    <x v="1"/>
    <x v="1"/>
    <n v="7764588"/>
    <n v="23414081"/>
    <d v="2022-04-01T09:30:53"/>
    <d v="2022-04-01T09:33:11"/>
    <x v="0"/>
    <s v="BIANCA MOREIRA TERCEIRO"/>
    <n v="17283"/>
    <s v="SARAH DE SOUSA PEREIRA"/>
    <x v="0"/>
    <s v="CONFIRMOU PRESENÇA NA LOJA"/>
    <s v="ACEITE"/>
    <x v="0"/>
    <m/>
    <m/>
    <n v="11940782862"/>
    <m/>
    <m/>
    <s v="Cacau_CC_21.03"/>
    <n v="1648816237113410"/>
    <s v="Preditivo"/>
    <n v="10738"/>
    <s v="CACAU SHOW CI"/>
    <s v="Não"/>
    <m/>
    <m/>
    <m/>
    <m/>
    <m/>
    <m/>
    <s v="Erika Carolina EugÃªnio Faccioli"/>
    <n v="3539755489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nataliapardim86@gmail.com"/>
    <s v="NI"/>
    <n v="2189"/>
    <s v="Entre R$30.000 e R$99.999"/>
    <s v="SP MARILIA CENTRO"/>
    <s v="NI"/>
    <s v="LOJA: JORAMALHO/ MARILIA- SÃO PAULO"/>
  </r>
  <r>
    <x v="0"/>
    <x v="3"/>
    <n v="0.39930555555555558"/>
    <d v="1899-12-30T00:01:07"/>
    <x v="0"/>
    <x v="0"/>
    <s v="13"/>
    <x v="1"/>
    <x v="1"/>
    <n v="7765192"/>
    <n v="23187137"/>
    <d v="2022-04-01T09:35:21"/>
    <d v="2022-04-01T09:36:28"/>
    <x v="0"/>
    <s v="BIANCA MOREIRA TERCEIRO"/>
    <n v="17283"/>
    <s v="SARAH DE SOUSA PEREIRA"/>
    <x v="1"/>
    <s v="PEDIU PARA LIGAR EM OUTRO MOMENTO"/>
    <s v="AGENDAMENTO"/>
    <x v="2"/>
    <m/>
    <m/>
    <n v="13996025958"/>
    <n v="13996025958"/>
    <d v="2022-04-01T13:00:00"/>
    <s v="Cacau_CC_18.03"/>
    <n v="1648816504124940"/>
    <s v="Preditivo"/>
    <n v="10738"/>
    <s v="CACAU SHOW CI"/>
    <s v="Não"/>
    <m/>
    <m/>
    <m/>
    <m/>
    <m/>
    <m/>
    <s v="Bianca Ferreira Horvath de Oliveira"/>
    <n v="5443951882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prituti.s.rodrigues@gmail.com"/>
    <s v="NI"/>
    <d v="1903-04-09T00:00:00"/>
    <s v="Entre R$30.000 e R$99.999"/>
    <s v="SP JAU CENTRO"/>
    <s v="NI"/>
    <s v="DATA: 12/04/2022"/>
  </r>
  <r>
    <x v="0"/>
    <x v="3"/>
    <n v="0.40833333333333338"/>
    <d v="1899-12-30T00:03:51"/>
    <x v="0"/>
    <x v="0"/>
    <s v="16"/>
    <x v="1"/>
    <x v="1"/>
    <n v="7767241"/>
    <n v="22878758"/>
    <d v="2022-04-01T09:48:53"/>
    <d v="2022-04-01T09:52:44"/>
    <x v="0"/>
    <s v="BIANCA MOREIRA TERCEIRO"/>
    <n v="17283"/>
    <s v="SARAH DE SOUSA PEREIRA"/>
    <x v="0"/>
    <s v="CONFIRMOU PRESENÇA NA LOJA"/>
    <s v="ACEITE"/>
    <x v="0"/>
    <m/>
    <m/>
    <n v="16994345164"/>
    <m/>
    <m/>
    <s v="Cacau_CC_14.03"/>
    <n v="1648817316159370"/>
    <s v="Preditivo"/>
    <n v="10738"/>
    <s v="CACAU SHOW CI"/>
    <s v="Não"/>
    <m/>
    <m/>
    <m/>
    <m/>
    <m/>
    <m/>
    <s v="Anselmo ap cavha de campor"/>
    <n v="2888059380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sjrepresentante@gmail.com"/>
    <s v="NI"/>
    <d v="1903-07-28T00:00:00"/>
    <s v="Entre R$30.000 e R$99.999"/>
    <s v="RS PELOTAS GALERIA SATTE ALAN"/>
    <s v="NI"/>
    <s v="ATÉ O DIA 15/04/22 RS PELOTAS GALERIA SATTE ALAN"/>
  </r>
  <r>
    <x v="0"/>
    <x v="3"/>
    <n v="0.41597222222222219"/>
    <d v="1899-12-30T00:04:36"/>
    <x v="0"/>
    <x v="0"/>
    <s v="19"/>
    <x v="1"/>
    <x v="1"/>
    <n v="7768955"/>
    <n v="25386684"/>
    <d v="2022-04-01T09:59:50"/>
    <d v="2022-04-01T10:04:26"/>
    <x v="0"/>
    <s v="BIANCA MOREIRA TERCEIRO"/>
    <n v="17283"/>
    <s v="SARAH DE SOUSA PEREIRA"/>
    <x v="0"/>
    <s v="CONFIRMOU PRESENÇA NA LOJA"/>
    <s v="ACEITE"/>
    <x v="0"/>
    <m/>
    <m/>
    <n v="19996720503"/>
    <m/>
    <m/>
    <s v="Cacau_CC_01.04"/>
    <n v="1648817964188290"/>
    <s v="Preditivo"/>
    <n v="10738"/>
    <s v="CACAU SHOW CI"/>
    <s v="Não"/>
    <m/>
    <m/>
    <m/>
    <m/>
    <m/>
    <m/>
    <s v="Maria Aparecida Sotta"/>
    <n v="174324081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familiacamilo16@gmail.com"/>
    <s v="NI"/>
    <d v="1912-01-09T00:00:00"/>
    <s v="Entre R$30.000 e R$99.999"/>
    <s v="SP GUARUJA CENTRO II"/>
    <s v="NI"/>
    <s v="LOJA:DIA:16/04/2022SP GUARUJA CENTRO II"/>
  </r>
  <r>
    <x v="0"/>
    <x v="4"/>
    <n v="0.42083333333333334"/>
    <d v="1899-12-30T00:01:32"/>
    <x v="0"/>
    <x v="0"/>
    <s v="12"/>
    <x v="1"/>
    <x v="1"/>
    <n v="7769854"/>
    <n v="24227871"/>
    <d v="2022-04-01T10:06:05"/>
    <d v="2022-04-01T10:07:37"/>
    <x v="0"/>
    <s v="BIANCA MOREIRA TERCEIRO"/>
    <n v="17283"/>
    <s v="SARAH DE SOUSA PEREIRA"/>
    <x v="1"/>
    <s v="PEDIU PARA LIGAR EM OUTRO MOMENTO"/>
    <s v="AGENDAMENTO"/>
    <x v="2"/>
    <m/>
    <m/>
    <n v="12992491587"/>
    <n v="12992491587"/>
    <d v="2022-04-01T14:00:00"/>
    <s v="Cacau_CC_31.03"/>
    <n v="1648818343203840"/>
    <s v="Preditivo"/>
    <n v="10738"/>
    <s v="CACAU SHOW CI"/>
    <s v="Não"/>
    <m/>
    <m/>
    <m/>
    <m/>
    <m/>
    <m/>
    <s v="Maycon Douglas Monteiro"/>
    <n v="52844035841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tavaresmicola@gmail.com"/>
    <s v="NI"/>
    <n v="3414"/>
    <s v="Acima de R$100.000"/>
    <s v="RS FREDERICO WESTPHALEN CENTRO"/>
    <s v="NI"/>
    <s v="DIA 14/04/22 RS FREDERICO WESTPHALEN CENTRO"/>
  </r>
  <r>
    <x v="0"/>
    <x v="4"/>
    <n v="0.42222222222222222"/>
    <d v="1899-12-30T00:01:13"/>
    <x v="0"/>
    <x v="0"/>
    <s v="53"/>
    <x v="2"/>
    <x v="0"/>
    <n v="7770126"/>
    <n v="24227921"/>
    <d v="2022-04-01T10:08:02"/>
    <d v="2022-04-01T10:09:15"/>
    <x v="0"/>
    <s v="BIANCA MOREIRA TERCEIRO"/>
    <n v="17283"/>
    <s v="SARAH DE SOUSA PEREIRA"/>
    <x v="1"/>
    <s v="PEDIU PARA LIGAR EM OUTRO MOMENTO"/>
    <s v="AGENDAMENTO"/>
    <x v="2"/>
    <m/>
    <m/>
    <n v="53991430448"/>
    <n v="53991430448"/>
    <d v="2022-04-01T14:40:00"/>
    <s v="Cacau_CC_31.03"/>
    <n v="1648818458207960"/>
    <s v="Preditivo"/>
    <n v="10738"/>
    <s v="CACAU SHOW CI"/>
    <s v="Não"/>
    <m/>
    <m/>
    <m/>
    <m/>
    <m/>
    <m/>
    <s v="Rafaela Ramos Da Silveira"/>
    <n v="288567501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cruzcarol219@gmail.com"/>
    <s v="NI"/>
    <n v="1072"/>
    <s v="Sem faturamento"/>
    <s v="SP SANTA BARBARA DO OESTE SH TIVOLLI"/>
    <s v="NI"/>
    <s v="DATA: 18/04/2022"/>
  </r>
  <r>
    <x v="0"/>
    <x v="4"/>
    <n v="0.4236111111111111"/>
    <d v="1899-12-30T00:03:30"/>
    <x v="0"/>
    <x v="0"/>
    <s v="16"/>
    <x v="1"/>
    <x v="1"/>
    <n v="7770547"/>
    <n v="24228011"/>
    <d v="2022-04-01T10:10:55"/>
    <d v="2022-04-01T10:14:25"/>
    <x v="0"/>
    <s v="BIANCA MOREIRA TERCEIRO"/>
    <n v="17283"/>
    <s v="SARAH DE SOUSA PEREIRA"/>
    <x v="1"/>
    <s v="CLIENTE VAI ANALISAR A PROPOSTA"/>
    <s v="AGENDAMENTO"/>
    <x v="5"/>
    <m/>
    <m/>
    <n v="16993846098"/>
    <n v="16993846098"/>
    <d v="2022-04-01T10:43:00"/>
    <s v="Cacau_CC_31.03"/>
    <n v="1648818633215510"/>
    <s v="Preditivo"/>
    <n v="10738"/>
    <s v="CACAU SHOW CI"/>
    <s v="Não"/>
    <m/>
    <m/>
    <m/>
    <m/>
    <m/>
    <m/>
    <s v="Laisla Gabrielly Barbosa camargo"/>
    <n v="46253081861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felipefrancisco0190f@gmail.com"/>
    <s v="NI"/>
    <n v="8729"/>
    <s v="Acima de R$100.000"/>
    <s v="SP MOGI DAS CRUZES BRAS CUBAS"/>
    <s v="NI"/>
    <d v="2022-05-05T00:00:00"/>
  </r>
  <r>
    <x v="0"/>
    <x v="4"/>
    <n v="0.43124999999999997"/>
    <d v="1899-12-30T00:02:25"/>
    <x v="0"/>
    <x v="0"/>
    <s v="14"/>
    <x v="1"/>
    <x v="1"/>
    <n v="7772136"/>
    <n v="24165783"/>
    <d v="2022-04-01T10:21:59"/>
    <d v="2022-04-01T10:24:24"/>
    <x v="0"/>
    <s v="BIANCA MOREIRA TERCEIRO"/>
    <n v="17283"/>
    <s v="SARAH DE SOUSA PEREIRA"/>
    <x v="0"/>
    <s v="CONFIRMOU PRESENÇA NA LOJA"/>
    <s v="ACEITE"/>
    <x v="0"/>
    <m/>
    <m/>
    <n v="14991400246"/>
    <m/>
    <m/>
    <s v="Cacau_CC_30.03"/>
    <n v="1648819299242470"/>
    <s v="Preditivo"/>
    <n v="10738"/>
    <s v="CACAU SHOW CI"/>
    <s v="Não"/>
    <m/>
    <m/>
    <m/>
    <m/>
    <m/>
    <m/>
    <s v="Janaina Fernanda Martins de Oliveira bueno"/>
    <n v="4540164384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ndrielegustavo2@gmail.com"/>
    <s v="NI"/>
    <d v="1905-01-26T00:00:00"/>
    <s v="Entre R$30.000 e R$99.999"/>
    <s v="SP BARIRI CENTRO"/>
    <s v="NI"/>
    <s v="ATÉ DIA 16/04/22 SP BARIRI CENTRO"/>
  </r>
  <r>
    <x v="0"/>
    <x v="4"/>
    <n v="0.43402777777777773"/>
    <d v="1899-12-30T00:00:45"/>
    <x v="0"/>
    <x v="0"/>
    <s v="19"/>
    <x v="1"/>
    <x v="1"/>
    <n v="7772589"/>
    <n v="24165870"/>
    <d v="2022-04-01T10:25:05"/>
    <d v="2022-04-01T10:25:50"/>
    <x v="0"/>
    <s v="BIANCA MOREIRA TERCEIRO"/>
    <n v="17283"/>
    <s v="SARAH DE SOUSA PEREIRA"/>
    <x v="1"/>
    <s v="PEDIU PARA LIGAR EM OUTRO MOMENTO"/>
    <s v="AGENDAMENTO"/>
    <x v="2"/>
    <m/>
    <m/>
    <n v="19992262634"/>
    <n v="19992262634"/>
    <d v="2022-04-06T15:00:00"/>
    <s v="Cacau_CC_30.03"/>
    <n v="1648819481251870"/>
    <s v="Preditivo"/>
    <n v="10738"/>
    <s v="CACAU SHOW CI"/>
    <s v="Não"/>
    <m/>
    <m/>
    <m/>
    <m/>
    <m/>
    <m/>
    <s v="Anderson Richard"/>
    <n v="39091878894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dannyellatonini3@gmail.com"/>
    <s v="NI"/>
    <d v="1913-02-18T00:00:00"/>
    <s v="Entre R$2.000 e R$4.999"/>
    <s v="SP CARAPICUIBA SH CARAPICUIBA"/>
    <s v="NI"/>
    <s v="DATA: 16/04/2022"/>
  </r>
  <r>
    <x v="0"/>
    <x v="4"/>
    <n v="0.43541666666666662"/>
    <d v="1899-12-30T00:10:06"/>
    <x v="0"/>
    <x v="0"/>
    <s v="18"/>
    <x v="1"/>
    <x v="1"/>
    <n v="7772951"/>
    <n v="24161088"/>
    <d v="2022-04-01T10:27:48"/>
    <d v="2022-04-01T10:37:54"/>
    <x v="0"/>
    <s v="BIANCA MOREIRA TERCEIRO"/>
    <n v="17283"/>
    <s v="SARAH DE SOUSA PEREIRA"/>
    <x v="1"/>
    <s v="PEDIU PARA LIGAR EM OUTRO MOMENTO"/>
    <s v="AGENDAMENTO"/>
    <x v="2"/>
    <m/>
    <m/>
    <n v="18996244359"/>
    <n v="18996244359"/>
    <d v="2022-04-06T11:00:00"/>
    <s v="Cacau_CC_29.03"/>
    <n v="1648819636258220"/>
    <s v="Preditivo"/>
    <n v="10738"/>
    <s v="CACAU SHOW CI"/>
    <s v="Não"/>
    <m/>
    <m/>
    <m/>
    <m/>
    <m/>
    <m/>
    <s v="VerÃ´nica RodriguÃªs de SÃ¡"/>
    <n v="3569160688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mynameiiisjessica@gmail.com"/>
    <s v="NI"/>
    <d v="1904-06-09T00:00:00"/>
    <s v="Entre R$300 e R$1.999"/>
    <s v="SP CAMPINAS SH CAMPINAS"/>
    <s v="NI"/>
    <s v="DIA 13/04/22 SP CAMPINAS SH CAMPINAS"/>
  </r>
  <r>
    <x v="0"/>
    <x v="5"/>
    <n v="0.45069444444444445"/>
    <d v="1899-12-30T00:00:37"/>
    <x v="0"/>
    <x v="0"/>
    <s v="54"/>
    <x v="2"/>
    <x v="0"/>
    <n v="7775718"/>
    <n v="24072787"/>
    <d v="2022-04-01T10:49:54"/>
    <d v="2022-04-01T10:50:31"/>
    <x v="0"/>
    <s v="BIANCA MOREIRA TERCEIRO"/>
    <n v="17283"/>
    <s v="SARAH DE SOUSA PEREIRA"/>
    <x v="1"/>
    <s v="PEDIU PARA LIGAR EM OUTRO MOMENTO"/>
    <s v="AGENDAMENTO"/>
    <x v="2"/>
    <m/>
    <m/>
    <n v="54991981540"/>
    <n v="54991981540"/>
    <d v="2022-04-02T11:19:00"/>
    <s v="Cacau_CC_28.03"/>
    <n v="1648820972308290"/>
    <s v="Preditivo"/>
    <n v="10738"/>
    <s v="CACAU SHOW CI"/>
    <s v="Não"/>
    <m/>
    <m/>
    <m/>
    <m/>
    <m/>
    <m/>
    <s v="Bruno zerves"/>
    <n v="1637448074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palmaraissa232@gmail.com"/>
    <s v="NI"/>
    <d v="1903-04-21T00:00:00"/>
    <s v="Entre R$30.000 e R$99.999"/>
    <s v="SP PINDAMONHANGABA CENTRO"/>
    <s v="NI"/>
    <s v="DATA: 14/04/2022"/>
  </r>
  <r>
    <x v="0"/>
    <x v="5"/>
    <n v="0.4548611111111111"/>
    <d v="1899-12-30T00:02:07"/>
    <x v="0"/>
    <x v="0"/>
    <s v="12"/>
    <x v="1"/>
    <x v="1"/>
    <n v="7776566"/>
    <n v="24073072"/>
    <d v="2022-04-01T10:55:46"/>
    <d v="2022-04-01T10:57:53"/>
    <x v="0"/>
    <s v="BIANCA MOREIRA TERCEIRO"/>
    <n v="17283"/>
    <s v="SARAH DE SOUSA PEREIRA"/>
    <x v="0"/>
    <s v="CONFIRMOU PRESENÇA NA LOJA"/>
    <s v="ACEITE"/>
    <x v="0"/>
    <m/>
    <m/>
    <n v="12992085604"/>
    <m/>
    <m/>
    <s v="Cacau_CC_28.03"/>
    <n v="1648821324324410"/>
    <s v="Preditivo"/>
    <n v="10738"/>
    <s v="CACAU SHOW CI"/>
    <s v="Não"/>
    <m/>
    <m/>
    <m/>
    <m/>
    <m/>
    <m/>
    <s v="Ana Cristina Ferreira da Silva"/>
    <n v="4798422185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brunacrispimashileybrunacrispi@gmail.com"/>
    <s v="NI"/>
    <n v="8776"/>
    <s v="Entre R$30.000 e R$99.999"/>
    <s v="SP RIBEIRAO PRETO EXTRA RIBEIRAO PRETO"/>
    <s v="NI"/>
    <s v="DATA: 14/04/2022 PELA MANHA"/>
  </r>
  <r>
    <x v="0"/>
    <x v="5"/>
    <n v="0.45694444444444443"/>
    <d v="1899-12-30T00:02:13"/>
    <x v="0"/>
    <x v="0"/>
    <s v="48"/>
    <x v="0"/>
    <x v="0"/>
    <n v="7777036"/>
    <n v="23694252"/>
    <d v="2022-04-01T10:58:57"/>
    <d v="2022-04-01T11:01:10"/>
    <x v="0"/>
    <s v="BIANCA MOREIRA TERCEIRO"/>
    <n v="17283"/>
    <s v="SARAH DE SOUSA PEREIRA"/>
    <x v="1"/>
    <s v="PEDIU PARA LIGAR EM OUTRO MOMENTO"/>
    <s v="AGENDAMENTO"/>
    <x v="2"/>
    <m/>
    <m/>
    <n v="48996893027"/>
    <n v="48996893027"/>
    <d v="2022-04-01T11:15:00"/>
    <s v="Cacau_CC_25.03.csv"/>
    <n v="1648821516331850"/>
    <s v="Preditivo"/>
    <n v="10738"/>
    <s v="CACAU SHOW CI"/>
    <s v="Não"/>
    <m/>
    <m/>
    <m/>
    <m/>
    <m/>
    <m/>
    <s v="Scheila Gross de Jesus"/>
    <n v="4388987964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pamella.paam.teixeira@gmail.com"/>
    <s v="NI"/>
    <d v="1904-10-27T00:00:00"/>
    <s v="Acima de R$100.000"/>
    <s v="SP ITAPETININGA CENTRO"/>
    <s v="NI"/>
    <s v="DATA: 12/04/2022"/>
  </r>
  <r>
    <x v="0"/>
    <x v="6"/>
    <n v="0.4604166666666667"/>
    <d v="1899-12-30T00:00:58"/>
    <x v="0"/>
    <x v="0"/>
    <s v="11"/>
    <x v="1"/>
    <x v="1"/>
    <n v="7777476"/>
    <n v="23694512"/>
    <d v="2022-04-01T11:03:41"/>
    <d v="2022-04-01T11:04:39"/>
    <x v="0"/>
    <s v="BIANCA MOREIRA TERCEIRO"/>
    <n v="17283"/>
    <s v="SARAH DE SOUSA PEREIRA"/>
    <x v="1"/>
    <s v="PREFERIU FALAR PELO WHATSAPP"/>
    <s v="AGENDAMENTO"/>
    <x v="1"/>
    <m/>
    <m/>
    <n v="11940263992"/>
    <n v="11940263992"/>
    <d v="2022-04-01T11:33:00"/>
    <s v="Cacau_CC_25.03.csv"/>
    <n v="1648821800335610"/>
    <s v="Preditivo"/>
    <n v="10738"/>
    <s v="CACAU SHOW CI"/>
    <s v="Não"/>
    <m/>
    <m/>
    <m/>
    <m/>
    <m/>
    <m/>
    <s v="Jackson de oliveira soares"/>
    <n v="3658156783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hellencarolinaa@hotmail.com"/>
    <s v="NI"/>
    <n v="12459"/>
    <s v="Sem faturamento"/>
    <s v="SP SAO VICENTE SH CENTRO"/>
    <s v="NI"/>
    <s v="DATA: 11/04/2022"/>
  </r>
  <r>
    <x v="0"/>
    <x v="6"/>
    <n v="0.46388888888888885"/>
    <d v="1899-12-30T00:04:05"/>
    <x v="0"/>
    <x v="0"/>
    <s v="19"/>
    <x v="1"/>
    <x v="1"/>
    <n v="7777828"/>
    <n v="23637980"/>
    <d v="2022-04-01T11:08:33"/>
    <d v="2022-04-01T11:12:38"/>
    <x v="0"/>
    <s v="BIANCA MOREIRA TERCEIRO"/>
    <n v="17283"/>
    <s v="SARAH DE SOUSA PEREIRA"/>
    <x v="1"/>
    <s v="CLIENTE VAI ANALISAR A PROPOSTA"/>
    <s v="AGENDAMENTO"/>
    <x v="5"/>
    <m/>
    <m/>
    <n v="19989051385"/>
    <n v="19989051385"/>
    <d v="2022-04-01T11:41:00"/>
    <s v="Cacau_CC_24.03"/>
    <n v="1648822095339080"/>
    <s v="Preditivo"/>
    <n v="10738"/>
    <s v="CACAU SHOW CI"/>
    <s v="Não"/>
    <m/>
    <m/>
    <m/>
    <m/>
    <m/>
    <m/>
    <s v="Franciele Dos Santos Silva"/>
    <n v="43514019827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paularodalesrs@gmail.com"/>
    <s v="NI"/>
    <n v="1562"/>
    <s v="Acima de R$100.000"/>
    <s v="RS SANTO ANGELO CENTRO"/>
    <s v="NI"/>
    <s v="RS SANTO ANGELO CENTRO"/>
  </r>
  <r>
    <x v="0"/>
    <x v="6"/>
    <n v="0.47083333333333338"/>
    <d v="1899-12-30T00:04:37"/>
    <x v="0"/>
    <x v="0"/>
    <s v="48"/>
    <x v="0"/>
    <x v="0"/>
    <n v="7778948"/>
    <n v="23434278"/>
    <d v="2022-04-01T11:18:32"/>
    <d v="2022-04-01T11:23:09"/>
    <x v="0"/>
    <s v="BIANCA MOREIRA TERCEIRO"/>
    <n v="17283"/>
    <s v="SARAH DE SOUSA PEREIRA"/>
    <x v="0"/>
    <s v="CONFIRMOU PRESENÇA NA LOJA"/>
    <s v="ACEITE"/>
    <x v="0"/>
    <m/>
    <m/>
    <n v="48996073907"/>
    <m/>
    <m/>
    <s v="Cacau_CC_22.03"/>
    <n v="1648822691362930"/>
    <s v="Preditivo"/>
    <n v="10738"/>
    <s v="CACAU SHOW CI"/>
    <s v="Não"/>
    <m/>
    <m/>
    <m/>
    <m/>
    <m/>
    <m/>
    <s v="Roselaine castilho"/>
    <n v="107732190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Tatiana-cardoso@hotmail.com"/>
    <s v="NI"/>
    <n v="1362"/>
    <s v="Entre R$300 e R$1.999"/>
    <s v="SP SAO ROQUE CENTRO"/>
    <s v="NI"/>
    <s v="DATA: 13/04/2022 APÓS 17H"/>
  </r>
  <r>
    <x v="0"/>
    <x v="6"/>
    <n v="0.47638888888888892"/>
    <d v="1899-12-30T00:00:32"/>
    <x v="0"/>
    <x v="0"/>
    <s v="16"/>
    <x v="1"/>
    <x v="1"/>
    <n v="7779942"/>
    <n v="23413839"/>
    <d v="2022-04-01T11:26:02"/>
    <d v="2022-04-01T11:26:34"/>
    <x v="0"/>
    <s v="BIANCA MOREIRA TERCEIRO"/>
    <n v="17283"/>
    <s v="SARAH DE SOUSA PEREIRA"/>
    <x v="1"/>
    <s v="SOBRE HORÁRIOS DE ATENDIMENTO"/>
    <s v="AGENDAMENTO"/>
    <x v="4"/>
    <m/>
    <m/>
    <n v="16993183655"/>
    <n v="16993183655"/>
    <d v="2022-04-01T11:55:00"/>
    <s v="Cacau_CC_21.03"/>
    <n v="1648823133385550"/>
    <s v="Preditivo"/>
    <n v="10738"/>
    <s v="CACAU SHOW CI"/>
    <s v="Não"/>
    <m/>
    <m/>
    <m/>
    <m/>
    <m/>
    <m/>
    <s v="Tiago Mariano Garcia"/>
    <n v="46008291824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dieniferjuliana404@gmail.com"/>
    <s v="NI"/>
    <d v="1905-11-21T00:00:00"/>
    <s v="Sem faturamento"/>
    <s v="RS SAPUCAIA DO SUL CENTRO"/>
    <s v="NI"/>
    <s v="DATA: 13/04/2022"/>
  </r>
  <r>
    <x v="0"/>
    <x v="6"/>
    <n v="0.47847222222222219"/>
    <d v="1899-12-30T00:00:38"/>
    <x v="0"/>
    <x v="0"/>
    <s v="16"/>
    <x v="1"/>
    <x v="1"/>
    <n v="7780377"/>
    <n v="23414044"/>
    <d v="2022-04-01T11:29:04"/>
    <d v="2022-04-01T11:29:42"/>
    <x v="0"/>
    <s v="BIANCA MOREIRA TERCEIRO"/>
    <n v="17283"/>
    <s v="SARAH DE SOUSA PEREIRA"/>
    <x v="1"/>
    <s v="PEDIU PARA LIGAR EM OUTRO MOMENTO"/>
    <s v="AGENDAMENTO"/>
    <x v="2"/>
    <m/>
    <m/>
    <n v="16993276621"/>
    <n v="16993276621"/>
    <d v="2022-04-01T14:00:00"/>
    <s v="Cacau_CC_21.03"/>
    <n v="1648823314391650"/>
    <s v="Preditivo"/>
    <n v="10738"/>
    <s v="CACAU SHOW CI"/>
    <s v="Não"/>
    <m/>
    <m/>
    <m/>
    <m/>
    <m/>
    <m/>
    <s v="Josiane Gomes dos santos balbini"/>
    <n v="41205104844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Leodorovanessaaparecida@gmail.com"/>
    <s v="NI"/>
    <n v="7132"/>
    <s v="Acima de R$100.000"/>
    <s v="SP ARARAQUARA VILA XAVIER"/>
    <s v="NI"/>
    <s v="DATA: 14/04/2022 APÓS AS 17H"/>
  </r>
  <r>
    <x v="0"/>
    <x v="7"/>
    <n v="0.51041666666666663"/>
    <d v="1899-12-30T00:04:35"/>
    <x v="0"/>
    <x v="0"/>
    <s v="13"/>
    <x v="1"/>
    <x v="1"/>
    <n v="7786799"/>
    <n v="23187170"/>
    <d v="2022-04-01T12:15:48"/>
    <d v="2022-04-01T12:20:23"/>
    <x v="0"/>
    <s v="BIANCA MOREIRA TERCEIRO"/>
    <n v="17283"/>
    <s v="SARAH DE SOUSA PEREIRA"/>
    <x v="0"/>
    <s v="CONFIRMOU PRESENÇA NA LOJA"/>
    <s v="ACEITE"/>
    <x v="0"/>
    <m/>
    <m/>
    <n v="13991069825"/>
    <m/>
    <m/>
    <s v="Cacau_CC_18.03"/>
    <n v="1648826120418570"/>
    <s v="Preditivo"/>
    <n v="10738"/>
    <s v="CACAU SHOW CI"/>
    <s v="Não"/>
    <m/>
    <m/>
    <m/>
    <m/>
    <m/>
    <m/>
    <s v="Nathalia dos Santos Nogueira"/>
    <n v="4606690283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divalrs@gmail.com"/>
    <s v="NI"/>
    <n v="12257"/>
    <s v="Entre R$20.000 e R$29.999"/>
    <s v="SP MAUA VILA ASSIS BRASIL"/>
    <s v="NI"/>
    <s v="LOJA: SP MAUA VILA ASSIS BRASILDIA: 13/04/2022"/>
  </r>
  <r>
    <x v="0"/>
    <x v="8"/>
    <n v="0.5229166666666667"/>
    <d v="1899-12-30T00:03:20"/>
    <x v="0"/>
    <x v="0"/>
    <s v="49"/>
    <x v="0"/>
    <x v="0"/>
    <n v="7789018"/>
    <n v="22879058"/>
    <d v="2022-04-01T12:33:17"/>
    <d v="2022-04-01T12:36:37"/>
    <x v="0"/>
    <s v="BIANCA MOREIRA TERCEIRO"/>
    <n v="17283"/>
    <s v="SARAH DE SOUSA PEREIRA"/>
    <x v="0"/>
    <s v="CONFIRMOU PRESENÇA NA LOJA"/>
    <s v="ACEITE"/>
    <x v="0"/>
    <m/>
    <m/>
    <n v="49999551741"/>
    <m/>
    <m/>
    <s v="Cacau_CC_14.03"/>
    <n v="1648827172459430"/>
    <s v="Preditivo"/>
    <n v="10738"/>
    <s v="CACAU SHOW CI"/>
    <s v="Não"/>
    <m/>
    <m/>
    <m/>
    <m/>
    <m/>
    <m/>
    <s v="SOLANGE NETO DE OLIVEIRA"/>
    <n v="328063690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ndersondasilvafranco666@gmail.com"/>
    <s v="NI"/>
    <d v="1903-11-29T00:00:00"/>
    <s v="Acima de R$100.000"/>
    <s v="RS NOVO HAMBURGO SH NOVO"/>
    <s v="NI"/>
    <s v="LOJA:RS NOVO HAMBURGO SHOPPING NOVO"/>
  </r>
  <r>
    <x v="0"/>
    <x v="8"/>
    <n v="0.53125"/>
    <d v="1899-12-30T00:01:56"/>
    <x v="0"/>
    <x v="0"/>
    <s v="21"/>
    <x v="3"/>
    <x v="1"/>
    <n v="7790727"/>
    <n v="21519109"/>
    <d v="2022-04-01T12:45:53"/>
    <d v="2022-04-01T12:47:49"/>
    <x v="0"/>
    <s v="BIANCA MOREIRA TERCEIRO"/>
    <n v="17283"/>
    <s v="SARAH DE SOUSA PEREIRA"/>
    <x v="0"/>
    <s v="CONFIRMOU PRESENÇA NA LOJA"/>
    <s v="ACEITE"/>
    <x v="0"/>
    <m/>
    <m/>
    <n v="21965551519"/>
    <m/>
    <m/>
    <s v="CC_02_03"/>
    <n v="1648827928494480"/>
    <s v="Preditivo"/>
    <n v="10738"/>
    <s v="CACAU SHOW CI"/>
    <s v="Não"/>
    <m/>
    <m/>
    <m/>
    <m/>
    <m/>
    <m/>
    <s v="Vitoria christiny pinto da Silva"/>
    <n v="1616796979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michellesordi94@gmail.com"/>
    <s v="NI"/>
    <d v="1903-05-14T00:00:00"/>
    <s v="Entre R$20.000 e R$29.999"/>
    <s v="SP OURINHOS CENTRO"/>
    <s v="NI"/>
    <s v="DIA 14/04/22 SP OURINHOS CENTRO"/>
  </r>
  <r>
    <x v="0"/>
    <x v="8"/>
    <n v="0.53680555555555554"/>
    <d v="1899-12-30T00:00:59"/>
    <x v="0"/>
    <x v="0"/>
    <s v="51"/>
    <x v="2"/>
    <x v="0"/>
    <n v="7791614"/>
    <n v="21590279"/>
    <d v="2022-04-01T12:53:08"/>
    <d v="2022-04-01T12:54:07"/>
    <x v="0"/>
    <s v="BIANCA MOREIRA TERCEIRO"/>
    <n v="17283"/>
    <s v="SARAH DE SOUSA PEREIRA"/>
    <x v="1"/>
    <s v="PEDIU PARA LIGAR EM OUTRO MOMENTO"/>
    <s v="AGENDAMENTO"/>
    <x v="2"/>
    <m/>
    <m/>
    <n v="51992983141"/>
    <n v="51992983141"/>
    <d v="2022-04-02T10:00:00"/>
    <s v="CC_04.03"/>
    <n v="1648828363512540"/>
    <s v="Preditivo"/>
    <n v="10738"/>
    <s v="CACAU SHOW CI"/>
    <s v="Não"/>
    <m/>
    <m/>
    <m/>
    <m/>
    <m/>
    <m/>
    <s v="Edson Silva Vargas"/>
    <n v="8385162305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cundarichristiany@gmail.com"/>
    <s v="NI"/>
    <d v="1903-04-21T00:00:00"/>
    <s v="Entre R$30.000 e R$99.999"/>
    <s v="SP PINDAMONHANGABA CENTRO"/>
    <s v="NI"/>
    <s v="DATA: 14/04/2022"/>
  </r>
  <r>
    <x v="0"/>
    <x v="8"/>
    <n v="0.54097222222222219"/>
    <d v="1899-12-30T00:01:40"/>
    <x v="0"/>
    <x v="0"/>
    <s v="16"/>
    <x v="1"/>
    <x v="1"/>
    <n v="7792410"/>
    <n v="21688517"/>
    <d v="2022-04-01T12:59:20"/>
    <d v="2022-04-01T13:01:00"/>
    <x v="0"/>
    <s v="BIANCA MOREIRA TERCEIRO"/>
    <n v="17283"/>
    <s v="SARAH DE SOUSA PEREIRA"/>
    <x v="1"/>
    <s v="PREFERIU FALAR PELO WHATSAPP"/>
    <s v="AGENDAMENTO"/>
    <x v="1"/>
    <m/>
    <m/>
    <n v="16988703493"/>
    <n v="16988703493"/>
    <d v="2022-04-01T13:30:00"/>
    <s v="Cacau_CC_07.03.csv"/>
    <n v="1648828730530190"/>
    <s v="Preditivo"/>
    <n v="10738"/>
    <s v="CACAU SHOW CI"/>
    <s v="Não"/>
    <m/>
    <m/>
    <m/>
    <m/>
    <m/>
    <m/>
    <s v="Nayara Caroline de Menezes Camargo"/>
    <n v="3675988783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ndreluiis89@hotmail.com"/>
    <s v="NI"/>
    <d v="1921-05-08T00:00:00"/>
    <s v="Entre R$30.000 e R$99.999"/>
    <s v="SP SBC CARREFOUR DEMARCHI"/>
    <s v="NI"/>
    <s v="R. Mal. Deodoro, 667 - Centro, São Bernardo do Campo - SP, 09710-011DIA:16/04/2022"/>
  </r>
  <r>
    <x v="0"/>
    <x v="9"/>
    <n v="0.5444444444444444"/>
    <d v="1899-12-30T00:11:34"/>
    <x v="0"/>
    <x v="0"/>
    <s v="47"/>
    <x v="0"/>
    <x v="0"/>
    <n v="7793021"/>
    <n v="25386618"/>
    <d v="2022-04-01T13:04:39"/>
    <d v="2022-04-01T13:16:13"/>
    <x v="0"/>
    <s v="BIANCA MOREIRA TERCEIRO"/>
    <n v="17283"/>
    <s v="SARAH DE SOUSA PEREIRA"/>
    <x v="0"/>
    <s v="CONFIRMOU PRESENÇA NA LOJA"/>
    <s v="ACEITE"/>
    <x v="0"/>
    <m/>
    <m/>
    <n v="47997345905"/>
    <m/>
    <m/>
    <s v="Cacau_CC_01.04"/>
    <n v="1648829059547880"/>
    <s v="Preditivo"/>
    <n v="10738"/>
    <s v="CACAU SHOW CI"/>
    <s v="Não"/>
    <m/>
    <m/>
    <m/>
    <m/>
    <m/>
    <m/>
    <s v="MARCIO ANTONIO SLAVIERO LUERSEN JUNIOR"/>
    <n v="1116200074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paulladaiane12@gmail.com"/>
    <s v="NI"/>
    <n v="1030"/>
    <s v="Entre R$30.000 e R$99.999"/>
    <s v="RS IJUI CENTRO"/>
    <s v="NI"/>
    <s v="DIA 19/04/22 RS IJUI CENTRO"/>
  </r>
  <r>
    <x v="0"/>
    <x v="9"/>
    <n v="0.55277777777777781"/>
    <d v="1899-12-30T00:01:22"/>
    <x v="0"/>
    <x v="0"/>
    <s v="17"/>
    <x v="1"/>
    <x v="1"/>
    <n v="7794414"/>
    <n v="24228053"/>
    <d v="2022-04-01T13:16:38"/>
    <d v="2022-04-01T13:18:00"/>
    <x v="0"/>
    <s v="BIANCA MOREIRA TERCEIRO"/>
    <n v="17283"/>
    <s v="SARAH DE SOUSA PEREIRA"/>
    <x v="0"/>
    <s v="CONFIRMOU PRESENÇA NA LOJA"/>
    <s v="ACEITE"/>
    <x v="0"/>
    <m/>
    <m/>
    <n v="17992845720"/>
    <m/>
    <m/>
    <s v="Cacau_CC_31.03"/>
    <n v="1648829774577570"/>
    <s v="Preditivo"/>
    <n v="10738"/>
    <s v="CACAU SHOW CI"/>
    <s v="Não"/>
    <m/>
    <m/>
    <m/>
    <m/>
    <m/>
    <m/>
    <s v="Alessandra LibralÃ£o"/>
    <n v="2568258187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ugustinho8991237@gmail.com"/>
    <s v="NI"/>
    <n v="13377"/>
    <s v="Entre R$300 e R$1.999"/>
    <s v="SP PIRACICABA SUPER PAGUE MENOS"/>
    <s v="NI"/>
    <s v="18/04/2022***"/>
  </r>
  <r>
    <x v="0"/>
    <x v="9"/>
    <n v="0.5541666666666667"/>
    <d v="1899-12-30T00:00:52"/>
    <x v="0"/>
    <x v="0"/>
    <s v="51"/>
    <x v="2"/>
    <x v="0"/>
    <n v="7794618"/>
    <n v="24165679"/>
    <d v="2022-04-01T13:18:24"/>
    <d v="2022-04-01T13:19:16"/>
    <x v="0"/>
    <s v="BIANCA MOREIRA TERCEIRO"/>
    <n v="17283"/>
    <s v="SARAH DE SOUSA PEREIRA"/>
    <x v="1"/>
    <s v="PEDIU PARA LIGAR EM OUTRO MOMENTO"/>
    <s v="AGENDAMENTO"/>
    <x v="2"/>
    <m/>
    <m/>
    <n v="51991251677"/>
    <n v="51991251677"/>
    <d v="2022-04-01T17:00:00"/>
    <s v="Cacau_CC_30.03"/>
    <n v="1648829870583910"/>
    <s v="Preditivo"/>
    <n v="10738"/>
    <s v="CACAU SHOW CI"/>
    <s v="Não"/>
    <m/>
    <m/>
    <m/>
    <m/>
    <m/>
    <m/>
    <s v="Katia Ribeiro Soares"/>
    <n v="270279024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carolpeixoto1@hotmail.com"/>
    <s v="NI"/>
    <d v="1923-04-09T00:00:00"/>
    <s v="Entre R$20.000 e R$29.999"/>
    <s v="SP GUARIBA CENTRO"/>
    <s v="NI"/>
    <s v="DIA 20/04/22 SP GUARIBA CENTRO"/>
  </r>
  <r>
    <x v="0"/>
    <x v="9"/>
    <n v="0.55555555555555558"/>
    <d v="1899-12-30T00:09:14"/>
    <x v="0"/>
    <x v="0"/>
    <s v="19"/>
    <x v="1"/>
    <x v="1"/>
    <n v="7794813"/>
    <n v="24165789"/>
    <d v="2022-04-01T13:20:22"/>
    <d v="2022-04-01T13:29:36"/>
    <x v="0"/>
    <s v="BIANCA MOREIRA TERCEIRO"/>
    <n v="17283"/>
    <s v="SARAH DE SOUSA PEREIRA"/>
    <x v="0"/>
    <s v="CONFIRMOU PRESENÇA NA LOJA"/>
    <s v="ACEITE"/>
    <x v="0"/>
    <m/>
    <m/>
    <n v="19992878392"/>
    <m/>
    <m/>
    <s v="Cacau_CC_30.03"/>
    <n v="1648829990586820"/>
    <s v="Preditivo"/>
    <n v="10738"/>
    <s v="CACAU SHOW CI"/>
    <s v="Não"/>
    <m/>
    <m/>
    <m/>
    <m/>
    <m/>
    <m/>
    <s v="Ana Paula Seixas"/>
    <n v="26404704854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lininhazinhapf@hotmail.com"/>
    <s v="NI"/>
    <d v="1937-04-10T00:00:00"/>
    <s v="Sem faturamento"/>
    <s v="SP PALESTINA CONT CENTRO"/>
    <s v="NI"/>
    <s v="DIA 18/04/22  Riopreto Shopping Center - SH CENTER - Av. Brg. Faria Lima, 6363 - LJ 175 - Jardim Morumbi, São José do Rio Preto - SP"/>
  </r>
  <r>
    <x v="0"/>
    <x v="9"/>
    <n v="0.55347222222222225"/>
    <d v="1899-12-30T00:10:03"/>
    <x v="1"/>
    <x v="0"/>
    <s v="14"/>
    <x v="1"/>
    <x v="1"/>
    <n v="7794466"/>
    <n v="24228068"/>
    <d v="2022-04-01T13:17:04"/>
    <d v="2022-04-01T13:27:07"/>
    <x v="0"/>
    <s v="SILVIO ANTONIO RIBEIRO BRUZACA JUNIOR"/>
    <n v="17286"/>
    <s v="SARAH DE SOUSA PEREIRA"/>
    <x v="1"/>
    <s v="CLIENTE VAI ANALISAR A PROPOSTA"/>
    <s v="AGENDAMENTO"/>
    <x v="5"/>
    <m/>
    <m/>
    <n v="14981532276"/>
    <n v="14981532276"/>
    <d v="2022-04-01T13:57:00"/>
    <s v="Cacau_CC_31.03"/>
    <n v="1648829777577820"/>
    <s v="Preditivo"/>
    <n v="10738"/>
    <s v="CACAU SHOW CI"/>
    <s v="Não"/>
    <m/>
    <m/>
    <m/>
    <m/>
    <m/>
    <m/>
    <s v="Ana Paula da Cunha GÃ¶tz"/>
    <n v="3254849280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taianet656@gmail.com"/>
    <s v="NI"/>
    <d v="1905-06-05T00:00:00"/>
    <s v="Entre R$30.000 e R$99.999"/>
    <s v="RS BAGE CENTRO"/>
    <s v="NI"/>
    <s v="RS BAGE CENTRO18/04/2022"/>
  </r>
  <r>
    <x v="0"/>
    <x v="9"/>
    <n v="0.56180555555555556"/>
    <d v="1899-12-30T00:01:01"/>
    <x v="1"/>
    <x v="0"/>
    <s v="14"/>
    <x v="1"/>
    <x v="1"/>
    <n v="7795937"/>
    <n v="24228068"/>
    <d v="2022-04-01T13:29:51"/>
    <d v="2022-04-01T13:30:52"/>
    <x v="0"/>
    <s v="SILVIO ANTONIO RIBEIRO BRUZACA JUNIOR"/>
    <n v="17286"/>
    <s v="SARAH DE SOUSA PEREIRA"/>
    <x v="0"/>
    <s v="CONFIRMOU PRESENÇA NA LOJA"/>
    <s v="ACEITE"/>
    <x v="0"/>
    <m/>
    <m/>
    <n v="14981532276"/>
    <m/>
    <m/>
    <s v="Cacau_CC_31.03"/>
    <m/>
    <s v="Consulta De Cliente"/>
    <n v="10738"/>
    <s v="CACAU SHOW CI"/>
    <s v="Não"/>
    <m/>
    <m/>
    <m/>
    <m/>
    <m/>
    <m/>
    <s v="Ana Paula da Cunha GÃ¶tz"/>
    <n v="3254849280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joaocarlossoares105@gmail.com"/>
    <s v="NI"/>
    <d v="1920-12-13T00:00:00"/>
    <s v="Acima de R$100.000"/>
    <s v="RS SARANDI CENTRO"/>
    <s v="NI"/>
    <d v="2022-04-20T00:00:00"/>
  </r>
  <r>
    <x v="0"/>
    <x v="10"/>
    <n v="0.56319444444444444"/>
    <d v="1899-12-30T00:02:29"/>
    <x v="0"/>
    <x v="0"/>
    <s v="47"/>
    <x v="0"/>
    <x v="0"/>
    <n v="7796158"/>
    <n v="23694529"/>
    <d v="2022-04-01T13:31:53"/>
    <d v="2022-04-01T13:34:22"/>
    <x v="0"/>
    <s v="BIANCA MOREIRA TERCEIRO"/>
    <n v="17283"/>
    <s v="SARAH DE SOUSA PEREIRA"/>
    <x v="0"/>
    <s v="CONFIRMOU PRESENÇA NA LOJA"/>
    <s v="ACEITE"/>
    <x v="0"/>
    <m/>
    <m/>
    <n v="47988540670"/>
    <m/>
    <m/>
    <s v="Cacau_CC_25.03.csv"/>
    <n v="1648830698614160"/>
    <s v="Preditivo"/>
    <n v="10738"/>
    <s v="CACAU SHOW CI"/>
    <s v="Não"/>
    <m/>
    <m/>
    <m/>
    <m/>
    <m/>
    <m/>
    <s v="GABRIELA SAMARA ESPINDOLA DA COSTA NEGHERBON"/>
    <n v="1162917695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joao_ferreira_silva@outlook.com"/>
    <s v="NI"/>
    <n v="13885"/>
    <s v="Sem cadastros"/>
    <s v="SP COTIA BEST CENTER MALL"/>
    <s v="NI"/>
    <s v="DATA: 18/04/2022"/>
  </r>
  <r>
    <x v="0"/>
    <x v="10"/>
    <n v="0.56458333333333333"/>
    <d v="1899-12-30T00:03:52"/>
    <x v="1"/>
    <x v="0"/>
    <s v="13"/>
    <x v="1"/>
    <x v="1"/>
    <n v="7796376"/>
    <n v="23618497"/>
    <d v="2022-04-01T13:33:57"/>
    <d v="2022-04-01T13:37:49"/>
    <x v="0"/>
    <s v="SILVIO ANTONIO RIBEIRO BRUZACA JUNIOR"/>
    <n v="17286"/>
    <s v="SARAH DE SOUSA PEREIRA"/>
    <x v="1"/>
    <s v="CLIENTE VAI ANALISAR A PROPOSTA"/>
    <s v="AGENDAMENTO"/>
    <x v="5"/>
    <m/>
    <m/>
    <n v="13991261774"/>
    <n v="13991261774"/>
    <d v="2022-04-11T14:07:00"/>
    <s v="Cacau_CC_23.03"/>
    <n v="1648830814616120"/>
    <s v="Preditivo"/>
    <n v="10738"/>
    <s v="CACAU SHOW CI"/>
    <s v="Não"/>
    <m/>
    <m/>
    <m/>
    <m/>
    <m/>
    <m/>
    <s v="Diego de Oliveira Castor"/>
    <n v="4302311487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cilene-neves@hotmail.com"/>
    <s v="NI"/>
    <n v="2207"/>
    <s v="Acima de R$100.000"/>
    <s v="SP TAUBATE CENTRO"/>
    <s v="NI"/>
    <m/>
  </r>
  <r>
    <x v="0"/>
    <x v="10"/>
    <n v="0.56666666666666665"/>
    <d v="1899-12-30T00:00:14"/>
    <x v="0"/>
    <x v="0"/>
    <s v="55"/>
    <x v="2"/>
    <x v="0"/>
    <n v="7796601"/>
    <n v="23618689"/>
    <d v="2022-04-01T13:36:37"/>
    <d v="2022-04-01T13:36:51"/>
    <x v="0"/>
    <s v="BIANCA MOREIRA TERCEIRO"/>
    <n v="17283"/>
    <s v="SARAH DE SOUSA PEREIRA"/>
    <x v="1"/>
    <s v="PEDIU PARA LIGAR EM OUTRO MOMENTO"/>
    <s v="AGENDAMENTO"/>
    <x v="2"/>
    <m/>
    <m/>
    <n v="55996758767"/>
    <n v="55996758767"/>
    <d v="2022-04-01T19:00:00"/>
    <s v="Cacau_CC_23.03"/>
    <n v="1648830924616810"/>
    <s v="Preditivo"/>
    <n v="10738"/>
    <s v="CACAU SHOW CI"/>
    <s v="Não"/>
    <m/>
    <m/>
    <m/>
    <m/>
    <m/>
    <m/>
    <s v="Marieli Carvalho"/>
    <n v="3366658061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camila_meneguine@hotmail.com"/>
    <s v="NI"/>
    <d v="1903-06-18T00:00:00"/>
    <s v="Entre R$30.000 e R$99.999"/>
    <s v="RS GUAIBA CENTRO"/>
    <s v="NI"/>
    <s v="DIA 12/04/22 RS GUAIBA CENTRO"/>
  </r>
  <r>
    <x v="0"/>
    <x v="10"/>
    <n v="0.56805555555555554"/>
    <d v="1899-12-30T00:01:38"/>
    <x v="0"/>
    <x v="0"/>
    <s v="14"/>
    <x v="1"/>
    <x v="1"/>
    <n v="7796765"/>
    <n v="23414132"/>
    <d v="2022-04-01T13:38:38"/>
    <d v="2022-04-01T13:40:16"/>
    <x v="0"/>
    <s v="BIANCA MOREIRA TERCEIRO"/>
    <n v="17283"/>
    <s v="SARAH DE SOUSA PEREIRA"/>
    <x v="0"/>
    <s v="CONFIRMOU PRESENÇA NA LOJA"/>
    <s v="ACEITE"/>
    <x v="0"/>
    <m/>
    <m/>
    <n v="14997332166"/>
    <m/>
    <m/>
    <s v="Cacau_CC_21.03"/>
    <n v="1648831105619390"/>
    <s v="Preditivo"/>
    <n v="10738"/>
    <s v="CACAU SHOW CI"/>
    <s v="Não"/>
    <m/>
    <m/>
    <m/>
    <m/>
    <m/>
    <m/>
    <s v="Inglid cristine neves nabeiro"/>
    <n v="3523331480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fana65183@gmail.com"/>
    <s v="NI"/>
    <n v="9607"/>
    <s v="Acima de R$100.000"/>
    <s v="SP SANTANA DE PARNAIBA FAZENDINHA"/>
    <s v="NI"/>
    <s v="DIA 23/04/22 SP SANTANA DE PARNAIBA FAZENDINHA"/>
  </r>
  <r>
    <x v="0"/>
    <x v="10"/>
    <n v="0.56944444444444442"/>
    <d v="1899-12-30T00:06:54"/>
    <x v="1"/>
    <x v="0"/>
    <s v="11"/>
    <x v="1"/>
    <x v="1"/>
    <n v="7796924"/>
    <n v="23187388"/>
    <d v="2022-04-01T13:40:39"/>
    <d v="2022-04-01T13:47:33"/>
    <x v="0"/>
    <s v="SILVIO ANTONIO RIBEIRO BRUZACA JUNIOR"/>
    <n v="17286"/>
    <s v="SARAH DE SOUSA PEREIRA"/>
    <x v="0"/>
    <s v="CONFIRMOU PRESENÇA NA LOJA"/>
    <s v="ACEITE"/>
    <x v="0"/>
    <m/>
    <m/>
    <n v="11965744564"/>
    <m/>
    <m/>
    <s v="Cacau_CC_18.03"/>
    <n v="1648831215621000"/>
    <s v="Preditivo"/>
    <n v="10738"/>
    <s v="CACAU SHOW CI"/>
    <s v="Não"/>
    <m/>
    <m/>
    <m/>
    <m/>
    <m/>
    <m/>
    <s v="Luciana da Silva Veiga"/>
    <n v="5603045787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piresqueli@hotmail.com"/>
    <s v="NI"/>
    <d v="1934-06-03T00:00:00"/>
    <s v="Sem faturamento"/>
    <s v="RS SANTA MARIA CONT SUPER PERUZZO"/>
    <s v="NI"/>
    <s v="LOJA: ROYAL PLAZA SHOPPING DATA: 23/04/2022"/>
  </r>
  <r>
    <x v="0"/>
    <x v="10"/>
    <n v="0.57777777777777783"/>
    <d v="1899-12-30T00:01:44"/>
    <x v="2"/>
    <x v="0"/>
    <s v="48"/>
    <x v="0"/>
    <x v="0"/>
    <n v="7797703"/>
    <n v="21518070"/>
    <d v="2022-04-01T13:52:09"/>
    <d v="2022-04-01T13:53:53"/>
    <x v="0"/>
    <s v="ANA CAROLLYNE DA CRUZ MIRANDA"/>
    <n v="17281"/>
    <s v="SARAH DE SOUSA PEREIRA"/>
    <x v="1"/>
    <s v="CLIENTE VAI ANALISAR A PROPOSTA"/>
    <s v="AGENDAMENTO"/>
    <x v="5"/>
    <m/>
    <m/>
    <n v="48984610063"/>
    <n v="48984610063"/>
    <d v="2022-04-01T14:23:00"/>
    <s v="CC_02_03"/>
    <n v="1648831903627490"/>
    <s v="Preditivo"/>
    <n v="10738"/>
    <s v="CACAU SHOW CI"/>
    <s v="Não"/>
    <m/>
    <m/>
    <m/>
    <m/>
    <m/>
    <m/>
    <s v="SuÃ©len de Souza Pereira de Andrade"/>
    <n v="311188001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crisdomjur@gmail.com"/>
    <s v="NI"/>
    <n v="10665"/>
    <s v="Entre R$2.000 e R$4.999"/>
    <s v="SC JOINVILLE HIPERMERCADO CONDOR"/>
    <s v="NI"/>
    <s v="ATÉ DIA 16/04/22 SC JOINVILLE HIPERMERCADO CONDOR"/>
  </r>
  <r>
    <x v="0"/>
    <x v="10"/>
    <n v="0.57986111111111105"/>
    <d v="1899-12-30T00:04:18"/>
    <x v="1"/>
    <x v="0"/>
    <s v="51"/>
    <x v="2"/>
    <x v="0"/>
    <n v="7797983"/>
    <n v="21688484"/>
    <d v="2022-04-01T13:55:41"/>
    <d v="2022-04-01T13:59:59"/>
    <x v="0"/>
    <s v="SILVIO ANTONIO RIBEIRO BRUZACA JUNIOR"/>
    <n v="17286"/>
    <s v="SARAH DE SOUSA PEREIRA"/>
    <x v="0"/>
    <s v="CONFIRMOU PRESENÇA NA LOJA"/>
    <s v="ACEITE"/>
    <x v="0"/>
    <m/>
    <m/>
    <n v="51991139192"/>
    <m/>
    <m/>
    <s v="Cacau_CC_07.03.csv"/>
    <n v="1648832127632010"/>
    <s v="Preditivo"/>
    <n v="10738"/>
    <s v="CACAU SHOW CI"/>
    <s v="Não"/>
    <m/>
    <m/>
    <m/>
    <m/>
    <m/>
    <m/>
    <s v="LINDOMARA CAMARGO PEREIRA"/>
    <n v="86354604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Marcileneluizeduardo@gmail.com"/>
    <s v="NI"/>
    <d v="1905-06-22T00:00:00"/>
    <s v="Entre R$30.000 e R$99.999"/>
    <s v="SC PALHOCA SH VIA CATARINA"/>
    <s v="NI"/>
    <s v="DIA 14/04/22 SC PALHOCA SH VIA CATARINA"/>
  </r>
  <r>
    <x v="0"/>
    <x v="10"/>
    <n v="0.58194444444444449"/>
    <d v="1899-12-30T00:02:33"/>
    <x v="0"/>
    <x v="0"/>
    <s v="11"/>
    <x v="1"/>
    <x v="1"/>
    <n v="7798209"/>
    <n v="25386677"/>
    <d v="2022-04-01T13:58:12"/>
    <d v="2022-04-01T14:00:45"/>
    <x v="0"/>
    <s v="BIANCA MOREIRA TERCEIRO"/>
    <n v="17283"/>
    <s v="SARAH DE SOUSA PEREIRA"/>
    <x v="0"/>
    <s v="CONFIRMOU PRESENÇA NA LOJA"/>
    <s v="ACEITE"/>
    <x v="0"/>
    <m/>
    <m/>
    <n v="11977610684"/>
    <m/>
    <m/>
    <s v="Cacau_CC_01.04"/>
    <n v="1648832276634260"/>
    <s v="Preditivo"/>
    <n v="10738"/>
    <s v="CACAU SHOW CI"/>
    <s v="Não"/>
    <m/>
    <m/>
    <m/>
    <m/>
    <m/>
    <m/>
    <s v="Amabilaine Kerolin lima"/>
    <n v="5007822086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isabelaazevedo08@gmail.com"/>
    <s v="NI"/>
    <n v="1046"/>
    <s v="Entre R$30.000 e R$99.999"/>
    <s v="SP BAURU CENTRO"/>
    <s v="NI"/>
    <s v="DATA: 15/04/2022"/>
  </r>
  <r>
    <x v="0"/>
    <x v="11"/>
    <n v="0.58333333333333337"/>
    <d v="1899-12-30T00:01:58"/>
    <x v="2"/>
    <x v="0"/>
    <s v="16"/>
    <x v="1"/>
    <x v="1"/>
    <n v="7798467"/>
    <n v="25386784"/>
    <d v="2022-04-01T14:00:52"/>
    <d v="2022-04-01T14:02:50"/>
    <x v="0"/>
    <s v="ANA CAROLLYNE DA CRUZ MIRANDA"/>
    <n v="17281"/>
    <s v="SARAH DE SOUSA PEREIRA"/>
    <x v="1"/>
    <s v="PEDIU PARA LIGAR EM OUTRO MOMENTO"/>
    <s v="AGENDAMENTO"/>
    <x v="2"/>
    <m/>
    <m/>
    <n v="16994338516"/>
    <n v="16994338516"/>
    <d v="2022-04-01T14:32:00"/>
    <s v="Cacau_CC_01.04"/>
    <n v="1648832408635510"/>
    <s v="Preditivo"/>
    <n v="10738"/>
    <s v="CACAU SHOW CI"/>
    <s v="Não"/>
    <m/>
    <m/>
    <m/>
    <m/>
    <m/>
    <m/>
    <s v="Adriana Piola SilvÃ©rio"/>
    <n v="1753820685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rose85094@gmail.com"/>
    <s v="NI"/>
    <d v="1903-05-08T00:00:00"/>
    <s v="Entre R$30.000 e R$99.999"/>
    <s v="SP HORTOLANDIA CENTRO"/>
    <s v="NI"/>
    <s v="ATÉ DIA 16/04/22 SP HORTOLANDIA CENTRO"/>
  </r>
  <r>
    <x v="0"/>
    <x v="11"/>
    <n v="0.5854166666666667"/>
    <d v="1899-12-30T00:00:27"/>
    <x v="2"/>
    <x v="0"/>
    <s v="51"/>
    <x v="2"/>
    <x v="0"/>
    <n v="7798727"/>
    <n v="24072750"/>
    <d v="2022-04-01T14:03:29"/>
    <d v="2022-04-01T14:03:56"/>
    <x v="0"/>
    <s v="ANA CAROLLYNE DA CRUZ MIRANDA"/>
    <n v="17281"/>
    <s v="SARAH DE SOUSA PEREIRA"/>
    <x v="1"/>
    <s v="SOBRE HORÁRIOS DE ATENDIMENTO"/>
    <s v="AGENDAMENTO"/>
    <x v="4"/>
    <m/>
    <m/>
    <n v="51986173354"/>
    <n v="51986173354"/>
    <d v="2022-04-01T14:33:00"/>
    <s v="Cacau_CC_28.03"/>
    <n v="1648832576636930"/>
    <s v="Preditivo"/>
    <n v="10738"/>
    <s v="CACAU SHOW CI"/>
    <s v="Não"/>
    <m/>
    <m/>
    <m/>
    <m/>
    <m/>
    <m/>
    <s v="Ezequiel"/>
    <n v="131801805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claudiarrreis@hotmail.com"/>
    <s v="NI"/>
    <d v="1916-05-22T00:00:00"/>
    <s v="Entre R$5.000 e R$9.999"/>
    <s v="SP SANTOS GALERIA RUA"/>
    <s v="NI"/>
    <s v="DIA:28/04/2022LOJA: SP SANTOS GALERIA RUA"/>
  </r>
  <r>
    <x v="0"/>
    <x v="11"/>
    <n v="0.58680555555555558"/>
    <d v="1899-12-30T00:04:06"/>
    <x v="0"/>
    <x v="0"/>
    <s v="48"/>
    <x v="0"/>
    <x v="0"/>
    <n v="7798915"/>
    <n v="23618445"/>
    <d v="2022-04-01T14:05:03"/>
    <d v="2022-04-01T14:09:09"/>
    <x v="0"/>
    <s v="BIANCA MOREIRA TERCEIRO"/>
    <n v="17283"/>
    <s v="SARAH DE SOUSA PEREIRA"/>
    <x v="0"/>
    <s v="CONFIRMOU PRESENÇA NA LOJA"/>
    <s v="ACEITE"/>
    <x v="0"/>
    <m/>
    <m/>
    <n v="48996405772"/>
    <m/>
    <m/>
    <s v="Cacau_CC_23.03"/>
    <n v="1648832675638290"/>
    <s v="Preditivo"/>
    <n v="10738"/>
    <s v="CACAU SHOW CI"/>
    <s v="Não"/>
    <m/>
    <m/>
    <m/>
    <m/>
    <m/>
    <m/>
    <s v="Florise deina"/>
    <n v="653840390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cristinafer1972@gmail.com"/>
    <s v="NI"/>
    <d v="1903-04-21T00:00:00"/>
    <s v="Entre R$30.000 e R$99.999"/>
    <s v="SP PINDAMONHANGABA CENTRO"/>
    <s v="NI"/>
    <s v="LOJA:SP PINDAMONHANGABA CENTRODIA: 14/04/2022"/>
  </r>
  <r>
    <x v="0"/>
    <x v="11"/>
    <n v="0.58402777777777781"/>
    <d v="1899-12-30T00:06:26"/>
    <x v="1"/>
    <x v="0"/>
    <s v="48"/>
    <x v="0"/>
    <x v="0"/>
    <n v="7798562"/>
    <n v="24165678"/>
    <d v="2022-04-01T14:01:56"/>
    <d v="2022-04-01T14:08:22"/>
    <x v="0"/>
    <s v="SILVIO ANTONIO RIBEIRO BRUZACA JUNIOR"/>
    <n v="17286"/>
    <s v="SARAH DE SOUSA PEREIRA"/>
    <x v="0"/>
    <s v="CONFIRMOU PRESENÇA NA LOJA"/>
    <s v="ACEITE"/>
    <x v="0"/>
    <m/>
    <m/>
    <n v="48998686914"/>
    <m/>
    <m/>
    <s v="Cacau_CC_30.03"/>
    <n v="1648832487636200"/>
    <s v="Preditivo"/>
    <n v="10738"/>
    <s v="CACAU SHOW CI"/>
    <s v="Não"/>
    <m/>
    <m/>
    <m/>
    <m/>
    <m/>
    <m/>
    <s v="MARIA EDUARDA CAMPOS GARCIA"/>
    <n v="834523493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ugustinho8991237@gmail.com"/>
    <s v="NI"/>
    <n v="13377"/>
    <s v="Entre R$300 e R$1.999"/>
    <s v="SP PIRACICABA SUPER PAGUE MENOS"/>
    <s v="NI"/>
    <s v="DATA: 18/09/2022"/>
  </r>
  <r>
    <x v="0"/>
    <x v="11"/>
    <n v="0.59097222222222223"/>
    <d v="1899-12-30T00:00:19"/>
    <x v="1"/>
    <x v="0"/>
    <s v="19"/>
    <x v="1"/>
    <x v="1"/>
    <n v="7799658"/>
    <n v="24073000"/>
    <d v="2022-04-01T14:11:51"/>
    <d v="2022-04-01T14:12:10"/>
    <x v="0"/>
    <s v="SILVIO ANTONIO RIBEIRO BRUZACA JUNIOR"/>
    <n v="17286"/>
    <s v="SARAH DE SOUSA PEREIRA"/>
    <x v="0"/>
    <s v="CONFIRMOU PRESENÇA NA LOJA"/>
    <s v="ACEITE"/>
    <x v="0"/>
    <m/>
    <m/>
    <n v="19993605699"/>
    <m/>
    <m/>
    <s v="Cacau_CC_28.03"/>
    <m/>
    <s v="Consulta De Cliente"/>
    <n v="10738"/>
    <s v="CACAU SHOW CI"/>
    <s v="Não"/>
    <m/>
    <m/>
    <m/>
    <m/>
    <m/>
    <m/>
    <s v="Rosemari Aparecida marsola de Paula"/>
    <n v="31608594874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fernandacosta1722@gmail.com"/>
    <s v="NI"/>
    <n v="4798"/>
    <s v="Entre R$2.000 e R$4.999"/>
    <s v="SP CARAPICUIBA SH CARAPICUIBA"/>
    <s v="NI"/>
    <s v="DATA: 12/04/2022"/>
  </r>
  <r>
    <x v="0"/>
    <x v="11"/>
    <n v="0.59305555555555556"/>
    <d v="1899-12-30T00:01:46"/>
    <x v="0"/>
    <x v="0"/>
    <s v="19"/>
    <x v="1"/>
    <x v="1"/>
    <n v="7799926"/>
    <n v="25386629"/>
    <d v="2022-04-01T14:14:10"/>
    <d v="2022-04-01T14:15:56"/>
    <x v="0"/>
    <s v="BIANCA MOREIRA TERCEIRO"/>
    <n v="17283"/>
    <s v="SARAH DE SOUSA PEREIRA"/>
    <x v="1"/>
    <s v="PEDIU PARA LIGAR EM OUTRO MOMENTO"/>
    <s v="AGENDAMENTO"/>
    <x v="5"/>
    <m/>
    <m/>
    <n v="19992288402"/>
    <n v="19992288402"/>
    <d v="2022-04-01T17:30:00"/>
    <s v="Cacau_CC_01.04"/>
    <n v="1648833232644290"/>
    <s v="Preditivo"/>
    <n v="10738"/>
    <s v="CACAU SHOW CI"/>
    <s v="Não"/>
    <m/>
    <m/>
    <m/>
    <m/>
    <m/>
    <m/>
    <s v="Amanda Busnardo"/>
    <n v="4447157683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jaquelinebortoleto@icloud.com"/>
    <s v="NI"/>
    <d v="1904-12-09T00:00:00"/>
    <s v="Abaixo de R$299"/>
    <s v="SP RIBEIRAO PRETO CARREFOUR VIA NORTE"/>
    <s v="NI"/>
    <s v="DATA: 12/04/2022"/>
  </r>
  <r>
    <x v="0"/>
    <x v="11"/>
    <n v="0.59375"/>
    <d v="1899-12-30T00:02:43"/>
    <x v="2"/>
    <x v="0"/>
    <s v="11"/>
    <x v="1"/>
    <x v="1"/>
    <n v="7800074"/>
    <n v="25386673"/>
    <d v="2022-04-01T14:15:36"/>
    <d v="2022-04-01T14:18:19"/>
    <x v="0"/>
    <s v="ANA CAROLLYNE DA CRUZ MIRANDA"/>
    <n v="17281"/>
    <s v="SARAH DE SOUSA PEREIRA"/>
    <x v="1"/>
    <s v="CLIENTE VAI ANALISAR A PROPOSTA"/>
    <s v="AGENDAMENTO"/>
    <x v="5"/>
    <m/>
    <m/>
    <n v="11977023213"/>
    <n v="11977023213"/>
    <d v="2022-04-01T14:48:00"/>
    <s v="Cacau_CC_01.04"/>
    <n v="1648833316645020"/>
    <s v="Preditivo"/>
    <n v="10738"/>
    <s v="CACAU SHOW CI"/>
    <s v="Não"/>
    <m/>
    <m/>
    <m/>
    <m/>
    <m/>
    <m/>
    <s v="Suziane Rodrigues da Silva"/>
    <n v="4920162383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fernanda.csilveira@outlook.com"/>
    <s v="NI"/>
    <d v="1903-01-08T00:00:00"/>
    <s v="Entre R$30.000 e R$99.999"/>
    <s v="SP ITATIBA CENTRO"/>
    <s v="NI"/>
    <s v="DATA: 12/04/2022"/>
  </r>
  <r>
    <x v="0"/>
    <x v="11"/>
    <n v="0.59583333333333333"/>
    <d v="1899-12-30T00:00:51"/>
    <x v="0"/>
    <x v="0"/>
    <s v="19"/>
    <x v="1"/>
    <x v="1"/>
    <n v="7800311"/>
    <n v="24227820"/>
    <d v="2022-04-01T14:18:01"/>
    <d v="2022-04-01T14:18:52"/>
    <x v="0"/>
    <s v="BIANCA MOREIRA TERCEIRO"/>
    <n v="17283"/>
    <s v="SARAH DE SOUSA PEREIRA"/>
    <x v="1"/>
    <s v="PEDIU PARA LIGAR EM OUTRO MOMENTO"/>
    <s v="AGENDAMENTO"/>
    <x v="2"/>
    <m/>
    <m/>
    <n v="19989380337"/>
    <n v="19989380337"/>
    <d v="2022-04-01T15:00:00"/>
    <s v="Cacau_CC_31.03"/>
    <n v="1648833447647110"/>
    <s v="Preditivo"/>
    <n v="10738"/>
    <s v="CACAU SHOW CI"/>
    <s v="Não"/>
    <m/>
    <m/>
    <m/>
    <m/>
    <m/>
    <m/>
    <s v="Evelyn"/>
    <n v="48925523809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gabidiaslvp@gmail.com"/>
    <s v="NI"/>
    <d v="1932-10-29T00:00:00"/>
    <s v="Entre R$2.000 e R$4.999"/>
    <s v="SP DIADEMA CARREFOUR DIADEMA"/>
    <s v="NI"/>
    <s v="DATA: 11/04/2022"/>
  </r>
  <r>
    <x v="0"/>
    <x v="11"/>
    <n v="0.59652777777777777"/>
    <d v="1899-12-30T00:04:14"/>
    <x v="0"/>
    <x v="0"/>
    <s v="13"/>
    <x v="1"/>
    <x v="1"/>
    <n v="7800412"/>
    <n v="24227846"/>
    <d v="2022-04-01T14:19:06"/>
    <d v="2022-04-01T14:23:20"/>
    <x v="0"/>
    <s v="BIANCA MOREIRA TERCEIRO"/>
    <n v="17283"/>
    <s v="SARAH DE SOUSA PEREIRA"/>
    <x v="0"/>
    <s v="CONFIRMOU PRESENÇA NA LOJA"/>
    <s v="ACEITE"/>
    <x v="0"/>
    <m/>
    <m/>
    <n v="13997775313"/>
    <m/>
    <m/>
    <s v="Cacau_CC_31.03"/>
    <n v="1648833528647550"/>
    <s v="Preditivo"/>
    <n v="10738"/>
    <s v="CACAU SHOW CI"/>
    <s v="Não"/>
    <m/>
    <m/>
    <m/>
    <m/>
    <m/>
    <m/>
    <s v="GILMAR MACHADO RIBEIRO"/>
    <n v="2704471983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na.carolina25011999@gmail.com"/>
    <s v="NI"/>
    <n v="1609"/>
    <s v="Acima de R$100.000"/>
    <s v="SP BARRA BONITA CENTRO"/>
    <s v="NI"/>
    <s v="DATA: 04/05/2022"/>
  </r>
  <r>
    <x v="0"/>
    <x v="11"/>
    <n v="0.59652777777777777"/>
    <d v="1899-12-30T00:00:53"/>
    <x v="2"/>
    <x v="0"/>
    <s v="11"/>
    <x v="1"/>
    <x v="1"/>
    <n v="7800444"/>
    <n v="24227843"/>
    <d v="2022-04-01T14:19:28"/>
    <d v="2022-04-01T14:20:21"/>
    <x v="0"/>
    <s v="ANA CAROLLYNE DA CRUZ MIRANDA"/>
    <n v="17281"/>
    <s v="SARAH DE SOUSA PEREIRA"/>
    <x v="1"/>
    <s v="CLIENTE VAI ANALISAR A PROPOSTA"/>
    <s v="AGENDAMENTO"/>
    <x v="5"/>
    <m/>
    <m/>
    <n v="11978781154"/>
    <n v="11978781154"/>
    <d v="2022-04-01T14:50:00"/>
    <s v="Cacau_CC_31.03"/>
    <n v="1648833528647520"/>
    <s v="Preditivo"/>
    <n v="10738"/>
    <s v="CACAU SHOW CI"/>
    <s v="Não"/>
    <m/>
    <m/>
    <m/>
    <m/>
    <m/>
    <m/>
    <s v="Ana LÃºcia da Silva"/>
    <n v="607989181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Sasharosa299@gmail.com"/>
    <s v="NI"/>
    <d v="1930-11-17T00:00:00"/>
    <s v="Entre R$30.000 e R$99.999"/>
    <s v="RS IJUI CENTRO II"/>
    <s v="NI"/>
    <s v="DATA: 18/04/2022"/>
  </r>
  <r>
    <x v="0"/>
    <x v="11"/>
    <n v="0.59513888888888888"/>
    <d v="1899-12-30T00:05:00"/>
    <x v="1"/>
    <x v="0"/>
    <s v="55"/>
    <x v="2"/>
    <x v="0"/>
    <n v="7800227"/>
    <n v="25386751"/>
    <d v="2022-04-01T14:17:12"/>
    <d v="2022-04-01T14:22:12"/>
    <x v="0"/>
    <s v="SILVIO ANTONIO RIBEIRO BRUZACA JUNIOR"/>
    <n v="17286"/>
    <s v="SARAH DE SOUSA PEREIRA"/>
    <x v="1"/>
    <s v="CLIENTE VAI ANALISAR A PROPOSTA"/>
    <s v="AGENDAMENTO"/>
    <x v="5"/>
    <m/>
    <m/>
    <n v="55984416589"/>
    <n v="55984416589"/>
    <d v="2022-04-05T14:51:00"/>
    <s v="Cacau_CC_01.04"/>
    <n v="1648833408646320"/>
    <s v="Preditivo"/>
    <n v="10738"/>
    <s v="CACAU SHOW CI"/>
    <s v="Não"/>
    <m/>
    <m/>
    <m/>
    <m/>
    <m/>
    <m/>
    <s v="RONEI MAYER DE LIMA"/>
    <n v="423741039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tainahmiranda7@gmail.com"/>
    <s v="NI"/>
    <d v="1904-05-04T00:00:00"/>
    <s v="Acima de R$100.000"/>
    <s v="SP MARILIA SH AQUARIUS"/>
    <s v="NI"/>
    <s v="ATÉ DIA 22/04/22 SP MARILIA SH AQUARIUS"/>
  </r>
  <r>
    <x v="0"/>
    <x v="11"/>
    <n v="0.59722222222222221"/>
    <d v="1899-12-30T00:04:15"/>
    <x v="2"/>
    <x v="0"/>
    <s v="19"/>
    <x v="1"/>
    <x v="1"/>
    <n v="7800565"/>
    <n v="24227872"/>
    <d v="2022-04-01T14:20:46"/>
    <d v="2022-04-01T14:25:01"/>
    <x v="0"/>
    <s v="ANA CAROLLYNE DA CRUZ MIRANDA"/>
    <n v="17281"/>
    <s v="SARAH DE SOUSA PEREIRA"/>
    <x v="0"/>
    <s v="CONFIRMOU PRESENÇA NA LOJA"/>
    <s v="ACEITE"/>
    <x v="0"/>
    <m/>
    <m/>
    <n v="19989244447"/>
    <m/>
    <m/>
    <s v="Cacau_CC_31.03"/>
    <n v="1648833573647980"/>
    <s v="Preditivo"/>
    <n v="10738"/>
    <s v="CACAU SHOW CI"/>
    <s v="Não"/>
    <m/>
    <m/>
    <m/>
    <m/>
    <m/>
    <m/>
    <s v="Kellen Silva de Almeida"/>
    <n v="47661029839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icitelrk@yahoo.com"/>
    <s v="NI"/>
    <n v="5163"/>
    <s v="Entre R$30.000 e R$99.999"/>
    <s v="RS BAGE CENTRO II"/>
    <s v="NI"/>
    <s v="ATÉ DIA 22/04/22 RS BAGE CENTRO II"/>
  </r>
  <r>
    <x v="0"/>
    <x v="11"/>
    <n v="0.59861111111111109"/>
    <d v="1899-12-30T00:04:40"/>
    <x v="1"/>
    <x v="0"/>
    <s v="49"/>
    <x v="0"/>
    <x v="0"/>
    <n v="7800736"/>
    <n v="24227931"/>
    <d v="2022-04-01T14:22:17"/>
    <d v="2022-04-01T14:26:57"/>
    <x v="0"/>
    <s v="SILVIO ANTONIO RIBEIRO BRUZACA JUNIOR"/>
    <n v="17286"/>
    <s v="SARAH DE SOUSA PEREIRA"/>
    <x v="0"/>
    <s v="CONFIRMOU PRESENÇA NA LOJA"/>
    <s v="ACEITE"/>
    <x v="0"/>
    <m/>
    <m/>
    <n v="49988901010"/>
    <m/>
    <m/>
    <s v="Cacau_CC_31.03"/>
    <n v="1648833700648830"/>
    <s v="Preditivo"/>
    <n v="10738"/>
    <s v="CACAU SHOW CI"/>
    <s v="Não"/>
    <m/>
    <m/>
    <m/>
    <m/>
    <m/>
    <m/>
    <s v="Magdalena Regina Folador"/>
    <n v="4133895967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esterzinhadias15@gmail.com"/>
    <s v="NI"/>
    <d v="1903-05-14T00:00:00"/>
    <s v="Entre R$20.000 e R$29.999"/>
    <s v="SP OURINHOS CENTRO"/>
    <s v="NI"/>
    <s v="DIA 19/04/22 SP OURINHOS CENTRO"/>
  </r>
  <r>
    <x v="0"/>
    <x v="12"/>
    <n v="0.60625000000000007"/>
    <d v="1899-12-30T00:00:36"/>
    <x v="1"/>
    <x v="0"/>
    <s v="14"/>
    <x v="1"/>
    <x v="1"/>
    <n v="7801932"/>
    <n v="24228098"/>
    <d v="2022-04-01T14:33:19"/>
    <d v="2022-04-01T14:33:55"/>
    <x v="0"/>
    <s v="SILVIO ANTONIO RIBEIRO BRUZACA JUNIOR"/>
    <n v="17286"/>
    <s v="SARAH DE SOUSA PEREIRA"/>
    <x v="0"/>
    <s v="CONFIRMOU PRESENÇA NA LOJA"/>
    <s v="ACEITE"/>
    <x v="0"/>
    <m/>
    <m/>
    <n v="14996572748"/>
    <m/>
    <m/>
    <s v="Cacau_CC_31.03"/>
    <m/>
    <s v="Consulta De Cliente"/>
    <n v="10738"/>
    <s v="CACAU SHOW CI"/>
    <s v="Não"/>
    <m/>
    <m/>
    <m/>
    <m/>
    <m/>
    <m/>
    <s v="Pamela de moura montanha da Silva"/>
    <n v="4761605588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karolalberto78@gmail.com"/>
    <s v="NI"/>
    <d v="1905-06-06T00:00:00"/>
    <s v="Entre R$10.000 e R$19.999"/>
    <s v="SP CAMPINAS EXTRA AMOREIRAS"/>
    <s v="NI"/>
    <s v="DATA: 18/04/2022"/>
  </r>
  <r>
    <x v="0"/>
    <x v="12"/>
    <n v="0.60833333333333328"/>
    <d v="1899-12-30T00:00:13"/>
    <x v="1"/>
    <x v="0"/>
    <s v="14"/>
    <x v="1"/>
    <x v="1"/>
    <n v="7802267"/>
    <n v="24161153"/>
    <d v="2022-04-01T14:36:42"/>
    <d v="2022-04-01T14:36:55"/>
    <x v="0"/>
    <s v="SILVIO ANTONIO RIBEIRO BRUZACA JUNIOR"/>
    <n v="17286"/>
    <s v="SARAH DE SOUSA PEREIRA"/>
    <x v="0"/>
    <s v="CONFIRMOU PRESENÇA NA LOJA"/>
    <s v="ACEITE"/>
    <x v="0"/>
    <m/>
    <m/>
    <n v="14998646217"/>
    <m/>
    <m/>
    <s v="Cacau_CC_29.03"/>
    <m/>
    <s v="Consulta De Cliente"/>
    <n v="10738"/>
    <s v="CACAU SHOW CI"/>
    <s v="Não"/>
    <m/>
    <m/>
    <m/>
    <m/>
    <m/>
    <m/>
    <s v="Kaylaine FelÃ­cio Tobias"/>
    <n v="50376319801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jenifermarins.jm@gmail.com"/>
    <s v="NI"/>
    <d v="1902-11-17T00:00:00"/>
    <s v="Sem cadastros"/>
    <s v="SP VALINHOS SH VALINHOS"/>
    <s v="NI"/>
    <s v="DATA: 16/04/2022"/>
  </r>
  <r>
    <x v="0"/>
    <x v="12"/>
    <n v="0.60972222222222217"/>
    <d v="1899-12-30T00:01:45"/>
    <x v="2"/>
    <x v="0"/>
    <s v="55"/>
    <x v="2"/>
    <x v="0"/>
    <n v="7802437"/>
    <n v="24161166"/>
    <d v="2022-04-01T14:38:33"/>
    <d v="2022-04-01T14:40:18"/>
    <x v="0"/>
    <s v="ANA CAROLLYNE DA CRUZ MIRANDA"/>
    <n v="17281"/>
    <s v="SARAH DE SOUSA PEREIRA"/>
    <x v="2"/>
    <s v="JÁ COMPROU"/>
    <s v="RECUSA"/>
    <x v="6"/>
    <m/>
    <m/>
    <n v="55981278791"/>
    <m/>
    <m/>
    <s v="Cacau_CC_29.03"/>
    <n v="1648834678670550"/>
    <s v="Preditivo"/>
    <n v="10738"/>
    <s v="CACAU SHOW CI"/>
    <s v="Não"/>
    <m/>
    <m/>
    <m/>
    <m/>
    <m/>
    <m/>
    <s v="Camila Stock"/>
    <n v="44318707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silvana.extra@gmail.com"/>
    <s v="NI"/>
    <d v="1923-05-04T00:00:00"/>
    <s v="Entre R$20.000 e R$29.999"/>
    <s v="SP JUNDIAI SUPERMERCADO TAUSTE"/>
    <s v="NI"/>
    <s v="DATA: 12/04/2022"/>
  </r>
  <r>
    <x v="0"/>
    <x v="12"/>
    <n v="0.6118055555555556"/>
    <d v="1899-12-30T00:04:31"/>
    <x v="1"/>
    <x v="0"/>
    <s v="14"/>
    <x v="1"/>
    <x v="1"/>
    <n v="7802731"/>
    <n v="24072693"/>
    <d v="2022-04-01T14:41:29"/>
    <d v="2022-04-01T14:46:00"/>
    <x v="0"/>
    <s v="SILVIO ANTONIO RIBEIRO BRUZACA JUNIOR"/>
    <n v="17286"/>
    <s v="SARAH DE SOUSA PEREIRA"/>
    <x v="0"/>
    <s v="CONFIRMOU PRESENÇA NA LOJA"/>
    <s v="ACEITE"/>
    <x v="0"/>
    <m/>
    <m/>
    <n v="14998394335"/>
    <m/>
    <m/>
    <s v="Cacau_CC_28.03"/>
    <n v="1648834864680250"/>
    <s v="Preditivo"/>
    <n v="10738"/>
    <s v="CACAU SHOW CI"/>
    <s v="Não"/>
    <m/>
    <m/>
    <m/>
    <m/>
    <m/>
    <m/>
    <s v="Laura Martin Ramos de Meira"/>
    <n v="4116012980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luanalealf2010@hotmail.com"/>
    <s v="NI"/>
    <n v="1392"/>
    <s v="Acima de R$100.000"/>
    <s v="SP VOTUPORANGA CENTRO"/>
    <s v="NI"/>
    <s v="LOJA: R. Amazonas, 3370 - CENTRO, Votuporanga - SP, 15500-004DIA:11/04/2022"/>
  </r>
  <r>
    <x v="0"/>
    <x v="12"/>
    <n v="0.61597222222222225"/>
    <d v="1899-12-30T00:01:23"/>
    <x v="2"/>
    <x v="0"/>
    <s v="53"/>
    <x v="2"/>
    <x v="0"/>
    <n v="7803326"/>
    <n v="24073067"/>
    <d v="2022-04-01T14:47:24"/>
    <d v="2022-04-01T14:48:47"/>
    <x v="0"/>
    <s v="ANA CAROLLYNE DA CRUZ MIRANDA"/>
    <n v="17281"/>
    <s v="SARAH DE SOUSA PEREIRA"/>
    <x v="1"/>
    <s v="PEDIU PARA LIGAR EM OUTRO MOMENTO"/>
    <s v="AGENDAMENTO"/>
    <x v="4"/>
    <m/>
    <m/>
    <n v="53981035633"/>
    <n v="53981035633"/>
    <d v="2022-04-01T15:18:00"/>
    <s v="Cacau_CC_28.03"/>
    <n v="1648835213702340"/>
    <s v="Preditivo"/>
    <n v="10738"/>
    <s v="CACAU SHOW CI"/>
    <s v="Não"/>
    <m/>
    <m/>
    <m/>
    <m/>
    <m/>
    <m/>
    <s v="Luis filipe souza guidotti"/>
    <n v="392004801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ferrazyasmin14@gmail.com"/>
    <s v="NI"/>
    <n v="2098"/>
    <s v="Entre R$30.000 e R$99.999"/>
    <s v="SP SANTA BARBARA D OESTE CENTRO"/>
    <s v="NI"/>
    <s v="DATA: 13/04/2022"/>
  </r>
  <r>
    <x v="0"/>
    <x v="12"/>
    <n v="0.61805555555555558"/>
    <d v="1899-12-30T00:02:16"/>
    <x v="2"/>
    <x v="0"/>
    <s v="11"/>
    <x v="1"/>
    <x v="1"/>
    <n v="7803656"/>
    <n v="23694451"/>
    <d v="2022-04-01T14:50:54"/>
    <d v="2022-04-01T14:53:10"/>
    <x v="0"/>
    <s v="ANA CAROLLYNE DA CRUZ MIRANDA"/>
    <n v="17281"/>
    <s v="SARAH DE SOUSA PEREIRA"/>
    <x v="1"/>
    <s v="PEDIU PARA LIGAR EM OUTRO MOMENTO"/>
    <s v="AGENDAMENTO"/>
    <x v="2"/>
    <m/>
    <m/>
    <n v="11986903433"/>
    <n v="11986903433"/>
    <d v="2022-04-01T15:22:00"/>
    <s v="Cacau_CC_25.03.csv"/>
    <n v="1648835438713780"/>
    <s v="Preditivo"/>
    <n v="10738"/>
    <s v="CACAU SHOW CI"/>
    <s v="Não"/>
    <m/>
    <m/>
    <m/>
    <m/>
    <m/>
    <m/>
    <s v="Rosana Jordelino Espinoza"/>
    <n v="14394682819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brucristina83@gmail.com"/>
    <s v="NI"/>
    <n v="2109"/>
    <s v="Acima de R$100.000"/>
    <s v="SP ANDRADINA CENTRO"/>
    <s v="NI"/>
    <s v="ATÉ DIA 14/04/22 SP ANDRADINA CENTRO"/>
  </r>
  <r>
    <x v="0"/>
    <x v="12"/>
    <n v="0.61805555555555558"/>
    <d v="1899-12-30T00:04:30"/>
    <x v="1"/>
    <x v="0"/>
    <s v="16"/>
    <x v="1"/>
    <x v="1"/>
    <n v="7803651"/>
    <n v="23694422"/>
    <d v="2022-04-01T14:50:50"/>
    <d v="2022-04-01T14:55:20"/>
    <x v="0"/>
    <s v="SILVIO ANTONIO RIBEIRO BRUZACA JUNIOR"/>
    <n v="17286"/>
    <s v="SARAH DE SOUSA PEREIRA"/>
    <x v="0"/>
    <s v="CONFIRMOU PRESENÇA NA LOJA"/>
    <s v="ACEITE"/>
    <x v="0"/>
    <m/>
    <m/>
    <n v="16992729786"/>
    <m/>
    <m/>
    <s v="Cacau_CC_25.03.csv"/>
    <n v="1648835428712750"/>
    <s v="Preditivo"/>
    <n v="10738"/>
    <s v="CACAU SHOW CI"/>
    <s v="Não"/>
    <m/>
    <m/>
    <m/>
    <m/>
    <m/>
    <m/>
    <s v="Walax Alves Antonio Tomaz"/>
    <n v="50454221894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giihbraz2@gmail.com"/>
    <s v="NI"/>
    <n v="13795"/>
    <s v="Sem faturamento"/>
    <s v="SP MONTE AZUL PAULISTA CENTRO"/>
    <s v="NI"/>
    <s v="DATA: 18/04/2022"/>
  </r>
  <r>
    <x v="0"/>
    <x v="12"/>
    <n v="0.62222222222222223"/>
    <d v="1899-12-30T00:02:16"/>
    <x v="2"/>
    <x v="0"/>
    <s v="12"/>
    <x v="1"/>
    <x v="1"/>
    <n v="7804228"/>
    <n v="23638000"/>
    <d v="2022-04-01T14:56:18"/>
    <d v="2022-04-01T14:58:34"/>
    <x v="0"/>
    <s v="ANA CAROLLYNE DA CRUZ MIRANDA"/>
    <n v="17281"/>
    <s v="SARAH DE SOUSA PEREIRA"/>
    <x v="0"/>
    <s v="CONFIRMOU PRESENÇA NA LOJA"/>
    <s v="ACEITE"/>
    <x v="0"/>
    <m/>
    <m/>
    <n v="12982932833"/>
    <m/>
    <m/>
    <s v="Cacau_CC_24.03"/>
    <n v="1648835759736150"/>
    <s v="Preditivo"/>
    <n v="10738"/>
    <s v="CACAU SHOW CI"/>
    <s v="Não"/>
    <m/>
    <m/>
    <m/>
    <m/>
    <m/>
    <m/>
    <s v="Rodrigo chagas dos reis"/>
    <n v="3879922187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robso07082001@gmail.com"/>
    <s v="NI"/>
    <d v="1906-05-06T00:00:00"/>
    <s v="Entre R$30.000 e R$99.999"/>
    <s v="SP PRAIA GRANDE CIDADE OCIAN"/>
    <s v="NI"/>
    <s v="DIA 18/04/22 OU DIA 19/04/22 SP PRAIA GRANDE CIDADE OCIAN"/>
  </r>
  <r>
    <x v="0"/>
    <x v="13"/>
    <n v="0.62847222222222221"/>
    <d v="1899-12-30T00:01:12"/>
    <x v="2"/>
    <x v="0"/>
    <s v="51"/>
    <x v="2"/>
    <x v="0"/>
    <n v="7804960"/>
    <n v="23434308"/>
    <d v="2022-04-01T15:05:42"/>
    <d v="2022-04-01T15:06:54"/>
    <x v="0"/>
    <s v="ANA CAROLLYNE DA CRUZ MIRANDA"/>
    <n v="17281"/>
    <s v="SARAH DE SOUSA PEREIRA"/>
    <x v="0"/>
    <s v="CONFIRMOU PRESENÇA NA LOJA"/>
    <s v="ACEITE"/>
    <x v="0"/>
    <m/>
    <m/>
    <n v="51997227352"/>
    <m/>
    <m/>
    <s v="Cacau_CC_22.03"/>
    <n v="1648836162766640"/>
    <s v="Preditivo"/>
    <n v="10738"/>
    <s v="CACAU SHOW CI"/>
    <s v="Não"/>
    <m/>
    <m/>
    <m/>
    <m/>
    <m/>
    <m/>
    <s v="Larissa Pereira Oliveira"/>
    <n v="523770502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leepinheiroquadros@gmail.com"/>
    <s v="NI"/>
    <n v="10752"/>
    <s v="Entre R$30.000 e R$99.999"/>
    <s v="SC JOINVILLE PIRABEIRABA"/>
    <s v="NI"/>
    <s v="SC JOINVILLE PIRABEIRABA"/>
  </r>
  <r>
    <x v="0"/>
    <x v="13"/>
    <n v="0.62916666666666665"/>
    <d v="1899-12-30T00:04:01"/>
    <x v="2"/>
    <x v="0"/>
    <s v="11"/>
    <x v="1"/>
    <x v="1"/>
    <n v="7805056"/>
    <n v="23413637"/>
    <d v="2022-04-01T15:06:55"/>
    <d v="2022-04-01T15:10:56"/>
    <x v="0"/>
    <s v="ANA CAROLLYNE DA CRUZ MIRANDA"/>
    <n v="17281"/>
    <s v="SARAH DE SOUSA PEREIRA"/>
    <x v="0"/>
    <s v="CONFIRMOU PRESENÇA NA LOJA"/>
    <s v="ACEITE"/>
    <x v="0"/>
    <m/>
    <m/>
    <n v="11983418943"/>
    <m/>
    <m/>
    <s v="Cacau_CC_21.03"/>
    <n v="1648836364778270"/>
    <s v="Preditivo"/>
    <n v="10738"/>
    <s v="CACAU SHOW CI"/>
    <s v="Não"/>
    <m/>
    <m/>
    <m/>
    <m/>
    <m/>
    <m/>
    <s v="Nagila A Mendes da Silva"/>
    <n v="4818353582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oliviapassos@outlook.com"/>
    <s v="NI"/>
    <d v="1903-05-11T00:00:00"/>
    <s v="Acima de R$100.000"/>
    <s v="SP SAO JOSE DO RIO PRETO CENTRO II"/>
    <s v="NI"/>
    <s v="DIA 18/04/22 SP SAO JOSE DO RIO PRETO CENTRO II"/>
  </r>
  <r>
    <x v="0"/>
    <x v="13"/>
    <n v="0.62847222222222221"/>
    <d v="1899-12-30T00:09:53"/>
    <x v="1"/>
    <x v="0"/>
    <s v="13"/>
    <x v="1"/>
    <x v="1"/>
    <n v="7804909"/>
    <n v="23434414"/>
    <d v="2022-04-01T15:05:01"/>
    <d v="2022-04-01T15:14:54"/>
    <x v="0"/>
    <s v="SILVIO ANTONIO RIBEIRO BRUZACA JUNIOR"/>
    <n v="17286"/>
    <s v="SARAH DE SOUSA PEREIRA"/>
    <x v="1"/>
    <s v="CLIENTE VAI ANALISAR A PROPOSTA"/>
    <s v="AGENDAMENTO"/>
    <x v="5"/>
    <m/>
    <m/>
    <n v="13996341905"/>
    <n v="13996341905"/>
    <d v="2022-04-11T15:44:00"/>
    <s v="Cacau_CC_22.03"/>
    <n v="1648836247771230"/>
    <s v="Preditivo"/>
    <n v="10738"/>
    <s v="CACAU SHOW CI"/>
    <s v="Não"/>
    <m/>
    <m/>
    <m/>
    <m/>
    <m/>
    <m/>
    <s v="Mirian de Assis Lima"/>
    <n v="22834147841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jesus.natalicia25@gmail.com"/>
    <s v="NI"/>
    <n v="1615"/>
    <s v="Entre R$20.000 e R$29.999"/>
    <s v="SP ARUJA CENTRO"/>
    <s v="NI"/>
    <s v="DIA 18/04/22 SP ARUJA CENTRO"/>
  </r>
  <r>
    <x v="0"/>
    <x v="14"/>
    <n v="0.65486111111111112"/>
    <d v="1899-12-30T00:01:10"/>
    <x v="2"/>
    <x v="0"/>
    <s v="16"/>
    <x v="1"/>
    <x v="1"/>
    <n v="7808683"/>
    <n v="21708354"/>
    <d v="2022-04-01T15:43:32"/>
    <d v="2022-04-01T15:44:42"/>
    <x v="0"/>
    <s v="ANA CAROLLYNE DA CRUZ MIRANDA"/>
    <n v="17281"/>
    <s v="SARAH DE SOUSA PEREIRA"/>
    <x v="2"/>
    <s v="JÁ COMPROU"/>
    <s v="RECUSA"/>
    <x v="6"/>
    <m/>
    <m/>
    <n v="16981440672"/>
    <m/>
    <m/>
    <s v="Cacau_CC_09.03.02.csv"/>
    <n v="1648838595920000"/>
    <s v="Preditivo"/>
    <n v="10738"/>
    <s v="CACAU SHOW CI"/>
    <s v="Não"/>
    <m/>
    <m/>
    <m/>
    <m/>
    <m/>
    <m/>
    <s v="Isabela Virginia Pasquini Borges de Oliveira"/>
    <n v="3011213682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ndrezasantos758@gmail.com"/>
    <s v="NI"/>
    <d v="1916-09-30T00:00:00"/>
    <s v="Entre R$10.000 e R$19.999"/>
    <s v="SP JARDINOPOLIS CENTRO"/>
    <s v="NI"/>
    <s v="SP JARDINOPOLIS CENTRODIA:15/04/2022"/>
  </r>
  <r>
    <x v="0"/>
    <x v="14"/>
    <n v="0.66180555555555554"/>
    <d v="1899-12-30T00:00:24"/>
    <x v="2"/>
    <x v="0"/>
    <s v="19"/>
    <x v="1"/>
    <x v="1"/>
    <n v="7809795"/>
    <n v="24165650"/>
    <d v="2022-04-01T15:53:27"/>
    <d v="2022-04-01T15:53:51"/>
    <x v="0"/>
    <s v="ANA CAROLLYNE DA CRUZ MIRANDA"/>
    <n v="17281"/>
    <s v="SARAH DE SOUSA PEREIRA"/>
    <x v="0"/>
    <s v="CONFIRMOU PRESENÇA NA LOJA"/>
    <s v="ACEITE"/>
    <x v="0"/>
    <m/>
    <m/>
    <n v="19992503353"/>
    <m/>
    <m/>
    <s v="Cacau_CC_30.03"/>
    <n v="1648838944943190"/>
    <s v="Preditivo"/>
    <n v="10738"/>
    <s v="CACAU SHOW CI"/>
    <s v="Não"/>
    <m/>
    <m/>
    <m/>
    <m/>
    <m/>
    <m/>
    <s v="Raquel JudÃ¡ jacob"/>
    <n v="4160336787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rodrigodrigonumetal@gmail.com"/>
    <s v="NI"/>
    <d v="1919-07-03T00:00:00"/>
    <s v="Entre R$10.000 e R$19.999"/>
    <s v="SP MARILIA SH ESMERALDA"/>
    <s v="NI"/>
    <s v="DIA 18/04/22 SP MARILIA SH ESMERALDA"/>
  </r>
  <r>
    <x v="0"/>
    <x v="14"/>
    <n v="0.66180555555555554"/>
    <d v="1899-12-30T00:00:22"/>
    <x v="2"/>
    <x v="0"/>
    <s v="55"/>
    <x v="2"/>
    <x v="0"/>
    <n v="7809838"/>
    <n v="23694264"/>
    <d v="2022-04-01T15:53:53"/>
    <d v="2022-04-01T15:54:15"/>
    <x v="0"/>
    <s v="ANA CAROLLYNE DA CRUZ MIRANDA"/>
    <n v="17281"/>
    <s v="SARAH DE SOUSA PEREIRA"/>
    <x v="1"/>
    <s v="SOBRE HORÁRIOS DE ATENDIMENTO"/>
    <s v="AGENDAMENTO"/>
    <x v="4"/>
    <m/>
    <m/>
    <n v="55999212741"/>
    <n v="55999212741"/>
    <d v="2022-04-01T16:24:00"/>
    <s v="Cacau_CC_25.03.csv"/>
    <n v="1648839205961810"/>
    <s v="Preditivo"/>
    <n v="10738"/>
    <s v="CACAU SHOW CI"/>
    <s v="Não"/>
    <m/>
    <m/>
    <m/>
    <m/>
    <m/>
    <m/>
    <s v="Gabriela Barboza da rosa"/>
    <n v="1083919598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jayneandrade045@gmail.com"/>
    <s v="NI"/>
    <n v="1949"/>
    <s v="Entre R$10.000 e R$19.999"/>
    <s v="SP CAMPINAS EXTRA ABOLICAO"/>
    <s v="NI"/>
    <s v="LOJA: AVENIDA PAULISTA/ SHOPPINGDATA: 30/04/2022"/>
  </r>
  <r>
    <x v="0"/>
    <x v="14"/>
    <n v="0.66111111111111109"/>
    <d v="1899-12-30T00:07:09"/>
    <x v="1"/>
    <x v="0"/>
    <s v="47"/>
    <x v="0"/>
    <x v="0"/>
    <n v="7809672"/>
    <n v="24072737"/>
    <d v="2022-04-01T15:52:19"/>
    <d v="2022-04-01T15:59:28"/>
    <x v="0"/>
    <s v="SILVIO ANTONIO RIBEIRO BRUZACA JUNIOR"/>
    <n v="17286"/>
    <s v="SARAH DE SOUSA PEREIRA"/>
    <x v="0"/>
    <s v="CONFIRMOU PRESENÇA NA LOJA"/>
    <s v="ACEITE"/>
    <x v="0"/>
    <m/>
    <m/>
    <n v="47999091539"/>
    <m/>
    <m/>
    <s v="Cacau_CC_28.03"/>
    <n v="1648839119955220"/>
    <s v="Preditivo"/>
    <n v="10738"/>
    <s v="CACAU SHOW CI"/>
    <s v="Não"/>
    <m/>
    <m/>
    <m/>
    <m/>
    <m/>
    <m/>
    <s v="ThaÃ­s Cristina Borges da Mota"/>
    <n v="1077071795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padilhaf831@gmail.com"/>
    <s v="NI"/>
    <n v="2279"/>
    <s v="Entre R$30.000 e R$99.999"/>
    <s v="SC CAMPOS NOVOS CENTRO"/>
    <s v="NI"/>
    <s v="SC CAMPOS NOVOS CENTRODIA:18/04/2022"/>
  </r>
  <r>
    <x v="0"/>
    <x v="15"/>
    <n v="0.66666666666666663"/>
    <d v="1899-12-30T00:00:59"/>
    <x v="2"/>
    <x v="0"/>
    <s v="47"/>
    <x v="0"/>
    <x v="0"/>
    <n v="7810537"/>
    <n v="23618563"/>
    <d v="2022-04-01T16:00:11"/>
    <d v="2022-04-01T16:01:10"/>
    <x v="0"/>
    <s v="ANA CAROLLYNE DA CRUZ MIRANDA"/>
    <n v="17281"/>
    <s v="SARAH DE SOUSA PEREIRA"/>
    <x v="0"/>
    <s v="CONFIRMOU PRESENÇA NA LOJA"/>
    <s v="ACEITE"/>
    <x v="0"/>
    <m/>
    <m/>
    <n v="47997308271"/>
    <m/>
    <m/>
    <s v="Cacau_CC_23.03"/>
    <n v="1648839358969610"/>
    <s v="Preditivo"/>
    <n v="10738"/>
    <s v="CACAU SHOW CI"/>
    <s v="Não"/>
    <m/>
    <m/>
    <m/>
    <m/>
    <m/>
    <m/>
    <s v="Karla Cristina Valenza"/>
    <n v="1257664298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Jesse.serralhero190790@gmail.com"/>
    <s v="NI"/>
    <d v="1909-08-27T00:00:00"/>
    <s v="Entre R$30.000 e R$99.999"/>
    <s v="SP SAO JOSE DO RIO PRETO SH CIDADE"/>
    <s v="NI"/>
    <s v="DATA: 12/04/2022"/>
  </r>
  <r>
    <x v="0"/>
    <x v="15"/>
    <n v="0.66805555555555562"/>
    <d v="1899-12-30T00:01:26"/>
    <x v="2"/>
    <x v="0"/>
    <s v="11"/>
    <x v="1"/>
    <x v="1"/>
    <n v="7810740"/>
    <n v="22879090"/>
    <d v="2022-04-01T16:02:09"/>
    <d v="2022-04-01T16:03:35"/>
    <x v="0"/>
    <s v="ANA CAROLLYNE DA CRUZ MIRANDA"/>
    <n v="17281"/>
    <s v="SARAH DE SOUSA PEREIRA"/>
    <x v="1"/>
    <s v="PREFERIU FALAR PELO WHATSAPP"/>
    <s v="AGENDAMENTO"/>
    <x v="1"/>
    <m/>
    <m/>
    <n v="11969289956"/>
    <n v="11969289956"/>
    <d v="2022-04-01T16:33:00"/>
    <s v="Cacau_CC_14.03"/>
    <n v="1648839711989460"/>
    <s v="Preditivo"/>
    <n v="10738"/>
    <s v="CACAU SHOW CI"/>
    <s v="Não"/>
    <m/>
    <m/>
    <m/>
    <m/>
    <m/>
    <m/>
    <s v="Andre Elaidio Da PaixÃ£o"/>
    <n v="2948099986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juh.oliveira.rodrigues@gmail.com"/>
    <s v="NI"/>
    <d v="1910-08-21T00:00:00"/>
    <s v="Sem faturamento"/>
    <s v="RS ITAQUI CENTRO"/>
    <s v="NI"/>
    <s v="DATA: 16/04/2022"/>
  </r>
  <r>
    <x v="0"/>
    <x v="15"/>
    <n v="0.66805555555555562"/>
    <d v="1899-12-30T00:04:38"/>
    <x v="1"/>
    <x v="0"/>
    <s v="55"/>
    <x v="2"/>
    <x v="0"/>
    <n v="7810731"/>
    <n v="22878981"/>
    <d v="2022-04-01T16:02:03"/>
    <d v="2022-04-01T16:06:41"/>
    <x v="0"/>
    <s v="SILVIO ANTONIO RIBEIRO BRUZACA JUNIOR"/>
    <n v="17286"/>
    <s v="SARAH DE SOUSA PEREIRA"/>
    <x v="0"/>
    <s v="CONFIRMOU PRESENÇA NA LOJA"/>
    <s v="ACEITE"/>
    <x v="0"/>
    <m/>
    <m/>
    <n v="55991428106"/>
    <m/>
    <m/>
    <s v="Cacau_CC_14.03"/>
    <n v="1648839705988860"/>
    <s v="Preditivo"/>
    <n v="10738"/>
    <s v="CACAU SHOW CI"/>
    <s v="Não"/>
    <m/>
    <m/>
    <m/>
    <m/>
    <m/>
    <m/>
    <s v="William Alexsander da Silva Lops"/>
    <n v="463645308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sara.xavier79@hotmail.com"/>
    <s v="NI"/>
    <n v="1802"/>
    <s v="Entre R$30.000 e R$99.999"/>
    <s v="SP LOUVEIRA PARQUE SANTO ANTONIO"/>
    <s v="NI"/>
    <s v="DATA: 12/04/2022"/>
  </r>
  <r>
    <x v="0"/>
    <x v="15"/>
    <n v="0.67152777777777783"/>
    <d v="1899-12-30T00:00:50"/>
    <x v="2"/>
    <x v="0"/>
    <s v="14"/>
    <x v="1"/>
    <x v="1"/>
    <n v="7811192"/>
    <n v="25386626"/>
    <d v="2022-04-01T16:07:20"/>
    <d v="2022-04-01T16:08:10"/>
    <x v="0"/>
    <s v="ANA CAROLLYNE DA CRUZ MIRANDA"/>
    <n v="17281"/>
    <s v="SARAH DE SOUSA PEREIRA"/>
    <x v="1"/>
    <s v="PEDIU PARA LIGAR EM OUTRO MOMENTO"/>
    <s v="AGENDAMENTO"/>
    <x v="2"/>
    <m/>
    <m/>
    <n v="14997945293"/>
    <n v="14997945293"/>
    <d v="2022-04-01T16:38:00"/>
    <s v="Cacau_CC_01.04"/>
    <n v="1648840017998200"/>
    <s v="Preditivo"/>
    <n v="10738"/>
    <s v="CACAU SHOW CI"/>
    <s v="Não"/>
    <m/>
    <m/>
    <m/>
    <m/>
    <m/>
    <m/>
    <s v="Ana Carolina Mendes da Silva"/>
    <n v="42893427871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luanavianas994@gmail.com"/>
    <s v="NI"/>
    <d v="1905-10-09T00:00:00"/>
    <s v="Acima de R$100.000"/>
    <s v="SP ANDRADINA CENTRO"/>
    <s v="NI"/>
    <s v="DATA: 13/04/2022"/>
  </r>
  <r>
    <x v="0"/>
    <x v="15"/>
    <n v="0.67222222222222217"/>
    <d v="1899-12-30T00:11:20"/>
    <x v="1"/>
    <x v="0"/>
    <s v="11"/>
    <x v="1"/>
    <x v="1"/>
    <n v="7811267"/>
    <n v="25386728"/>
    <d v="2022-04-01T16:08:08"/>
    <d v="2022-04-01T16:19:28"/>
    <x v="0"/>
    <s v="SILVIO ANTONIO RIBEIRO BRUZACA JUNIOR"/>
    <n v="17286"/>
    <s v="SARAH DE SOUSA PEREIRA"/>
    <x v="0"/>
    <s v="CONFIRMOU PRESENÇA NA LOJA"/>
    <s v="ACEITE"/>
    <x v="0"/>
    <m/>
    <m/>
    <n v="11978420049"/>
    <m/>
    <m/>
    <s v="Cacau_CC_01.04"/>
    <n v="1648840033998590"/>
    <s v="Preditivo"/>
    <n v="10738"/>
    <s v="CACAU SHOW CI"/>
    <s v="Não"/>
    <m/>
    <m/>
    <m/>
    <m/>
    <m/>
    <m/>
    <s v="Gabriel Celeste Souza"/>
    <n v="5087481388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clientesvipmais@gmail.com"/>
    <s v="NI"/>
    <d v="1904-01-09T00:00:00"/>
    <s v="Entre R$10.000 e R$19.999"/>
    <s v="SP ITAQUAQUECETUBA CENTRO"/>
    <s v="NI"/>
    <s v="DATA: 15/04/2022"/>
  </r>
  <r>
    <x v="0"/>
    <x v="15"/>
    <n v="0.68541666666666667"/>
    <d v="1899-12-30T00:02:36"/>
    <x v="2"/>
    <x v="0"/>
    <s v="16"/>
    <x v="1"/>
    <x v="1"/>
    <n v="7813113"/>
    <n v="25386667"/>
    <d v="2022-04-01T16:27:04"/>
    <d v="2022-04-01T16:29:40"/>
    <x v="0"/>
    <s v="ANA CAROLLYNE DA CRUZ MIRANDA"/>
    <n v="17281"/>
    <s v="SARAH DE SOUSA PEREIRA"/>
    <x v="0"/>
    <s v="CONFIRMOU PRESENÇA NA LOJA"/>
    <s v="ACEITE"/>
    <x v="0"/>
    <m/>
    <m/>
    <n v="16994472589"/>
    <m/>
    <m/>
    <s v="Cacau_CC_01.04"/>
    <n v="1.64884101210224E+16"/>
    <s v="Preditivo"/>
    <n v="10738"/>
    <s v="CACAU SHOW CI"/>
    <s v="Não"/>
    <m/>
    <m/>
    <m/>
    <m/>
    <m/>
    <m/>
    <s v="Natacha cristina Rodrigues Martins"/>
    <n v="46016056871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jaianemartins119@gmail.com"/>
    <s v="NI"/>
    <n v="2437"/>
    <s v="Acima de R$100.000"/>
    <s v="RS CRUZ ALTA CENTRO"/>
    <s v="NI"/>
    <m/>
  </r>
  <r>
    <x v="0"/>
    <x v="15"/>
    <n v="0.68680555555555556"/>
    <d v="1899-12-30T00:01:09"/>
    <x v="2"/>
    <x v="0"/>
    <s v="13"/>
    <x v="1"/>
    <x v="1"/>
    <n v="7813380"/>
    <n v="24227837"/>
    <d v="2022-04-01T16:29:41"/>
    <d v="2022-04-01T16:30:50"/>
    <x v="0"/>
    <s v="ANA CAROLLYNE DA CRUZ MIRANDA"/>
    <n v="17281"/>
    <s v="SARAH DE SOUSA PEREIRA"/>
    <x v="0"/>
    <s v="CONFIRMOU PRESENÇA NA LOJA"/>
    <s v="ACEITE"/>
    <x v="0"/>
    <m/>
    <m/>
    <n v="13981336157"/>
    <m/>
    <m/>
    <s v="Cacau_CC_31.03"/>
    <n v="1.64884123210312E+16"/>
    <s v="Preditivo"/>
    <n v="10738"/>
    <s v="CACAU SHOW CI"/>
    <s v="Não"/>
    <m/>
    <m/>
    <m/>
    <m/>
    <m/>
    <m/>
    <s v="Beatriz da Silva torres"/>
    <n v="995997535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natelles544@gmail.com"/>
    <s v="NI"/>
    <n v="13861"/>
    <s v="Entre R$300 e R$1.999"/>
    <s v="RS ALVORADA SUP MAX CENTER"/>
    <s v="NI"/>
    <m/>
  </r>
  <r>
    <x v="0"/>
    <x v="15"/>
    <n v="0.68611111111111101"/>
    <d v="1899-12-30T00:01:23"/>
    <x v="1"/>
    <x v="0"/>
    <s v="51"/>
    <x v="2"/>
    <x v="0"/>
    <n v="7813279"/>
    <n v="24227852"/>
    <d v="2022-04-01T16:28:39"/>
    <d v="2022-04-01T16:30:02"/>
    <x v="0"/>
    <s v="SILVIO ANTONIO RIBEIRO BRUZACA JUNIOR"/>
    <n v="17286"/>
    <s v="SARAH DE SOUSA PEREIRA"/>
    <x v="1"/>
    <s v="PREFERIU FALAR PELO WHATSAPP"/>
    <s v="AGENDAMENTO"/>
    <x v="1"/>
    <m/>
    <m/>
    <n v="51997768986"/>
    <n v="51997768986"/>
    <d v="2022-04-01T16:59:00"/>
    <s v="Cacau_CC_31.03"/>
    <n v="1.64884125110324E+16"/>
    <s v="Preditivo"/>
    <n v="10738"/>
    <s v="CACAU SHOW CI"/>
    <s v="Não"/>
    <m/>
    <m/>
    <m/>
    <m/>
    <m/>
    <m/>
    <s v="Andersen da Cunha Bernardy"/>
    <n v="111513103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jessicaizadora2021@gmail.com"/>
    <s v="NI"/>
    <n v="1579"/>
    <s v="Abaixo de R$299"/>
    <s v="RS URUGUAIANA CENTRO"/>
    <s v="NI"/>
    <m/>
  </r>
  <r>
    <x v="0"/>
    <x v="16"/>
    <n v="0.69513888888888886"/>
    <d v="1899-12-30T00:03:07"/>
    <x v="1"/>
    <x v="0"/>
    <s v="11"/>
    <x v="1"/>
    <x v="1"/>
    <n v="7814490"/>
    <n v="24227974"/>
    <d v="2022-04-01T16:41:26"/>
    <d v="2022-04-01T16:44:33"/>
    <x v="0"/>
    <s v="SILVIO ANTONIO RIBEIRO BRUZACA JUNIOR"/>
    <n v="17286"/>
    <s v="SARAH DE SOUSA PEREIRA"/>
    <x v="1"/>
    <s v="CLIENTE VAI ANALISAR A PROPOSTA"/>
    <s v="AGENDAMENTO"/>
    <x v="5"/>
    <m/>
    <m/>
    <n v="11945557730"/>
    <n v="11945557730"/>
    <d v="2022-04-11T17:14:00"/>
    <s v="Cacau_CC_31.03"/>
    <n v="1.64884206810762E+16"/>
    <s v="Preditivo"/>
    <n v="10738"/>
    <s v="CACAU SHOW CI"/>
    <s v="Não"/>
    <m/>
    <m/>
    <m/>
    <m/>
    <m/>
    <m/>
    <s v="Kaline ribeiro de Abreu"/>
    <n v="47736791821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isabelavc2017@gmail.com"/>
    <s v="NI"/>
    <d v="1927-05-21T00:00:00"/>
    <s v="Entre 10 e 19"/>
    <s v="SP FRANCA SH FRANCA"/>
    <s v="NI"/>
    <s v="DATA: 13/04/2022"/>
  </r>
  <r>
    <x v="0"/>
    <x v="16"/>
    <n v="0.6958333333333333"/>
    <d v="1899-12-30T00:04:09"/>
    <x v="2"/>
    <x v="0"/>
    <s v="14"/>
    <x v="1"/>
    <x v="1"/>
    <n v="7814573"/>
    <n v="24228047"/>
    <d v="2022-04-01T16:42:25"/>
    <d v="2022-04-01T16:46:34"/>
    <x v="0"/>
    <s v="ANA CAROLLYNE DA CRUZ MIRANDA"/>
    <n v="17281"/>
    <s v="SARAH DE SOUSA PEREIRA"/>
    <x v="0"/>
    <s v="CONFIRMOU PRESENÇA NA LOJA"/>
    <s v="ACEITE"/>
    <x v="0"/>
    <m/>
    <m/>
    <n v="14988377663"/>
    <m/>
    <m/>
    <s v="Cacau_CC_31.03"/>
    <n v="1.64884211110797E+16"/>
    <s v="Preditivo"/>
    <n v="10738"/>
    <s v="CACAU SHOW CI"/>
    <s v="Não"/>
    <m/>
    <m/>
    <m/>
    <m/>
    <m/>
    <m/>
    <s v="Alex SimÃµes Pereira Lima"/>
    <n v="51244787809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tatynha_gomes_84@hotmail.com"/>
    <s v="NI"/>
    <n v="1209"/>
    <s v="Entre R$20.000 e R$29.999"/>
    <s v="SP GUARUJA VICENTE DE CARVALHO"/>
    <s v="NI"/>
    <s v="SP GUARUJA VICENTE DE CARVALHODIA:16/04/2022"/>
  </r>
  <r>
    <x v="0"/>
    <x v="16"/>
    <n v="0.70138888888888884"/>
    <d v="1899-12-30T00:05:55"/>
    <x v="2"/>
    <x v="0"/>
    <s v="12"/>
    <x v="1"/>
    <x v="1"/>
    <n v="7815273"/>
    <n v="24165804"/>
    <d v="2022-04-01T16:50:19"/>
    <d v="2022-04-01T16:56:14"/>
    <x v="0"/>
    <s v="ANA CAROLLYNE DA CRUZ MIRANDA"/>
    <n v="17281"/>
    <s v="SARAH DE SOUSA PEREIRA"/>
    <x v="0"/>
    <s v="CONFIRMOU PRESENÇA NA LOJA"/>
    <s v="ACEITE"/>
    <x v="0"/>
    <m/>
    <m/>
    <n v="12996200296"/>
    <m/>
    <m/>
    <s v="Cacau_CC_30.03"/>
    <n v="1.64884259711072E+16"/>
    <s v="Preditivo"/>
    <n v="10738"/>
    <s v="CACAU SHOW CI"/>
    <s v="Não"/>
    <m/>
    <m/>
    <m/>
    <m/>
    <m/>
    <m/>
    <s v="Kellen Renata Moraes Araujo de Jesus"/>
    <n v="3262461687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lkatiuza@gmail.com"/>
    <s v="NI"/>
    <d v="1919-08-27T00:00:00"/>
    <s v="Acima de R$100.000"/>
    <s v="RS CAXIAS DO SUL CENTRO"/>
    <s v="NI"/>
    <s v="LOJA:RS CAXIAS DO SUL CENTRODIA:16/04/2022"/>
  </r>
  <r>
    <x v="0"/>
    <x v="17"/>
    <n v="0.70833333333333337"/>
    <d v="1899-12-30T00:04:10"/>
    <x v="1"/>
    <x v="0"/>
    <s v="51"/>
    <x v="2"/>
    <x v="0"/>
    <n v="7816080"/>
    <n v="24072762"/>
    <d v="2022-04-01T17:00:00"/>
    <d v="2022-04-01T17:04:10"/>
    <x v="0"/>
    <s v="SILVIO ANTONIO RIBEIRO BRUZACA JUNIOR"/>
    <n v="17286"/>
    <s v="SARAH DE SOUSA PEREIRA"/>
    <x v="1"/>
    <s v="CLIENTE VAI ANALISAR A PROPOSTA"/>
    <s v="AGENDAMENTO"/>
    <x v="5"/>
    <m/>
    <m/>
    <n v="51997266585"/>
    <n v="51997266585"/>
    <d v="2022-04-04T17:33:00"/>
    <s v="Cacau_CC_28.03"/>
    <n v="1.64884318311402E+16"/>
    <s v="Preditivo"/>
    <n v="10738"/>
    <s v="CACAU SHOW CI"/>
    <s v="Não"/>
    <m/>
    <m/>
    <m/>
    <m/>
    <m/>
    <m/>
    <s v="Caroline Machado da Silva"/>
    <n v="84759232087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franciletemiranda@gmail.com"/>
    <s v="NI"/>
    <n v="7164"/>
    <s v="Entre R$30.000 e R$99.999"/>
    <s v="SP CUBATAO JD CASQUEIRO"/>
    <s v="NI"/>
    <s v="DATA: 14/04/2022"/>
  </r>
  <r>
    <x v="0"/>
    <x v="17"/>
    <n v="0.71319444444444446"/>
    <d v="1899-12-30T00:00:37"/>
    <x v="2"/>
    <x v="0"/>
    <s v="48"/>
    <x v="0"/>
    <x v="0"/>
    <n v="7816457"/>
    <n v="24073037"/>
    <d v="2022-04-01T17:07:16"/>
    <d v="2022-04-01T17:07:53"/>
    <x v="0"/>
    <s v="ANA CAROLLYNE DA CRUZ MIRANDA"/>
    <n v="17281"/>
    <s v="SARAH DE SOUSA PEREIRA"/>
    <x v="0"/>
    <s v="CONFIRMOU PRESENÇA NA LOJA"/>
    <s v="ACEITE"/>
    <x v="0"/>
    <m/>
    <m/>
    <n v="48988256783"/>
    <m/>
    <m/>
    <s v="Cacau_CC_28.03"/>
    <n v="1.64884348311557E+16"/>
    <s v="Preditivo"/>
    <n v="10738"/>
    <s v="CACAU SHOW CI"/>
    <s v="Não"/>
    <m/>
    <m/>
    <m/>
    <m/>
    <m/>
    <m/>
    <s v="Magno Alves"/>
    <n v="4693553980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harnautsrosa@gmail.com"/>
    <s v="NI"/>
    <d v="1906-03-30T00:00:00"/>
    <s v="Sem faturamento"/>
    <s v="SC JOINVILLE BIG SUL"/>
    <s v="NI"/>
    <s v="DATA: 18/04/2022"/>
  </r>
  <r>
    <x v="0"/>
    <x v="17"/>
    <n v="0.71388888888888891"/>
    <d v="1899-12-30T00:00:39"/>
    <x v="2"/>
    <x v="0"/>
    <s v="47"/>
    <x v="0"/>
    <x v="0"/>
    <n v="7816502"/>
    <n v="24073171"/>
    <d v="2022-04-01T17:08:04"/>
    <d v="2022-04-01T17:08:43"/>
    <x v="0"/>
    <s v="ANA CAROLLYNE DA CRUZ MIRANDA"/>
    <n v="17281"/>
    <s v="SARAH DE SOUSA PEREIRA"/>
    <x v="1"/>
    <s v="SOBRE HORÁRIOS DE ATENDIMENTO"/>
    <s v="AGENDAMENTO"/>
    <x v="4"/>
    <m/>
    <m/>
    <n v="47999756008"/>
    <n v="47999756008"/>
    <d v="2022-04-01T17:38:00"/>
    <s v="Cacau_CC_28.03"/>
    <n v="1.64884365811654E+16"/>
    <s v="Preditivo"/>
    <n v="10738"/>
    <s v="CACAU SHOW CI"/>
    <s v="Não"/>
    <m/>
    <m/>
    <m/>
    <m/>
    <m/>
    <m/>
    <s v="LUCIANA WENDT DE SOUZA HOSTERT"/>
    <n v="5510423196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veronica.haiara05@hotmail.com"/>
    <s v="NI"/>
    <d v="1913-02-18T00:00:00"/>
    <s v="Entre R$2.000 e R$4.999"/>
    <s v="SP CARAPICUIBA SH CARAPICUIBA"/>
    <s v="NI"/>
    <s v="ATÉ DIA 14/04/22 SP CARAPICUIBA SH CARAPICUIBA"/>
  </r>
  <r>
    <x v="0"/>
    <x v="17"/>
    <n v="0.71458333333333324"/>
    <d v="1899-12-30T00:07:21"/>
    <x v="1"/>
    <x v="0"/>
    <s v="51"/>
    <x v="2"/>
    <x v="0"/>
    <n v="7816545"/>
    <n v="23694281"/>
    <d v="2022-04-01T17:09:04"/>
    <d v="2022-04-01T17:16:25"/>
    <x v="0"/>
    <s v="SILVIO ANTONIO RIBEIRO BRUZACA JUNIOR"/>
    <n v="17286"/>
    <s v="SARAH DE SOUSA PEREIRA"/>
    <x v="0"/>
    <s v="CONFIRMOU PRESENÇA NA LOJA"/>
    <s v="ACEITE"/>
    <x v="0"/>
    <m/>
    <m/>
    <n v="51999644710"/>
    <m/>
    <m/>
    <s v="Cacau_CC_25.03.csv"/>
    <n v="1.64884371411693E+16"/>
    <s v="Preditivo"/>
    <n v="10738"/>
    <s v="CACAU SHOW CI"/>
    <s v="Não"/>
    <m/>
    <m/>
    <m/>
    <m/>
    <m/>
    <m/>
    <s v="AndrÃ© Heczler"/>
    <n v="1306194105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thiagolumiati@gmail.com"/>
    <s v="NI"/>
    <n v="1309"/>
    <s v="Acima de R$100.000"/>
    <s v="SP VARZEA PAULISTA CENTRO"/>
    <s v="NI"/>
    <s v="DIA 18/04/22 SP VARZEA PAULISTA CENTRO"/>
  </r>
  <r>
    <x v="0"/>
    <x v="17"/>
    <n v="0.72291666666666676"/>
    <d v="1899-12-30T00:02:41"/>
    <x v="2"/>
    <x v="0"/>
    <s v="51"/>
    <x v="2"/>
    <x v="0"/>
    <n v="7817387"/>
    <n v="23618598"/>
    <d v="2022-04-01T17:21:18"/>
    <d v="2022-04-01T17:23:59"/>
    <x v="0"/>
    <s v="ANA CAROLLYNE DA CRUZ MIRANDA"/>
    <n v="17281"/>
    <s v="SARAH DE SOUSA PEREIRA"/>
    <x v="0"/>
    <s v="CONFIRMOU PRESENÇA NA LOJA"/>
    <s v="ACEITE"/>
    <x v="0"/>
    <m/>
    <m/>
    <n v="51996028322"/>
    <m/>
    <m/>
    <s v="Cacau_CC_23.03"/>
    <n v="1.64884445111912E+16"/>
    <s v="Preditivo"/>
    <n v="10738"/>
    <s v="CACAU SHOW CI"/>
    <s v="Não"/>
    <m/>
    <m/>
    <m/>
    <m/>
    <m/>
    <m/>
    <s v="Ã‰rika Vicente Abreu"/>
    <n v="559770804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line.tavares2324@gmail.com"/>
    <s v="NI"/>
    <n v="1470"/>
    <s v="Entre R$10.000 e R$19.999"/>
    <s v="SP ITAQUAQUECETUBA CENTRO"/>
    <s v="NI"/>
    <s v="DATA: 13/04/2022"/>
  </r>
  <r>
    <x v="0"/>
    <x v="17"/>
    <n v="0.72499999999999998"/>
    <d v="1899-12-30T00:00:21"/>
    <x v="2"/>
    <x v="0"/>
    <s v="12"/>
    <x v="1"/>
    <x v="1"/>
    <n v="7817656"/>
    <n v="23434337"/>
    <d v="2022-04-01T17:24:36"/>
    <d v="2022-04-01T17:24:57"/>
    <x v="0"/>
    <s v="ANA CAROLLYNE DA CRUZ MIRANDA"/>
    <n v="17281"/>
    <s v="SARAH DE SOUSA PEREIRA"/>
    <x v="1"/>
    <s v="SOBRE HORÁRIOS DE ATENDIMENTO"/>
    <s v="AGENDAMENTO"/>
    <x v="4"/>
    <m/>
    <m/>
    <n v="12992570430"/>
    <n v="12992570430"/>
    <d v="2022-04-01T17:54:00"/>
    <s v="Cacau_CC_22.03"/>
    <n v="1.64884465911941E+16"/>
    <s v="Preditivo"/>
    <n v="10738"/>
    <s v="CACAU SHOW CI"/>
    <s v="Não"/>
    <m/>
    <m/>
    <m/>
    <m/>
    <m/>
    <m/>
    <s v="KASSIANO FIALHO E SILVA"/>
    <n v="4757073682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regiane_maiseu@hotmail.com"/>
    <s v="NI"/>
    <n v="9947"/>
    <s v="Entre R$5.000 e R$9.999"/>
    <s v="SP JUNDIAI SUPERMERCADO BOA"/>
    <s v="NI"/>
    <s v="DATA: 13/04/2022"/>
  </r>
  <r>
    <x v="0"/>
    <x v="17"/>
    <n v="0.72361111111111109"/>
    <d v="1899-12-30T00:04:55"/>
    <x v="1"/>
    <x v="0"/>
    <s v="51"/>
    <x v="2"/>
    <x v="0"/>
    <n v="7817468"/>
    <n v="23618678"/>
    <d v="2022-04-01T17:22:15"/>
    <d v="2022-04-01T17:27:10"/>
    <x v="0"/>
    <s v="SILVIO ANTONIO RIBEIRO BRUZACA JUNIOR"/>
    <n v="17286"/>
    <s v="SARAH DE SOUSA PEREIRA"/>
    <x v="0"/>
    <s v="CONFIRMOU PRESENÇA NA LOJA"/>
    <s v="ACEITE"/>
    <x v="0"/>
    <m/>
    <m/>
    <n v="51993922639"/>
    <m/>
    <m/>
    <s v="Cacau_CC_23.03"/>
    <n v="1.64884450311922E+16"/>
    <s v="Preditivo"/>
    <n v="10738"/>
    <s v="CACAU SHOW CI"/>
    <s v="Não"/>
    <m/>
    <m/>
    <m/>
    <m/>
    <m/>
    <m/>
    <s v="Yeferson Emmanuel Vidal belo"/>
    <n v="7071053421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pwnatan114@gmail.com"/>
    <s v="NI"/>
    <n v="1294"/>
    <s v="Entre R$30.000 e R$99.999"/>
    <s v="SP BARUERI CENTRO"/>
    <s v="NI"/>
    <s v="DATA: 13/04/2022"/>
  </r>
  <r>
    <x v="0"/>
    <x v="17"/>
    <n v="0.7270833333333333"/>
    <d v="1899-12-30T00:05:19"/>
    <x v="1"/>
    <x v="0"/>
    <s v="14"/>
    <x v="1"/>
    <x v="1"/>
    <n v="7817874"/>
    <n v="23413624"/>
    <d v="2022-04-01T17:27:32"/>
    <d v="2022-04-01T17:32:51"/>
    <x v="0"/>
    <s v="SILVIO ANTONIO RIBEIRO BRUZACA JUNIOR"/>
    <n v="17286"/>
    <s v="SARAH DE SOUSA PEREIRA"/>
    <x v="0"/>
    <s v="CONFIRMOU PRESENÇA NA LOJA"/>
    <s v="ACEITE"/>
    <x v="0"/>
    <m/>
    <m/>
    <n v="14997707080"/>
    <m/>
    <m/>
    <s v="Cacau_CC_21.03"/>
    <n v="1.64884481411958E+16"/>
    <s v="Preditivo"/>
    <n v="10738"/>
    <s v="CACAU SHOW CI"/>
    <s v="Não"/>
    <m/>
    <m/>
    <m/>
    <m/>
    <m/>
    <m/>
    <s v="ValÃ©ria A S Ariede"/>
    <n v="1180696786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paulohenriquee062@gmail.com"/>
    <s v="NI"/>
    <d v="1902-11-08T00:00:00"/>
    <s v="Acima de R$100.000"/>
    <s v="SP CARAGUATATUBA CENTRO"/>
    <s v="NI"/>
    <s v="ATÉ DIA 16/04/22 SP CARAGUATATUBA CENTRO"/>
  </r>
  <r>
    <x v="0"/>
    <x v="18"/>
    <n v="0.7319444444444444"/>
    <d v="1899-12-30T00:00:25"/>
    <x v="2"/>
    <x v="0"/>
    <s v="17"/>
    <x v="1"/>
    <x v="1"/>
    <n v="7818323"/>
    <n v="23414106"/>
    <d v="2022-04-01T17:34:23"/>
    <d v="2022-04-01T17:34:48"/>
    <x v="0"/>
    <s v="ANA CAROLLYNE DA CRUZ MIRANDA"/>
    <n v="17281"/>
    <s v="SARAH DE SOUSA PEREIRA"/>
    <x v="1"/>
    <s v="SOBRE HORÁRIOS DE ATENDIMENTO"/>
    <s v="AGENDAMENTO"/>
    <x v="4"/>
    <m/>
    <m/>
    <n v="17997726090"/>
    <n v="17997726090"/>
    <d v="2022-04-01T18:04:00"/>
    <s v="Cacau_CC_21.03"/>
    <n v="1.64884522512014E+16"/>
    <s v="Preditivo"/>
    <n v="10738"/>
    <s v="CACAU SHOW CI"/>
    <s v="Não"/>
    <m/>
    <m/>
    <m/>
    <m/>
    <m/>
    <m/>
    <s v="Franciele Fernanda Tartaglia bozi"/>
    <n v="4097318381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pekenabatman@gmail.com"/>
    <s v="NI"/>
    <n v="11910"/>
    <s v="Entre R$30.000 e R$99.999"/>
    <s v="SC SÃƒO JOSE SUPER GIASSI"/>
    <s v="NI"/>
    <s v="DATA: 16/04/2022"/>
  </r>
  <r>
    <x v="0"/>
    <x v="18"/>
    <n v="0.73263888888888884"/>
    <d v="1899-12-30T00:03:25"/>
    <x v="2"/>
    <x v="0"/>
    <s v="54"/>
    <x v="2"/>
    <x v="0"/>
    <n v="7818406"/>
    <n v="23414204"/>
    <d v="2022-04-01T17:35:28"/>
    <d v="2022-04-01T17:38:53"/>
    <x v="0"/>
    <s v="ANA CAROLLYNE DA CRUZ MIRANDA"/>
    <n v="17281"/>
    <s v="SARAH DE SOUSA PEREIRA"/>
    <x v="0"/>
    <s v="CONFIRMOU PRESENÇA NA LOJA"/>
    <s v="ACEITE"/>
    <x v="0"/>
    <m/>
    <m/>
    <n v="54984147061"/>
    <m/>
    <m/>
    <s v="Cacau_CC_21.03"/>
    <n v="1.64884530312025E+16"/>
    <s v="Preditivo"/>
    <n v="10738"/>
    <s v="CACAU SHOW CI"/>
    <s v="Não"/>
    <m/>
    <m/>
    <m/>
    <m/>
    <m/>
    <m/>
    <s v="Luana Nunes de Bastos"/>
    <n v="526373202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graziele.sch@gmail.com"/>
    <s v="NI"/>
    <n v="3460"/>
    <s v="Entre R$30.000 e R$99.999"/>
    <s v="SC IMBITUBA CENTRO"/>
    <s v="NI"/>
    <s v="DATA: 14/04/2022"/>
  </r>
  <r>
    <x v="0"/>
    <x v="18"/>
    <n v="0.73819444444444438"/>
    <d v="1899-12-30T00:02:08"/>
    <x v="1"/>
    <x v="0"/>
    <s v="14"/>
    <x v="1"/>
    <x v="1"/>
    <n v="7818968"/>
    <n v="22945251"/>
    <d v="2022-04-01T17:43:16"/>
    <d v="2022-04-01T17:45:24"/>
    <x v="0"/>
    <s v="SILVIO ANTONIO RIBEIRO BRUZACA JUNIOR"/>
    <n v="17286"/>
    <s v="SARAH DE SOUSA PEREIRA"/>
    <x v="0"/>
    <s v="CONFIRMOU PRESENÇA NA LOJA"/>
    <s v="ACEITE"/>
    <x v="0"/>
    <m/>
    <m/>
    <n v="14996802843"/>
    <m/>
    <m/>
    <s v="Cacau_CC_17.03"/>
    <n v="1.6488457711209E+16"/>
    <s v="Preditivo"/>
    <n v="10738"/>
    <s v="CACAU SHOW CI"/>
    <s v="Não"/>
    <m/>
    <m/>
    <m/>
    <m/>
    <m/>
    <m/>
    <s v="Fernanda Caroline rochel de franÃ§a"/>
    <n v="4735892281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nabrunasc98@gmail.com"/>
    <s v="NI"/>
    <d v="1916-05-19T00:00:00"/>
    <s v="Acima de R$100.000"/>
    <s v="RS TRES PASSOS CENTRO"/>
    <s v="NI"/>
    <s v="LOJA: CIDADE DE JUÍ/ RIO GRANDE DO SULDATA: 23/04/2022"/>
  </r>
  <r>
    <x v="0"/>
    <x v="18"/>
    <n v="0.73541666666666661"/>
    <d v="1899-12-30T00:12:33"/>
    <x v="2"/>
    <x v="0"/>
    <s v="19"/>
    <x v="1"/>
    <x v="1"/>
    <n v="7818704"/>
    <n v="23187351"/>
    <d v="2022-04-01T17:39:32"/>
    <d v="2022-04-01T17:52:05"/>
    <x v="0"/>
    <s v="ANA CAROLLYNE DA CRUZ MIRANDA"/>
    <n v="17281"/>
    <s v="SARAH DE SOUSA PEREIRA"/>
    <x v="1"/>
    <s v="PREFERIU FALAR PELO WHATSAPP"/>
    <s v="AGENDAMENTO"/>
    <x v="1"/>
    <m/>
    <m/>
    <n v="19986037758"/>
    <n v="19986037758"/>
    <d v="2022-04-01T18:22:00"/>
    <s v="Cacau_CC_18.03"/>
    <n v="1.64884555412063E+16"/>
    <s v="Preditivo"/>
    <n v="10738"/>
    <s v="CACAU SHOW CI"/>
    <s v="Não"/>
    <m/>
    <m/>
    <m/>
    <m/>
    <m/>
    <m/>
    <s v="Jonathan Donisete Da ConceiÃ§Ã£o Silva"/>
    <n v="4709065586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Jessicadl2703@gmail.com"/>
    <s v="NI"/>
    <d v="1903-08-01T00:00:00"/>
    <s v="Acima de R$100.000"/>
    <s v="SP VARZEA PAULISTA CENTRO"/>
    <s v="NI"/>
    <s v="DATA: 23/04/2022 A TARDE"/>
  </r>
  <r>
    <x v="0"/>
    <x v="19"/>
    <n v="0.75347222222222221"/>
    <d v="1899-12-30T00:04:04"/>
    <x v="1"/>
    <x v="0"/>
    <s v="17"/>
    <x v="1"/>
    <x v="1"/>
    <n v="7820614"/>
    <n v="21590448"/>
    <d v="2022-04-01T18:05:19"/>
    <d v="2022-04-01T18:09:23"/>
    <x v="0"/>
    <s v="SILVIO ANTONIO RIBEIRO BRUZACA JUNIOR"/>
    <n v="17286"/>
    <s v="SARAH DE SOUSA PEREIRA"/>
    <x v="0"/>
    <s v="CONFIRMOU PRESENÇA NA LOJA"/>
    <s v="ACEITE"/>
    <x v="0"/>
    <m/>
    <m/>
    <n v="17991672647"/>
    <m/>
    <m/>
    <s v="CC_04.03"/>
    <n v="1.64884709512316E+16"/>
    <s v="Preditivo"/>
    <n v="10738"/>
    <s v="CACAU SHOW CI"/>
    <s v="Não"/>
    <m/>
    <m/>
    <m/>
    <m/>
    <m/>
    <m/>
    <s v="Natalia Machado Alves"/>
    <n v="4278798784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paaraujo2005@hotmail.com"/>
    <s v="NI"/>
    <d v="1926-08-07T00:00:00"/>
    <s v="Entre R$20.000 e R$29.999"/>
    <s v="SP ITAPECERICA DA SERRA SH ITAPECERICA"/>
    <s v="NI"/>
    <s v="DATA: 18/04/2022"/>
  </r>
  <r>
    <x v="0"/>
    <x v="19"/>
    <n v="0.7583333333333333"/>
    <d v="1899-12-30T00:00:20"/>
    <x v="1"/>
    <x v="0"/>
    <s v="11"/>
    <x v="1"/>
    <x v="1"/>
    <n v="7821196"/>
    <n v="24227857"/>
    <d v="2022-04-01T18:12:29"/>
    <d v="2022-04-01T18:12:49"/>
    <x v="0"/>
    <s v="SILVIO ANTONIO RIBEIRO BRUZACA JUNIOR"/>
    <n v="17286"/>
    <s v="SARAH DE SOUSA PEREIRA"/>
    <x v="1"/>
    <s v="PEDIU PARA LIGAR EM OUTRO MOMENTO"/>
    <s v="AGENDAMENTO"/>
    <x v="2"/>
    <m/>
    <m/>
    <n v="11988530887"/>
    <n v="11988530887"/>
    <d v="2022-04-01T19:00:00"/>
    <s v="Cacau_CC_31.03"/>
    <n v="1.64884745312379E+16"/>
    <s v="Preditivo"/>
    <n v="10738"/>
    <s v="CACAU SHOW CI"/>
    <s v="Não"/>
    <m/>
    <m/>
    <m/>
    <m/>
    <m/>
    <m/>
    <s v="Jessica gonzaga Rosa de Oliveira"/>
    <n v="40015464857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lucy-thi@hotmail.com"/>
    <s v="NI"/>
    <n v="12017"/>
    <s v="Entre R$5.000 e R$9.999"/>
    <s v="SP ITANHAÃ‰M CENTRO III"/>
    <s v="NI"/>
    <s v="DIA 20/04/22 SP ITANHAEM CENTRO"/>
  </r>
  <r>
    <x v="0"/>
    <x v="19"/>
    <n v="0.75694444444444453"/>
    <d v="1899-12-30T00:03:11"/>
    <x v="2"/>
    <x v="0"/>
    <s v="13"/>
    <x v="1"/>
    <x v="1"/>
    <n v="7821075"/>
    <n v="25386721"/>
    <d v="2022-04-01T18:10:45"/>
    <d v="2022-04-01T18:13:56"/>
    <x v="0"/>
    <s v="ANA CAROLLYNE DA CRUZ MIRANDA"/>
    <n v="17281"/>
    <s v="SARAH DE SOUSA PEREIRA"/>
    <x v="0"/>
    <s v="CONFIRMOU PRESENÇA NA LOJA"/>
    <s v="ACEITE"/>
    <x v="0"/>
    <m/>
    <m/>
    <n v="13996659445"/>
    <m/>
    <m/>
    <s v="Cacau_CC_01.04"/>
    <n v="1.64884743112375E+16"/>
    <s v="Preditivo"/>
    <n v="10738"/>
    <s v="CACAU SHOW CI"/>
    <s v="Não"/>
    <m/>
    <m/>
    <m/>
    <m/>
    <m/>
    <m/>
    <s v="Victor Hugo de Azevedo Peres Lucas"/>
    <n v="41185816801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marcelabeatriz.andrade451@gmail.com"/>
    <s v="NI"/>
    <d v="1905-06-26T00:00:00"/>
    <s v="Entre R$30.000 e R$99.999"/>
    <s v="SC BLUMENAU NORTE SH"/>
    <s v="NI"/>
    <s v="ENTRE OS DIAS 01/05 AO DIA 08/05"/>
  </r>
  <r>
    <x v="0"/>
    <x v="19"/>
    <n v="0.75902777777777775"/>
    <d v="1899-12-30T00:07:18"/>
    <x v="1"/>
    <x v="0"/>
    <s v="49"/>
    <x v="0"/>
    <x v="0"/>
    <n v="7821259"/>
    <n v="24165579"/>
    <d v="2022-04-01T18:13:14"/>
    <d v="2022-04-01T18:20:32"/>
    <x v="0"/>
    <s v="SILVIO ANTONIO RIBEIRO BRUZACA JUNIOR"/>
    <n v="17286"/>
    <s v="SARAH DE SOUSA PEREIRA"/>
    <x v="0"/>
    <s v="CONFIRMOU PRESENÇA NA LOJA"/>
    <s v="ACEITE"/>
    <x v="0"/>
    <m/>
    <m/>
    <n v="49991523993"/>
    <m/>
    <m/>
    <s v="Cacau_CC_30.03"/>
    <n v="1.64884756812386E+16"/>
    <s v="Preditivo"/>
    <n v="10738"/>
    <s v="CACAU SHOW CI"/>
    <s v="Não"/>
    <m/>
    <m/>
    <m/>
    <m/>
    <m/>
    <m/>
    <s v="LetÃ­cia dos santos bandeira"/>
    <n v="663044294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ivanildealmeidamendes@gmail.com"/>
    <s v="NI"/>
    <d v="1907-12-21T00:00:00"/>
    <s v="Entre R$30.000 e R$99.999"/>
    <s v="SP CAPIVARI CENTRO"/>
    <s v="NI"/>
    <s v="DIA 16/04/22 SP CAPIVARI CENTRO"/>
  </r>
  <r>
    <x v="0"/>
    <x v="19"/>
    <n v="0.7680555555555556"/>
    <d v="1899-12-30T00:06:44"/>
    <x v="1"/>
    <x v="0"/>
    <s v="47"/>
    <x v="0"/>
    <x v="0"/>
    <n v="7822263"/>
    <n v="22879201"/>
    <d v="2022-04-01T18:26:29"/>
    <d v="2022-04-01T18:33:13"/>
    <x v="0"/>
    <s v="SILVIO ANTONIO RIBEIRO BRUZACA JUNIOR"/>
    <n v="17286"/>
    <s v="SARAH DE SOUSA PEREIRA"/>
    <x v="0"/>
    <s v="CONFIRMOU PRESENÇA NA LOJA"/>
    <s v="ACEITE"/>
    <x v="0"/>
    <m/>
    <m/>
    <n v="47984510315"/>
    <m/>
    <m/>
    <s v="Cacau_CC_14.03"/>
    <n v="1.64884836512467E+16"/>
    <s v="Preditivo"/>
    <n v="10738"/>
    <s v="CACAU SHOW CI"/>
    <s v="Não"/>
    <m/>
    <m/>
    <m/>
    <m/>
    <m/>
    <m/>
    <s v="Joselia Maria luiza"/>
    <n v="391732897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taianecosta555@gmail.com"/>
    <s v="NI"/>
    <d v="1903-05-08T00:00:00"/>
    <s v="Entre R$30.000 e R$99.999"/>
    <s v="SP HORTOLANDIA CENTRO"/>
    <s v="NI"/>
    <s v="DATA: 19/04/2022"/>
  </r>
  <r>
    <x v="0"/>
    <x v="20"/>
    <n v="0.7715277777777777"/>
    <d v="1899-12-30T00:02:05"/>
    <x v="2"/>
    <x v="0"/>
    <s v="16"/>
    <x v="1"/>
    <x v="1"/>
    <n v="7822669"/>
    <n v="24228105"/>
    <d v="2022-04-01T18:31:50"/>
    <d v="2022-04-01T18:33:55"/>
    <x v="0"/>
    <s v="ANA CAROLLYNE DA CRUZ MIRANDA"/>
    <n v="17281"/>
    <s v="SARAH DE SOUSA PEREIRA"/>
    <x v="0"/>
    <s v="CONFIRMOU PRESENÇA NA LOJA"/>
    <s v="ACEITE"/>
    <x v="0"/>
    <m/>
    <m/>
    <n v="16993307322"/>
    <m/>
    <m/>
    <s v="Cacau_CC_31.03"/>
    <n v="1.64884866612503E+16"/>
    <s v="Preditivo"/>
    <n v="10738"/>
    <s v="CACAU SHOW CI"/>
    <s v="Não"/>
    <m/>
    <m/>
    <m/>
    <m/>
    <m/>
    <m/>
    <s v="Tiago flaviano dos Santos"/>
    <n v="2975007787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luciano.estofaria@gmail.com"/>
    <s v="NI"/>
    <n v="4334"/>
    <s v="Entre R$30.000 e R$99.999"/>
    <s v="RS IBIRUBA CENTRO"/>
    <s v="NI"/>
    <s v="DATA: 18/04/2022"/>
  </r>
  <r>
    <x v="0"/>
    <x v="21"/>
    <n v="0.79791666666666661"/>
    <d v="1899-12-30T00:03:34"/>
    <x v="2"/>
    <x v="0"/>
    <s v="51"/>
    <x v="2"/>
    <x v="0"/>
    <n v="7824542"/>
    <n v="24227822"/>
    <d v="2022-04-01T19:09:12"/>
    <d v="2022-04-01T19:12:46"/>
    <x v="0"/>
    <s v="ANA CAROLLYNE DA CRUZ MIRANDA"/>
    <n v="17281"/>
    <s v="SARAH DE SOUSA PEREIRA"/>
    <x v="1"/>
    <s v="CLIENTE VAI ANALISAR A PROPOSTA"/>
    <s v="AGENDAMENTO"/>
    <x v="5"/>
    <m/>
    <m/>
    <n v="51989989545"/>
    <n v="51989989545"/>
    <d v="2022-04-01T19:42:00"/>
    <s v="Cacau_CC_31.03"/>
    <n v="1.64885093612552E+16"/>
    <s v="Preditivo"/>
    <n v="10738"/>
    <s v="CACAU SHOW CI"/>
    <s v="Não"/>
    <m/>
    <m/>
    <m/>
    <m/>
    <m/>
    <m/>
    <s v="Brenda Isabel Moreira Bueno"/>
    <n v="572882807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chrisolivei6@icloud.com"/>
    <s v="NI"/>
    <d v="1905-03-04T00:00:00"/>
    <s v="Acima de R$100.000"/>
    <s v="SP FRANCA CENTRO"/>
    <s v="NI"/>
    <s v="DIA 16/04/22 SP FRANCA CENTRO"/>
  </r>
  <r>
    <x v="0"/>
    <x v="21"/>
    <n v="0.79722222222222217"/>
    <d v="1899-12-30T00:04:24"/>
    <x v="1"/>
    <x v="0"/>
    <s v="51"/>
    <x v="2"/>
    <x v="0"/>
    <n v="7824515"/>
    <n v="25386747"/>
    <d v="2022-04-01T19:08:11"/>
    <d v="2022-04-01T19:12:35"/>
    <x v="0"/>
    <s v="SILVIO ANTONIO RIBEIRO BRUZACA JUNIOR"/>
    <n v="17286"/>
    <s v="SARAH DE SOUSA PEREIRA"/>
    <x v="1"/>
    <s v="CLIENTE VAI ANALISAR A PROPOSTA"/>
    <s v="AGENDAMENTO"/>
    <x v="5"/>
    <m/>
    <m/>
    <n v="51994749631"/>
    <n v="51994749631"/>
    <d v="2022-04-08T19:41:00"/>
    <s v="Cacau_CC_01.04"/>
    <n v="1.64885087112544E+16"/>
    <s v="Preditivo"/>
    <n v="10738"/>
    <s v="CACAU SHOW CI"/>
    <s v="Não"/>
    <m/>
    <m/>
    <m/>
    <m/>
    <m/>
    <m/>
    <s v="Mariana Tormes Aquino"/>
    <n v="229427502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carmem.andreani@gmail.com"/>
    <s v="NI"/>
    <n v="11940"/>
    <s v="Entre R$5.000 e R$9.999"/>
    <s v="SP GUARARAPES CENTRO"/>
    <s v="NI"/>
    <s v="Av. Padre Antônio José dos Santos, 1705 - Brooklin Novo, São Paulo - SP, 04563-01314/04/2022"/>
  </r>
  <r>
    <x v="0"/>
    <x v="21"/>
    <n v="0.80486111111111114"/>
    <d v="1899-12-30T00:00:30"/>
    <x v="2"/>
    <x v="0"/>
    <s v="16"/>
    <x v="1"/>
    <x v="1"/>
    <n v="7824794"/>
    <n v="24228038"/>
    <d v="2022-04-01T19:19:31"/>
    <d v="2022-04-01T19:20:01"/>
    <x v="0"/>
    <s v="ANA CAROLLYNE DA CRUZ MIRANDA"/>
    <n v="17281"/>
    <s v="SARAH DE SOUSA PEREIRA"/>
    <x v="0"/>
    <s v="CONFIRMOU PRESENÇA NA LOJA"/>
    <s v="ACEITE"/>
    <x v="0"/>
    <m/>
    <m/>
    <n v="16991774196"/>
    <m/>
    <m/>
    <s v="Cacau_CC_31.03"/>
    <n v="1.64885116212582E+16"/>
    <s v="Preditivo"/>
    <n v="10738"/>
    <s v="CACAU SHOW CI"/>
    <s v="Não"/>
    <m/>
    <m/>
    <m/>
    <m/>
    <m/>
    <m/>
    <s v="Valmir Moreira Junior"/>
    <n v="39191098807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mariliarocha1982@hotmail.com.br"/>
    <s v="NI"/>
    <d v="1905-03-04T00:00:00"/>
    <s v="Acima de R$100.000"/>
    <s v="SP FRANCA CENTRO"/>
    <s v="NI"/>
    <s v="LOJA: SP FRANCA CENTRODIA:14/04/2022"/>
  </r>
  <r>
    <x v="0"/>
    <x v="21"/>
    <n v="0.80625000000000002"/>
    <d v="1899-12-30T00:09:46"/>
    <x v="1"/>
    <x v="0"/>
    <s v="17"/>
    <x v="1"/>
    <x v="1"/>
    <n v="7824865"/>
    <n v="24165831"/>
    <d v="2022-04-01T19:21:56"/>
    <d v="2022-04-01T19:31:42"/>
    <x v="0"/>
    <s v="SILVIO ANTONIO RIBEIRO BRUZACA JUNIOR"/>
    <n v="17286"/>
    <s v="SARAH DE SOUSA PEREIRA"/>
    <x v="0"/>
    <s v="CONFIRMOU PRESENÇA NA LOJA"/>
    <s v="ACEITE"/>
    <x v="0"/>
    <m/>
    <m/>
    <n v="17997080466"/>
    <m/>
    <m/>
    <s v="Cacau_CC_30.03"/>
    <n v="1.64885170112639E+16"/>
    <s v="Preditivo"/>
    <n v="10738"/>
    <s v="CACAU SHOW CI"/>
    <s v="Não"/>
    <m/>
    <m/>
    <m/>
    <m/>
    <m/>
    <m/>
    <s v="Aline Carmo Correa Costa"/>
    <n v="3467337287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jessicagabriela1990@bol.com.br"/>
    <s v="NI"/>
    <d v="1903-07-30T00:00:00"/>
    <s v="Acima de R$100.000"/>
    <s v="SP SAO BERNARDO DO CAMPO SH MARECHAL PLA"/>
    <s v="NI"/>
    <s v="DIA 25/04/22 SAO BERNARDO DO CAMPO SH MARECHAL PLA"/>
  </r>
  <r>
    <x v="0"/>
    <x v="21"/>
    <n v="0.81041666666666667"/>
    <d v="1899-12-30T00:04:13"/>
    <x v="2"/>
    <x v="0"/>
    <s v="16"/>
    <x v="1"/>
    <x v="1"/>
    <n v="7825184"/>
    <n v="24161168"/>
    <d v="2022-04-01T19:27:30"/>
    <d v="2022-04-01T19:31:43"/>
    <x v="0"/>
    <s v="ANA CAROLLYNE DA CRUZ MIRANDA"/>
    <n v="17281"/>
    <s v="SARAH DE SOUSA PEREIRA"/>
    <x v="0"/>
    <s v="CONFIRMOU PRESENÇA NA LOJA"/>
    <s v="ACEITE"/>
    <x v="0"/>
    <m/>
    <m/>
    <n v="16991473036"/>
    <m/>
    <m/>
    <s v="Cacau_CC_29.03"/>
    <n v="1.64885203012668E+16"/>
    <s v="Preditivo"/>
    <n v="10738"/>
    <s v="CACAU SHOW CI"/>
    <s v="Não"/>
    <m/>
    <m/>
    <m/>
    <m/>
    <m/>
    <m/>
    <s v="Miriam da Silva Oliveira"/>
    <n v="4900230286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francielleassisdeoliveiraa@gmail.com"/>
    <s v="NI"/>
    <n v="2214"/>
    <s v="Abaixo de R$299"/>
    <s v="SP IBIUNA CENTRO"/>
    <s v="NI"/>
    <s v="LOJA: SP IBIUNA CENTRODIA:14/04/2022"/>
  </r>
  <r>
    <x v="0"/>
    <x v="22"/>
    <n v="0.82500000000000007"/>
    <d v="1899-12-30T00:05:24"/>
    <x v="2"/>
    <x v="0"/>
    <s v="19"/>
    <x v="1"/>
    <x v="1"/>
    <n v="7826551"/>
    <n v="23694500"/>
    <d v="2022-04-01T19:48:55"/>
    <d v="2022-04-01T19:54:19"/>
    <x v="0"/>
    <s v="ANA CAROLLYNE DA CRUZ MIRANDA"/>
    <n v="17281"/>
    <s v="SARAH DE SOUSA PEREIRA"/>
    <x v="0"/>
    <s v="CONFIRMOU PRESENÇA NA LOJA"/>
    <s v="ACEITE"/>
    <x v="0"/>
    <m/>
    <m/>
    <n v="19989211432"/>
    <m/>
    <m/>
    <s v="Cacau_CC_25.03.csv"/>
    <n v="1.64885307512783E+16"/>
    <s v="Preditivo"/>
    <n v="10738"/>
    <s v="CACAU SHOW CI"/>
    <s v="Não"/>
    <m/>
    <m/>
    <m/>
    <m/>
    <m/>
    <m/>
    <s v="Thalita Danielle Lemos guerra"/>
    <n v="3867743681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simonef_s@hotmail.com"/>
    <s v="NI"/>
    <n v="1106"/>
    <s v="Entre R$5.000 e R$9.999"/>
    <s v="SP SAO CAETANO DO SUL VILA NOVA GERTY"/>
    <s v="NI"/>
    <s v="DIA 13/04/22 SP SAO CAETANO DO SUL VILA NOVA GERTY"/>
  </r>
  <r>
    <x v="0"/>
    <x v="22"/>
    <n v="0.82916666666666661"/>
    <d v="1899-12-30T00:00:51"/>
    <x v="2"/>
    <x v="0"/>
    <s v="53"/>
    <x v="2"/>
    <x v="0"/>
    <n v="7826887"/>
    <n v="23637894"/>
    <d v="2022-04-01T19:54:20"/>
    <d v="2022-04-01T19:55:11"/>
    <x v="0"/>
    <s v="ANA CAROLLYNE DA CRUZ MIRANDA"/>
    <n v="17281"/>
    <s v="SARAH DE SOUSA PEREIRA"/>
    <x v="0"/>
    <s v="CONFIRMOU PRESENÇA NA LOJA"/>
    <s v="ACEITE"/>
    <x v="0"/>
    <m/>
    <m/>
    <n v="53999713178"/>
    <m/>
    <m/>
    <s v="Cacau_CC_24.03"/>
    <n v="1.64885334512803E+16"/>
    <s v="Preditivo"/>
    <n v="10738"/>
    <s v="CACAU SHOW CI"/>
    <s v="Não"/>
    <m/>
    <m/>
    <m/>
    <m/>
    <m/>
    <m/>
    <s v="MARIELE TEREZINHA PUJOL DA SILVA"/>
    <n v="165795603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pamelasueli795@gmail.com"/>
    <s v="NI"/>
    <n v="1586"/>
    <s v="Acima de R$100.000"/>
    <s v="SP MARILIA SH AQUARIUS"/>
    <s v="NI"/>
    <s v="DATA: 15/04/2022 A TARDE"/>
  </r>
  <r>
    <x v="0"/>
    <x v="23"/>
    <n v="0.83472222222222225"/>
    <d v="1899-12-30T00:01:47"/>
    <x v="2"/>
    <x v="0"/>
    <s v="13"/>
    <x v="1"/>
    <x v="1"/>
    <n v="7827457"/>
    <n v="23434360"/>
    <d v="2022-04-01T20:02:37"/>
    <d v="2022-04-01T20:04:24"/>
    <x v="0"/>
    <s v="ANA CAROLLYNE DA CRUZ MIRANDA"/>
    <n v="17281"/>
    <s v="SARAH DE SOUSA PEREIRA"/>
    <x v="1"/>
    <s v="SOBRE HORÁRIOS DE ATENDIMENTO"/>
    <s v="AGENDAMENTO"/>
    <x v="4"/>
    <m/>
    <m/>
    <n v="13996119816"/>
    <n v="13996119816"/>
    <d v="2022-04-01T20:34:00"/>
    <s v="Cacau_CC_22.03"/>
    <n v="1.64885412812879E+16"/>
    <s v="Preditivo"/>
    <n v="10738"/>
    <s v="CACAU SHOW CI"/>
    <s v="Não"/>
    <m/>
    <m/>
    <m/>
    <m/>
    <m/>
    <m/>
    <s v="Mayra Beatriz Costa da Silva"/>
    <n v="43725677824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mathias.patricia.mts@gmail.com"/>
    <s v="NI"/>
    <d v="1926-08-07T00:00:00"/>
    <s v="Abaixo de 9"/>
    <s v="SP ITAPECERICA DA SERRA SH ITAPECERICA"/>
    <s v="NI"/>
    <s v="LOJA  ITAPECERICA DA SERRA SH ITAPECERICADIA:13/04/2022"/>
  </r>
  <r>
    <x v="0"/>
    <x v="23"/>
    <n v="0.83958333333333324"/>
    <d v="1899-12-30T00:01:26"/>
    <x v="2"/>
    <x v="0"/>
    <s v="14"/>
    <x v="1"/>
    <x v="1"/>
    <n v="7827866"/>
    <n v="23413908"/>
    <d v="2022-04-01T20:09:16"/>
    <d v="2022-04-01T20:10:42"/>
    <x v="0"/>
    <s v="ANA CAROLLYNE DA CRUZ MIRANDA"/>
    <n v="17281"/>
    <s v="SARAH DE SOUSA PEREIRA"/>
    <x v="1"/>
    <s v="PEDIU PARA LIGAR EM OUTRO MOMENTO"/>
    <s v="AGENDAMENTO"/>
    <x v="2"/>
    <m/>
    <m/>
    <n v="14996456636"/>
    <n v="14996456636"/>
    <d v="2022-04-01T20:40:00"/>
    <s v="Cacau_CC_21.03"/>
    <n v="1.64885453012923E+16"/>
    <s v="Preditivo"/>
    <n v="10738"/>
    <s v="CACAU SHOW CI"/>
    <s v="Não"/>
    <m/>
    <m/>
    <m/>
    <m/>
    <m/>
    <m/>
    <s v="Caroline Cruz Roque"/>
    <n v="4188904984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mkitty_216@hotmail.com"/>
    <s v="NI"/>
    <n v="9643"/>
    <s v="Sem faturamento"/>
    <s v="SP PAULINIA SUPERMERCADO PAGUE MENOS PAU"/>
    <s v="NI"/>
    <s v="LOJA:  Av. José Paulino, 1031 - Sala B - Centro, Paulínia - SP, 13140-182DIA:14/04/2022"/>
  </r>
  <r>
    <x v="0"/>
    <x v="23"/>
    <n v="0.84097222222222223"/>
    <d v="1899-12-30T00:01:18"/>
    <x v="2"/>
    <x v="0"/>
    <s v="14"/>
    <x v="1"/>
    <x v="1"/>
    <n v="7827974"/>
    <n v="23414026"/>
    <d v="2022-04-01T20:11:12"/>
    <d v="2022-04-01T20:12:30"/>
    <x v="0"/>
    <s v="ANA CAROLLYNE DA CRUZ MIRANDA"/>
    <n v="17281"/>
    <s v="SARAH DE SOUSA PEREIRA"/>
    <x v="1"/>
    <s v="PEDIU PARA LIGAR EM OUTRO MOMENTO"/>
    <s v="AGENDAMENTO"/>
    <x v="2"/>
    <m/>
    <m/>
    <n v="14991879513"/>
    <n v="14991879513"/>
    <d v="2022-04-01T20:42:00"/>
    <s v="Cacau_CC_21.03"/>
    <n v="1.64885464712936E+16"/>
    <s v="Preditivo"/>
    <n v="10738"/>
    <s v="CACAU SHOW CI"/>
    <s v="Não"/>
    <m/>
    <m/>
    <m/>
    <m/>
    <m/>
    <m/>
    <s v="Emerson Fernandes Rodrigues"/>
    <n v="3947234783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kesiacamilomatos24@gmail.com"/>
    <s v="NI"/>
    <d v="1915-10-19T00:00:00"/>
    <s v="Acima de R$100.000"/>
    <s v="SC BRACO DO NORTE CENTRO"/>
    <s v="NI"/>
    <m/>
  </r>
  <r>
    <x v="1"/>
    <x v="0"/>
    <n v="0.34236111111111112"/>
    <d v="1899-12-30T00:01:17"/>
    <x v="2"/>
    <x v="1"/>
    <s v="13"/>
    <x v="1"/>
    <x v="1"/>
    <n v="7830751"/>
    <n v="24227878"/>
    <d v="2022-04-02T08:13:08"/>
    <d v="2022-04-02T08:14:25"/>
    <x v="0"/>
    <s v="ANA CAROLLYNE DA CRUZ MIRANDA"/>
    <n v="17281"/>
    <s v="SARAH DE SOUSA PEREIRA"/>
    <x v="1"/>
    <s v="PEDIU PARA LIGAR EM OUTRO MOMENTO"/>
    <s v="AGENDAMENTO"/>
    <x v="2"/>
    <m/>
    <m/>
    <n v="13996571913"/>
    <n v="13996571913"/>
    <d v="2022-04-02T08:44:00"/>
    <s v="Cacau_CC_31.03"/>
    <n v="16488979633624"/>
    <s v="Preditivo"/>
    <n v="10738"/>
    <s v="CACAU SHOW CI"/>
    <s v="Não"/>
    <m/>
    <m/>
    <m/>
    <m/>
    <m/>
    <m/>
    <s v="Aline Sousa Matos"/>
    <n v="4338307188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robertomoraes990245@gmail.com"/>
    <s v="NI"/>
    <d v="1934-07-09T00:00:00"/>
    <s v="Sem faturamento"/>
    <s v="SP OURINHOS CONT PAO DE ACUCAR SANTOS DU"/>
    <s v="NI"/>
    <m/>
  </r>
  <r>
    <x v="1"/>
    <x v="0"/>
    <n v="0.34027777777777773"/>
    <d v="1899-12-30T00:08:09"/>
    <x v="1"/>
    <x v="1"/>
    <s v="17"/>
    <x v="1"/>
    <x v="1"/>
    <n v="7830748"/>
    <n v="25386783"/>
    <d v="2022-04-02T08:10:39"/>
    <d v="2022-04-02T08:18:48"/>
    <x v="0"/>
    <s v="SILVIO ANTONIO RIBEIRO BRUZACA JUNIOR"/>
    <n v="17286"/>
    <s v="SARAH DE SOUSA PEREIRA"/>
    <x v="0"/>
    <s v="CONFIRMOU PRESENÇA NA LOJA"/>
    <s v="ACEITE"/>
    <x v="0"/>
    <m/>
    <m/>
    <n v="17997278956"/>
    <m/>
    <m/>
    <s v="Cacau_CC_01.04"/>
    <n v="16488978202584"/>
    <s v="Preditivo"/>
    <n v="10738"/>
    <s v="CACAU SHOW CI"/>
    <s v="Não"/>
    <m/>
    <m/>
    <m/>
    <m/>
    <m/>
    <m/>
    <s v="Vilma Teodoro da Silva Martins"/>
    <n v="1431867381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csantosleal@gmail.com"/>
    <s v="NI"/>
    <d v="1906-05-06T00:00:00"/>
    <s v="Entre R$30.000 e R$99.999"/>
    <s v="SP PRAIA GRANDE CIDADE OCIAN"/>
    <s v="NI"/>
    <s v="DATA: 16/04/2022"/>
  </r>
  <r>
    <x v="1"/>
    <x v="0"/>
    <n v="0.34513888888888888"/>
    <d v="1899-12-30T00:02:19"/>
    <x v="0"/>
    <x v="1"/>
    <s v="51"/>
    <x v="2"/>
    <x v="0"/>
    <n v="7830754"/>
    <n v="24228025"/>
    <d v="2022-04-02T08:17:09"/>
    <d v="2022-04-02T08:19:28"/>
    <x v="0"/>
    <s v="BIANCA MOREIRA TERCEIRO"/>
    <n v="17283"/>
    <s v="SARAH DE SOUSA PEREIRA"/>
    <x v="0"/>
    <s v="CONFIRMOU PRESENÇA NA LOJA"/>
    <s v="ACEITE"/>
    <x v="0"/>
    <m/>
    <m/>
    <n v="51993023086"/>
    <m/>
    <m/>
    <s v="Cacau_CC_31.03"/>
    <n v="16488981535984"/>
    <s v="Preditivo"/>
    <n v="10738"/>
    <s v="CACAU SHOW CI"/>
    <s v="Não"/>
    <m/>
    <m/>
    <m/>
    <m/>
    <m/>
    <m/>
    <s v="ZULEIDE HELENA PINTO"/>
    <n v="69630399091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nnapaulacostabatista123@gmail.com"/>
    <s v="NI"/>
    <n v="11068"/>
    <s v="Entre R$30.000 e R$99.999"/>
    <s v="SP JOSE BONIFACIO CENTRO II"/>
    <s v="NI"/>
    <s v="LOJA:SP JOSE BONIFACIO CENTRODIA: 15/05/2022"/>
  </r>
  <r>
    <x v="1"/>
    <x v="0"/>
    <n v="0.34652777777777777"/>
    <d v="1899-12-30T00:00:37"/>
    <x v="0"/>
    <x v="1"/>
    <s v="53"/>
    <x v="2"/>
    <x v="0"/>
    <n v="7830758"/>
    <n v="24165567"/>
    <d v="2022-04-02T08:19:54"/>
    <d v="2022-04-02T08:20:31"/>
    <x v="0"/>
    <s v="BIANCA MOREIRA TERCEIRO"/>
    <n v="17283"/>
    <s v="SARAH DE SOUSA PEREIRA"/>
    <x v="1"/>
    <s v="SOBRE HORÁRIOS DE ATENDIMENTO"/>
    <s v="AGENDAMENTO"/>
    <x v="4"/>
    <m/>
    <m/>
    <n v="53991234567"/>
    <n v="53991234567"/>
    <d v="2022-04-02T08:49:00"/>
    <s v="Cacau_CC_30.03"/>
    <n v="16488983707944"/>
    <s v="Preditivo"/>
    <n v="10738"/>
    <s v="CACAU SHOW CI"/>
    <s v="Não"/>
    <m/>
    <m/>
    <m/>
    <m/>
    <m/>
    <m/>
    <s v="Aline Oliveira pedroso"/>
    <n v="391228900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stefaniaafonso56@gmail.com"/>
    <s v="NI"/>
    <d v="1929-08-19T00:00:00"/>
    <s v="Entre R$5.000 e R$9.999"/>
    <s v="SP DIADEMA SUPERMERCADO CLUBE DE CAMPO"/>
    <s v="NI"/>
    <s v="DIA 15/04/22 SP DIADEMA SUPERMERCADO CLUBE DE CAMPO"/>
  </r>
  <r>
    <x v="1"/>
    <x v="0"/>
    <n v="0.34930555555555554"/>
    <d v="1899-12-30T00:00:12"/>
    <x v="2"/>
    <x v="1"/>
    <s v="48"/>
    <x v="0"/>
    <x v="0"/>
    <n v="7830761"/>
    <n v="24165662"/>
    <d v="2022-04-02T08:23:05"/>
    <d v="2022-04-02T08:23:17"/>
    <x v="0"/>
    <s v="ANA CAROLLYNE DA CRUZ MIRANDA"/>
    <n v="17281"/>
    <s v="SARAH DE SOUSA PEREIRA"/>
    <x v="1"/>
    <s v="CLIENTE VAI ANALISAR A PROPOSTA"/>
    <s v="AGENDAMENTO"/>
    <x v="5"/>
    <m/>
    <m/>
    <n v="48996656128"/>
    <n v="48996656128"/>
    <d v="2022-04-02T08:53:00"/>
    <s v="Cacau_CC_30.03"/>
    <n v="16488984449334"/>
    <s v="Preditivo"/>
    <n v="10738"/>
    <s v="CACAU SHOW CI"/>
    <s v="Não"/>
    <m/>
    <m/>
    <m/>
    <m/>
    <m/>
    <m/>
    <s v="Liana matos"/>
    <n v="563934794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gabriel.celeste.souza@gmail.com"/>
    <s v="NI"/>
    <n v="1654"/>
    <s v="Entre R$20.000 e R$29.999"/>
    <s v="SP ITAPEVI SH ITASHOPPING"/>
    <s v="NI"/>
    <s v="DIA 20/04/22 SP ITAPEVI SH ITASHOPPING"/>
  </r>
  <r>
    <x v="1"/>
    <x v="0"/>
    <n v="0.34652777777777777"/>
    <d v="1899-12-30T00:05:47"/>
    <x v="1"/>
    <x v="1"/>
    <s v="16"/>
    <x v="1"/>
    <x v="1"/>
    <n v="7830757"/>
    <n v="24228120"/>
    <d v="2022-04-02T08:19:13"/>
    <d v="2022-04-02T08:25:00"/>
    <x v="0"/>
    <s v="SILVIO ANTONIO RIBEIRO BRUZACA JUNIOR"/>
    <n v="17286"/>
    <s v="SARAH DE SOUSA PEREIRA"/>
    <x v="0"/>
    <s v="CONFIRMOU PRESENÇA NA LOJA"/>
    <s v="ACEITE"/>
    <x v="0"/>
    <m/>
    <m/>
    <n v="16994234438"/>
    <m/>
    <m/>
    <s v="Cacau_CC_31.03"/>
    <n v="16488983327144"/>
    <s v="Preditivo"/>
    <n v="10738"/>
    <s v="CACAU SHOW CI"/>
    <s v="Não"/>
    <m/>
    <m/>
    <m/>
    <m/>
    <m/>
    <m/>
    <s v="Biancarla da guia silva barbosa"/>
    <n v="4295259586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maracruz277@gmail.com"/>
    <s v="NI"/>
    <d v="1927-08-17T00:00:00"/>
    <s v="Entre R$10.000 e R$19.999"/>
    <s v="RS BENTO GONCALVES GALERIA SOLAR"/>
    <s v="NI"/>
    <s v="DATA: 18/04/2022 DEPOIS DAS 17 H"/>
  </r>
  <r>
    <x v="1"/>
    <x v="0"/>
    <n v="0.35138888888888892"/>
    <d v="1899-12-30T00:01:45"/>
    <x v="0"/>
    <x v="1"/>
    <s v="15"/>
    <x v="1"/>
    <x v="1"/>
    <n v="7830767"/>
    <n v="24161179"/>
    <d v="2022-04-02T08:26:13"/>
    <d v="2022-04-02T08:27:58"/>
    <x v="0"/>
    <s v="BIANCA MOREIRA TERCEIRO"/>
    <n v="17283"/>
    <s v="SARAH DE SOUSA PEREIRA"/>
    <x v="0"/>
    <s v="CONFIRMOU PRESENÇA NA LOJA"/>
    <s v="ACEITE"/>
    <x v="0"/>
    <m/>
    <m/>
    <n v="15981286958"/>
    <m/>
    <m/>
    <s v="Cacau_CC_29.03"/>
    <n v="164889875814804"/>
    <s v="Preditivo"/>
    <n v="10738"/>
    <s v="CACAU SHOW CI"/>
    <s v="Não"/>
    <m/>
    <m/>
    <m/>
    <m/>
    <m/>
    <m/>
    <s v="AngÃ©lica FranÃ§ani Rocha Del Guerra"/>
    <n v="3780486881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celia.coelho.secret@hotmail.com"/>
    <s v="NI"/>
    <n v="8974"/>
    <s v="Abaixo de 9"/>
    <s v="SP GUARATINGUETA CENTRO II"/>
    <s v="NI"/>
    <s v="DIA 18/04/22 SP GUARATINGUETA CENTRO II"/>
  </r>
  <r>
    <x v="1"/>
    <x v="0"/>
    <n v="0.3520833333333333"/>
    <d v="1899-12-30T00:02:11"/>
    <x v="2"/>
    <x v="1"/>
    <s v="51"/>
    <x v="2"/>
    <x v="0"/>
    <n v="7830769"/>
    <n v="24072650"/>
    <d v="2022-04-02T08:27:04"/>
    <d v="2022-04-02T08:29:15"/>
    <x v="0"/>
    <s v="ANA CAROLLYNE DA CRUZ MIRANDA"/>
    <n v="17281"/>
    <s v="SARAH DE SOUSA PEREIRA"/>
    <x v="1"/>
    <s v="CLIENTE VAI ANALISAR A PROPOSTA"/>
    <s v="AGENDAMENTO"/>
    <x v="5"/>
    <m/>
    <m/>
    <n v="51986200204"/>
    <n v="51986200204"/>
    <d v="2022-04-02T08:58:00"/>
    <s v="Cacau_CC_28.03"/>
    <n v="164889880115924"/>
    <s v="Preditivo"/>
    <n v="10738"/>
    <s v="CACAU SHOW CI"/>
    <s v="Não"/>
    <m/>
    <m/>
    <m/>
    <m/>
    <m/>
    <m/>
    <s v="RAFAEL PAZ GONCALVES"/>
    <n v="8386900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mabilylealdossantos1609@gmail.com"/>
    <s v="NI"/>
    <n v="9374"/>
    <s v="Entre R$2.000 e R$4.999"/>
    <s v="SC BRUSQUE SUPERMERCADO ARCHER"/>
    <s v="NI"/>
    <s v="DATA:18/04/2022"/>
  </r>
  <r>
    <x v="1"/>
    <x v="0"/>
    <n v="0.35347222222222219"/>
    <d v="1899-12-30T00:00:39"/>
    <x v="0"/>
    <x v="1"/>
    <s v="11"/>
    <x v="1"/>
    <x v="1"/>
    <n v="7830773"/>
    <n v="24072877"/>
    <d v="2022-04-02T08:29:22"/>
    <d v="2022-04-02T08:30:01"/>
    <x v="0"/>
    <s v="BIANCA MOREIRA TERCEIRO"/>
    <n v="17283"/>
    <s v="SARAH DE SOUSA PEREIRA"/>
    <x v="1"/>
    <s v="PEDIU PARA LIGAR EM OUTRO MOMENTO"/>
    <s v="AGENDAMENTO"/>
    <x v="2"/>
    <m/>
    <m/>
    <n v="11993305444"/>
    <n v="11993305444"/>
    <d v="2022-04-02T13:00:00"/>
    <s v="Cacau_CC_28.03"/>
    <n v="164889894418994"/>
    <s v="Preditivo"/>
    <n v="10738"/>
    <s v="CACAU SHOW CI"/>
    <s v="Não"/>
    <m/>
    <m/>
    <m/>
    <m/>
    <m/>
    <m/>
    <s v="Robson Martins dos Santos"/>
    <n v="41157250874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maateeuss.saantooss@gmail.com"/>
    <s v="NI"/>
    <n v="10824"/>
    <s v="Entre R$5.000 e R$9.999"/>
    <s v="SP DIADEMA SUPERMERCADO CLUBE DE CAMPO"/>
    <s v="NI"/>
    <s v="DIA 16/04/22 SP DIADEMA SUPERMERCADO CLUBE DE CAMPO"/>
  </r>
  <r>
    <x v="1"/>
    <x v="1"/>
    <n v="0.35486111111111113"/>
    <d v="1899-12-30T00:01:31"/>
    <x v="0"/>
    <x v="1"/>
    <s v="18"/>
    <x v="1"/>
    <x v="1"/>
    <n v="7830776"/>
    <n v="24073075"/>
    <d v="2022-04-02T08:31:30"/>
    <d v="2022-04-02T08:33:01"/>
    <x v="0"/>
    <s v="BIANCA MOREIRA TERCEIRO"/>
    <n v="17283"/>
    <s v="SARAH DE SOUSA PEREIRA"/>
    <x v="0"/>
    <s v="CONFIRMOU PRESENÇA NA LOJA"/>
    <s v="ACEITE"/>
    <x v="0"/>
    <m/>
    <m/>
    <n v="18998130390"/>
    <m/>
    <m/>
    <s v="Cacau_CC_28.03"/>
    <n v="164889907121804"/>
    <s v="Preditivo"/>
    <n v="10738"/>
    <s v="CACAU SHOW CI"/>
    <s v="Não"/>
    <m/>
    <m/>
    <m/>
    <m/>
    <m/>
    <m/>
    <s v="Luciana Pinheiro Gomes de Souza"/>
    <n v="2710003384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ingrett_dhaya@hotmail.com"/>
    <s v="NI"/>
    <n v="9387"/>
    <s v="Entre R$30.000 e R$99.999"/>
    <s v="SP VOTUPORANGA MARIN CRUZ"/>
    <s v="NI"/>
    <s v="DATA: 13/04/2022"/>
  </r>
  <r>
    <x v="1"/>
    <x v="1"/>
    <n v="0.36249999999999999"/>
    <d v="1899-12-30T00:00:56"/>
    <x v="0"/>
    <x v="1"/>
    <s v="12"/>
    <x v="1"/>
    <x v="1"/>
    <n v="7830791"/>
    <n v="23413872"/>
    <d v="2022-04-02T08:42:28"/>
    <d v="2022-04-02T08:43:24"/>
    <x v="0"/>
    <s v="BIANCA MOREIRA TERCEIRO"/>
    <n v="17283"/>
    <s v="SARAH DE SOUSA PEREIRA"/>
    <x v="1"/>
    <s v="SOBRE HORÁRIOS DE ATENDIMENTO"/>
    <s v="AGENDAMENTO"/>
    <x v="4"/>
    <m/>
    <m/>
    <n v="12996608271"/>
    <n v="12996608271"/>
    <d v="2022-04-02T09:12:00"/>
    <s v="Cacau_CC_21.03"/>
    <n v="164889972240684"/>
    <s v="Preditivo"/>
    <n v="10738"/>
    <s v="CACAU SHOW CI"/>
    <s v="Não"/>
    <m/>
    <m/>
    <m/>
    <m/>
    <m/>
    <m/>
    <s v="Kamila de oliveira nishikawa"/>
    <n v="881565466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raffadudduh48@gmail.com"/>
    <s v="NI"/>
    <d v="1927-05-21T00:00:00"/>
    <s v="Acima de R$100.000"/>
    <s v="SP FRANCA SH FRANCA"/>
    <s v="NI"/>
    <s v="LOJA:  R. do Comércio, 1978 - Centro, Franca - SP, 14400-660"/>
  </r>
  <r>
    <x v="1"/>
    <x v="1"/>
    <n v="0.36249999999999999"/>
    <d v="1899-12-30T00:06:01"/>
    <x v="1"/>
    <x v="1"/>
    <s v="16"/>
    <x v="1"/>
    <x v="1"/>
    <n v="7830792"/>
    <n v="23413924"/>
    <d v="2022-04-02T08:42:41"/>
    <d v="2022-04-02T08:48:42"/>
    <x v="0"/>
    <s v="SILVIO ANTONIO RIBEIRO BRUZACA JUNIOR"/>
    <n v="17286"/>
    <s v="SARAH DE SOUSA PEREIRA"/>
    <x v="0"/>
    <s v="CONFIRMOU PRESENÇA NA LOJA"/>
    <s v="ACEITE"/>
    <x v="0"/>
    <m/>
    <m/>
    <n v="16997958327"/>
    <m/>
    <m/>
    <s v="Cacau_CC_21.03"/>
    <n v="164889973541174"/>
    <s v="Preditivo"/>
    <n v="10738"/>
    <s v="CACAU SHOW CI"/>
    <s v="Não"/>
    <m/>
    <m/>
    <m/>
    <m/>
    <m/>
    <m/>
    <s v="Jeferson Luiz Lodi"/>
    <n v="3396960580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ecandelori@yahoo.com.br"/>
    <s v="NI"/>
    <d v="1923-05-04T00:00:00"/>
    <s v="Entre R$20.000 e R$29.999"/>
    <s v="SP JUNDIAI SUPERMERCADO TAUSTE"/>
    <s v="NI"/>
    <s v="DATA: 30/04/2022"/>
  </r>
  <r>
    <x v="1"/>
    <x v="2"/>
    <n v="0.375"/>
    <d v="1899-12-30T00:03:21"/>
    <x v="2"/>
    <x v="1"/>
    <s v="19"/>
    <x v="1"/>
    <x v="1"/>
    <n v="7830817"/>
    <n v="24165714"/>
    <d v="2022-04-02T09:00:45"/>
    <d v="2022-04-02T09:04:06"/>
    <x v="0"/>
    <s v="ANA CAROLLYNE DA CRUZ MIRANDA"/>
    <n v="17281"/>
    <s v="SARAH DE SOUSA PEREIRA"/>
    <x v="0"/>
    <s v="CONFIRMOU PRESENÇA NA LOJA"/>
    <s v="ACEITE"/>
    <x v="0"/>
    <m/>
    <m/>
    <n v="19981739300"/>
    <m/>
    <m/>
    <s v="Cacau_CC_30.03"/>
    <n v="164890079280854"/>
    <s v="Preditivo"/>
    <n v="10738"/>
    <s v="CACAU SHOW CI"/>
    <s v="Não"/>
    <m/>
    <m/>
    <m/>
    <m/>
    <m/>
    <m/>
    <s v="VIVIAN SERRANO DE MORAIS GOMES"/>
    <n v="2541469586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fernandagabrielle855@gmail.com"/>
    <s v="NI"/>
    <d v="1904-01-14T00:00:00"/>
    <s v="Acima de R$100.000"/>
    <s v="SP PRESIDENTE PRUDENTE CENTRO"/>
    <s v="NI"/>
    <s v="DATA: 23/04/2022"/>
  </r>
  <r>
    <x v="1"/>
    <x v="2"/>
    <n v="0.37986111111111115"/>
    <d v="1899-12-30T00:03:57"/>
    <x v="2"/>
    <x v="1"/>
    <s v="47"/>
    <x v="0"/>
    <x v="0"/>
    <n v="7830827"/>
    <n v="21708336"/>
    <d v="2022-04-02T09:07:02"/>
    <d v="2022-04-02T09:10:59"/>
    <x v="0"/>
    <s v="ANA CAROLLYNE DA CRUZ MIRANDA"/>
    <n v="17281"/>
    <s v="SARAH DE SOUSA PEREIRA"/>
    <x v="1"/>
    <s v="CLIENTE VAI ANALISAR A PROPOSTA"/>
    <s v="AGENDAMENTO"/>
    <x v="5"/>
    <m/>
    <m/>
    <n v="47996325674"/>
    <n v="47996325674"/>
    <d v="2022-04-02T09:40:00"/>
    <s v="Cacau_CC_09.03.02.csv"/>
    <n v="164890120391514"/>
    <s v="Preditivo"/>
    <n v="10738"/>
    <s v="CACAU SHOW CI"/>
    <s v="Não"/>
    <m/>
    <m/>
    <m/>
    <m/>
    <m/>
    <m/>
    <s v="Karina mayorca do rosario"/>
    <n v="1033149594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nilda_freitasmello@hotmail.com"/>
    <s v="NI"/>
    <d v="1904-01-29T00:00:00"/>
    <s v="Entre R$30.000 e R$99.999"/>
    <s v="SP SUZANO CENTRO"/>
    <s v="NI"/>
    <s v="DIA 13/04/22 OU DIA 14/04/22 R. Sete de Setembro, 555 - Loja 149 - Parque Suzano, Suzano - SP Suzano Shopping"/>
  </r>
  <r>
    <x v="1"/>
    <x v="2"/>
    <n v="0.38750000000000001"/>
    <d v="1899-12-30T00:03:01"/>
    <x v="0"/>
    <x v="1"/>
    <s v="17"/>
    <x v="1"/>
    <x v="1"/>
    <n v="7830831"/>
    <n v="22893153"/>
    <d v="2022-04-02T09:18:35"/>
    <d v="2022-04-02T09:21:36"/>
    <x v="0"/>
    <s v="BIANCA MOREIRA TERCEIRO"/>
    <n v="17283"/>
    <s v="SARAH DE SOUSA PEREIRA"/>
    <x v="0"/>
    <s v="CONFIRMOU PRESENÇA NA LOJA"/>
    <s v="ACEITE"/>
    <x v="0"/>
    <m/>
    <m/>
    <n v="17991266119"/>
    <m/>
    <m/>
    <s v="Cacau_CC_15.03"/>
    <n v="164890189398134"/>
    <s v="Preditivo"/>
    <n v="10738"/>
    <s v="CACAU SHOW CI"/>
    <s v="Não"/>
    <m/>
    <m/>
    <m/>
    <m/>
    <m/>
    <m/>
    <s v="Gustavo Cesar da Silva"/>
    <n v="4621485580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erika.rafaela@gmail.com"/>
    <s v="NI"/>
    <d v="1903-01-03T00:00:00"/>
    <s v="Entre R$30.000 e R$99.999"/>
    <s v="SP ITAPETININGA SH ITAPETININGA"/>
    <s v="NI"/>
    <s v="DIA 13/04/22 SP ITAPETININGA SH ITAPETININGA"/>
  </r>
  <r>
    <x v="1"/>
    <x v="2"/>
    <n v="0.39027777777777778"/>
    <d v="1899-12-30T00:00:44"/>
    <x v="0"/>
    <x v="1"/>
    <s v="19"/>
    <x v="1"/>
    <x v="1"/>
    <n v="7830834"/>
    <n v="25386757"/>
    <d v="2022-04-02T09:22:19"/>
    <d v="2022-04-02T09:23:03"/>
    <x v="0"/>
    <s v="BIANCA MOREIRA TERCEIRO"/>
    <n v="17283"/>
    <s v="SARAH DE SOUSA PEREIRA"/>
    <x v="1"/>
    <s v="SOBRE HORÁRIOS DE ATENDIMENTO"/>
    <s v="AGENDAMENTO"/>
    <x v="4"/>
    <m/>
    <m/>
    <n v="19995083936"/>
    <n v="19995083936"/>
    <d v="2022-04-02T09:52:00"/>
    <s v="Cacau_CC_01.04"/>
    <n v="1648902120105370"/>
    <s v="Preditivo"/>
    <n v="10738"/>
    <s v="CACAU SHOW CI"/>
    <s v="Não"/>
    <m/>
    <m/>
    <m/>
    <m/>
    <m/>
    <m/>
    <s v="Kaynan Henrique Francisco de Moura"/>
    <n v="4813684882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jenysdomiciano50@gmail.com"/>
    <s v="NI"/>
    <n v="7298"/>
    <s v="Entre R$30.000 e R$99.999"/>
    <s v="SP PRAIA GRANDE VILA TUPI"/>
    <s v="NI"/>
    <s v="LOJA:  R. Treze de Maio, 4-17 - Centro, Bauru - SP, 17010-230DIA:14/04/2022"/>
  </r>
  <r>
    <x v="1"/>
    <x v="2"/>
    <n v="0.39097222222222222"/>
    <d v="1899-12-30T00:01:49"/>
    <x v="0"/>
    <x v="1"/>
    <s v="54"/>
    <x v="2"/>
    <x v="0"/>
    <n v="7830836"/>
    <n v="24073055"/>
    <d v="2022-04-02T09:23:10"/>
    <d v="2022-04-02T09:24:59"/>
    <x v="0"/>
    <s v="BIANCA MOREIRA TERCEIRO"/>
    <n v="17283"/>
    <s v="SARAH DE SOUSA PEREIRA"/>
    <x v="0"/>
    <s v="CONFIRMOU PRESENÇA NA LOJA"/>
    <s v="ACEITE"/>
    <x v="0"/>
    <m/>
    <m/>
    <n v="54991184491"/>
    <m/>
    <m/>
    <s v="Cacau_CC_28.03"/>
    <n v="1648902171107070"/>
    <s v="Preditivo"/>
    <n v="10738"/>
    <s v="CACAU SHOW CI"/>
    <s v="Não"/>
    <m/>
    <m/>
    <m/>
    <m/>
    <m/>
    <m/>
    <s v="Amanda bagattine dos Santos"/>
    <n v="442330804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patriciaquerino3@gmail.com"/>
    <s v="NI"/>
    <d v="1921-04-28T00:00:00"/>
    <s v="Entre R$30.000 e R$99.999"/>
    <s v="SP BATATAIS CENTRO"/>
    <s v="NI"/>
    <s v="LOJA: SP BATATAIS CENTRODIA: 20/04/2022"/>
  </r>
  <r>
    <x v="1"/>
    <x v="2"/>
    <n v="0.39166666666666666"/>
    <d v="1899-12-30T00:02:00"/>
    <x v="2"/>
    <x v="1"/>
    <s v="19"/>
    <x v="1"/>
    <x v="1"/>
    <n v="7830839"/>
    <n v="23413820"/>
    <d v="2022-04-02T09:24:54"/>
    <d v="2022-04-02T09:26:54"/>
    <x v="0"/>
    <s v="ANA CAROLLYNE DA CRUZ MIRANDA"/>
    <n v="17281"/>
    <s v="SARAH DE SOUSA PEREIRA"/>
    <x v="1"/>
    <s v="PEDIU PARA LIGAR EM OUTRO MOMENTO"/>
    <s v="AGENDAMENTO"/>
    <x v="2"/>
    <m/>
    <m/>
    <n v="19983445222"/>
    <n v="19983445222"/>
    <d v="2022-04-02T09:56:00"/>
    <s v="Cacau_CC_21.03"/>
    <n v="1648902271109760"/>
    <s v="Preditivo"/>
    <n v="10738"/>
    <s v="CACAU SHOW CI"/>
    <s v="Não"/>
    <m/>
    <m/>
    <m/>
    <m/>
    <m/>
    <m/>
    <s v="ThaÃ­s da Silva Vilas Boas"/>
    <n v="4342711982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mandyvieira13@gmail.com"/>
    <s v="NI"/>
    <d v="1903-03-02T00:00:00"/>
    <s v="Entre R$30.000 e R$99.999"/>
    <s v="SP JABOTICABAL CENTRO"/>
    <s v="NI"/>
    <d v="2022-04-25T00:00:00"/>
  </r>
  <r>
    <x v="1"/>
    <x v="2"/>
    <n v="0.39444444444444443"/>
    <d v="1899-12-30T00:02:20"/>
    <x v="0"/>
    <x v="1"/>
    <s v="17"/>
    <x v="1"/>
    <x v="1"/>
    <n v="7830843"/>
    <n v="24228150"/>
    <d v="2022-04-02T09:28:22"/>
    <d v="2022-04-02T09:30:42"/>
    <x v="0"/>
    <s v="BIANCA MOREIRA TERCEIRO"/>
    <n v="17283"/>
    <s v="SARAH DE SOUSA PEREIRA"/>
    <x v="0"/>
    <s v="CONFIRMOU PRESENÇA NA LOJA"/>
    <s v="ACEITE"/>
    <x v="0"/>
    <m/>
    <m/>
    <n v="17988259074"/>
    <m/>
    <m/>
    <s v="Cacau_CC_31.03"/>
    <n v="1648902472115210"/>
    <s v="Preditivo"/>
    <n v="10738"/>
    <s v="CACAU SHOW CI"/>
    <s v="Não"/>
    <m/>
    <m/>
    <m/>
    <m/>
    <m/>
    <m/>
    <s v="Brenda Stefany PrudÃªncio Fontana Carvalho"/>
    <n v="4071692081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leonorsaldanha1986@gmail.com"/>
    <s v="NI"/>
    <n v="1082"/>
    <s v="Entre R$2.000 e R$4.999"/>
    <s v="SP JACAREI CENTRO"/>
    <s v="NI"/>
    <s v="DIA:20/04/2022SP JACAREI CENTRO"/>
  </r>
  <r>
    <x v="1"/>
    <x v="2"/>
    <n v="0.39374999999999999"/>
    <d v="1899-12-30T00:03:07"/>
    <x v="2"/>
    <x v="1"/>
    <s v="13"/>
    <x v="1"/>
    <x v="1"/>
    <n v="7830842"/>
    <n v="23434239"/>
    <d v="2022-04-02T09:27:42"/>
    <d v="2022-04-02T09:30:49"/>
    <x v="0"/>
    <s v="ANA CAROLLYNE DA CRUZ MIRANDA"/>
    <n v="17281"/>
    <s v="SARAH DE SOUSA PEREIRA"/>
    <x v="0"/>
    <s v="CONFIRMOU PRESENÇA NA LOJA"/>
    <s v="ACEITE"/>
    <x v="0"/>
    <m/>
    <m/>
    <n v="13991671034"/>
    <m/>
    <m/>
    <s v="Cacau_CC_22.03"/>
    <n v="1648902441113950"/>
    <s v="Preditivo"/>
    <n v="10738"/>
    <s v="CACAU SHOW CI"/>
    <s v="Não"/>
    <m/>
    <m/>
    <m/>
    <m/>
    <m/>
    <m/>
    <s v="Luana Barreto Spigolon de Britto"/>
    <n v="3888481880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BEELISANTOS8@GMAIL.COM"/>
    <s v="NI"/>
    <n v="4364"/>
    <s v="Entre R$300 e R$1.999"/>
    <s v="SP GUARAREMA CENTRO"/>
    <s v="NI"/>
    <s v="DIA 20/04/22 OU DIA 21/04/22 Av. Ver. Narciso Yague Guimarães, 1001 - Jardim Armenia, Mogi das Cruzes - SP Mogi Shopping"/>
  </r>
  <r>
    <x v="1"/>
    <x v="3"/>
    <n v="0.39861111111111108"/>
    <d v="1899-12-30T00:00:10"/>
    <x v="2"/>
    <x v="1"/>
    <s v="13"/>
    <x v="1"/>
    <x v="1"/>
    <n v="7830850"/>
    <n v="24165594"/>
    <d v="2022-04-02T09:34:35"/>
    <d v="2022-04-02T09:34:45"/>
    <x v="0"/>
    <s v="ANA CAROLLYNE DA CRUZ MIRANDA"/>
    <n v="17281"/>
    <s v="SARAH DE SOUSA PEREIRA"/>
    <x v="1"/>
    <s v="CLIENTE VAI ANALISAR A PROPOSTA"/>
    <s v="AGENDAMENTO"/>
    <x v="5"/>
    <m/>
    <m/>
    <n v="13991280733"/>
    <n v="13991280733"/>
    <d v="2022-04-02T10:04:00"/>
    <s v="Cacau_CC_30.03"/>
    <n v="1648902720121250"/>
    <s v="Preditivo"/>
    <n v="10738"/>
    <s v="CACAU SHOW CI"/>
    <s v="Não"/>
    <m/>
    <m/>
    <m/>
    <m/>
    <m/>
    <m/>
    <s v="MiriÃ£ Martins de Oliveira"/>
    <n v="4223746286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joaoeisis0930@gmail.com"/>
    <s v="NI"/>
    <n v="9547"/>
    <s v="Acima de R$100.000"/>
    <s v="SC LAGES CENTRO II"/>
    <s v="NI"/>
    <s v="DIA 18/04/22 SC LAGES CENTRO II"/>
  </r>
  <r>
    <x v="1"/>
    <x v="3"/>
    <n v="0.40347222222222223"/>
    <d v="1899-12-30T00:01:49"/>
    <x v="0"/>
    <x v="1"/>
    <s v="12"/>
    <x v="1"/>
    <x v="1"/>
    <n v="7830908"/>
    <n v="23637957"/>
    <d v="2022-04-02T09:41:00"/>
    <d v="2022-04-02T09:42:49"/>
    <x v="0"/>
    <s v="BIANCA MOREIRA TERCEIRO"/>
    <n v="17283"/>
    <s v="SARAH DE SOUSA PEREIRA"/>
    <x v="0"/>
    <s v="CONFIRMOU PRESENÇA NA LOJA"/>
    <s v="ACEITE"/>
    <x v="0"/>
    <m/>
    <m/>
    <n v="12974105456"/>
    <m/>
    <m/>
    <s v="Cacau_CC_24.03"/>
    <n v="1648903247132600"/>
    <s v="Preditivo"/>
    <n v="10738"/>
    <s v="CACAU SHOW CI"/>
    <s v="Não"/>
    <m/>
    <m/>
    <m/>
    <m/>
    <m/>
    <m/>
    <s v="Bruna Pereira dos Santos"/>
    <n v="23280866839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yasminblessed09@gmail.com"/>
    <s v="NI"/>
    <d v="1926-10-04T00:00:00"/>
    <s v="Acima de R$100.000"/>
    <s v="SP SAO VICENTE CENTRO LL"/>
    <s v="NI"/>
    <s v="DIA 15/04/22 SP SAO VICENTE CENTRO"/>
  </r>
  <r>
    <x v="1"/>
    <x v="3"/>
    <n v="0.40277777777777773"/>
    <d v="1899-12-30T00:04:31"/>
    <x v="2"/>
    <x v="1"/>
    <s v="11"/>
    <x v="1"/>
    <x v="1"/>
    <n v="7830858"/>
    <n v="24072612"/>
    <d v="2022-04-02T09:40:12"/>
    <d v="2022-04-02T09:44:43"/>
    <x v="0"/>
    <s v="ANA CAROLLYNE DA CRUZ MIRANDA"/>
    <n v="17281"/>
    <s v="SARAH DE SOUSA PEREIRA"/>
    <x v="0"/>
    <s v="CONFIRMOU PRESENÇA NA LOJA"/>
    <s v="ACEITE"/>
    <x v="0"/>
    <m/>
    <m/>
    <n v="11963816235"/>
    <m/>
    <m/>
    <s v="Cacau_CC_28.03"/>
    <n v="1648903195131330"/>
    <s v="Preditivo"/>
    <n v="10738"/>
    <s v="CACAU SHOW CI"/>
    <s v="Não"/>
    <m/>
    <m/>
    <m/>
    <m/>
    <m/>
    <m/>
    <s v="Luciana Nagel Lopes"/>
    <n v="15320726864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kraemerstortas67@gmail.com"/>
    <s v="NI"/>
    <d v="1911-11-02T00:00:00"/>
    <s v="Entre R$30.000 e R$99.999"/>
    <s v="RS CAMPO BOM CENTRO"/>
    <s v="NI"/>
    <m/>
  </r>
  <r>
    <x v="1"/>
    <x v="3"/>
    <n v="0.40208333333333335"/>
    <d v="1899-12-30T00:04:35"/>
    <x v="1"/>
    <x v="1"/>
    <s v="53"/>
    <x v="2"/>
    <x v="0"/>
    <n v="7830857"/>
    <n v="24073131"/>
    <d v="2022-04-02T09:39:37"/>
    <d v="2022-04-02T09:44:12"/>
    <x v="0"/>
    <s v="SILVIO ANTONIO RIBEIRO BRUZACA JUNIOR"/>
    <n v="17286"/>
    <s v="SARAH DE SOUSA PEREIRA"/>
    <x v="0"/>
    <s v="CONFIRMOU PRESENÇA NA LOJA"/>
    <s v="ACEITE"/>
    <x v="0"/>
    <m/>
    <m/>
    <n v="53999675798"/>
    <m/>
    <m/>
    <s v="Cacau_CC_28.03"/>
    <n v="1648903111130070"/>
    <s v="Preditivo"/>
    <n v="10738"/>
    <s v="CACAU SHOW CI"/>
    <s v="Não"/>
    <m/>
    <m/>
    <m/>
    <m/>
    <m/>
    <m/>
    <s v="Gislene Silveira Guilherme"/>
    <n v="9227246002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vitoriacristinadias2021@gmail.com"/>
    <s v="NI"/>
    <d v="1903-03-02T00:00:00"/>
    <s v="Entre R$30.000 e R$99.999"/>
    <s v="SP JABOTICABAL CENTRO"/>
    <s v="NI"/>
    <s v="LOJA: R. Rui Barbosa, 934 - Centro, Jaboticabal - SP, 14870-740DIA:23/04/2022"/>
  </r>
  <r>
    <x v="1"/>
    <x v="3"/>
    <n v="0.40486111111111112"/>
    <d v="1899-12-30T00:02:27"/>
    <x v="0"/>
    <x v="1"/>
    <s v="48"/>
    <x v="0"/>
    <x v="0"/>
    <n v="7831098"/>
    <n v="24072665"/>
    <d v="2022-04-02T09:43:48"/>
    <d v="2022-04-02T09:46:15"/>
    <x v="0"/>
    <s v="BIANCA MOREIRA TERCEIRO"/>
    <n v="17283"/>
    <s v="SARAH DE SOUSA PEREIRA"/>
    <x v="0"/>
    <s v="CONFIRMOU PRESENÇA NA LOJA"/>
    <s v="ACEITE"/>
    <x v="0"/>
    <m/>
    <m/>
    <n v="48984213558"/>
    <m/>
    <m/>
    <s v="Cacau_CC_28.03"/>
    <n v="1648903397135010"/>
    <s v="Preditivo"/>
    <n v="10738"/>
    <s v="CACAU SHOW CI"/>
    <s v="Não"/>
    <m/>
    <m/>
    <m/>
    <m/>
    <m/>
    <m/>
    <s v="Edivana Cadona Da Silva"/>
    <n v="9959699706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tsiqueirazandona@gmail.com"/>
    <s v="NI"/>
    <n v="1038"/>
    <s v="Entre R$5.000 e R$9.999"/>
    <s v="SP JUNDIAI SH MAX"/>
    <s v="NI"/>
    <s v="SP JUNDIAI SHOPPING MAX"/>
  </r>
  <r>
    <x v="1"/>
    <x v="3"/>
    <n v="0.40763888888888888"/>
    <d v="1899-12-30T00:02:00"/>
    <x v="0"/>
    <x v="1"/>
    <s v="55"/>
    <x v="2"/>
    <x v="0"/>
    <n v="7831388"/>
    <n v="24165600"/>
    <d v="2022-04-02T09:47:06"/>
    <d v="2022-04-02T09:49:06"/>
    <x v="0"/>
    <s v="BIANCA MOREIRA TERCEIRO"/>
    <n v="17283"/>
    <s v="SARAH DE SOUSA PEREIRA"/>
    <x v="1"/>
    <s v="CLIENTE VAI ANALISAR A PROPOSTA"/>
    <s v="AGENDAMENTO"/>
    <x v="5"/>
    <m/>
    <m/>
    <n v="55991984050"/>
    <n v="55991984050"/>
    <d v="2022-04-02T10:18:00"/>
    <s v="Cacau_CC_30.03"/>
    <n v="1648903602137700"/>
    <s v="Preditivo"/>
    <n v="10738"/>
    <s v="CACAU SHOW CI"/>
    <s v="Não"/>
    <m/>
    <m/>
    <m/>
    <m/>
    <m/>
    <m/>
    <s v="AdÃ­lio AraÃºjo dos santos"/>
    <n v="126307008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luanafagundes340@gmail.com"/>
    <s v="NI"/>
    <n v="1694"/>
    <s v="Entre R$2.000 e R$4.999"/>
    <s v="SP SANTA ISABEL CENTRO"/>
    <s v="NI"/>
    <s v="ATÉ DIA 16/04/22 SP SANTA ISABEL CENTRO"/>
  </r>
  <r>
    <x v="1"/>
    <x v="3"/>
    <n v="0.40902777777777777"/>
    <d v="1899-12-30T00:02:27"/>
    <x v="2"/>
    <x v="1"/>
    <s v="11"/>
    <x v="1"/>
    <x v="1"/>
    <n v="7831579"/>
    <n v="24072836"/>
    <d v="2022-04-02T09:49:03"/>
    <d v="2022-04-02T09:51:30"/>
    <x v="0"/>
    <s v="ANA CAROLLYNE DA CRUZ MIRANDA"/>
    <n v="17281"/>
    <s v="SARAH DE SOUSA PEREIRA"/>
    <x v="1"/>
    <s v="SOBRE HORÁRIOS DE ATENDIMENTO"/>
    <s v="AGENDAMENTO"/>
    <x v="4"/>
    <m/>
    <m/>
    <n v="11978294785"/>
    <n v="11978294785"/>
    <d v="2022-04-02T10:19:00"/>
    <s v="Cacau_CC_28.03"/>
    <n v="1648903698139820"/>
    <s v="Preditivo"/>
    <n v="10738"/>
    <s v="CACAU SHOW CI"/>
    <s v="Não"/>
    <m/>
    <m/>
    <m/>
    <m/>
    <m/>
    <m/>
    <s v="Melissa Miranda de Oliveira"/>
    <n v="4902762587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talitamenezessantos26@gmail.com"/>
    <s v="NI"/>
    <d v="1919-10-07T00:00:00"/>
    <s v="Entre R$30.000 e R$99.999"/>
    <s v="SP SAO JOSE DOS CAMPOS JARDIM PAULISTA"/>
    <s v="NI"/>
    <s v="SP SAO JOSE DOS CAMPOS JARDIM PAULISTADIA: 16/04/2022"/>
  </r>
  <r>
    <x v="1"/>
    <x v="3"/>
    <n v="0.4055555555555555"/>
    <d v="1899-12-30T00:05:07"/>
    <x v="1"/>
    <x v="1"/>
    <s v="13"/>
    <x v="1"/>
    <x v="1"/>
    <n v="7831157"/>
    <n v="24228089"/>
    <d v="2022-04-02T09:44:42"/>
    <d v="2022-04-02T09:49:49"/>
    <x v="0"/>
    <s v="SILVIO ANTONIO RIBEIRO BRUZACA JUNIOR"/>
    <n v="17286"/>
    <s v="SARAH DE SOUSA PEREIRA"/>
    <x v="0"/>
    <s v="CONFIRMOU PRESENÇA NA LOJA"/>
    <s v="ACEITE"/>
    <x v="0"/>
    <m/>
    <m/>
    <n v="13974109257"/>
    <m/>
    <m/>
    <s v="Cacau_CC_31.03"/>
    <n v="1648903421135370"/>
    <s v="Preditivo"/>
    <n v="10738"/>
    <s v="CACAU SHOW CI"/>
    <s v="Não"/>
    <m/>
    <m/>
    <m/>
    <m/>
    <m/>
    <m/>
    <s v="Ariana  Cristina Pereira Mesquita"/>
    <n v="2718436786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raquelampf@gmail.com"/>
    <s v="NI"/>
    <d v="1910-06-22T00:00:00"/>
    <s v="Acima de R$100.000"/>
    <s v="RS PASSO FUNDO CENTRO"/>
    <s v="NI"/>
    <s v="LOJA: RS PASSO FUNDO CENTRODIA:14/04/2022"/>
  </r>
  <r>
    <x v="1"/>
    <x v="3"/>
    <n v="0.41111111111111115"/>
    <d v="1899-12-30T00:02:05"/>
    <x v="0"/>
    <x v="1"/>
    <s v="17"/>
    <x v="1"/>
    <x v="1"/>
    <n v="7831944"/>
    <n v="24073034"/>
    <d v="2022-04-02T09:52:17"/>
    <d v="2022-04-02T09:54:22"/>
    <x v="0"/>
    <s v="BIANCA MOREIRA TERCEIRO"/>
    <n v="17283"/>
    <s v="SARAH DE SOUSA PEREIRA"/>
    <x v="0"/>
    <s v="CONFIRMOU PRESENÇA NA LOJA"/>
    <s v="ACEITE"/>
    <x v="0"/>
    <m/>
    <m/>
    <n v="17996606421"/>
    <m/>
    <m/>
    <s v="Cacau_CC_28.03"/>
    <n v="1648903922146710"/>
    <s v="Preditivo"/>
    <n v="10738"/>
    <s v="CACAU SHOW CI"/>
    <s v="Não"/>
    <m/>
    <m/>
    <m/>
    <m/>
    <m/>
    <m/>
    <s v="Lirian Loiola Toledo"/>
    <n v="817512160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delcione2014@gmail.com"/>
    <s v="NI"/>
    <d v="1903-02-09T00:00:00"/>
    <s v="Entre R$30.000 e R$99.999"/>
    <s v="SP RIBEIRAO PRETO CENTRO"/>
    <s v="NI"/>
    <s v="LOJA: SHOPPING SANTA URSULADATA: 14/04/2022"/>
  </r>
  <r>
    <x v="1"/>
    <x v="3"/>
    <n v="0.41180555555555554"/>
    <d v="1899-12-30T00:06:56"/>
    <x v="1"/>
    <x v="1"/>
    <s v="14"/>
    <x v="1"/>
    <x v="1"/>
    <n v="7832040"/>
    <n v="24227990"/>
    <d v="2022-04-02T09:53:00"/>
    <d v="2022-04-02T09:59:56"/>
    <x v="0"/>
    <s v="SILVIO ANTONIO RIBEIRO BRUZACA JUNIOR"/>
    <n v="17286"/>
    <s v="SARAH DE SOUSA PEREIRA"/>
    <x v="0"/>
    <s v="CONFIRMOU PRESENÇA NA LOJA"/>
    <s v="ACEITE"/>
    <x v="0"/>
    <m/>
    <m/>
    <n v="14996387908"/>
    <m/>
    <m/>
    <s v="Cacau_CC_31.03"/>
    <n v="1648903959147810"/>
    <s v="Preditivo"/>
    <n v="10738"/>
    <s v="CACAU SHOW CI"/>
    <s v="Não"/>
    <m/>
    <m/>
    <m/>
    <m/>
    <m/>
    <m/>
    <s v="Gilmar JosÃ© Cardoso"/>
    <n v="21653673877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drika.santos80@yahoo.com.br"/>
    <s v="NI"/>
    <n v="4798"/>
    <s v="Entre R$2.000 e R$4.999"/>
    <s v="SP CARAPICUIBA SH CARAPICUIBA"/>
    <s v="NI"/>
    <s v="DATA: 18/04/2022"/>
  </r>
  <r>
    <x v="1"/>
    <x v="3"/>
    <n v="0.4145833333333333"/>
    <d v="1899-12-30T00:01:04"/>
    <x v="0"/>
    <x v="1"/>
    <s v="47"/>
    <x v="0"/>
    <x v="0"/>
    <n v="7832582"/>
    <n v="24227874"/>
    <d v="2022-04-02T09:57:33"/>
    <d v="2022-04-02T09:58:37"/>
    <x v="0"/>
    <s v="BIANCA MOREIRA TERCEIRO"/>
    <n v="17283"/>
    <s v="SARAH DE SOUSA PEREIRA"/>
    <x v="1"/>
    <s v="PEDIU PARA LIGAR EM OUTRO MOMENTO"/>
    <s v="AGENDAMENTO"/>
    <x v="2"/>
    <m/>
    <m/>
    <n v="47997373698"/>
    <n v="47997373698"/>
    <d v="2022-04-04T10:00:00"/>
    <s v="Cacau_CC_31.03"/>
    <n v="1648904229152560"/>
    <s v="Preditivo"/>
    <n v="10738"/>
    <s v="CACAU SHOW CI"/>
    <s v="Não"/>
    <m/>
    <m/>
    <m/>
    <m/>
    <m/>
    <m/>
    <s v="Roseli gerent"/>
    <n v="536956790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pabluxomiguel.souza@gmail.com"/>
    <s v="NI"/>
    <d v="1939-11-29T00:00:00"/>
    <s v="Sem faturamento"/>
    <s v="SP SAO JOSE DO RIO PRETO CONT JD VETORAS"/>
    <s v="NI"/>
    <s v="DATA: 18/04/2022"/>
  </r>
  <r>
    <x v="1"/>
    <x v="3"/>
    <n v="0.41388888888888892"/>
    <d v="1899-12-30T00:03:07"/>
    <x v="2"/>
    <x v="1"/>
    <s v="48"/>
    <x v="0"/>
    <x v="0"/>
    <n v="7832421"/>
    <n v="24165768"/>
    <d v="2022-04-02T09:56:15"/>
    <d v="2022-04-02T09:59:22"/>
    <x v="0"/>
    <s v="ANA CAROLLYNE DA CRUZ MIRANDA"/>
    <n v="17281"/>
    <s v="SARAH DE SOUSA PEREIRA"/>
    <x v="1"/>
    <s v="PREFERIU FALAR PELO WHATSAPP"/>
    <s v="AGENDAMENTO"/>
    <x v="1"/>
    <m/>
    <m/>
    <n v="48999006263"/>
    <n v="48999006263"/>
    <d v="2022-04-02T10:28:00"/>
    <s v="Cacau_CC_30.03"/>
    <n v="1648904157151430"/>
    <s v="Preditivo"/>
    <n v="10738"/>
    <s v="CACAU SHOW CI"/>
    <s v="Não"/>
    <m/>
    <m/>
    <m/>
    <m/>
    <m/>
    <m/>
    <s v="Viviane Jacoby"/>
    <n v="6952440801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marinamonique08@gmail.com"/>
    <s v="NI"/>
    <d v="1903-06-03T00:00:00"/>
    <s v="Abaixo de R$299"/>
    <s v="SP SAO VICENTE SH BRISAMAR"/>
    <s v="NI"/>
    <s v="DATA: 18/04/2022"/>
  </r>
  <r>
    <x v="1"/>
    <x v="4"/>
    <n v="0.41805555555555557"/>
    <d v="1899-12-30T00:03:40"/>
    <x v="2"/>
    <x v="1"/>
    <s v="35"/>
    <x v="4"/>
    <x v="1"/>
    <n v="7833181"/>
    <n v="23694413"/>
    <d v="2022-04-02T10:02:27"/>
    <d v="2022-04-02T10:06:07"/>
    <x v="0"/>
    <s v="ANA CAROLLYNE DA CRUZ MIRANDA"/>
    <n v="17281"/>
    <s v="SARAH DE SOUSA PEREIRA"/>
    <x v="0"/>
    <s v="CONFIRMOU PRESENÇA NA LOJA"/>
    <s v="ACEITE"/>
    <x v="0"/>
    <m/>
    <m/>
    <n v="35997653869"/>
    <m/>
    <m/>
    <s v="Cacau_CC_25.03.csv"/>
    <n v="1648904524160800"/>
    <s v="Preditivo"/>
    <n v="10738"/>
    <s v="CACAU SHOW CI"/>
    <s v="Não"/>
    <m/>
    <m/>
    <m/>
    <m/>
    <m/>
    <m/>
    <s v="Elisangela Cristina Barcelos"/>
    <n v="3972928580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fernanda10jpm@gmail.com"/>
    <s v="NI"/>
    <d v="1913-05-21T00:00:00"/>
    <s v="Acima de R$100.000"/>
    <s v="SP CAJAMAR ANHANGUERA PARQUE SH"/>
    <s v="NI"/>
    <s v="SP CAJAMAR ANHANGUERA PARQUE SHDIA:16/04/2022"/>
  </r>
  <r>
    <x v="1"/>
    <x v="4"/>
    <n v="0.41944444444444445"/>
    <d v="1899-12-30T00:06:58"/>
    <x v="1"/>
    <x v="1"/>
    <s v="11"/>
    <x v="1"/>
    <x v="1"/>
    <n v="7833429"/>
    <n v="24165833"/>
    <d v="2022-04-02T10:04:05"/>
    <d v="2022-04-02T10:11:03"/>
    <x v="0"/>
    <s v="SILVIO ANTONIO RIBEIRO BRUZACA JUNIOR"/>
    <n v="17286"/>
    <s v="SARAH DE SOUSA PEREIRA"/>
    <x v="0"/>
    <s v="CONFIRMOU PRESENÇA NA LOJA"/>
    <s v="ACEITE"/>
    <x v="0"/>
    <m/>
    <m/>
    <n v="11996446078"/>
    <m/>
    <m/>
    <s v="Cacau_CC_30.03"/>
    <n v="1648904626163530"/>
    <s v="Preditivo"/>
    <n v="10738"/>
    <s v="CACAU SHOW CI"/>
    <s v="Não"/>
    <m/>
    <m/>
    <m/>
    <m/>
    <m/>
    <m/>
    <s v="Sandra Santos Oliveira"/>
    <n v="5428321881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lexandrosouza977@gmail.com"/>
    <s v="NI"/>
    <n v="1921"/>
    <s v="Acima de R$100.000"/>
    <s v="RS LAJEADO CENTRO"/>
    <s v="NI"/>
    <s v="DIA 16/04/22  RS LAJEADO CENTRO"/>
  </r>
  <r>
    <x v="1"/>
    <x v="4"/>
    <n v="0.42152777777777778"/>
    <d v="1899-12-30T00:04:34"/>
    <x v="0"/>
    <x v="1"/>
    <s v="51"/>
    <x v="2"/>
    <x v="0"/>
    <n v="7833912"/>
    <n v="24228007"/>
    <d v="2022-04-02T10:07:27"/>
    <d v="2022-04-02T10:12:01"/>
    <x v="0"/>
    <s v="BIANCA MOREIRA TERCEIRO"/>
    <n v="17283"/>
    <s v="SARAH DE SOUSA PEREIRA"/>
    <x v="0"/>
    <s v="CONFIRMOU PRESENÇA NA LOJA"/>
    <s v="ACEITE"/>
    <x v="0"/>
    <m/>
    <m/>
    <n v="51995318428"/>
    <m/>
    <m/>
    <s v="Cacau_CC_31.03"/>
    <n v="1648904832170850"/>
    <s v="Preditivo"/>
    <n v="10738"/>
    <s v="CACAU SHOW CI"/>
    <s v="Não"/>
    <m/>
    <m/>
    <m/>
    <m/>
    <m/>
    <m/>
    <s v="ingrid scherer alves"/>
    <n v="491135203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valeriaariede@gmail.com"/>
    <s v="NI"/>
    <n v="9417"/>
    <s v="Acima de R$100.000"/>
    <s v="SP BAURU SUPERMERCADO TAUSTE"/>
    <s v="NI"/>
    <s v="DIA 26/04/22 SP BAURU SUPERMERCADO TAUSTE"/>
  </r>
  <r>
    <x v="1"/>
    <x v="4"/>
    <n v="0.42708333333333331"/>
    <d v="1899-12-30T00:01:18"/>
    <x v="2"/>
    <x v="1"/>
    <s v="51"/>
    <x v="2"/>
    <x v="0"/>
    <n v="7835094"/>
    <n v="25386742"/>
    <d v="2022-04-02T10:15:54"/>
    <d v="2022-04-02T10:17:12"/>
    <x v="0"/>
    <s v="ANA CAROLLYNE DA CRUZ MIRANDA"/>
    <n v="17281"/>
    <s v="SARAH DE SOUSA PEREIRA"/>
    <x v="1"/>
    <s v="PEDIU PARA LIGAR EM OUTRO MOMENTO"/>
    <s v="AGENDAMENTO"/>
    <x v="2"/>
    <m/>
    <m/>
    <n v="51995537609"/>
    <n v="51995537609"/>
    <d v="2022-04-02T10:47:00"/>
    <s v="Cacau_CC_01.04"/>
    <n v="1648905298190040"/>
    <s v="Preditivo"/>
    <n v="10738"/>
    <s v="CACAU SHOW CI"/>
    <s v="Não"/>
    <m/>
    <m/>
    <m/>
    <m/>
    <m/>
    <m/>
    <s v="Thamires Caroline couto"/>
    <n v="385495005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nanda_0959@yahoo.com.br"/>
    <s v="NI"/>
    <d v="1904-09-20T00:00:00"/>
    <s v="Entre R$5.000 e R$9.999"/>
    <s v="SP SAO JOSE DOS CAMPOS CARREFOUR"/>
    <s v="NI"/>
    <s v="DIA 18/04/22 ÀS 10:00 HRS SP SAO JOSE DOS CAMPOS CARREFOUR"/>
  </r>
  <r>
    <x v="1"/>
    <x v="4"/>
    <n v="0.42569444444444443"/>
    <d v="1899-12-30T00:04:32"/>
    <x v="1"/>
    <x v="1"/>
    <s v="11"/>
    <x v="1"/>
    <x v="1"/>
    <n v="7834772"/>
    <n v="21519102"/>
    <d v="2022-04-02T10:13:41"/>
    <d v="2022-04-02T10:18:13"/>
    <x v="0"/>
    <s v="SILVIO ANTONIO RIBEIRO BRUZACA JUNIOR"/>
    <n v="17286"/>
    <s v="SARAH DE SOUSA PEREIRA"/>
    <x v="0"/>
    <s v="CONFIRMOU PRESENÇA NA LOJA"/>
    <s v="ACEITE"/>
    <x v="0"/>
    <m/>
    <m/>
    <n v="11982678769"/>
    <m/>
    <m/>
    <s v="CC_02_03"/>
    <n v="1648905207185230"/>
    <s v="Preditivo"/>
    <n v="10738"/>
    <s v="CACAU SHOW CI"/>
    <s v="Não"/>
    <m/>
    <m/>
    <m/>
    <m/>
    <m/>
    <m/>
    <s v="Yasmin Cantanhede Santos"/>
    <n v="4816263683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giuliadearruda@hotmail.com"/>
    <s v="NI"/>
    <n v="1326"/>
    <s v="Acima de R$100.000"/>
    <s v="SP BEBEDOURO CENTRO"/>
    <s v="NI"/>
    <s v="ATÉ DIA 22/04/22 SP CENTRO"/>
  </r>
  <r>
    <x v="1"/>
    <x v="4"/>
    <n v="0.4284722222222222"/>
    <d v="1899-12-30T00:02:05"/>
    <x v="2"/>
    <x v="1"/>
    <s v="19"/>
    <x v="1"/>
    <x v="1"/>
    <n v="7835374"/>
    <n v="21688538"/>
    <d v="2022-04-02T10:17:54"/>
    <d v="2022-04-02T10:19:59"/>
    <x v="0"/>
    <s v="ANA CAROLLYNE DA CRUZ MIRANDA"/>
    <n v="17281"/>
    <s v="SARAH DE SOUSA PEREIRA"/>
    <x v="1"/>
    <s v="PEDIU PARA LIGAR EM OUTRO MOMENTO"/>
    <s v="AGENDAMENTO"/>
    <x v="2"/>
    <m/>
    <m/>
    <n v="19971477325"/>
    <n v="19971477325"/>
    <d v="2022-04-02T10:49:00"/>
    <s v="Cacau_CC_07.03.csv"/>
    <n v="1648905431194430"/>
    <s v="Preditivo"/>
    <n v="10738"/>
    <s v="CACAU SHOW CI"/>
    <s v="Não"/>
    <m/>
    <m/>
    <m/>
    <m/>
    <m/>
    <m/>
    <s v="Lucas Fernandes Barbosa"/>
    <n v="4951466783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lecsilva354@gmail.com"/>
    <s v="NI"/>
    <n v="1184"/>
    <s v="Acima de R$100.000"/>
    <s v="SP ATIBAIA CENTRO"/>
    <s v="NI"/>
    <m/>
  </r>
  <r>
    <x v="1"/>
    <x v="4"/>
    <n v="0.43124999999999997"/>
    <d v="1899-12-30T00:03:55"/>
    <x v="2"/>
    <x v="1"/>
    <s v="19"/>
    <x v="1"/>
    <x v="1"/>
    <n v="7835957"/>
    <n v="25386634"/>
    <d v="2022-04-02T10:21:50"/>
    <d v="2022-04-02T10:25:45"/>
    <x v="0"/>
    <s v="ANA CAROLLYNE DA CRUZ MIRANDA"/>
    <n v="17281"/>
    <s v="SARAH DE SOUSA PEREIRA"/>
    <x v="0"/>
    <s v="CONFIRMOU PRESENÇA NA LOJA"/>
    <s v="ACEITE"/>
    <x v="0"/>
    <m/>
    <m/>
    <n v="19993382758"/>
    <m/>
    <m/>
    <s v="Cacau_CC_01.04"/>
    <n v="1648905687205170"/>
    <s v="Preditivo"/>
    <n v="10738"/>
    <s v="CACAU SHOW CI"/>
    <s v="Não"/>
    <m/>
    <m/>
    <m/>
    <m/>
    <m/>
    <m/>
    <s v="Franciele cristina ferreira"/>
    <n v="50076827801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fernandasilva2002.fs14@gmail.com"/>
    <s v="NI"/>
    <d v="1905-01-15T00:00:00"/>
    <s v="Entre R$30.000 e R$99.999"/>
    <s v="SP SALTO DE PIRAPORA CENTRO"/>
    <s v="NI"/>
    <m/>
  </r>
  <r>
    <x v="1"/>
    <x v="4"/>
    <n v="0.42569444444444443"/>
    <d v="1899-12-30T00:23:01"/>
    <x v="0"/>
    <x v="1"/>
    <s v="51"/>
    <x v="2"/>
    <x v="0"/>
    <n v="7834718"/>
    <n v="24165656"/>
    <d v="2022-04-02T10:13:13"/>
    <d v="2022-04-02T10:36:14"/>
    <x v="0"/>
    <s v="BIANCA MOREIRA TERCEIRO"/>
    <n v="17283"/>
    <s v="SARAH DE SOUSA PEREIRA"/>
    <x v="1"/>
    <s v="PEDIU PARA LIGAR EM OUTRO MOMENTO"/>
    <s v="AGENDAMENTO"/>
    <x v="2"/>
    <m/>
    <m/>
    <n v="51982508724"/>
    <n v="51982508724"/>
    <d v="2022-04-08T10:00:00"/>
    <s v="Cacau_CC_30.03"/>
    <n v="1648905166182930"/>
    <s v="Preditivo"/>
    <n v="10738"/>
    <s v="CACAU SHOW CI"/>
    <s v="Não"/>
    <m/>
    <m/>
    <m/>
    <m/>
    <m/>
    <m/>
    <s v="ELOI TEREZINHA DA COSTA MIGUEL"/>
    <n v="34472711087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rafaelsuuh12345@gmail.com"/>
    <s v="NI"/>
    <n v="7876"/>
    <s v="Acima de R$100.000"/>
    <s v="SP TAUBATE CENTRO II"/>
    <s v="NI"/>
    <s v="DATA: 18/04/2022"/>
  </r>
  <r>
    <x v="1"/>
    <x v="5"/>
    <n v="0.4381944444444445"/>
    <d v="1899-12-30T00:03:50"/>
    <x v="2"/>
    <x v="1"/>
    <s v="18"/>
    <x v="1"/>
    <x v="1"/>
    <n v="7837460"/>
    <n v="23694379"/>
    <d v="2022-04-02T10:31:33"/>
    <d v="2022-04-02T10:35:23"/>
    <x v="0"/>
    <s v="ANA CAROLLYNE DA CRUZ MIRANDA"/>
    <n v="17281"/>
    <s v="SARAH DE SOUSA PEREIRA"/>
    <x v="1"/>
    <s v="CLIENTE VAI ANALISAR A PROPOSTA"/>
    <s v="AGENDAMENTO"/>
    <x v="5"/>
    <m/>
    <m/>
    <n v="18981596184"/>
    <n v="18981596184"/>
    <d v="2022-04-02T11:05:00"/>
    <s v="Cacau_CC_25.03.csv"/>
    <n v="1648906269220680"/>
    <s v="Preditivo"/>
    <n v="10738"/>
    <s v="CACAU SHOW CI"/>
    <s v="Não"/>
    <m/>
    <m/>
    <m/>
    <m/>
    <m/>
    <m/>
    <s v="Regiane dos Santos Felipe dallaqua"/>
    <n v="3523434980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nabeatrizmartinsteixeira5@gmail.com"/>
    <s v="NI"/>
    <d v="1913-10-04T00:00:00"/>
    <s v="Sem faturamento"/>
    <s v="SP GUAIRA CENTRO"/>
    <s v="NI"/>
    <s v="SP GUAIRA CENTRODIA: 16/04/2022"/>
  </r>
  <r>
    <x v="1"/>
    <x v="5"/>
    <n v="0.43888888888888888"/>
    <d v="1899-12-30T00:07:14"/>
    <x v="1"/>
    <x v="1"/>
    <s v="17"/>
    <x v="1"/>
    <x v="1"/>
    <n v="7837577"/>
    <n v="24165811"/>
    <d v="2022-04-02T10:32:15"/>
    <d v="2022-04-02T10:39:29"/>
    <x v="0"/>
    <s v="SILVIO ANTONIO RIBEIRO BRUZACA JUNIOR"/>
    <n v="17286"/>
    <s v="SARAH DE SOUSA PEREIRA"/>
    <x v="1"/>
    <s v="CLIENTE VAI ANALISAR A PROPOSTA"/>
    <s v="AGENDAMENTO"/>
    <x v="5"/>
    <m/>
    <m/>
    <n v="17992767012"/>
    <n v="17992767012"/>
    <d v="2022-04-09T11:08:00"/>
    <s v="Cacau_CC_30.03"/>
    <n v="1648906301222120"/>
    <s v="Preditivo"/>
    <n v="10738"/>
    <s v="CACAU SHOW CI"/>
    <s v="Não"/>
    <m/>
    <m/>
    <m/>
    <m/>
    <m/>
    <m/>
    <s v="Valcir Vicente de Carvalho Filho"/>
    <n v="29696851839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cahesojr2014@gmail.com"/>
    <s v="NI"/>
    <d v="1903-12-14T00:00:00"/>
    <s v="Entre R$30.000 e R$99.999"/>
    <s v="SP SANTA CRUZ DO RIO PARDO"/>
    <s v="NI"/>
    <s v="DATA: 30/04/2022"/>
  </r>
  <r>
    <x v="1"/>
    <x v="5"/>
    <n v="0.45069444444444445"/>
    <d v="1899-12-30T00:01:45"/>
    <x v="0"/>
    <x v="1"/>
    <s v="19"/>
    <x v="1"/>
    <x v="1"/>
    <n v="7840340"/>
    <n v="24228139"/>
    <d v="2022-04-02T10:49:45"/>
    <d v="2022-04-02T10:51:30"/>
    <x v="0"/>
    <s v="BIANCA MOREIRA TERCEIRO"/>
    <n v="17283"/>
    <s v="SARAH DE SOUSA PEREIRA"/>
    <x v="0"/>
    <s v="CONFIRMOU PRESENÇA NA LOJA"/>
    <s v="ACEITE"/>
    <x v="0"/>
    <m/>
    <m/>
    <n v="19986089288"/>
    <m/>
    <m/>
    <s v="Cacau_CC_31.03"/>
    <n v="1648907368273620"/>
    <s v="Preditivo"/>
    <n v="10738"/>
    <s v="CACAU SHOW CI"/>
    <s v="Não"/>
    <m/>
    <m/>
    <m/>
    <m/>
    <m/>
    <m/>
    <s v="Isamara Aparecida dias de Almeida"/>
    <n v="4397901988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isabelastivanatto@hotmail.com"/>
    <s v="NI"/>
    <d v="1919-07-11T00:00:00"/>
    <s v="Acima de R$100.000"/>
    <s v="SP ARARAQUARA VILA XAVIER"/>
    <s v="NI"/>
    <s v="LOJA: SP ARARAQUARA VILA XAVIEDIA:19/04/2022"/>
  </r>
  <r>
    <x v="1"/>
    <x v="5"/>
    <n v="0.45277777777777778"/>
    <d v="1899-12-30T00:01:04"/>
    <x v="2"/>
    <x v="1"/>
    <s v="48"/>
    <x v="0"/>
    <x v="0"/>
    <n v="7840716"/>
    <n v="22879046"/>
    <d v="2022-04-02T10:52:21"/>
    <d v="2022-04-02T10:53:25"/>
    <x v="0"/>
    <s v="ANA CAROLLYNE DA CRUZ MIRANDA"/>
    <n v="17281"/>
    <s v="SARAH DE SOUSA PEREIRA"/>
    <x v="1"/>
    <s v="PEDIU PARA LIGAR EM OUTRO MOMENTO"/>
    <s v="AGENDAMENTO"/>
    <x v="2"/>
    <m/>
    <m/>
    <n v="48998595956"/>
    <n v="48998595956"/>
    <d v="2022-04-02T11:23:00"/>
    <s v="Cacau_CC_14.03"/>
    <n v="1648907520281420"/>
    <s v="Preditivo"/>
    <n v="10738"/>
    <s v="CACAU SHOW CI"/>
    <s v="Não"/>
    <m/>
    <m/>
    <m/>
    <m/>
    <m/>
    <m/>
    <s v="Neriane Fernandes Silva"/>
    <n v="741088690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therbarbosa@gmail.com"/>
    <s v="NI"/>
    <d v="1921-03-27T00:00:00"/>
    <s v="Entre R$30.000 e R$99.999"/>
    <s v="RS NOVO HAMBURGO HIPER NOVO HAMBURGO"/>
    <s v="NI"/>
    <s v="DIA 16/04/22 RS NOVO HAMBURGO HIPER NOVO HAMBURGO"/>
  </r>
  <r>
    <x v="1"/>
    <x v="5"/>
    <n v="0.45069444444444445"/>
    <d v="1899-12-30T00:05:40"/>
    <x v="1"/>
    <x v="1"/>
    <s v="18"/>
    <x v="1"/>
    <x v="1"/>
    <n v="7840349"/>
    <n v="23414013"/>
    <d v="2022-04-02T10:49:49"/>
    <d v="2022-04-02T10:55:29"/>
    <x v="0"/>
    <s v="SILVIO ANTONIO RIBEIRO BRUZACA JUNIOR"/>
    <n v="17286"/>
    <s v="SARAH DE SOUSA PEREIRA"/>
    <x v="1"/>
    <s v="CLIENTE VAI ANALISAR A PROPOSTA"/>
    <s v="AGENDAMENTO"/>
    <x v="5"/>
    <m/>
    <m/>
    <n v="18991041461"/>
    <n v="18991041461"/>
    <d v="2022-04-08T15:00:00"/>
    <s v="Cacau_CC_21.03"/>
    <n v="1648907372273870"/>
    <s v="Preditivo"/>
    <n v="10738"/>
    <s v="CACAU SHOW CI"/>
    <s v="Não"/>
    <m/>
    <m/>
    <m/>
    <m/>
    <m/>
    <m/>
    <s v="Nayara Crislayne Ramirez da Costa"/>
    <n v="381208818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mayara_tiarli@hotmail.com"/>
    <s v="NI"/>
    <n v="1488"/>
    <s v="Entre R$30.000 e R$99.999"/>
    <s v="SP POA CENTRO"/>
    <s v="NI"/>
    <s v="LOJA: R. Sete de Setembro, 555 - Loja 149 - Parque Suzano, Suzano - SP, 08673-02019/04/2022"/>
  </r>
  <r>
    <x v="1"/>
    <x v="5"/>
    <n v="0.45347222222222222"/>
    <d v="1899-12-30T00:06:53"/>
    <x v="2"/>
    <x v="1"/>
    <s v="14"/>
    <x v="1"/>
    <x v="1"/>
    <n v="7840976"/>
    <n v="24073130"/>
    <d v="2022-04-02T10:53:56"/>
    <d v="2022-04-02T11:00:49"/>
    <x v="0"/>
    <s v="ANA CAROLLYNE DA CRUZ MIRANDA"/>
    <n v="17281"/>
    <s v="SARAH DE SOUSA PEREIRA"/>
    <x v="0"/>
    <s v="CONFIRMOU PRESENÇA NA LOJA"/>
    <s v="ACEITE"/>
    <x v="0"/>
    <m/>
    <m/>
    <n v="14996120466"/>
    <m/>
    <m/>
    <s v="Cacau_CC_28.03"/>
    <n v="1648907595285580"/>
    <s v="Preditivo"/>
    <n v="10738"/>
    <s v="CACAU SHOW CI"/>
    <s v="Não"/>
    <m/>
    <m/>
    <m/>
    <m/>
    <m/>
    <m/>
    <s v="Silvana de Oliveira Toledo"/>
    <n v="1809297583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edivaniaj378@gmail.com"/>
    <s v="NI"/>
    <n v="9714"/>
    <s v="Entre R$30.000 e R$99.999"/>
    <s v="SP SANTO ANDRE VILA LUZITA"/>
    <s v="NI"/>
    <s v="DATA: 18/04/2022"/>
  </r>
  <r>
    <x v="1"/>
    <x v="5"/>
    <n v="0.45694444444444443"/>
    <d v="1899-12-30T00:02:44"/>
    <x v="0"/>
    <x v="1"/>
    <s v="16"/>
    <x v="1"/>
    <x v="1"/>
    <n v="7841691"/>
    <n v="24227934"/>
    <d v="2022-04-02T10:58:26"/>
    <d v="2022-04-02T11:01:10"/>
    <x v="0"/>
    <s v="BIANCA MOREIRA TERCEIRO"/>
    <n v="17283"/>
    <s v="SARAH DE SOUSA PEREIRA"/>
    <x v="0"/>
    <s v="CONFIRMOU PRESENÇA NA LOJA"/>
    <s v="ACEITE"/>
    <x v="0"/>
    <m/>
    <m/>
    <n v="16992993403"/>
    <m/>
    <m/>
    <s v="Cacau_CC_31.03"/>
    <n v="1648907888301360"/>
    <s v="Preditivo"/>
    <n v="10738"/>
    <s v="CACAU SHOW CI"/>
    <s v="Não"/>
    <m/>
    <m/>
    <m/>
    <m/>
    <m/>
    <m/>
    <s v="Andressa Carla Lopes"/>
    <n v="2948142580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jo9539030@gmail.com"/>
    <s v="NI"/>
    <d v="1938-01-03T00:00:00"/>
    <s v="Sem faturamento"/>
    <s v="RS LAJEADO CENTRO II"/>
    <s v="NI"/>
    <s v="DIA 20/04/22 RS LAJEADO CENTRO II"/>
  </r>
  <r>
    <x v="1"/>
    <x v="6"/>
    <n v="0.45902777777777781"/>
    <d v="1899-12-30T00:02:09"/>
    <x v="0"/>
    <x v="1"/>
    <s v="13"/>
    <x v="1"/>
    <x v="1"/>
    <n v="7842077"/>
    <n v="24073046"/>
    <d v="2022-04-02T11:01:14"/>
    <d v="2022-04-02T11:03:23"/>
    <x v="0"/>
    <s v="BIANCA MOREIRA TERCEIRO"/>
    <n v="17283"/>
    <s v="SARAH DE SOUSA PEREIRA"/>
    <x v="1"/>
    <s v="CLIENTE VAI ANALISAR A PROPOSTA"/>
    <s v="AGENDAMENTO"/>
    <x v="5"/>
    <m/>
    <m/>
    <n v="13996138972"/>
    <n v="13996138972"/>
    <d v="2022-04-02T11:32:00"/>
    <s v="Cacau_CC_28.03"/>
    <n v="1648908059310830"/>
    <s v="Preditivo"/>
    <n v="10738"/>
    <s v="CACAU SHOW CI"/>
    <s v="Não"/>
    <m/>
    <m/>
    <m/>
    <m/>
    <m/>
    <m/>
    <s v="Jessica Cristiane de Lima santos"/>
    <n v="3645524088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rosanegassen3@gmail.com"/>
    <s v="NI"/>
    <n v="2313"/>
    <s v="Abaixo de 9"/>
    <s v="SC INDAIAL CENTRO"/>
    <s v="NI"/>
    <s v="LOJA: SC INDAIAL CENTRODIA: 23/04/2022"/>
  </r>
  <r>
    <x v="1"/>
    <x v="5"/>
    <n v="0.45763888888888887"/>
    <d v="1899-12-30T00:05:21"/>
    <x v="1"/>
    <x v="1"/>
    <s v="51"/>
    <x v="2"/>
    <x v="0"/>
    <n v="7841846"/>
    <n v="23694534"/>
    <d v="2022-04-02T10:59:31"/>
    <d v="2022-04-02T11:04:52"/>
    <x v="0"/>
    <s v="SILVIO ANTONIO RIBEIRO BRUZACA JUNIOR"/>
    <n v="17286"/>
    <s v="SARAH DE SOUSA PEREIRA"/>
    <x v="0"/>
    <s v="CONFIRMOU PRESENÇA NA LOJA"/>
    <s v="ACEITE"/>
    <x v="0"/>
    <m/>
    <m/>
    <n v="51991331367"/>
    <m/>
    <m/>
    <s v="Cacau_CC_25.03.csv"/>
    <n v="1648907941304210"/>
    <s v="Preditivo"/>
    <n v="10738"/>
    <s v="CACAU SHOW CI"/>
    <s v="Não"/>
    <m/>
    <m/>
    <m/>
    <m/>
    <m/>
    <m/>
    <s v="Alexandre Rangel Ferreira"/>
    <n v="85773603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danycris200512@gmail.com"/>
    <s v="NI"/>
    <n v="9781"/>
    <s v="Acima de R$100.000"/>
    <s v="SP SANTA ROSA DE VITERBO CENTRO"/>
    <s v="NI"/>
    <s v="DATA: 18/04/2022"/>
  </r>
  <r>
    <x v="1"/>
    <x v="6"/>
    <n v="0.46458333333333335"/>
    <d v="1899-12-30T00:00:17"/>
    <x v="2"/>
    <x v="1"/>
    <s v="51"/>
    <x v="2"/>
    <x v="0"/>
    <n v="7843377"/>
    <n v="23694527"/>
    <d v="2022-04-02T11:09:25"/>
    <d v="2022-04-02T11:09:42"/>
    <x v="0"/>
    <s v="ANA CAROLLYNE DA CRUZ MIRANDA"/>
    <n v="17281"/>
    <s v="SARAH DE SOUSA PEREIRA"/>
    <x v="1"/>
    <s v="PREFERIU FALAR PELO WHATSAPP"/>
    <s v="AGENDAMENTO"/>
    <x v="1"/>
    <m/>
    <m/>
    <n v="51993158596"/>
    <n v="51993158596"/>
    <d v="2022-04-02T11:39:00"/>
    <s v="Cacau_CC_25.03.csv"/>
    <n v="1648908387329100"/>
    <s v="Preditivo"/>
    <n v="10738"/>
    <s v="CACAU SHOW CI"/>
    <s v="Não"/>
    <m/>
    <m/>
    <m/>
    <m/>
    <m/>
    <m/>
    <s v="Ericka Sthefannie Carolino Maciel"/>
    <n v="60131164074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bielhenrigon@gmail.com"/>
    <s v="NI"/>
    <d v="1905-03-04T00:00:00"/>
    <s v="Acima de R$100.000"/>
    <s v="SP FRANCA CENTRO"/>
    <s v="NI"/>
    <s v="DIA 16/04/22 SP FRANCA CENTRO"/>
  </r>
  <r>
    <x v="1"/>
    <x v="6"/>
    <n v="0.46180555555555558"/>
    <d v="1899-12-30T00:06:15"/>
    <x v="1"/>
    <x v="1"/>
    <s v="12"/>
    <x v="1"/>
    <x v="1"/>
    <n v="7842830"/>
    <n v="25386675"/>
    <d v="2022-04-02T11:05:57"/>
    <d v="2022-04-02T11:12:12"/>
    <x v="0"/>
    <s v="SILVIO ANTONIO RIBEIRO BRUZACA JUNIOR"/>
    <n v="17286"/>
    <s v="SARAH DE SOUSA PEREIRA"/>
    <x v="1"/>
    <s v="CLIENTE VAI ANALISAR A PROPOSTA"/>
    <s v="AGENDAMENTO"/>
    <x v="5"/>
    <m/>
    <m/>
    <n v="12991481445"/>
    <n v="12991481445"/>
    <d v="2022-04-11T15:42:00"/>
    <s v="Cacau_CC_01.04"/>
    <n v="1648908339326520"/>
    <s v="Preditivo"/>
    <n v="10738"/>
    <s v="CACAU SHOW CI"/>
    <s v="Não"/>
    <m/>
    <m/>
    <m/>
    <m/>
    <m/>
    <m/>
    <s v="Ruth ester Ferreira Meneses"/>
    <n v="4732396283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vanessacunha9@gmail.com"/>
    <s v="NI"/>
    <d v="1923-10-09T00:00:00"/>
    <s v="Entre R$30.000 e R$99.999"/>
    <s v="SP ITAPEVI CENTRO"/>
    <s v="NI"/>
    <s v="DIA 16/04/22 SP ITAPEVI CENTRO"/>
  </r>
  <r>
    <x v="1"/>
    <x v="6"/>
    <n v="0.46666666666666662"/>
    <d v="1899-12-30T00:09:53"/>
    <x v="2"/>
    <x v="1"/>
    <s v="13"/>
    <x v="1"/>
    <x v="1"/>
    <n v="7843841"/>
    <n v="25386678"/>
    <d v="2022-04-02T11:12:19"/>
    <d v="2022-04-02T11:22:12"/>
    <x v="0"/>
    <s v="ANA CAROLLYNE DA CRUZ MIRANDA"/>
    <n v="17281"/>
    <s v="SARAH DE SOUSA PEREIRA"/>
    <x v="0"/>
    <s v="CONFIRMOU PRESENÇA NA LOJA"/>
    <s v="ACEITE"/>
    <x v="0"/>
    <m/>
    <m/>
    <n v="13991284134"/>
    <m/>
    <m/>
    <s v="Cacau_CC_01.04"/>
    <n v="1648908711349420"/>
    <s v="Preditivo"/>
    <n v="10738"/>
    <s v="CACAU SHOW CI"/>
    <s v="Não"/>
    <m/>
    <m/>
    <m/>
    <m/>
    <m/>
    <m/>
    <s v="Marina Ferreira"/>
    <n v="28527434857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brunat103@gmail.com"/>
    <s v="NI"/>
    <d v="1904-01-29T00:00:00"/>
    <s v="Entre R$30.000 e R$99.999"/>
    <s v="SP SUZANO CENTRO"/>
    <s v="NI"/>
    <d v="2022-04-18T00:00:00"/>
  </r>
  <r>
    <x v="1"/>
    <x v="6"/>
    <n v="0.47083333333333338"/>
    <d v="1899-12-30T00:01:45"/>
    <x v="0"/>
    <x v="1"/>
    <s v="51"/>
    <x v="2"/>
    <x v="0"/>
    <n v="7844848"/>
    <n v="22879008"/>
    <d v="2022-04-02T11:18:38"/>
    <d v="2022-04-02T11:20:23"/>
    <x v="0"/>
    <s v="BIANCA MOREIRA TERCEIRO"/>
    <n v="17283"/>
    <s v="SARAH DE SOUSA PEREIRA"/>
    <x v="0"/>
    <s v="CONFIRMOU PRESENÇA NA LOJA"/>
    <s v="ACEITE"/>
    <x v="0"/>
    <m/>
    <m/>
    <n v="51997670249"/>
    <m/>
    <m/>
    <s v="Cacau_CC_14.03"/>
    <n v="1648909099371880"/>
    <s v="Preditivo"/>
    <n v="10738"/>
    <s v="CACAU SHOW CI"/>
    <s v="Não"/>
    <m/>
    <m/>
    <m/>
    <m/>
    <m/>
    <m/>
    <s v="Ana Luiza dos Santos Ramos"/>
    <n v="432402900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francielezis@yahoo.com.br"/>
    <s v="NI"/>
    <n v="14499"/>
    <s v="Sem faturamento"/>
    <s v="RS ERECHIM SH MASTER SONDA II"/>
    <s v="NI"/>
    <s v="RS ERECHIM SH MASTER SONDA IIDIA:18/04/2022"/>
  </r>
  <r>
    <x v="1"/>
    <x v="6"/>
    <n v="0.46875"/>
    <d v="1899-12-30T00:05:27"/>
    <x v="1"/>
    <x v="1"/>
    <s v="47"/>
    <x v="0"/>
    <x v="0"/>
    <n v="7844384"/>
    <n v="24072781"/>
    <d v="2022-04-02T11:15:41"/>
    <d v="2022-04-02T11:21:08"/>
    <x v="0"/>
    <s v="SILVIO ANTONIO RIBEIRO BRUZACA JUNIOR"/>
    <n v="17286"/>
    <s v="SARAH DE SOUSA PEREIRA"/>
    <x v="0"/>
    <s v="CONFIRMOU PRESENÇA NA LOJA"/>
    <s v="ACEITE"/>
    <x v="0"/>
    <m/>
    <m/>
    <n v="47996112939"/>
    <m/>
    <m/>
    <s v="Cacau_CC_28.03"/>
    <n v="1648908903361550"/>
    <s v="Preditivo"/>
    <n v="10738"/>
    <s v="CACAU SHOW CI"/>
    <s v="Não"/>
    <m/>
    <m/>
    <m/>
    <m/>
    <m/>
    <m/>
    <s v="Tatiane da PaixÃ£o Munhoz."/>
    <n v="767605594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vanessateixeira6617@gmail.com"/>
    <s v="NI"/>
    <d v="1902-12-17T00:00:00"/>
    <s v="Abaixo de 9"/>
    <s v="SP JACAREI CENTRO"/>
    <s v="NI"/>
    <s v="DIA 20/04/22 SP JACAREI CENTRO"/>
  </r>
  <r>
    <x v="1"/>
    <x v="6"/>
    <n v="0.47361111111111115"/>
    <d v="1899-12-30T00:00:11"/>
    <x v="2"/>
    <x v="1"/>
    <s v="12"/>
    <x v="1"/>
    <x v="1"/>
    <n v="7845400"/>
    <n v="21688800"/>
    <d v="2022-04-02T11:22:14"/>
    <d v="2022-04-02T11:22:25"/>
    <x v="0"/>
    <s v="ANA CAROLLYNE DA CRUZ MIRANDA"/>
    <n v="17281"/>
    <s v="SARAH DE SOUSA PEREIRA"/>
    <x v="1"/>
    <s v="CLIENTE VAI ANALISAR A PROPOSTA"/>
    <s v="AGENDAMENTO"/>
    <x v="5"/>
    <m/>
    <m/>
    <n v="12981444514"/>
    <n v="12981444514"/>
    <d v="2022-04-02T11:52:00"/>
    <s v="Cacau_CC_08.03"/>
    <n v="1648909103372210"/>
    <s v="Preditivo"/>
    <n v="10738"/>
    <s v="CACAU SHOW CI"/>
    <s v="Não"/>
    <m/>
    <m/>
    <m/>
    <m/>
    <m/>
    <m/>
    <s v="Weverton Almeida pinto de Mello"/>
    <n v="42928956867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patriciacassimira7@gmail.com"/>
    <s v="NI"/>
    <d v="1939-10-06T00:00:00"/>
    <s v="Sem faturamento"/>
    <s v="SP EMBU DAS ARTES SH CIDADE DAS ARTES"/>
    <s v="NI"/>
    <s v="DIA 16/04/22 SP EMBU DAS ARTES SH CIDADE DAS ARTES"/>
  </r>
  <r>
    <x v="1"/>
    <x v="6"/>
    <n v="0.47291666666666665"/>
    <d v="1899-12-30T00:02:45"/>
    <x v="0"/>
    <x v="1"/>
    <s v="14"/>
    <x v="1"/>
    <x v="1"/>
    <n v="7845321"/>
    <n v="25386686"/>
    <d v="2022-04-02T11:21:43"/>
    <d v="2022-04-02T11:24:28"/>
    <x v="0"/>
    <s v="BIANCA MOREIRA TERCEIRO"/>
    <n v="17283"/>
    <s v="SARAH DE SOUSA PEREIRA"/>
    <x v="0"/>
    <s v="CONFIRMOU PRESENÇA NA LOJA"/>
    <s v="ACEITE"/>
    <x v="0"/>
    <m/>
    <m/>
    <n v="14981002113"/>
    <m/>
    <m/>
    <s v="Cacau_CC_01.04"/>
    <n v="1648909290379880"/>
    <s v="Preditivo"/>
    <n v="10738"/>
    <s v="CACAU SHOW CI"/>
    <s v="Não"/>
    <m/>
    <m/>
    <m/>
    <m/>
    <m/>
    <m/>
    <s v="Ricardo Toshio Sakaguchi"/>
    <n v="2872313885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lucas_gustavoh@hotmail.com"/>
    <s v="NI"/>
    <d v="1919-10-07T00:00:00"/>
    <s v="Entre R$30.000 e R$99.999"/>
    <s v="SP SAO JOSE DOS CAMPOS JARDIM PAULISTA"/>
    <s v="NI"/>
    <s v="DATA: 18/04/2022"/>
  </r>
  <r>
    <x v="1"/>
    <x v="6"/>
    <n v="0.47500000000000003"/>
    <d v="1899-12-30T00:01:09"/>
    <x v="0"/>
    <x v="1"/>
    <s v="11"/>
    <x v="1"/>
    <x v="1"/>
    <n v="7845794"/>
    <n v="21518525"/>
    <d v="2022-04-02T11:24:49"/>
    <d v="2022-04-02T11:25:58"/>
    <x v="0"/>
    <s v="BIANCA MOREIRA TERCEIRO"/>
    <n v="17283"/>
    <s v="SARAH DE SOUSA PEREIRA"/>
    <x v="1"/>
    <s v="PEDIU PARA LIGAR EM OUTRO MOMENTO"/>
    <s v="AGENDAMENTO"/>
    <x v="2"/>
    <m/>
    <m/>
    <n v="11951181166"/>
    <n v="11951181166"/>
    <d v="2022-04-02T11:55:00"/>
    <s v="CC_02_03"/>
    <n v="1648909471389190"/>
    <s v="Preditivo"/>
    <n v="10738"/>
    <s v="CACAU SHOW CI"/>
    <s v="Não"/>
    <m/>
    <m/>
    <m/>
    <m/>
    <m/>
    <m/>
    <s v="Elton Rodrigues da Silva"/>
    <n v="4138914587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graycykellyporsch@hotmail.com"/>
    <s v="NI"/>
    <d v="1904-04-27T00:00:00"/>
    <s v="Abaixo de R$299"/>
    <s v="RS URUGUAIANA CENTRO"/>
    <s v="NI"/>
    <s v="DATA: 16/04/2022"/>
  </r>
  <r>
    <x v="1"/>
    <x v="6"/>
    <n v="0.47361111111111115"/>
    <d v="1899-12-30T00:04:33"/>
    <x v="2"/>
    <x v="1"/>
    <s v="17"/>
    <x v="1"/>
    <x v="1"/>
    <n v="7845463"/>
    <n v="25386726"/>
    <d v="2022-04-02T11:22:42"/>
    <d v="2022-04-02T11:27:15"/>
    <x v="0"/>
    <s v="ANA CAROLLYNE DA CRUZ MIRANDA"/>
    <n v="17281"/>
    <s v="SARAH DE SOUSA PEREIRA"/>
    <x v="0"/>
    <s v="CONFIRMOU PRESENÇA NA LOJA"/>
    <s v="ACEITE"/>
    <x v="0"/>
    <m/>
    <m/>
    <n v="17992112823"/>
    <m/>
    <m/>
    <s v="Cacau_CC_01.04"/>
    <n v="1648909284379560"/>
    <s v="Preditivo"/>
    <n v="10738"/>
    <s v="CACAU SHOW CI"/>
    <s v="Não"/>
    <m/>
    <m/>
    <m/>
    <m/>
    <m/>
    <m/>
    <s v="GLAUDIA MICHELI PONCIANO DA SILVA"/>
    <n v="4650229588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geovanemarques014@gmail.com"/>
    <s v="NI"/>
    <d v="1919-07-03T00:00:00"/>
    <s v="Entre R$10.000 e R$19.999"/>
    <s v="SP MARILIA SH ESMERALDA"/>
    <s v="NI"/>
    <s v="DATA: 18/04/2022"/>
  </r>
  <r>
    <x v="1"/>
    <x v="6"/>
    <n v="0.4770833333333333"/>
    <d v="1899-12-30T00:00:52"/>
    <x v="0"/>
    <x v="1"/>
    <s v="19"/>
    <x v="1"/>
    <x v="1"/>
    <n v="7846173"/>
    <n v="24072755"/>
    <d v="2022-04-02T11:27:12"/>
    <d v="2022-04-02T11:28:04"/>
    <x v="0"/>
    <s v="BIANCA MOREIRA TERCEIRO"/>
    <n v="17283"/>
    <s v="SARAH DE SOUSA PEREIRA"/>
    <x v="1"/>
    <s v="SOBRE HORÁRIOS DE ATENDIMENTO"/>
    <s v="AGENDAMENTO"/>
    <x v="4"/>
    <m/>
    <m/>
    <n v="19988053772"/>
    <n v="19988053772"/>
    <d v="2022-04-02T11:57:00"/>
    <s v="Cacau_CC_28.03"/>
    <n v="1648909611397900"/>
    <s v="Preditivo"/>
    <n v="10738"/>
    <s v="CACAU SHOW CI"/>
    <s v="Não"/>
    <m/>
    <m/>
    <m/>
    <m/>
    <m/>
    <m/>
    <s v="ELIEL ADEILDO DA SILVA"/>
    <n v="2415133671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luana_mabu@hotmail.com"/>
    <s v="NI"/>
    <d v="1904-11-16T00:00:00"/>
    <s v="Entre R$30.000 e R$99.999"/>
    <s v="SP CERQUILHO CENTRO"/>
    <s v="NI"/>
    <s v="DATA: 16/04/2022"/>
  </r>
  <r>
    <x v="1"/>
    <x v="24"/>
    <n v="0.48055555555555557"/>
    <d v="1899-12-30T00:01:26"/>
    <x v="2"/>
    <x v="1"/>
    <s v="19"/>
    <x v="1"/>
    <x v="1"/>
    <n v="7846928"/>
    <n v="21518550"/>
    <d v="2022-04-02T11:32:13"/>
    <d v="2022-04-02T11:33:39"/>
    <x v="0"/>
    <s v="ANA CAROLLYNE DA CRUZ MIRANDA"/>
    <n v="17281"/>
    <s v="SARAH DE SOUSA PEREIRA"/>
    <x v="0"/>
    <s v="CONFIRMOU PRESENÇA NA LOJA"/>
    <s v="ACEITE"/>
    <x v="0"/>
    <m/>
    <m/>
    <n v="19991175393"/>
    <m/>
    <m/>
    <s v="CC_02_03"/>
    <n v="1648909913417400"/>
    <s v="Preditivo"/>
    <n v="10738"/>
    <s v="CACAU SHOW CI"/>
    <s v="Não"/>
    <m/>
    <m/>
    <m/>
    <m/>
    <m/>
    <m/>
    <s v="Ingrid Santos da Silva"/>
    <n v="51457608847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santanaamanda250@gmail.com"/>
    <s v="NI"/>
    <n v="12543"/>
    <s v="Entre R$20.000 e R$29.999"/>
    <s v="SP NOVA GRANADA CONT CENTRO"/>
    <s v="NI"/>
    <s v="DATA: 19/04/2022"/>
  </r>
  <r>
    <x v="1"/>
    <x v="24"/>
    <n v="0.48125000000000001"/>
    <d v="1899-12-30T00:00:59"/>
    <x v="0"/>
    <x v="1"/>
    <s v="47"/>
    <x v="0"/>
    <x v="0"/>
    <n v="7847067"/>
    <n v="24072734"/>
    <d v="2022-04-02T11:33:22"/>
    <d v="2022-04-02T11:34:21"/>
    <x v="0"/>
    <s v="BIANCA MOREIRA TERCEIRO"/>
    <n v="17283"/>
    <s v="SARAH DE SOUSA PEREIRA"/>
    <x v="1"/>
    <s v="PEDIU PARA LIGAR EM OUTRO MOMENTO"/>
    <s v="AGENDAMENTO"/>
    <x v="2"/>
    <m/>
    <m/>
    <n v="47997290716"/>
    <n v="47997290716"/>
    <d v="2022-04-02T12:10:00"/>
    <s v="Cacau_CC_28.03"/>
    <n v="1648909985422280"/>
    <s v="Preditivo"/>
    <n v="10738"/>
    <s v="CACAU SHOW CI"/>
    <s v="Não"/>
    <m/>
    <m/>
    <m/>
    <m/>
    <m/>
    <m/>
    <s v="maria joana jansen"/>
    <n v="737264993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maiara.d.moraes20@gmail.com"/>
    <s v="NI"/>
    <n v="13347"/>
    <s v="Entre R$30.000 e R$99.999"/>
    <s v="SC TAIO CONT CENTRO"/>
    <s v="NI"/>
    <s v="DATA: 18/04/2022"/>
  </r>
  <r>
    <x v="1"/>
    <x v="24"/>
    <n v="0.48194444444444445"/>
    <d v="1899-12-30T00:01:51"/>
    <x v="0"/>
    <x v="1"/>
    <s v="19"/>
    <x v="1"/>
    <x v="1"/>
    <n v="7847301"/>
    <n v="23637927"/>
    <d v="2022-04-02T11:34:57"/>
    <d v="2022-04-02T11:36:48"/>
    <x v="0"/>
    <s v="BIANCA MOREIRA TERCEIRO"/>
    <n v="17283"/>
    <s v="SARAH DE SOUSA PEREIRA"/>
    <x v="0"/>
    <s v="CONFIRMOU PRESENÇA NA LOJA"/>
    <s v="ACEITE"/>
    <x v="0"/>
    <m/>
    <m/>
    <n v="19999723335"/>
    <m/>
    <m/>
    <s v="Cacau_CC_24.03"/>
    <n v="1648910070427880"/>
    <s v="Preditivo"/>
    <n v="10738"/>
    <s v="CACAU SHOW CI"/>
    <s v="Não"/>
    <m/>
    <m/>
    <m/>
    <m/>
    <m/>
    <m/>
    <s v="Juliane Mariano pereira"/>
    <n v="41238545831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elisangelamachado.ac12@gmail.com"/>
    <s v="NI"/>
    <d v="1919-06-11T00:00:00"/>
    <s v="Entre R$30.000 e R$99.999"/>
    <s v="SP CABREUVA JACARE P"/>
    <s v="NI"/>
    <s v="DIA 16/04/22 SP CABREUVA JACARE P"/>
  </r>
  <r>
    <x v="1"/>
    <x v="24"/>
    <n v="0.48194444444444445"/>
    <d v="1899-12-30T00:03:56"/>
    <x v="2"/>
    <x v="1"/>
    <s v="11"/>
    <x v="1"/>
    <x v="1"/>
    <n v="7847275"/>
    <n v="23187159"/>
    <d v="2022-04-02T11:34:47"/>
    <d v="2022-04-02T11:38:43"/>
    <x v="0"/>
    <s v="ANA CAROLLYNE DA CRUZ MIRANDA"/>
    <n v="17281"/>
    <s v="SARAH DE SOUSA PEREIRA"/>
    <x v="0"/>
    <s v="CONFIRMOU PRESENÇA NA LOJA"/>
    <s v="ACEITE"/>
    <x v="0"/>
    <m/>
    <m/>
    <n v="11964140330"/>
    <m/>
    <m/>
    <s v="Cacau_CC_18.03"/>
    <n v="1648910058427310"/>
    <s v="Preditivo"/>
    <n v="10738"/>
    <s v="CACAU SHOW CI"/>
    <s v="Não"/>
    <m/>
    <m/>
    <m/>
    <m/>
    <m/>
    <m/>
    <s v="Joyce dos santos coelho"/>
    <n v="42474675817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laysvillasboas@gmail.com"/>
    <s v="NI"/>
    <d v="1925-11-08T00:00:00"/>
    <s v="Entre R$2.000 e R$4.999"/>
    <s v="SP CASA BRANCA CENTRO"/>
    <s v="NI"/>
    <s v="DATA: 20/04/2022"/>
  </r>
  <r>
    <x v="1"/>
    <x v="24"/>
    <n v="0.48472222222222222"/>
    <d v="1899-12-30T00:02:15"/>
    <x v="0"/>
    <x v="1"/>
    <s v="11"/>
    <x v="1"/>
    <x v="1"/>
    <n v="7847726"/>
    <n v="23434324"/>
    <d v="2022-04-02T11:38:04"/>
    <d v="2022-04-02T11:40:19"/>
    <x v="0"/>
    <s v="BIANCA MOREIRA TERCEIRO"/>
    <n v="17283"/>
    <s v="SARAH DE SOUSA PEREIRA"/>
    <x v="1"/>
    <s v="CLIENTE VAI ANALISAR A PROPOSTA"/>
    <s v="AGENDAMENTO"/>
    <x v="5"/>
    <m/>
    <m/>
    <n v="11961990527"/>
    <n v="11961990527"/>
    <d v="2022-04-02T12:09:00"/>
    <s v="Cacau_CC_22.03"/>
    <n v="1648910248440820"/>
    <s v="Preditivo"/>
    <n v="10738"/>
    <s v="CACAU SHOW CI"/>
    <s v="Não"/>
    <m/>
    <m/>
    <m/>
    <m/>
    <m/>
    <m/>
    <s v="Viviane Gomes Gonzaga Cardoso"/>
    <n v="39506901821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valcirflorentino@gmail.com"/>
    <s v="NI"/>
    <d v="1903-08-24T00:00:00"/>
    <s v="Entre R$30.000 e R$99.999"/>
    <s v="SP BIRIGUI CENTRO"/>
    <s v="NI"/>
    <s v="LOJA: R. Barão do Rio Branco, 542 - Centro, Birigui - SP, 16200-001DIA:25/04/2022"/>
  </r>
  <r>
    <x v="1"/>
    <x v="24"/>
    <n v="0.48472222222222222"/>
    <d v="1899-12-30T00:02:13"/>
    <x v="1"/>
    <x v="1"/>
    <s v="49"/>
    <x v="0"/>
    <x v="0"/>
    <n v="7847779"/>
    <n v="24072672"/>
    <d v="2022-04-02T11:38:24"/>
    <d v="2022-04-02T11:40:37"/>
    <x v="0"/>
    <s v="SILVIO ANTONIO RIBEIRO BRUZACA JUNIOR"/>
    <n v="17286"/>
    <s v="SARAH DE SOUSA PEREIRA"/>
    <x v="1"/>
    <s v="CLIENTE VAI ANALISAR A PROPOSTA"/>
    <s v="AGENDAMENTO"/>
    <x v="5"/>
    <m/>
    <m/>
    <n v="49988019524"/>
    <n v="49988019524"/>
    <d v="2022-04-11T15:40:00"/>
    <s v="Cacau_CC_28.03"/>
    <n v="1648910246440740"/>
    <s v="Preditivo"/>
    <n v="10738"/>
    <s v="CACAU SHOW CI"/>
    <s v="Não"/>
    <m/>
    <m/>
    <m/>
    <m/>
    <m/>
    <m/>
    <s v="Franciele Geremia"/>
    <n v="3582429911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ngelamarcelino922@gmail.com"/>
    <s v="NI"/>
    <d v="1923-10-09T00:00:00"/>
    <s v="Entre R$30.000 e R$99.999"/>
    <s v="SP ITAPEVI CENTRO"/>
    <s v="NI"/>
    <s v="DIA 18/04/22 SP ITAPEVI CENTRO"/>
  </r>
  <r>
    <x v="1"/>
    <x v="24"/>
    <n v="0.49027777777777781"/>
    <d v="1899-12-30T00:06:49"/>
    <x v="1"/>
    <x v="1"/>
    <s v="14"/>
    <x v="1"/>
    <x v="1"/>
    <n v="7848555"/>
    <n v="23694314"/>
    <d v="2022-04-02T11:46:25"/>
    <d v="2022-04-02T11:53:14"/>
    <x v="0"/>
    <s v="SILVIO ANTONIO RIBEIRO BRUZACA JUNIOR"/>
    <n v="17286"/>
    <s v="SARAH DE SOUSA PEREIRA"/>
    <x v="0"/>
    <s v="CONFIRMOU PRESENÇA NA LOJA"/>
    <s v="ACEITE"/>
    <x v="0"/>
    <m/>
    <m/>
    <n v="14997134150"/>
    <m/>
    <m/>
    <s v="Cacau_CC_25.03.csv"/>
    <n v="1648910758463510"/>
    <s v="Preditivo"/>
    <n v="10738"/>
    <s v="CACAU SHOW CI"/>
    <s v="Não"/>
    <m/>
    <m/>
    <m/>
    <m/>
    <m/>
    <m/>
    <s v="Paulo Eduardo Batista Garcia"/>
    <n v="5061634284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Vitormeulindo@outlook.com"/>
    <s v="NI"/>
    <n v="1488"/>
    <s v="Entre R$30.000 e R$99.999"/>
    <s v="SP POA CENTRO"/>
    <s v="NI"/>
    <s v="DATA: 16/04/2022"/>
  </r>
  <r>
    <x v="1"/>
    <x v="24"/>
    <n v="0.49791666666666662"/>
    <d v="1899-12-30T00:00:16"/>
    <x v="1"/>
    <x v="1"/>
    <s v="11"/>
    <x v="1"/>
    <x v="1"/>
    <n v="7849685"/>
    <n v="23637932"/>
    <d v="2022-04-02T11:57:29"/>
    <d v="2022-04-02T11:57:45"/>
    <x v="0"/>
    <s v="SILVIO ANTONIO RIBEIRO BRUZACA JUNIOR"/>
    <n v="17286"/>
    <s v="SARAH DE SOUSA PEREIRA"/>
    <x v="0"/>
    <s v="CONFIRMOU PRESENÇA NA LOJA"/>
    <s v="ACEITE"/>
    <x v="0"/>
    <m/>
    <m/>
    <n v="11940138867"/>
    <m/>
    <m/>
    <s v="Cacau_CC_24.03"/>
    <m/>
    <s v="Consulta De Cliente"/>
    <n v="10738"/>
    <s v="CACAU SHOW CI"/>
    <s v="Não"/>
    <m/>
    <m/>
    <m/>
    <m/>
    <m/>
    <m/>
    <s v="Bianca cristina cardozo castex ferreira"/>
    <n v="40414307801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hallynne26@gmail.com"/>
    <s v="NI"/>
    <d v="1939-04-01T00:00:00"/>
    <s v="Sem faturamento"/>
    <s v="SP JUNDIAI SH MERCADAO DA FERROVIARIOS"/>
    <s v="NI"/>
    <s v="LOJA: AVENIDA MARECHAL TITO/ ZONA LESTE DE SÃO PAULODATA: 18/04/2022"/>
  </r>
  <r>
    <x v="1"/>
    <x v="7"/>
    <n v="0.51597222222222217"/>
    <d v="1899-12-30T00:00:18"/>
    <x v="0"/>
    <x v="1"/>
    <s v="13"/>
    <x v="1"/>
    <x v="1"/>
    <n v="7853312"/>
    <n v="25386656"/>
    <d v="2022-04-02T12:23:46"/>
    <d v="2022-04-02T12:24:04"/>
    <x v="0"/>
    <s v="BIANCA MOREIRA TERCEIRO"/>
    <n v="17283"/>
    <s v="SARAH DE SOUSA PEREIRA"/>
    <x v="1"/>
    <s v="SOBRE HORÁRIOS DE ATENDIMENTO"/>
    <s v="AGENDAMENTO"/>
    <x v="4"/>
    <m/>
    <m/>
    <n v="13991314480"/>
    <n v="13991314480"/>
    <d v="2022-04-02T12:53:00"/>
    <s v="Cacau_CC_01.04"/>
    <n v="1648912999549150"/>
    <s v="Preditivo"/>
    <n v="10738"/>
    <s v="CACAU SHOW CI"/>
    <s v="Não"/>
    <m/>
    <m/>
    <m/>
    <m/>
    <m/>
    <m/>
    <s v="Giovanna da Silva Souza"/>
    <n v="53894590831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laislaurindoperes@gmail.com"/>
    <s v="NI"/>
    <d v="1938-04-18T00:00:00"/>
    <s v="Sem faturamento"/>
    <s v="SP AMERICANA SUPER SAO VICENTE"/>
    <s v="NI"/>
    <s v="DIA 16/04/22"/>
  </r>
  <r>
    <x v="1"/>
    <x v="7"/>
    <n v="0.51666666666666672"/>
    <d v="1899-12-30T00:00:58"/>
    <x v="0"/>
    <x v="1"/>
    <s v="11"/>
    <x v="1"/>
    <x v="1"/>
    <n v="7853408"/>
    <n v="24072812"/>
    <d v="2022-04-02T12:24:31"/>
    <d v="2022-04-02T12:25:29"/>
    <x v="0"/>
    <s v="BIANCA MOREIRA TERCEIRO"/>
    <n v="17283"/>
    <s v="SARAH DE SOUSA PEREIRA"/>
    <x v="1"/>
    <s v="CLIENTE VAI ANALISAR A PROPOSTA"/>
    <s v="AGENDAMENTO"/>
    <x v="5"/>
    <m/>
    <m/>
    <n v="11992925864"/>
    <n v="11992925864"/>
    <d v="2022-04-02T12:54:00"/>
    <s v="Cacau_CC_28.03"/>
    <n v="1648913053552590"/>
    <s v="Preditivo"/>
    <n v="10738"/>
    <s v="CACAU SHOW CI"/>
    <s v="Não"/>
    <m/>
    <m/>
    <m/>
    <m/>
    <m/>
    <m/>
    <s v="Kailane Aparecida Braga Pereira"/>
    <n v="36845847894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romainraphael459@gmail.com"/>
    <s v="NI"/>
    <n v="12176"/>
    <s v="Sem faturamento"/>
    <s v="SP APARECIDA SUPER SHIBATA"/>
    <s v="NI"/>
    <s v="16/04/2022 A TARDE"/>
  </r>
  <r>
    <x v="1"/>
    <x v="7"/>
    <n v="0.51597222222222217"/>
    <d v="1899-12-30T00:04:52"/>
    <x v="1"/>
    <x v="1"/>
    <s v="12"/>
    <x v="1"/>
    <x v="1"/>
    <n v="7853265"/>
    <n v="23434451"/>
    <d v="2022-04-02T12:23:29"/>
    <d v="2022-04-02T12:28:21"/>
    <x v="0"/>
    <s v="SILVIO ANTONIO RIBEIRO BRUZACA JUNIOR"/>
    <n v="17286"/>
    <s v="SARAH DE SOUSA PEREIRA"/>
    <x v="0"/>
    <s v="CONFIRMOU PRESENÇA NA LOJA"/>
    <s v="ACEITE"/>
    <x v="0"/>
    <m/>
    <m/>
    <n v="12981440916"/>
    <m/>
    <m/>
    <s v="Cacau_CC_22.03"/>
    <n v="1648912996548960"/>
    <s v="Preditivo"/>
    <n v="10738"/>
    <s v="CACAU SHOW CI"/>
    <s v="Não"/>
    <m/>
    <m/>
    <m/>
    <m/>
    <m/>
    <m/>
    <s v="Fernanda rodrigues Machado"/>
    <n v="4935279982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Nicolas_correab@yahoo.com.br"/>
    <s v="NI"/>
    <d v="1903-12-22T00:00:00"/>
    <s v="Entre R$5.000 e R$9.999"/>
    <s v="SP JACAREI SH JACAREI"/>
    <s v="NI"/>
    <m/>
  </r>
  <r>
    <x v="1"/>
    <x v="8"/>
    <n v="0.52708333333333335"/>
    <d v="1899-12-30T00:04:53"/>
    <x v="1"/>
    <x v="1"/>
    <s v="51"/>
    <x v="2"/>
    <x v="0"/>
    <n v="7855470"/>
    <n v="24228090"/>
    <d v="2022-04-02T12:39:03"/>
    <d v="2022-04-02T12:43:56"/>
    <x v="0"/>
    <s v="SILVIO ANTONIO RIBEIRO BRUZACA JUNIOR"/>
    <n v="17286"/>
    <s v="SARAH DE SOUSA PEREIRA"/>
    <x v="0"/>
    <s v="CONFIRMOU PRESENÇA NA LOJA"/>
    <s v="ACEITE"/>
    <x v="0"/>
    <m/>
    <m/>
    <n v="51990183543"/>
    <m/>
    <m/>
    <s v="Cacau_CC_31.03"/>
    <n v="1648913918613290"/>
    <s v="Preditivo"/>
    <n v="10738"/>
    <s v="CACAU SHOW CI"/>
    <s v="Não"/>
    <m/>
    <m/>
    <m/>
    <m/>
    <m/>
    <m/>
    <s v="wagner renan machado dos santos"/>
    <n v="207454701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lila_rodrigues@outlook.com"/>
    <s v="NI"/>
    <n v="14336"/>
    <s v="Sem faturamento"/>
    <s v="SP JUNDIAI SH MERCADAO DA FERROVIARIOS"/>
    <s v="NI"/>
    <s v="DATA: 21/04/2022"/>
  </r>
  <r>
    <x v="1"/>
    <x v="8"/>
    <n v="0.53263888888888888"/>
    <d v="1899-12-30T00:00:29"/>
    <x v="0"/>
    <x v="1"/>
    <s v="16"/>
    <x v="1"/>
    <x v="1"/>
    <n v="7856613"/>
    <n v="22939111"/>
    <d v="2022-04-02T12:47:03"/>
    <d v="2022-04-02T12:47:32"/>
    <x v="0"/>
    <s v="BIANCA MOREIRA TERCEIRO"/>
    <n v="17283"/>
    <s v="SARAH DE SOUSA PEREIRA"/>
    <x v="1"/>
    <s v="PEDIU PARA LIGAR EM OUTRO MOMENTO"/>
    <s v="AGENDAMENTO"/>
    <x v="2"/>
    <m/>
    <m/>
    <n v="16991377327"/>
    <n v="16991377327"/>
    <d v="2022-04-04T09:00:00"/>
    <s v="Cacau_CC_16.03"/>
    <n v="1648914402642540"/>
    <s v="Preditivo"/>
    <n v="10738"/>
    <s v="CACAU SHOW CI"/>
    <s v="Não"/>
    <m/>
    <m/>
    <m/>
    <m/>
    <m/>
    <m/>
    <s v="Michele hasteliane de souza"/>
    <n v="3974145680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mercadoviladocarmu@gmail.com"/>
    <s v="NI"/>
    <n v="9594"/>
    <s v="Entre R$20.000 e R$29.999"/>
    <s v="SP COTIA CAUCAIA DO ALTO"/>
    <s v="NI"/>
    <s v="DATA: 20/04/2022"/>
  </r>
  <r>
    <x v="1"/>
    <x v="8"/>
    <n v="0.53263888888888888"/>
    <d v="1899-12-30T00:00:34"/>
    <x v="2"/>
    <x v="1"/>
    <s v="48"/>
    <x v="0"/>
    <x v="0"/>
    <n v="7856652"/>
    <n v="24165768"/>
    <d v="2022-04-02T12:47:18"/>
    <d v="2022-04-02T12:47:52"/>
    <x v="0"/>
    <s v="ANA CAROLLYNE DA CRUZ MIRANDA"/>
    <n v="17281"/>
    <s v="SARAH DE SOUSA PEREIRA"/>
    <x v="0"/>
    <s v="CONFIRMOU PRESENÇA NA LOJA"/>
    <s v="ACEITE"/>
    <x v="0"/>
    <m/>
    <m/>
    <n v="48999006263"/>
    <m/>
    <m/>
    <s v="Cacau_CC_30.03"/>
    <m/>
    <s v="Consulta De Cliente"/>
    <n v="10738"/>
    <s v="CACAU SHOW CI"/>
    <s v="Não"/>
    <m/>
    <m/>
    <m/>
    <m/>
    <m/>
    <m/>
    <s v="Viviane Jacoby"/>
    <n v="6952440801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claudiapedroso2009@hotmail.com"/>
    <s v="NI"/>
    <d v="1903-01-16T00:00:00"/>
    <s v="Acima de R$100.000"/>
    <s v="SP JALES CENTRO"/>
    <s v="NI"/>
    <s v="LOJA:  R. Oito, 2525 - Centro, Jales - SP, 15700-064DIA:25/04/2022"/>
  </r>
  <r>
    <x v="1"/>
    <x v="8"/>
    <n v="0.53402777777777777"/>
    <d v="1899-12-30T00:01:24"/>
    <x v="0"/>
    <x v="1"/>
    <s v="15"/>
    <x v="1"/>
    <x v="1"/>
    <n v="7856927"/>
    <n v="21518059"/>
    <d v="2022-04-02T12:49:03"/>
    <d v="2022-04-02T12:50:27"/>
    <x v="0"/>
    <s v="BIANCA MOREIRA TERCEIRO"/>
    <n v="17283"/>
    <s v="SARAH DE SOUSA PEREIRA"/>
    <x v="0"/>
    <s v="CONFIRMOU PRESENÇA NA LOJA"/>
    <s v="ACEITE"/>
    <x v="0"/>
    <m/>
    <m/>
    <n v="15996551168"/>
    <m/>
    <m/>
    <s v="CC_02_03"/>
    <n v="1648914518650570"/>
    <s v="Preditivo"/>
    <n v="10738"/>
    <s v="CACAU SHOW CI"/>
    <s v="Não"/>
    <m/>
    <m/>
    <m/>
    <m/>
    <m/>
    <m/>
    <s v="Jefferson Miguel dos Santos janez"/>
    <n v="4514326380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orianeesouza27@gmail.com"/>
    <s v="NI"/>
    <n v="1272"/>
    <s v="Acima de R$100.000"/>
    <s v="SC CHAPECO CENTRO"/>
    <s v="NI"/>
    <s v="DIA 16/04/22 SC CHAPECO CENTRO"/>
  </r>
  <r>
    <x v="1"/>
    <x v="8"/>
    <n v="0.53194444444444444"/>
    <d v="1899-12-30T00:04:59"/>
    <x v="1"/>
    <x v="1"/>
    <s v="51"/>
    <x v="2"/>
    <x v="0"/>
    <n v="7856548"/>
    <n v="25386767"/>
    <d v="2022-04-02T12:46:37"/>
    <d v="2022-04-02T12:51:36"/>
    <x v="0"/>
    <s v="SILVIO ANTONIO RIBEIRO BRUZACA JUNIOR"/>
    <n v="17286"/>
    <s v="SARAH DE SOUSA PEREIRA"/>
    <x v="0"/>
    <s v="CONFIRMOU PRESENÇA NA LOJA"/>
    <s v="ACEITE"/>
    <x v="0"/>
    <m/>
    <m/>
    <n v="51993919634"/>
    <m/>
    <m/>
    <s v="Cacau_CC_01.04"/>
    <n v="1648914382641180"/>
    <s v="Preditivo"/>
    <n v="10738"/>
    <s v="CACAU SHOW CI"/>
    <s v="Não"/>
    <m/>
    <m/>
    <m/>
    <m/>
    <m/>
    <m/>
    <s v="Gabriel Dorneles Grejo"/>
    <n v="6015340606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lanalvesfernandes0@gmail.com"/>
    <s v="NI"/>
    <d v="1937-12-12T00:00:00"/>
    <s v="Entre R$300 e R$1.999"/>
    <s v="RS ALVORADA SUP MAX CENTER"/>
    <s v="NI"/>
    <s v="ATÉ DIA 22/04/22 RS ALVORADA SUP MAX CENTER"/>
  </r>
  <r>
    <x v="1"/>
    <x v="8"/>
    <n v="0.53611111111111109"/>
    <d v="1899-12-30T00:00:43"/>
    <x v="0"/>
    <x v="1"/>
    <s v="48"/>
    <x v="0"/>
    <x v="0"/>
    <n v="7857401"/>
    <n v="23618610"/>
    <d v="2022-04-02T12:52:09"/>
    <d v="2022-04-02T12:52:52"/>
    <x v="0"/>
    <s v="BIANCA MOREIRA TERCEIRO"/>
    <n v="17283"/>
    <s v="SARAH DE SOUSA PEREIRA"/>
    <x v="1"/>
    <s v="PEDIU PARA LIGAR EM OUTRO MOMENTO"/>
    <s v="AGENDAMENTO"/>
    <x v="2"/>
    <m/>
    <m/>
    <n v="48988250887"/>
    <n v="48988250887"/>
    <d v="2022-04-04T11:00:00"/>
    <s v="Cacau_CC_23.03"/>
    <n v="1648914701663640"/>
    <s v="Preditivo"/>
    <n v="10738"/>
    <s v="CACAU SHOW CI"/>
    <s v="Não"/>
    <m/>
    <m/>
    <m/>
    <m/>
    <m/>
    <m/>
    <s v="Aline Jacinto Ribeiro"/>
    <n v="472640496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biancamaraujo86@gmail.com"/>
    <s v="NI"/>
    <d v="1905-06-22T00:00:00"/>
    <s v="Abaixo de 9"/>
    <s v="SC PALHOCA SH VIA CATARINA"/>
    <s v="NI"/>
    <s v="CLIENTE TAMBÉM NÃO TEM INTERESSE NA REVENDA"/>
  </r>
  <r>
    <x v="1"/>
    <x v="8"/>
    <n v="0.53611111111111109"/>
    <d v="1899-12-30T00:01:02"/>
    <x v="1"/>
    <x v="1"/>
    <s v="16"/>
    <x v="1"/>
    <x v="1"/>
    <n v="7857519"/>
    <n v="23413732"/>
    <d v="2022-04-02T12:52:56"/>
    <d v="2022-04-02T12:53:58"/>
    <x v="0"/>
    <s v="SILVIO ANTONIO RIBEIRO BRUZACA JUNIOR"/>
    <n v="17286"/>
    <s v="SARAH DE SOUSA PEREIRA"/>
    <x v="1"/>
    <s v="PEDIU PARA LIGAR EM OUTRO MOMENTO"/>
    <s v="AGENDAMENTO"/>
    <x v="2"/>
    <m/>
    <m/>
    <n v="16992272239"/>
    <n v="16992272239"/>
    <d v="2022-04-04T15:40:00"/>
    <s v="Cacau_CC_21.03"/>
    <n v="1648914747667120"/>
    <s v="Preditivo"/>
    <n v="10738"/>
    <s v="CACAU SHOW CI"/>
    <s v="Não"/>
    <m/>
    <m/>
    <m/>
    <m/>
    <m/>
    <m/>
    <s v="Camilly VitÃ³ria de Oliveira"/>
    <n v="47405634877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juliakuba36@gmail.com"/>
    <s v="NI"/>
    <d v="1905-11-21T00:00:00"/>
    <s v="Sem faturamento"/>
    <s v="RS SAPUCAIA DO SUL CENTRO"/>
    <s v="NI"/>
    <m/>
  </r>
  <r>
    <x v="1"/>
    <x v="8"/>
    <n v="0.5395833333333333"/>
    <d v="1899-12-30T00:00:31"/>
    <x v="0"/>
    <x v="1"/>
    <s v="12"/>
    <x v="1"/>
    <x v="1"/>
    <n v="7858248"/>
    <n v="25386710"/>
    <d v="2022-04-02T12:57:50"/>
    <d v="2022-04-02T12:58:21"/>
    <x v="0"/>
    <s v="BIANCA MOREIRA TERCEIRO"/>
    <n v="17283"/>
    <s v="SARAH DE SOUSA PEREIRA"/>
    <x v="1"/>
    <s v="SOBRE HORÁRIOS DE ATENDIMENTO"/>
    <s v="AGENDAMENTO"/>
    <x v="4"/>
    <m/>
    <m/>
    <n v="12992060175"/>
    <n v="12992060175"/>
    <d v="2022-04-02T13:27:00"/>
    <s v="Cacau_CC_01.04"/>
    <n v="1648915043686290"/>
    <s v="Preditivo"/>
    <n v="10738"/>
    <s v="CACAU SHOW CI"/>
    <s v="Não"/>
    <m/>
    <m/>
    <m/>
    <m/>
    <m/>
    <m/>
    <s v="kaique wesley duarte Vieira"/>
    <n v="4901121480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nalucialedesma@hotmail.com"/>
    <s v="NI"/>
    <n v="1580"/>
    <s v="Acima de R$100.000"/>
    <s v="RS SANTA MARIA SH ROYAL PLAZA"/>
    <s v="NI"/>
    <m/>
  </r>
  <r>
    <x v="1"/>
    <x v="8"/>
    <n v="0.54097222222222219"/>
    <d v="1899-12-30T00:00:08"/>
    <x v="2"/>
    <x v="1"/>
    <s v="14"/>
    <x v="1"/>
    <x v="1"/>
    <n v="7858439"/>
    <n v="21590213"/>
    <d v="2022-04-02T12:59:15"/>
    <d v="2022-04-02T12:59:23"/>
    <x v="0"/>
    <s v="ANA CAROLLYNE DA CRUZ MIRANDA"/>
    <n v="17281"/>
    <s v="SARAH DE SOUSA PEREIRA"/>
    <x v="0"/>
    <s v="CONFIRMOU PRESENÇA NA LOJA"/>
    <s v="ACEITE"/>
    <x v="0"/>
    <m/>
    <m/>
    <n v="14988346953"/>
    <m/>
    <m/>
    <s v="CC_04.03"/>
    <n v="1648914835671540"/>
    <s v="Preditivo"/>
    <n v="10738"/>
    <s v="CACAU SHOW CI"/>
    <s v="Não"/>
    <m/>
    <m/>
    <m/>
    <m/>
    <m/>
    <m/>
    <s v="Marisa de deus Silva"/>
    <n v="3462753282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samanthhshshhshdj@gmail.com"/>
    <s v="NI"/>
    <n v="1309"/>
    <s v="Acima de R$100.000"/>
    <s v="SP VARZEA PAULISTA CENTRO"/>
    <s v="NI"/>
    <m/>
  </r>
  <r>
    <x v="1"/>
    <x v="8"/>
    <n v="0.54097222222222219"/>
    <d v="1899-12-30T00:01:54"/>
    <x v="0"/>
    <x v="1"/>
    <s v="13"/>
    <x v="1"/>
    <x v="1"/>
    <n v="7858481"/>
    <n v="24165608"/>
    <d v="2022-04-02T12:59:32"/>
    <d v="2022-04-02T13:01:26"/>
    <x v="0"/>
    <s v="BIANCA MOREIRA TERCEIRO"/>
    <n v="17283"/>
    <s v="SARAH DE SOUSA PEREIRA"/>
    <x v="0"/>
    <s v="CONFIRMOU PRESENÇA NA LOJA"/>
    <s v="ACEITE"/>
    <x v="0"/>
    <m/>
    <m/>
    <n v="13996589814"/>
    <m/>
    <m/>
    <s v="Cacau_CC_30.03"/>
    <n v="1648915152694870"/>
    <s v="Preditivo"/>
    <n v="10738"/>
    <s v="CACAU SHOW CI"/>
    <s v="Não"/>
    <m/>
    <m/>
    <m/>
    <m/>
    <m/>
    <m/>
    <s v="Jenifer Pacheco dos santos"/>
    <n v="4444038780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isabelea.tavares@outlook.com"/>
    <s v="NI"/>
    <n v="12040"/>
    <s v="Abaixo de 9"/>
    <s v="SP BOTUCATU VILA DOS LAVRADORES"/>
    <s v="NI"/>
    <m/>
  </r>
  <r>
    <x v="1"/>
    <x v="9"/>
    <n v="0.54305555555555551"/>
    <d v="1899-12-30T00:00:24"/>
    <x v="2"/>
    <x v="1"/>
    <s v="18"/>
    <x v="1"/>
    <x v="1"/>
    <n v="7858872"/>
    <n v="24165695"/>
    <d v="2022-04-02T13:02:06"/>
    <d v="2022-04-02T13:02:30"/>
    <x v="0"/>
    <s v="ANA CAROLLYNE DA CRUZ MIRANDA"/>
    <n v="17281"/>
    <s v="SARAH DE SOUSA PEREIRA"/>
    <x v="1"/>
    <s v="PEDIU PARA LIGAR EM OUTRO MOMENTO"/>
    <s v="AGENDAMENTO"/>
    <x v="2"/>
    <m/>
    <m/>
    <n v="18997294535"/>
    <n v="18997294535"/>
    <d v="2022-04-02T13:32:00"/>
    <s v="Cacau_CC_30.03"/>
    <n v="1648915247701030"/>
    <s v="Preditivo"/>
    <n v="10738"/>
    <s v="CACAU SHOW CI"/>
    <s v="Não"/>
    <m/>
    <m/>
    <m/>
    <m/>
    <m/>
    <m/>
    <s v="Anderson Vinicius de Brito Bernardino"/>
    <n v="4995435980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lexsandramorais197@gmail.com"/>
    <s v="NI"/>
    <n v="2407"/>
    <s v="Sem cadastros"/>
    <s v="SP SAO VICENTE SM CARREFOUR"/>
    <s v="NI"/>
    <m/>
  </r>
  <r>
    <x v="1"/>
    <x v="8"/>
    <n v="0.5395833333333333"/>
    <d v="1899-12-30T00:05:25"/>
    <x v="1"/>
    <x v="1"/>
    <s v="51"/>
    <x v="2"/>
    <x v="0"/>
    <n v="7858209"/>
    <n v="24165548"/>
    <d v="2022-04-02T12:57:36"/>
    <d v="2022-04-02T13:03:01"/>
    <x v="0"/>
    <s v="SILVIO ANTONIO RIBEIRO BRUZACA JUNIOR"/>
    <n v="17286"/>
    <s v="SARAH DE SOUSA PEREIRA"/>
    <x v="0"/>
    <s v="CONFIRMOU PRESENÇA NA LOJA"/>
    <s v="ACEITE"/>
    <x v="0"/>
    <m/>
    <m/>
    <n v="51996111610"/>
    <m/>
    <m/>
    <s v="Cacau_CC_30.03"/>
    <n v="1648915041686030"/>
    <s v="Preditivo"/>
    <n v="10738"/>
    <s v="CACAU SHOW CI"/>
    <s v="Não"/>
    <m/>
    <m/>
    <m/>
    <m/>
    <m/>
    <m/>
    <s v="Juciane firmino dos santos"/>
    <n v="140086641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feraltoe@hotmail.com"/>
    <s v="NI"/>
    <n v="1863"/>
    <s v="Abaixo de 9"/>
    <s v="SP LEME CENTRO"/>
    <s v="NI"/>
    <m/>
  </r>
  <r>
    <x v="1"/>
    <x v="9"/>
    <n v="0.54791666666666672"/>
    <d v="1899-12-30T00:03:55"/>
    <x v="0"/>
    <x v="1"/>
    <s v="11"/>
    <x v="1"/>
    <x v="1"/>
    <n v="7859668"/>
    <n v="23694359"/>
    <d v="2022-04-02T13:09:07"/>
    <d v="2022-04-02T13:13:02"/>
    <x v="0"/>
    <s v="BIANCA MOREIRA TERCEIRO"/>
    <n v="17283"/>
    <s v="SARAH DE SOUSA PEREIRA"/>
    <x v="0"/>
    <s v="CONFIRMOU PRESENÇA NA LOJA"/>
    <s v="ACEITE"/>
    <x v="0"/>
    <m/>
    <m/>
    <n v="11954593448"/>
    <m/>
    <m/>
    <s v="Cacau_CC_25.03.csv"/>
    <n v="1648915716733630"/>
    <s v="Preditivo"/>
    <n v="10738"/>
    <s v="CACAU SHOW CI"/>
    <s v="Não"/>
    <m/>
    <m/>
    <m/>
    <m/>
    <m/>
    <m/>
    <s v="Mirian rocha dos santos"/>
    <n v="35660214827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Ithalomendes518@gmail.com"/>
    <s v="NI"/>
    <d v="1926-04-07T00:00:00"/>
    <s v="Entre R$20.000 e R$29.999"/>
    <s v="SP COTIA CAUCAIA DO ALTO"/>
    <s v="NI"/>
    <s v="NUMERO ERRADO"/>
  </r>
  <r>
    <x v="1"/>
    <x v="9"/>
    <n v="0.54861111111111105"/>
    <d v="1899-12-30T00:05:07"/>
    <x v="1"/>
    <x v="1"/>
    <s v="11"/>
    <x v="1"/>
    <x v="1"/>
    <n v="7859833"/>
    <n v="24072906"/>
    <d v="2022-04-02T13:10:58"/>
    <d v="2022-04-02T13:16:05"/>
    <x v="0"/>
    <s v="SILVIO ANTONIO RIBEIRO BRUZACA JUNIOR"/>
    <n v="17286"/>
    <s v="SARAH DE SOUSA PEREIRA"/>
    <x v="1"/>
    <s v="CLIENTE VAI ANALISAR A PROPOSTA"/>
    <s v="AGENDAMENTO"/>
    <x v="5"/>
    <m/>
    <m/>
    <n v="11961955922"/>
    <n v="11961955922"/>
    <d v="2022-04-11T16:45:00"/>
    <s v="Cacau_CC_28.03"/>
    <n v="1648915813739590"/>
    <s v="Preditivo"/>
    <n v="10738"/>
    <s v="CACAU SHOW CI"/>
    <s v="Não"/>
    <m/>
    <m/>
    <m/>
    <m/>
    <m/>
    <m/>
    <s v="PatrÃ­cia Matos Da Silva"/>
    <n v="3583132289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jainilourenco16@gmail.com"/>
    <s v="NI"/>
    <n v="8710"/>
    <s v="Entre 10 e 19"/>
    <s v="SP TATUI SUPERMERCADO COOP"/>
    <s v="NI"/>
    <m/>
  </r>
  <r>
    <x v="1"/>
    <x v="9"/>
    <n v="0.55138888888888882"/>
    <d v="1899-12-30T00:03:02"/>
    <x v="0"/>
    <x v="1"/>
    <s v="54"/>
    <x v="2"/>
    <x v="0"/>
    <n v="7860229"/>
    <n v="22879035"/>
    <d v="2022-04-02T13:14:52"/>
    <d v="2022-04-02T13:17:54"/>
    <x v="0"/>
    <s v="BIANCA MOREIRA TERCEIRO"/>
    <n v="17283"/>
    <s v="SARAH DE SOUSA PEREIRA"/>
    <x v="1"/>
    <s v="PREFERIU FALAR PELO WHATSAPP"/>
    <s v="AGENDAMENTO"/>
    <x v="1"/>
    <m/>
    <m/>
    <n v="54991412048"/>
    <n v="54991412048"/>
    <d v="2022-04-02T13:47:00"/>
    <s v="Cacau_CC_14.03"/>
    <n v="1648916062754510"/>
    <s v="Preditivo"/>
    <n v="10738"/>
    <s v="CACAU SHOW CI"/>
    <s v="Não"/>
    <m/>
    <m/>
    <m/>
    <m/>
    <m/>
    <m/>
    <s v="NatÃ¡lia da Rocha Atz"/>
    <n v="762701064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nanunesgrigorio@gmail.com"/>
    <s v="NI"/>
    <n v="1224"/>
    <s v="Entre 10 e 19"/>
    <s v="SP HORTOLANDIA CENTRO"/>
    <s v="NI"/>
    <s v="LOJA: MONT MOR"/>
  </r>
  <r>
    <x v="1"/>
    <x v="9"/>
    <n v="0.55694444444444446"/>
    <d v="1899-12-30T00:00:26"/>
    <x v="2"/>
    <x v="1"/>
    <s v="14"/>
    <x v="1"/>
    <x v="1"/>
    <n v="7860874"/>
    <n v="24165888"/>
    <d v="2022-04-02T13:22:24"/>
    <d v="2022-04-02T13:22:50"/>
    <x v="0"/>
    <s v="ANA CAROLLYNE DA CRUZ MIRANDA"/>
    <n v="17281"/>
    <s v="SARAH DE SOUSA PEREIRA"/>
    <x v="0"/>
    <s v="CONFIRMOU PRESENÇA NA LOJA"/>
    <s v="ACEITE"/>
    <x v="0"/>
    <m/>
    <m/>
    <n v="14991086173"/>
    <m/>
    <m/>
    <s v="Cacau_CC_30.03"/>
    <n v="1648915801738690"/>
    <s v="Preditivo"/>
    <n v="10738"/>
    <s v="CACAU SHOW CI"/>
    <s v="Não"/>
    <m/>
    <m/>
    <m/>
    <m/>
    <m/>
    <m/>
    <s v="DÃ©bora Biazon"/>
    <n v="1107144280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tttatasouzs@gmail.com"/>
    <s v="NI"/>
    <d v="1904-10-21T00:00:00"/>
    <s v="Entre R$5.000 e R$9.999"/>
    <s v="SP SAO PEDRO SANTA CRUZ"/>
    <s v="NI"/>
    <m/>
  </r>
  <r>
    <x v="1"/>
    <x v="9"/>
    <n v="0.55833333333333335"/>
    <d v="1899-12-30T00:02:00"/>
    <x v="0"/>
    <x v="1"/>
    <s v="11"/>
    <x v="1"/>
    <x v="1"/>
    <n v="7860991"/>
    <n v="24161209"/>
    <d v="2022-04-02T13:24:13"/>
    <d v="2022-04-02T13:26:13"/>
    <x v="0"/>
    <s v="BIANCA MOREIRA TERCEIRO"/>
    <n v="17283"/>
    <s v="SARAH DE SOUSA PEREIRA"/>
    <x v="0"/>
    <s v="CONFIRMOU PRESENÇA NA LOJA"/>
    <s v="ACEITE"/>
    <x v="0"/>
    <m/>
    <m/>
    <n v="11974306116"/>
    <m/>
    <m/>
    <s v="Cacau_CC_29.03"/>
    <n v="1648916634784350"/>
    <s v="Preditivo"/>
    <n v="10738"/>
    <s v="CACAU SHOW CI"/>
    <s v="Não"/>
    <m/>
    <m/>
    <m/>
    <m/>
    <m/>
    <m/>
    <s v="Adrian Lucas BrandÃ£o"/>
    <n v="44402207894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Pedrohhenri99@gmail.com"/>
    <s v="NI"/>
    <n v="2196"/>
    <s v="Sem cadastros"/>
    <s v="RS PORTO ALEGRE SH LINDOIA"/>
    <s v="NI"/>
    <m/>
  </r>
  <r>
    <x v="1"/>
    <x v="9"/>
    <n v="0.55486111111111114"/>
    <d v="1899-12-30T00:08:51"/>
    <x v="1"/>
    <x v="1"/>
    <s v="15"/>
    <x v="1"/>
    <x v="1"/>
    <n v="7860590"/>
    <n v="24072702"/>
    <d v="2022-04-02T13:19:07"/>
    <d v="2022-04-02T13:27:58"/>
    <x v="0"/>
    <s v="SILVIO ANTONIO RIBEIRO BRUZACA JUNIOR"/>
    <n v="17286"/>
    <s v="SARAH DE SOUSA PEREIRA"/>
    <x v="0"/>
    <s v="CONFIRMOU PRESENÇA NA LOJA"/>
    <s v="ACEITE"/>
    <x v="0"/>
    <m/>
    <m/>
    <n v="15998362915"/>
    <m/>
    <m/>
    <s v="Cacau_CC_28.03"/>
    <n v="1648916331770860"/>
    <s v="Preditivo"/>
    <n v="10738"/>
    <s v="CACAU SHOW CI"/>
    <s v="Não"/>
    <m/>
    <m/>
    <m/>
    <m/>
    <m/>
    <m/>
    <s v="Angelica moraes santos"/>
    <n v="4334747680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cevv4321@gmail.com"/>
    <s v="NI"/>
    <n v="2912"/>
    <s v="Abaixo de 9"/>
    <s v="SP CAPIVARI CENTRO"/>
    <s v="NI"/>
    <m/>
  </r>
  <r>
    <x v="1"/>
    <x v="9"/>
    <n v="0.56180555555555556"/>
    <d v="1899-12-30T00:00:23"/>
    <x v="2"/>
    <x v="1"/>
    <s v="14"/>
    <x v="1"/>
    <x v="1"/>
    <n v="7861413"/>
    <n v="23187261"/>
    <d v="2022-04-02T13:29:42"/>
    <d v="2022-04-02T13:30:05"/>
    <x v="0"/>
    <s v="ANA CAROLLYNE DA CRUZ MIRANDA"/>
    <n v="17281"/>
    <s v="SARAH DE SOUSA PEREIRA"/>
    <x v="1"/>
    <s v="SOBRE HORÁRIOS DE ATENDIMENTO"/>
    <s v="AGENDAMENTO"/>
    <x v="4"/>
    <m/>
    <m/>
    <n v="14991344259"/>
    <n v="14991344259"/>
    <d v="2022-04-02T14:00:00"/>
    <s v="Cacau_CC_18.03"/>
    <n v="1648916949789840"/>
    <s v="Preditivo"/>
    <n v="10738"/>
    <s v="CACAU SHOW CI"/>
    <s v="Não"/>
    <m/>
    <m/>
    <m/>
    <m/>
    <m/>
    <m/>
    <s v="Aparecida Angelica de Paula Varaldo"/>
    <n v="37210034897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carolineanna016@gmail.com"/>
    <s v="NI"/>
    <n v="2207"/>
    <s v="Acima de R$100.000"/>
    <s v="SP TAUBATE CENTRO"/>
    <s v="NI"/>
    <m/>
  </r>
  <r>
    <x v="1"/>
    <x v="9"/>
    <n v="0.56041666666666667"/>
    <d v="1899-12-30T00:04:12"/>
    <x v="0"/>
    <x v="1"/>
    <s v="47"/>
    <x v="0"/>
    <x v="0"/>
    <n v="7861214"/>
    <n v="24165775"/>
    <d v="2022-04-02T13:27:09"/>
    <d v="2022-04-02T13:31:21"/>
    <x v="0"/>
    <s v="BIANCA MOREIRA TERCEIRO"/>
    <n v="17283"/>
    <s v="SARAH DE SOUSA PEREIRA"/>
    <x v="1"/>
    <s v="PREFERIU FALAR PELO WHATSAPP"/>
    <s v="AGENDAMENTO"/>
    <x v="1"/>
    <m/>
    <m/>
    <n v="47991800747"/>
    <n v="47991800747"/>
    <d v="2022-04-02T14:00:00"/>
    <s v="Cacau_CC_30.03"/>
    <n v="1648916815787480"/>
    <s v="Preditivo"/>
    <n v="10738"/>
    <s v="CACAU SHOW CI"/>
    <s v="Não"/>
    <m/>
    <m/>
    <m/>
    <m/>
    <m/>
    <m/>
    <s v="DOUGLAS SANTOS maria"/>
    <n v="11180136977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ravenapaula6@gmail.com"/>
    <s v="NI"/>
    <d v="1926-02-17T00:00:00"/>
    <s v="Sem faturamento"/>
    <s v="SP AMERICANA SUPERMERCADO CREMA"/>
    <s v="NI"/>
    <s v="LEAD ESTÁ EM HORARIO DE TRABALHO"/>
  </r>
  <r>
    <x v="1"/>
    <x v="10"/>
    <n v="0.5708333333333333"/>
    <d v="1899-12-30T00:00:53"/>
    <x v="0"/>
    <x v="1"/>
    <s v="12"/>
    <x v="1"/>
    <x v="1"/>
    <n v="7862314"/>
    <n v="24165680"/>
    <d v="2022-04-02T13:42:01"/>
    <d v="2022-04-02T13:42:54"/>
    <x v="0"/>
    <s v="BIANCA MOREIRA TERCEIRO"/>
    <n v="17283"/>
    <s v="SARAH DE SOUSA PEREIRA"/>
    <x v="1"/>
    <s v="SOBRE HORÁRIOS DE ATENDIMENTO"/>
    <s v="AGENDAMENTO"/>
    <x v="4"/>
    <m/>
    <m/>
    <n v="12991841776"/>
    <n v="12991841776"/>
    <d v="2022-04-02T14:11:00"/>
    <s v="Cacau_CC_30.03"/>
    <n v="1648917698794480"/>
    <s v="Preditivo"/>
    <n v="10738"/>
    <s v="CACAU SHOW CI"/>
    <s v="Não"/>
    <m/>
    <m/>
    <m/>
    <m/>
    <m/>
    <m/>
    <s v="VinÃ­cius Antunes  Vieira"/>
    <n v="4470925284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rosanadivina00@gmail.com"/>
    <s v="NI"/>
    <d v="1919-05-24T00:00:00"/>
    <s v="Entre R$30.000 e R$99.999"/>
    <s v="SP LORENA ECO VALLE SHOPPING"/>
    <s v="NI"/>
    <m/>
  </r>
  <r>
    <x v="1"/>
    <x v="10"/>
    <n v="0.5708333333333333"/>
    <d v="1899-12-30T00:01:22"/>
    <x v="1"/>
    <x v="1"/>
    <s v="19"/>
    <x v="1"/>
    <x v="1"/>
    <n v="7862391"/>
    <n v="23694320"/>
    <d v="2022-04-02T13:42:59"/>
    <d v="2022-04-02T13:44:21"/>
    <x v="0"/>
    <s v="SILVIO ANTONIO RIBEIRO BRUZACA JUNIOR"/>
    <n v="17286"/>
    <s v="SARAH DE SOUSA PEREIRA"/>
    <x v="1"/>
    <s v="PEDIU PARA LIGAR EM OUTRO MOMENTO"/>
    <s v="AGENDAMENTO"/>
    <x v="2"/>
    <m/>
    <m/>
    <n v="19993462388"/>
    <n v="19993462388"/>
    <d v="2022-04-04T14:14:00"/>
    <s v="Cacau_CC_25.03.csv"/>
    <n v="1648917757795920"/>
    <s v="Preditivo"/>
    <n v="10738"/>
    <s v="CACAU SHOW CI"/>
    <s v="Não"/>
    <m/>
    <m/>
    <m/>
    <m/>
    <m/>
    <m/>
    <s v="Edson Corretor Imoveis"/>
    <n v="2172408786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batistamariaizabel8@gmail.com"/>
    <s v="NI"/>
    <n v="1243"/>
    <s v="Abaixo de 9"/>
    <s v="SP CRUZEIRO CENTRO"/>
    <s v="NI"/>
    <m/>
  </r>
  <r>
    <x v="1"/>
    <x v="10"/>
    <n v="0.57222222222222219"/>
    <d v="1899-12-30T00:04:12"/>
    <x v="0"/>
    <x v="1"/>
    <s v="51"/>
    <x v="2"/>
    <x v="0"/>
    <n v="7862518"/>
    <n v="24161097"/>
    <d v="2022-04-02T13:44:52"/>
    <d v="2022-04-02T13:49:04"/>
    <x v="0"/>
    <s v="BIANCA MOREIRA TERCEIRO"/>
    <n v="17283"/>
    <s v="SARAH DE SOUSA PEREIRA"/>
    <x v="0"/>
    <s v="CONFIRMOU PRESENÇA NA LOJA"/>
    <s v="ACEITE"/>
    <x v="0"/>
    <m/>
    <m/>
    <n v="51989762937"/>
    <m/>
    <m/>
    <s v="Cacau_CC_29.03"/>
    <n v="1648917872801050"/>
    <s v="Preditivo"/>
    <n v="10738"/>
    <s v="CACAU SHOW CI"/>
    <s v="Não"/>
    <m/>
    <m/>
    <m/>
    <m/>
    <m/>
    <m/>
    <s v="Raquel pasqualito ramires"/>
    <n v="1915691001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oocabral21@gmail.com"/>
    <s v="NI"/>
    <d v="1912-04-26T00:00:00"/>
    <s v="Sem cadastros"/>
    <s v="RS RIO GRANDE SH PRACA RIO GRANDE"/>
    <s v="NI"/>
    <m/>
  </r>
  <r>
    <x v="1"/>
    <x v="10"/>
    <n v="0.58263888888888882"/>
    <d v="1899-12-30T00:01:51"/>
    <x v="0"/>
    <x v="1"/>
    <s v="51"/>
    <x v="2"/>
    <x v="0"/>
    <n v="7863539"/>
    <n v="24228041"/>
    <d v="2022-04-02T13:59:13"/>
    <d v="2022-04-02T14:01:04"/>
    <x v="0"/>
    <s v="BIANCA MOREIRA TERCEIRO"/>
    <n v="17283"/>
    <s v="SARAH DE SOUSA PEREIRA"/>
    <x v="0"/>
    <s v="CONFIRMOU PRESENÇA NA LOJA"/>
    <s v="ACEITE"/>
    <x v="0"/>
    <m/>
    <m/>
    <n v="51994039648"/>
    <m/>
    <m/>
    <s v="Cacau_CC_31.03"/>
    <n v="1648918738857020"/>
    <s v="Preditivo"/>
    <n v="10738"/>
    <s v="CACAU SHOW CI"/>
    <s v="Não"/>
    <m/>
    <m/>
    <m/>
    <m/>
    <m/>
    <m/>
    <s v="Morgana Teresinha Alves Santos"/>
    <n v="9867129407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utopecasredi@gmail.com"/>
    <s v="NI"/>
    <d v="1923-10-09T00:00:00"/>
    <s v="Entre 10 e 19"/>
    <s v="SP ITAPEVI CENTRO"/>
    <s v="NI"/>
    <m/>
  </r>
  <r>
    <x v="1"/>
    <x v="11"/>
    <n v="0.58402777777777781"/>
    <d v="1899-12-30T00:00:17"/>
    <x v="1"/>
    <x v="1"/>
    <s v="11"/>
    <x v="1"/>
    <x v="1"/>
    <n v="7863697"/>
    <n v="24165780"/>
    <d v="2022-04-02T14:01:15"/>
    <d v="2022-04-02T14:01:32"/>
    <x v="0"/>
    <s v="SILVIO ANTONIO RIBEIRO BRUZACA JUNIOR"/>
    <n v="17286"/>
    <s v="SARAH DE SOUSA PEREIRA"/>
    <x v="0"/>
    <s v="CONFIRMOU PRESENÇA NA LOJA"/>
    <s v="ACEITE"/>
    <x v="0"/>
    <m/>
    <m/>
    <n v="11959274531"/>
    <m/>
    <m/>
    <s v="Cacau_CC_30.03"/>
    <m/>
    <s v="Consulta De Cliente"/>
    <n v="10738"/>
    <s v="CACAU SHOW CI"/>
    <s v="Não"/>
    <m/>
    <m/>
    <m/>
    <m/>
    <m/>
    <m/>
    <s v="Michelle Rodrigues Pereira de Oliveira"/>
    <n v="3454023181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rosi.escola.jd@gmail.com"/>
    <s v="NI"/>
    <d v="1906-06-12T00:00:00"/>
    <s v="Sem cadastros"/>
    <s v="SC JOINVILLE SH MUELLER"/>
    <s v="NI"/>
    <s v="DESISTIU POR NÃO TER DISPONIVEL PAGAMENTO POR BOLETO"/>
  </r>
  <r>
    <x v="1"/>
    <x v="11"/>
    <n v="0.58472222222222225"/>
    <d v="1899-12-30T00:01:44"/>
    <x v="2"/>
    <x v="1"/>
    <s v="19"/>
    <x v="1"/>
    <x v="1"/>
    <n v="7863747"/>
    <n v="22945233"/>
    <d v="2022-04-02T14:02:04"/>
    <d v="2022-04-02T14:03:48"/>
    <x v="0"/>
    <s v="ANA CAROLLYNE DA CRUZ MIRANDA"/>
    <n v="17281"/>
    <s v="SARAH DE SOUSA PEREIRA"/>
    <x v="1"/>
    <s v="SOBRE HORÁRIOS DE ATENDIMENTO"/>
    <s v="AGENDAMENTO"/>
    <x v="4"/>
    <m/>
    <m/>
    <n v="19993858187"/>
    <n v="19993858187"/>
    <d v="2022-04-02T14:33:00"/>
    <s v="Cacau_CC_17.03"/>
    <n v="1648918884867440"/>
    <s v="Preditivo"/>
    <n v="10738"/>
    <s v="CACAU SHOW CI"/>
    <s v="Não"/>
    <m/>
    <m/>
    <m/>
    <m/>
    <m/>
    <m/>
    <s v="Joelma Cristina de Oliveira"/>
    <n v="34341905899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beljoseninja357@gmail.com"/>
    <s v="NI"/>
    <d v="1902-11-08T00:00:00"/>
    <s v="Acima de R$100.000"/>
    <s v="SP CARAGUATATUBA CENTRO"/>
    <s v="NI"/>
    <m/>
  </r>
  <r>
    <x v="1"/>
    <x v="11"/>
    <n v="0.58888888888888891"/>
    <d v="1899-12-30T00:04:28"/>
    <x v="1"/>
    <x v="1"/>
    <s v="16"/>
    <x v="1"/>
    <x v="1"/>
    <n v="7864316"/>
    <n v="22945086"/>
    <d v="2022-04-02T14:08:53"/>
    <d v="2022-04-02T14:13:21"/>
    <x v="0"/>
    <s v="SILVIO ANTONIO RIBEIRO BRUZACA JUNIOR"/>
    <n v="17286"/>
    <s v="SARAH DE SOUSA PEREIRA"/>
    <x v="0"/>
    <s v="CONFIRMOU PRESENÇA NA LOJA"/>
    <s v="ACEITE"/>
    <x v="0"/>
    <m/>
    <m/>
    <n v="16992967224"/>
    <m/>
    <m/>
    <s v="Cacau_CC_17.03"/>
    <n v="1648919312893050"/>
    <s v="Preditivo"/>
    <n v="10738"/>
    <s v="CACAU SHOW CI"/>
    <s v="Não"/>
    <m/>
    <m/>
    <m/>
    <m/>
    <m/>
    <m/>
    <s v="Beatriz lisie de souza"/>
    <n v="50425124894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grazielys055@gmail.com"/>
    <s v="NI"/>
    <n v="12373"/>
    <s v="Sem faturamento"/>
    <s v="SP CAMPINAS SUPERMERCADO PAGUE MENOS DUN"/>
    <s v="NI"/>
    <m/>
  </r>
  <r>
    <x v="2"/>
    <x v="0"/>
    <n v="0.34930555555555554"/>
    <d v="1899-12-30T00:02:42"/>
    <x v="0"/>
    <x v="2"/>
    <s v="16"/>
    <x v="1"/>
    <x v="1"/>
    <n v="7872025"/>
    <n v="24228048"/>
    <d v="2022-04-04T08:23:38"/>
    <d v="2022-04-04T08:26:20"/>
    <x v="0"/>
    <s v="BIANCA MOREIRA TERCEIRO"/>
    <n v="17283"/>
    <s v="SARAH DE SOUSA PEREIRA"/>
    <x v="1"/>
    <s v="CLIENTE VAI ANALISAR A PROPOSTA"/>
    <s v="AGENDAMENTO"/>
    <x v="5"/>
    <m/>
    <m/>
    <n v="16993250210"/>
    <n v="16993250210"/>
    <d v="2022-04-04T08:55:00"/>
    <s v="Cacau_CC_31.03"/>
    <n v="16490713911954"/>
    <s v="Preditivo"/>
    <n v="10738"/>
    <s v="CACAU SHOW CI"/>
    <s v="Não"/>
    <m/>
    <m/>
    <m/>
    <m/>
    <m/>
    <m/>
    <s v="lorena rezende"/>
    <n v="23066665801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eduardajunckessantos@gmail.com"/>
    <s v="NI"/>
    <n v="7740"/>
    <s v="Entre R$10.000 e R$19.999"/>
    <s v="SC SAO JOSE FORQUILHINHAS"/>
    <s v="NI"/>
    <m/>
  </r>
  <r>
    <x v="2"/>
    <x v="0"/>
    <n v="0.3527777777777778"/>
    <d v="1899-12-30T00:02:56"/>
    <x v="0"/>
    <x v="2"/>
    <s v="19"/>
    <x v="1"/>
    <x v="1"/>
    <n v="7872026"/>
    <n v="24165762"/>
    <d v="2022-04-04T08:28:05"/>
    <d v="2022-04-04T08:31:01"/>
    <x v="0"/>
    <s v="BIANCA MOREIRA TERCEIRO"/>
    <n v="17283"/>
    <s v="SARAH DE SOUSA PEREIRA"/>
    <x v="0"/>
    <s v="CONFIRMOU PRESENÇA NA LOJA"/>
    <s v="ACEITE"/>
    <x v="0"/>
    <m/>
    <m/>
    <n v="19993474069"/>
    <m/>
    <m/>
    <s v="Cacau_CC_30.03"/>
    <n v="16490716674714"/>
    <s v="Preditivo"/>
    <n v="10738"/>
    <s v="CACAU SHOW CI"/>
    <s v="Não"/>
    <m/>
    <m/>
    <m/>
    <m/>
    <m/>
    <m/>
    <s v="Tamara Granso Risso Moreira"/>
    <n v="22658488831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vieiraaline97856@gmail.com"/>
    <s v="NI"/>
    <n v="1513"/>
    <s v="Entre R$30.000 e R$99.999"/>
    <s v="RS PELOTAS CENTRO"/>
    <s v="NI"/>
    <s v="RETIRAR DO SISTEMA DE CADASTRO"/>
  </r>
  <r>
    <x v="2"/>
    <x v="1"/>
    <n v="0.35625000000000001"/>
    <d v="1899-12-30T00:02:11"/>
    <x v="0"/>
    <x v="2"/>
    <s v="15"/>
    <x v="1"/>
    <x v="1"/>
    <n v="7872028"/>
    <n v="24072976"/>
    <d v="2022-04-04T08:33:26"/>
    <d v="2022-04-04T08:35:37"/>
    <x v="0"/>
    <s v="BIANCA MOREIRA TERCEIRO"/>
    <n v="17283"/>
    <s v="SARAH DE SOUSA PEREIRA"/>
    <x v="1"/>
    <s v="CLIENTE VAI ANALISAR A PROPOSTA"/>
    <s v="AGENDAMENTO"/>
    <x v="5"/>
    <m/>
    <m/>
    <n v="15996255750"/>
    <n v="15996255750"/>
    <d v="2022-04-04T09:04:00"/>
    <s v="Cacau_CC_28.03"/>
    <n v="16490719847984"/>
    <s v="Preditivo"/>
    <n v="10738"/>
    <s v="CACAU SHOW CI"/>
    <s v="Não"/>
    <m/>
    <m/>
    <m/>
    <m/>
    <m/>
    <m/>
    <s v="Thamires de Meira Barbosa"/>
    <n v="4009084383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guisilva2005@icloud.com"/>
    <s v="NI"/>
    <d v="1904-08-31T00:00:00"/>
    <s v="Acima de R$100.000"/>
    <s v="SP ORLANDIA CENTRO"/>
    <s v="NI"/>
    <m/>
  </r>
  <r>
    <x v="2"/>
    <x v="1"/>
    <n v="0.35833333333333334"/>
    <d v="1899-12-30T00:03:00"/>
    <x v="0"/>
    <x v="2"/>
    <s v="51"/>
    <x v="2"/>
    <x v="0"/>
    <n v="7872029"/>
    <n v="22879152"/>
    <d v="2022-04-04T08:36:38"/>
    <d v="2022-04-04T08:39:38"/>
    <x v="0"/>
    <s v="BIANCA MOREIRA TERCEIRO"/>
    <n v="17283"/>
    <s v="SARAH DE SOUSA PEREIRA"/>
    <x v="0"/>
    <s v="CONFIRMOU PRESENÇA NA LOJA"/>
    <s v="ACEITE"/>
    <x v="0"/>
    <m/>
    <m/>
    <n v="51994683236"/>
    <m/>
    <m/>
    <s v="Cacau_CC_14.03"/>
    <n v="16490721819654"/>
    <s v="Preditivo"/>
    <n v="10738"/>
    <s v="CACAU SHOW CI"/>
    <s v="Não"/>
    <m/>
    <m/>
    <m/>
    <m/>
    <m/>
    <m/>
    <s v="Gabriela FigueirÃ³ dos reis"/>
    <n v="459935208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suelen_sestini@hotmail.com"/>
    <s v="NI"/>
    <d v="1904-07-11T00:00:00"/>
    <s v="Entre R$20.000 e R$29.999"/>
    <s v="SP ITAPEVI SH ITASHOPPING"/>
    <s v="NI"/>
    <s v="FOI A LOJA MAS INFORMOU QUE FOI MAL ATENDIDA NA LOJA"/>
  </r>
  <r>
    <x v="2"/>
    <x v="1"/>
    <n v="0.36319444444444443"/>
    <d v="1899-12-30T00:00:39"/>
    <x v="0"/>
    <x v="2"/>
    <s v="12"/>
    <x v="1"/>
    <x v="1"/>
    <n v="7872125"/>
    <n v="24228136"/>
    <d v="2022-04-04T08:43:23"/>
    <d v="2022-04-04T08:44:02"/>
    <x v="0"/>
    <s v="BIANCA MOREIRA TERCEIRO"/>
    <n v="17283"/>
    <s v="SARAH DE SOUSA PEREIRA"/>
    <x v="1"/>
    <s v="PEDIU PARA LIGAR EM OUTRO MOMENTO"/>
    <s v="AGENDAMENTO"/>
    <x v="2"/>
    <m/>
    <m/>
    <n v="12991583744"/>
    <n v="12991583744"/>
    <d v="2022-04-04T10:00:00"/>
    <s v="Cacau_CC_31.03"/>
    <n v="164907257413324"/>
    <s v="Preditivo"/>
    <n v="10738"/>
    <s v="CACAU SHOW CI"/>
    <s v="Não"/>
    <m/>
    <m/>
    <m/>
    <m/>
    <m/>
    <m/>
    <s v="DAYANE CRISTINA SANTOS SOUZA"/>
    <n v="4428472382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kmila_bl@hotmail.com"/>
    <s v="NI"/>
    <n v="5885"/>
    <s v="Entre R$10.000 e R$19.999"/>
    <s v="SC FLORIANOPOLIS SH DOS INGLESES"/>
    <s v="NI"/>
    <m/>
  </r>
  <r>
    <x v="2"/>
    <x v="1"/>
    <n v="0.36805555555555558"/>
    <d v="1899-12-30T00:01:41"/>
    <x v="0"/>
    <x v="2"/>
    <s v="51"/>
    <x v="2"/>
    <x v="0"/>
    <n v="7872403"/>
    <n v="24072885"/>
    <d v="2022-04-04T08:50:38"/>
    <d v="2022-04-04T08:52:19"/>
    <x v="0"/>
    <s v="BIANCA MOREIRA TERCEIRO"/>
    <n v="17283"/>
    <s v="SARAH DE SOUSA PEREIRA"/>
    <x v="1"/>
    <s v="CLIENTE VAI ANALISAR A PROPOSTA"/>
    <s v="AGENDAMENTO"/>
    <x v="5"/>
    <m/>
    <m/>
    <n v="51997722057"/>
    <n v="51997722057"/>
    <d v="2022-04-04T09:21:00"/>
    <s v="Cacau_CC_28.03"/>
    <m/>
    <s v="Consulta De Cliente"/>
    <n v="10738"/>
    <s v="CACAU SHOW CI"/>
    <s v="Não"/>
    <m/>
    <m/>
    <m/>
    <m/>
    <m/>
    <m/>
    <s v="Jordana eufrasia campos"/>
    <n v="179673602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isahbelacriss@gmail.com"/>
    <s v="NI"/>
    <n v="3216"/>
    <s v="Entre R$5.000 e R$9.999"/>
    <s v="SP SAO JOAQUIM DA BARRA"/>
    <s v="NI"/>
    <m/>
  </r>
  <r>
    <x v="2"/>
    <x v="2"/>
    <n v="0.38750000000000001"/>
    <d v="1899-12-30T00:03:22"/>
    <x v="0"/>
    <x v="2"/>
    <s v="51"/>
    <x v="2"/>
    <x v="0"/>
    <n v="7875509"/>
    <n v="22945142"/>
    <d v="2022-04-04T09:18:45"/>
    <d v="2022-04-04T09:22:07"/>
    <x v="0"/>
    <s v="BIANCA MOREIRA TERCEIRO"/>
    <n v="17283"/>
    <s v="SARAH DE SOUSA PEREIRA"/>
    <x v="0"/>
    <s v="CONFIRMOU PRESENÇA NA LOJA"/>
    <s v="ACEITE"/>
    <x v="0"/>
    <m/>
    <m/>
    <n v="51990091013"/>
    <m/>
    <m/>
    <s v="Cacau_CC_17.03"/>
    <n v="164907469651794"/>
    <s v="Preditivo"/>
    <n v="10738"/>
    <s v="CACAU SHOW CI"/>
    <s v="Não"/>
    <m/>
    <m/>
    <m/>
    <m/>
    <m/>
    <m/>
    <s v="MÃ¡rcia Cristina Ferraz da Silva"/>
    <n v="8552382806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ledacruz3@gmail.com"/>
    <s v="NI"/>
    <d v="1904-11-16T00:00:00"/>
    <s v="Entre 10 e 19"/>
    <s v="SP CERQUILHO CENTRO"/>
    <s v="NI"/>
    <m/>
  </r>
  <r>
    <x v="2"/>
    <x v="3"/>
    <n v="0.39999999999999997"/>
    <d v="1899-12-30T00:02:03"/>
    <x v="0"/>
    <x v="2"/>
    <s v="19"/>
    <x v="1"/>
    <x v="1"/>
    <n v="7878180"/>
    <n v="23434401"/>
    <d v="2022-04-04T09:36:45"/>
    <d v="2022-04-04T09:38:48"/>
    <x v="0"/>
    <s v="BIANCA MOREIRA TERCEIRO"/>
    <n v="17283"/>
    <s v="SARAH DE SOUSA PEREIRA"/>
    <x v="1"/>
    <s v="PEDIU PARA LIGAR EM OUTRO MOMENTO"/>
    <s v="AGENDAMENTO"/>
    <x v="2"/>
    <m/>
    <m/>
    <n v="19995796053"/>
    <n v="19995796053"/>
    <d v="2022-04-04T18:30:00"/>
    <s v="Cacau_CC_22.03"/>
    <n v="164907578284304"/>
    <s v="Preditivo"/>
    <n v="10738"/>
    <s v="CACAU SHOW CI"/>
    <s v="Não"/>
    <m/>
    <m/>
    <m/>
    <m/>
    <m/>
    <m/>
    <s v="Isabela Marques coelho"/>
    <n v="40368187837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kaiofelipel2002@gmail.com"/>
    <s v="NI"/>
    <d v="1903-09-29T00:00:00"/>
    <s v="Abaixo de 9"/>
    <s v="SP IGUAPE CENTRO"/>
    <s v="NI"/>
    <m/>
  </r>
  <r>
    <x v="2"/>
    <x v="3"/>
    <n v="0.40486111111111112"/>
    <d v="1899-12-30T00:00:43"/>
    <x v="0"/>
    <x v="2"/>
    <s v="17"/>
    <x v="1"/>
    <x v="1"/>
    <n v="7879166"/>
    <n v="24228023"/>
    <d v="2022-04-04T09:43:19"/>
    <d v="2022-04-04T09:44:02"/>
    <x v="0"/>
    <s v="BIANCA MOREIRA TERCEIRO"/>
    <n v="17283"/>
    <s v="SARAH DE SOUSA PEREIRA"/>
    <x v="1"/>
    <s v="PEDIU PARA LIGAR EM OUTRO MOMENTO"/>
    <s v="AGENDAMENTO"/>
    <x v="2"/>
    <m/>
    <m/>
    <n v="17991394700"/>
    <n v="17991394700"/>
    <d v="2022-04-04T10:00:00"/>
    <s v="Cacau_CC_31.03"/>
    <n v="164907617097544"/>
    <s v="Preditivo"/>
    <n v="10738"/>
    <s v="CACAU SHOW CI"/>
    <s v="Não"/>
    <m/>
    <m/>
    <m/>
    <m/>
    <m/>
    <m/>
    <s v="Marcela Silva Albano"/>
    <n v="39735420821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ldofabianopintooliveira1234@gmail.com"/>
    <s v="NI"/>
    <n v="7889"/>
    <s v="Acima de R$100.000"/>
    <s v="SC SAO JOAQUIM CENTRO"/>
    <s v="NI"/>
    <m/>
  </r>
  <r>
    <x v="2"/>
    <x v="3"/>
    <n v="0.40972222222222227"/>
    <d v="1899-12-30T00:03:34"/>
    <x v="0"/>
    <x v="2"/>
    <s v="53"/>
    <x v="2"/>
    <x v="0"/>
    <n v="7880203"/>
    <n v="24227940"/>
    <d v="2022-04-04T09:50:16"/>
    <d v="2022-04-04T09:53:50"/>
    <x v="0"/>
    <s v="BIANCA MOREIRA TERCEIRO"/>
    <n v="17283"/>
    <s v="SARAH DE SOUSA PEREIRA"/>
    <x v="1"/>
    <s v="CLIENTE VAI ANALISAR A PROPOSTA"/>
    <s v="AGENDAMENTO"/>
    <x v="5"/>
    <m/>
    <m/>
    <n v="53991162493"/>
    <n v="53991162493"/>
    <d v="2022-04-04T10:23:00"/>
    <s v="Cacau_CC_31.03"/>
    <n v="1649076589107300"/>
    <s v="Preditivo"/>
    <n v="10738"/>
    <s v="CACAU SHOW CI"/>
    <s v="Não"/>
    <m/>
    <m/>
    <m/>
    <m/>
    <m/>
    <m/>
    <s v="Lilian Josiane Acosta Pereira"/>
    <n v="283030089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thabatacristina@hotmail.com"/>
    <s v="NI"/>
    <d v="1926-04-07T00:00:00"/>
    <s v="Abaixo de 9"/>
    <s v="SP COTIA CAUCAIA DO ALTO"/>
    <s v="NI"/>
    <m/>
  </r>
  <r>
    <x v="2"/>
    <x v="3"/>
    <n v="0.41250000000000003"/>
    <d v="1899-12-30T00:02:05"/>
    <x v="0"/>
    <x v="2"/>
    <s v="51"/>
    <x v="2"/>
    <x v="0"/>
    <n v="7880798"/>
    <n v="23618580"/>
    <d v="2022-04-04T09:54:12"/>
    <d v="2022-04-04T09:56:17"/>
    <x v="0"/>
    <s v="BIANCA MOREIRA TERCEIRO"/>
    <n v="17283"/>
    <s v="SARAH DE SOUSA PEREIRA"/>
    <x v="0"/>
    <s v="CONFIRMOU PRESENÇA NA LOJA"/>
    <s v="ACEITE"/>
    <x v="0"/>
    <m/>
    <m/>
    <n v="51992977849"/>
    <m/>
    <m/>
    <s v="Cacau_CC_23.03"/>
    <n v="1649076836113350"/>
    <s v="Preditivo"/>
    <n v="10738"/>
    <s v="CACAU SHOW CI"/>
    <s v="Não"/>
    <m/>
    <m/>
    <m/>
    <m/>
    <m/>
    <m/>
    <s v="Tamires Abreu ConceiÃ§Ã£o"/>
    <n v="529760207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paulafernandaribeiro266@gmail.com"/>
    <s v="NI"/>
    <n v="1326"/>
    <s v="Acima de R$100.000"/>
    <s v="SP BEBEDOURO CENTRO"/>
    <s v="NI"/>
    <m/>
  </r>
  <r>
    <x v="2"/>
    <x v="3"/>
    <n v="0.4145833333333333"/>
    <d v="1899-12-30T00:00:31"/>
    <x v="0"/>
    <x v="2"/>
    <s v="19"/>
    <x v="1"/>
    <x v="1"/>
    <n v="7881228"/>
    <n v="24165642"/>
    <d v="2022-04-04T09:57:01"/>
    <d v="2022-04-04T09:57:32"/>
    <x v="0"/>
    <s v="BIANCA MOREIRA TERCEIRO"/>
    <n v="17283"/>
    <s v="SARAH DE SOUSA PEREIRA"/>
    <x v="1"/>
    <s v="PEDIU PARA LIGAR EM OUTRO MOMENTO"/>
    <s v="AGENDAMENTO"/>
    <x v="2"/>
    <m/>
    <m/>
    <n v="19991557619"/>
    <n v="19991557619"/>
    <d v="2022-04-04T11:00:00"/>
    <s v="Cacau_CC_30.03"/>
    <n v="1649077001116780"/>
    <s v="Preditivo"/>
    <n v="10738"/>
    <s v="CACAU SHOW CI"/>
    <s v="Não"/>
    <m/>
    <m/>
    <m/>
    <m/>
    <m/>
    <m/>
    <s v="Pedro Henrique Vieira Bernardo"/>
    <n v="39781432837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farleyalves1780@gmail.com"/>
    <s v="NI"/>
    <n v="13391"/>
    <s v="Sem cadastros"/>
    <s v="SP LIMEIRA CONT SUPER PAGUE MENOS"/>
    <s v="NI"/>
    <s v="NUMERO ERRADO"/>
  </r>
  <r>
    <x v="2"/>
    <x v="3"/>
    <n v="0.41597222222222219"/>
    <d v="1899-12-30T00:03:01"/>
    <x v="0"/>
    <x v="2"/>
    <s v="16"/>
    <x v="1"/>
    <x v="1"/>
    <n v="7881534"/>
    <n v="24165737"/>
    <d v="2022-04-04T09:59:29"/>
    <d v="2022-04-04T10:02:30"/>
    <x v="0"/>
    <s v="BIANCA MOREIRA TERCEIRO"/>
    <n v="17283"/>
    <s v="SARAH DE SOUSA PEREIRA"/>
    <x v="0"/>
    <s v="CONFIRMOU PRESENÇA NA LOJA"/>
    <s v="ACEITE"/>
    <x v="0"/>
    <m/>
    <m/>
    <n v="16993251524"/>
    <m/>
    <m/>
    <s v="Cacau_CC_30.03"/>
    <n v="1649077141120080"/>
    <s v="Preditivo"/>
    <n v="10738"/>
    <s v="CACAU SHOW CI"/>
    <s v="Não"/>
    <m/>
    <m/>
    <m/>
    <m/>
    <m/>
    <m/>
    <s v="Debora Ferreira CÃ¢ndido"/>
    <n v="4601146682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07anderson15silva@gmail.com"/>
    <s v="NI"/>
    <n v="7220"/>
    <s v="Abaixo de 9"/>
    <s v="SP SAO JOSE DOS CAMPOS JARDIM PAULISTA"/>
    <s v="NI"/>
    <m/>
  </r>
  <r>
    <x v="2"/>
    <x v="4"/>
    <n v="0.41875000000000001"/>
    <d v="1899-12-30T00:02:52"/>
    <x v="0"/>
    <x v="2"/>
    <s v="49"/>
    <x v="0"/>
    <x v="0"/>
    <n v="7882076"/>
    <n v="24161048"/>
    <d v="2022-04-04T10:03:27"/>
    <d v="2022-04-04T10:06:19"/>
    <x v="0"/>
    <s v="BIANCA MOREIRA TERCEIRO"/>
    <n v="17283"/>
    <s v="SARAH DE SOUSA PEREIRA"/>
    <x v="0"/>
    <s v="CONFIRMOU PRESENÇA NA LOJA"/>
    <s v="ACEITE"/>
    <x v="0"/>
    <m/>
    <m/>
    <n v="49998303594"/>
    <m/>
    <m/>
    <s v="Cacau_CC_29.03"/>
    <n v="1649077392126560"/>
    <s v="Preditivo"/>
    <n v="10738"/>
    <s v="CACAU SHOW CI"/>
    <s v="Não"/>
    <m/>
    <m/>
    <m/>
    <m/>
    <m/>
    <m/>
    <s v="Marcelli Milleni Paiva"/>
    <n v="864306695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beloafeto@gmail.com"/>
    <s v="NI"/>
    <d v="1914-02-18T00:00:00"/>
    <s v="Abaixo de 9"/>
    <s v="RS BAGE CENTRO II"/>
    <s v="NI"/>
    <m/>
  </r>
  <r>
    <x v="2"/>
    <x v="4"/>
    <n v="0.42222222222222222"/>
    <d v="1899-12-30T00:00:33"/>
    <x v="0"/>
    <x v="2"/>
    <s v="47"/>
    <x v="0"/>
    <x v="0"/>
    <n v="7882821"/>
    <n v="24161154"/>
    <d v="2022-04-04T10:08:24"/>
    <d v="2022-04-04T10:08:57"/>
    <x v="0"/>
    <s v="BIANCA MOREIRA TERCEIRO"/>
    <n v="17283"/>
    <s v="SARAH DE SOUSA PEREIRA"/>
    <x v="1"/>
    <s v="SOBRE HORÁRIOS DE ATENDIMENTO"/>
    <s v="AGENDAMENTO"/>
    <x v="4"/>
    <m/>
    <m/>
    <n v="47984636262"/>
    <n v="47984636262"/>
    <d v="2022-04-04T10:38:00"/>
    <s v="Cacau_CC_29.03"/>
    <n v="1649077682135450"/>
    <s v="Preditivo"/>
    <n v="10738"/>
    <s v="CACAU SHOW CI"/>
    <s v="Não"/>
    <m/>
    <m/>
    <m/>
    <m/>
    <m/>
    <m/>
    <s v="rosa da graÃ§a carvalho"/>
    <n v="94802289987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quelline.mozinho28@gmail.com"/>
    <s v="NI"/>
    <n v="1383"/>
    <s v="Entre R$20.000 e R$29.999"/>
    <s v="SP TIETE CENTRO"/>
    <s v="NI"/>
    <m/>
  </r>
  <r>
    <x v="2"/>
    <x v="4"/>
    <n v="0.42291666666666666"/>
    <d v="1899-12-30T00:08:44"/>
    <x v="0"/>
    <x v="2"/>
    <s v="19"/>
    <x v="1"/>
    <x v="1"/>
    <n v="7882953"/>
    <n v="24072613"/>
    <d v="2022-04-04T10:09:15"/>
    <d v="2022-04-04T10:17:59"/>
    <x v="0"/>
    <s v="BIANCA MOREIRA TERCEIRO"/>
    <n v="17283"/>
    <s v="SARAH DE SOUSA PEREIRA"/>
    <x v="0"/>
    <s v="CONFIRMOU PRESENÇA NA LOJA"/>
    <s v="ACEITE"/>
    <x v="0"/>
    <m/>
    <m/>
    <n v="19988911022"/>
    <m/>
    <m/>
    <s v="Cacau_CC_28.03"/>
    <n v="1649077735137130"/>
    <s v="Preditivo"/>
    <n v="10738"/>
    <s v="CACAU SHOW CI"/>
    <s v="Não"/>
    <m/>
    <m/>
    <m/>
    <m/>
    <m/>
    <m/>
    <s v="Josefina Ana Da ConceiÃ§Ã£o Silva"/>
    <n v="2659615489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lu.gomes_nutri@hotmail.com"/>
    <s v="NI"/>
    <d v="1919-12-24T00:00:00"/>
    <s v="Abaixo de 9"/>
    <s v="SP PRAIA GRANDE VILA TUPI"/>
    <s v="NI"/>
    <m/>
  </r>
  <r>
    <x v="2"/>
    <x v="4"/>
    <n v="0.42986111111111108"/>
    <d v="1899-12-30T00:06:45"/>
    <x v="0"/>
    <x v="2"/>
    <s v="55"/>
    <x v="2"/>
    <x v="0"/>
    <n v="7884476"/>
    <n v="24165729"/>
    <d v="2022-04-04T10:19:40"/>
    <d v="2022-04-04T10:26:25"/>
    <x v="0"/>
    <s v="BIANCA MOREIRA TERCEIRO"/>
    <n v="17283"/>
    <s v="SARAH DE SOUSA PEREIRA"/>
    <x v="0"/>
    <s v="CONFIRMOU PRESENÇA NA LOJA"/>
    <s v="ACEITE"/>
    <x v="0"/>
    <m/>
    <m/>
    <n v="55996851188"/>
    <m/>
    <m/>
    <s v="Cacau_CC_30.03"/>
    <n v="1649078363152070"/>
    <s v="Preditivo"/>
    <n v="10738"/>
    <s v="CACAU SHOW CI"/>
    <s v="Não"/>
    <m/>
    <m/>
    <m/>
    <m/>
    <m/>
    <m/>
    <s v="BEATRIZ DA SILVA FERREIRA"/>
    <n v="439948061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daniella_sil@hotmail.com"/>
    <s v="NI"/>
    <n v="2096"/>
    <s v="Abaixo de 9"/>
    <s v="SP COTIA SH THE SQUARE"/>
    <s v="NI"/>
    <m/>
  </r>
  <r>
    <x v="2"/>
    <x v="4"/>
    <n v="0.43472222222222223"/>
    <d v="1899-12-30T00:27:08"/>
    <x v="0"/>
    <x v="2"/>
    <s v="55"/>
    <x v="2"/>
    <x v="0"/>
    <n v="7885599"/>
    <n v="21695551"/>
    <d v="2022-04-04T10:26:55"/>
    <d v="2022-04-04T10:54:03"/>
    <x v="0"/>
    <s v="BIANCA MOREIRA TERCEIRO"/>
    <n v="17283"/>
    <s v="SARAH DE SOUSA PEREIRA"/>
    <x v="0"/>
    <s v="CONFIRMOU PRESENÇA NA LOJA"/>
    <s v="ACEITE"/>
    <x v="0"/>
    <m/>
    <m/>
    <n v="55991042497"/>
    <m/>
    <m/>
    <s v="Cacau_CC_09.03"/>
    <n v="1649078794165290"/>
    <s v="Preditivo"/>
    <n v="10738"/>
    <s v="CACAU SHOW CI"/>
    <s v="Não"/>
    <m/>
    <m/>
    <m/>
    <m/>
    <m/>
    <m/>
    <s v="Leandro JosÃ© Loppe"/>
    <n v="80475825004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keziarafael@hotmail.com"/>
    <s v="NI"/>
    <n v="1562"/>
    <s v="Abaixo de 9"/>
    <s v="RS SANTO ANGELO CENTRO"/>
    <s v="NI"/>
    <s v="CLIENTE VAI ANALIZAR PROPOSTA E PEDIU PRA ENTRAR EM CONTATO PELO WHATSAPP PRA MARCAR IDA NA LOJA"/>
  </r>
  <r>
    <x v="2"/>
    <x v="6"/>
    <n v="0.47430555555555554"/>
    <d v="1899-12-30T00:00:28"/>
    <x v="0"/>
    <x v="2"/>
    <s v="16"/>
    <x v="1"/>
    <x v="1"/>
    <n v="7892461"/>
    <n v="22878758"/>
    <d v="2022-04-04T11:23:17"/>
    <d v="2022-04-04T11:23:45"/>
    <x v="0"/>
    <s v="BIANCA MOREIRA TERCEIRO"/>
    <n v="17283"/>
    <s v="SARAH DE SOUSA PEREIRA"/>
    <x v="0"/>
    <s v="CONFIRMOU PRESENÇA NA LOJA"/>
    <s v="ACEITE"/>
    <x v="0"/>
    <m/>
    <m/>
    <n v="16994345164"/>
    <m/>
    <m/>
    <s v="Cacau_CC_14.03"/>
    <m/>
    <s v="Consulta De Cliente"/>
    <n v="10738"/>
    <s v="CACAU SHOW CI"/>
    <s v="Não"/>
    <m/>
    <m/>
    <m/>
    <m/>
    <m/>
    <m/>
    <s v="Anselmo ap cavha de campor"/>
    <n v="2888059380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luron@terra.com.br"/>
    <s v="NI"/>
    <n v="1719"/>
    <s v="Entre R$20.000 e R$29.999"/>
    <s v="SC ITAPEMA MEIA PRAIA"/>
    <s v="NI"/>
    <m/>
  </r>
  <r>
    <x v="2"/>
    <x v="8"/>
    <n v="0.52569444444444446"/>
    <d v="1899-12-30T00:01:06"/>
    <x v="0"/>
    <x v="2"/>
    <s v="48"/>
    <x v="0"/>
    <x v="0"/>
    <n v="7902849"/>
    <n v="25426179"/>
    <d v="2022-04-04T12:37:28"/>
    <d v="2022-04-04T12:38:34"/>
    <x v="0"/>
    <s v="BIANCA MOREIRA TERCEIRO"/>
    <n v="17283"/>
    <s v="SARAH DE SOUSA PEREIRA"/>
    <x v="1"/>
    <s v="PEDIU PARA LIGAR EM OUTRO MOMENTO"/>
    <s v="AGENDAMENTO"/>
    <x v="2"/>
    <m/>
    <m/>
    <n v="48999521261"/>
    <n v="48999521261"/>
    <d v="2022-04-04T19:00:00"/>
    <s v="Cacau_CC_04.04"/>
    <n v="1649086633311990"/>
    <s v="Preditivo"/>
    <n v="10738"/>
    <s v="CACAU SHOW CI"/>
    <s v="Não"/>
    <m/>
    <m/>
    <m/>
    <m/>
    <m/>
    <m/>
    <s v="Adriana francio ananias de Oliveira"/>
    <n v="4972947969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tainabueno085@gmail.com"/>
    <s v="NI"/>
    <d v="1903-10-15T00:00:00"/>
    <s v="Abaixo de R$299"/>
    <s v="RS CAXIAS DO SUL SH IGUATEMI"/>
    <s v="NI"/>
    <m/>
  </r>
  <r>
    <x v="2"/>
    <x v="8"/>
    <n v="0.52847222222222223"/>
    <d v="1899-12-30T00:02:23"/>
    <x v="0"/>
    <x v="2"/>
    <s v="16"/>
    <x v="1"/>
    <x v="1"/>
    <n v="7903380"/>
    <n v="25426230"/>
    <d v="2022-04-04T12:41:27"/>
    <d v="2022-04-04T12:43:50"/>
    <x v="0"/>
    <s v="BIANCA MOREIRA TERCEIRO"/>
    <n v="17283"/>
    <s v="SARAH DE SOUSA PEREIRA"/>
    <x v="0"/>
    <s v="CONFIRMOU PRESENÇA NA LOJA"/>
    <s v="ACEITE"/>
    <x v="0"/>
    <m/>
    <m/>
    <n v="16997203481"/>
    <m/>
    <m/>
    <s v="Cacau_CC_04.04"/>
    <n v="1649086871318290"/>
    <s v="Preditivo"/>
    <n v="10738"/>
    <s v="CACAU SHOW CI"/>
    <s v="Não"/>
    <m/>
    <m/>
    <m/>
    <m/>
    <m/>
    <m/>
    <s v="Daniela dourado leite"/>
    <n v="4542218082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paulobenedettijunior@gmail.com"/>
    <s v="NI"/>
    <n v="1821"/>
    <s v="Acima de R$100.000"/>
    <s v="SP MIRASOL CENTRO"/>
    <s v="NI"/>
    <m/>
  </r>
  <r>
    <x v="2"/>
    <x v="8"/>
    <n v="0.53263888888888888"/>
    <d v="1899-12-30T00:16:51"/>
    <x v="0"/>
    <x v="2"/>
    <s v="48"/>
    <x v="0"/>
    <x v="0"/>
    <n v="7904151"/>
    <n v="21688399"/>
    <d v="2022-04-04T12:47:04"/>
    <d v="2022-04-04T13:03:55"/>
    <x v="0"/>
    <s v="BIANCA MOREIRA TERCEIRO"/>
    <n v="17283"/>
    <s v="SARAH DE SOUSA PEREIRA"/>
    <x v="1"/>
    <s v="PEDIU PARA LIGAR EM OUTRO MOMENTO"/>
    <s v="AGENDAMENTO"/>
    <x v="2"/>
    <m/>
    <m/>
    <n v="48996057545"/>
    <n v="48996057545"/>
    <d v="2022-04-11T10:00:00"/>
    <s v="Cacau_CC_07.03.csv"/>
    <n v="1649087203327310"/>
    <s v="Preditivo"/>
    <n v="10738"/>
    <s v="CACAU SHOW CI"/>
    <s v="Não"/>
    <m/>
    <m/>
    <m/>
    <m/>
    <m/>
    <m/>
    <s v="Priscila Domingos Rodrigues"/>
    <n v="883437090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francianegomes2019@gmail.com"/>
    <s v="NI"/>
    <d v="1904-10-20T00:00:00"/>
    <s v="Acima de R$100.000"/>
    <s v="SC JOINVILLE SH GARTEN"/>
    <s v="NI"/>
    <m/>
  </r>
  <r>
    <x v="2"/>
    <x v="9"/>
    <n v="0.54583333333333328"/>
    <d v="1899-12-30T00:04:46"/>
    <x v="0"/>
    <x v="2"/>
    <s v="51"/>
    <x v="2"/>
    <x v="0"/>
    <n v="7906484"/>
    <n v="23187307"/>
    <d v="2022-04-04T13:06:37"/>
    <d v="2022-04-04T13:11:23"/>
    <x v="0"/>
    <s v="BIANCA MOREIRA TERCEIRO"/>
    <n v="17283"/>
    <s v="SARAH DE SOUSA PEREIRA"/>
    <x v="0"/>
    <s v="CONFIRMOU PRESENÇA NA LOJA"/>
    <s v="ACEITE"/>
    <x v="0"/>
    <m/>
    <m/>
    <n v="51980114886"/>
    <m/>
    <m/>
    <s v="Cacau_CC_18.03"/>
    <n v="1649088373350580"/>
    <s v="Preditivo"/>
    <n v="10738"/>
    <s v="CACAU SHOW CI"/>
    <s v="Não"/>
    <m/>
    <m/>
    <m/>
    <m/>
    <m/>
    <m/>
    <s v="Valquiria Kafer"/>
    <n v="324363702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walexr9@gmail.com"/>
    <s v="NI"/>
    <d v="1903-12-05T00:00:00"/>
    <s v="Entre R$30.000 e R$99.999"/>
    <s v="SP MONGAGUA CENTRO"/>
    <s v="NI"/>
    <m/>
  </r>
  <r>
    <x v="2"/>
    <x v="9"/>
    <n v="0.55069444444444449"/>
    <d v="1899-12-30T00:01:14"/>
    <x v="0"/>
    <x v="2"/>
    <s v="51"/>
    <x v="2"/>
    <x v="0"/>
    <n v="7907243"/>
    <n v="24072985"/>
    <d v="2022-04-04T13:13:21"/>
    <d v="2022-04-04T13:14:35"/>
    <x v="0"/>
    <s v="BIANCA MOREIRA TERCEIRO"/>
    <n v="17283"/>
    <s v="SARAH DE SOUSA PEREIRA"/>
    <x v="1"/>
    <s v="CLIENTE VAI ANALISAR A PROPOSTA"/>
    <s v="AGENDAMENTO"/>
    <x v="5"/>
    <m/>
    <m/>
    <n v="51994106387"/>
    <n v="51994106387"/>
    <d v="2022-04-04T13:43:00"/>
    <s v="Cacau_CC_28.03"/>
    <n v="1649088772355740"/>
    <s v="Preditivo"/>
    <n v="10738"/>
    <s v="CACAU SHOW CI"/>
    <s v="Não"/>
    <m/>
    <m/>
    <m/>
    <m/>
    <m/>
    <m/>
    <s v="PatrÃ­cia de Paula GuimarÃ£es"/>
    <n v="67512143087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fernandolander121@gmail.com"/>
    <s v="NI"/>
    <d v="1909-10-06T00:00:00"/>
    <s v="Entre R$20.000 e R$29.999"/>
    <s v="SC NAVEGANTES CENTRO"/>
    <s v="NI"/>
    <m/>
  </r>
  <r>
    <x v="2"/>
    <x v="9"/>
    <n v="0.55138888888888882"/>
    <d v="1899-12-30T00:05:55"/>
    <x v="0"/>
    <x v="2"/>
    <s v="19"/>
    <x v="1"/>
    <x v="1"/>
    <n v="7907418"/>
    <n v="25386730"/>
    <d v="2022-04-04T13:14:50"/>
    <d v="2022-04-04T13:20:45"/>
    <x v="0"/>
    <s v="BIANCA MOREIRA TERCEIRO"/>
    <n v="17283"/>
    <s v="SARAH DE SOUSA PEREIRA"/>
    <x v="1"/>
    <s v="PREFERIU FALAR PELO WHATSAPP"/>
    <s v="AGENDAMENTO"/>
    <x v="1"/>
    <m/>
    <m/>
    <n v="19984217519"/>
    <n v="19984217519"/>
    <d v="2022-04-04T13:48:00"/>
    <s v="Cacau_CC_01.04"/>
    <n v="1649088873357150"/>
    <s v="Preditivo"/>
    <n v="10738"/>
    <s v="CACAU SHOW CI"/>
    <s v="Não"/>
    <m/>
    <m/>
    <m/>
    <m/>
    <m/>
    <m/>
    <s v="JoÃ£o Batista Viana dos Santos"/>
    <n v="4539286331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taisdulce@gmail.com"/>
    <s v="NI"/>
    <n v="11195"/>
    <s v="Entre R$20.000 e R$29.999"/>
    <s v="SP ITU SUPERMERCADO SAO VICENTE"/>
    <s v="NI"/>
    <m/>
  </r>
  <r>
    <x v="2"/>
    <x v="9"/>
    <n v="0.55625000000000002"/>
    <d v="1899-12-30T00:01:24"/>
    <x v="0"/>
    <x v="2"/>
    <s v="16"/>
    <x v="1"/>
    <x v="1"/>
    <n v="7908118"/>
    <n v="24228006"/>
    <d v="2022-04-04T13:21:35"/>
    <d v="2022-04-04T13:22:59"/>
    <x v="0"/>
    <s v="BIANCA MOREIRA TERCEIRO"/>
    <n v="17283"/>
    <s v="SARAH DE SOUSA PEREIRA"/>
    <x v="1"/>
    <s v="PEDIU PARA LIGAR EM OUTRO MOMENTO"/>
    <s v="AGENDAMENTO"/>
    <x v="2"/>
    <m/>
    <m/>
    <n v="16991252818"/>
    <n v="16991252818"/>
    <d v="2022-04-04T16:00:00"/>
    <s v="Cacau_CC_31.03"/>
    <n v="1649089279362430"/>
    <s v="Preditivo"/>
    <n v="10738"/>
    <s v="CACAU SHOW CI"/>
    <s v="Não"/>
    <m/>
    <m/>
    <m/>
    <m/>
    <m/>
    <m/>
    <s v="Mauricio salgado neto"/>
    <n v="5138658182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katesuelen79@gmail.com"/>
    <s v="NI"/>
    <d v="1902-09-26T00:00:00"/>
    <s v="Entre R$30.000 e R$99.999"/>
    <s v="SP BRAGANCA PAULISTA CENTRO"/>
    <s v="NI"/>
    <m/>
  </r>
  <r>
    <x v="2"/>
    <x v="9"/>
    <n v="0.55972222222222223"/>
    <d v="1899-12-30T00:02:27"/>
    <x v="0"/>
    <x v="2"/>
    <s v="17"/>
    <x v="1"/>
    <x v="1"/>
    <n v="7908621"/>
    <n v="23413644"/>
    <d v="2022-04-04T13:26:21"/>
    <d v="2022-04-04T13:28:48"/>
    <x v="0"/>
    <s v="BIANCA MOREIRA TERCEIRO"/>
    <n v="17283"/>
    <s v="SARAH DE SOUSA PEREIRA"/>
    <x v="1"/>
    <s v="CLIENTE VAI ANALISAR A PROPOSTA"/>
    <s v="AGENDAMENTO"/>
    <x v="5"/>
    <m/>
    <m/>
    <n v="17981872090"/>
    <n v="17981872090"/>
    <d v="2022-04-04T13:57:00"/>
    <s v="Cacau_CC_21.03"/>
    <n v="1649089564366080"/>
    <s v="Preditivo"/>
    <n v="10738"/>
    <s v="CACAU SHOW CI"/>
    <s v="Não"/>
    <m/>
    <m/>
    <m/>
    <m/>
    <m/>
    <m/>
    <s v="Jefferson Rodrigo De Lima"/>
    <n v="3412370886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Karinyleme@hotmail.com"/>
    <s v="NI"/>
    <n v="6392"/>
    <s v="Sem faturamento"/>
    <s v="SP SOROCABA CARREFOUR SONIA MARIA"/>
    <s v="NI"/>
    <m/>
  </r>
  <r>
    <x v="2"/>
    <x v="9"/>
    <n v="0.56180555555555556"/>
    <d v="1899-12-30T00:02:11"/>
    <x v="0"/>
    <x v="2"/>
    <s v="47"/>
    <x v="0"/>
    <x v="0"/>
    <n v="7908900"/>
    <n v="24227867"/>
    <d v="2022-04-04T13:29:02"/>
    <d v="2022-04-04T13:31:13"/>
    <x v="0"/>
    <s v="BIANCA MOREIRA TERCEIRO"/>
    <n v="17283"/>
    <s v="SARAH DE SOUSA PEREIRA"/>
    <x v="1"/>
    <s v="PEDIU PARA LIGAR EM OUTRO MOMENTO"/>
    <s v="AGENDAMENTO"/>
    <x v="2"/>
    <m/>
    <m/>
    <n v="47991567139"/>
    <n v="47991567139"/>
    <d v="2022-04-05T11:00:00"/>
    <s v="Cacau_CC_31.03"/>
    <n v="1649089720367290"/>
    <s v="Preditivo"/>
    <n v="10738"/>
    <s v="CACAU SHOW CI"/>
    <s v="Não"/>
    <m/>
    <m/>
    <m/>
    <m/>
    <m/>
    <m/>
    <s v="Cristiano deola"/>
    <n v="5030093931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nayara12san@gmail.com"/>
    <s v="NI"/>
    <n v="4798"/>
    <s v="Entre R$2.000 e R$4.999"/>
    <s v="SP CARAPICUIBA SH CARAPICUIBA"/>
    <s v="NI"/>
    <s v="NAO QUER SER REVENDEDOR"/>
  </r>
  <r>
    <x v="2"/>
    <x v="10"/>
    <n v="0.57013888888888886"/>
    <d v="1899-12-30T00:07:00"/>
    <x v="0"/>
    <x v="2"/>
    <s v="17"/>
    <x v="1"/>
    <x v="1"/>
    <n v="7910021"/>
    <n v="24228066"/>
    <d v="2022-04-04T13:41:54"/>
    <d v="2022-04-04T13:48:54"/>
    <x v="0"/>
    <s v="BIANCA MOREIRA TERCEIRO"/>
    <n v="17283"/>
    <s v="SARAH DE SOUSA PEREIRA"/>
    <x v="0"/>
    <s v="CONFIRMOU PRESENÇA NA LOJA"/>
    <s v="ACEITE"/>
    <x v="0"/>
    <m/>
    <m/>
    <n v="17988060085"/>
    <m/>
    <m/>
    <s v="Cacau_CC_31.03"/>
    <n v="1649090500369860"/>
    <s v="Preditivo"/>
    <n v="10738"/>
    <s v="CACAU SHOW CI"/>
    <s v="Não"/>
    <m/>
    <m/>
    <m/>
    <m/>
    <m/>
    <m/>
    <s v="Leidiane Pereira Damasceno"/>
    <n v="4007517185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chellymargutti98@gmail.com"/>
    <s v="NI"/>
    <d v="1905-02-21T00:00:00"/>
    <s v="Sem faturamento"/>
    <s v="RS PORTO ALEGRE AZENHA RS"/>
    <s v="NI"/>
    <m/>
  </r>
  <r>
    <x v="2"/>
    <x v="10"/>
    <n v="0.58263888888888882"/>
    <d v="1899-12-30T00:02:04"/>
    <x v="0"/>
    <x v="2"/>
    <s v="48"/>
    <x v="0"/>
    <x v="0"/>
    <n v="7911604"/>
    <n v="25386756"/>
    <d v="2022-04-04T13:59:33"/>
    <d v="2022-04-04T14:01:37"/>
    <x v="0"/>
    <s v="BIANCA MOREIRA TERCEIRO"/>
    <n v="17283"/>
    <s v="SARAH DE SOUSA PEREIRA"/>
    <x v="0"/>
    <s v="CONFIRMOU PRESENÇA NA LOJA"/>
    <s v="ACEITE"/>
    <x v="0"/>
    <m/>
    <m/>
    <n v="48988479799"/>
    <m/>
    <m/>
    <s v="Cacau_CC_01.04"/>
    <n v="1649091556378910"/>
    <s v="Preditivo"/>
    <n v="10738"/>
    <s v="CACAU SHOW CI"/>
    <s v="Não"/>
    <m/>
    <m/>
    <m/>
    <m/>
    <m/>
    <m/>
    <s v="Renato de Brito Bandeira"/>
    <n v="7084386521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deia_adv@yahoo.com.br"/>
    <s v="NI"/>
    <n v="1850"/>
    <s v="Entre R$30.000 e R$99.999"/>
    <s v="RS SANTA CRUZ DO SUL CENTRO"/>
    <s v="NI"/>
    <m/>
  </r>
  <r>
    <x v="2"/>
    <x v="11"/>
    <n v="0.5854166666666667"/>
    <d v="1899-12-30T00:02:00"/>
    <x v="0"/>
    <x v="2"/>
    <s v="12"/>
    <x v="1"/>
    <x v="1"/>
    <n v="7911976"/>
    <n v="24072646"/>
    <d v="2022-04-04T14:03:05"/>
    <d v="2022-04-04T14:05:05"/>
    <x v="0"/>
    <s v="BIANCA MOREIRA TERCEIRO"/>
    <n v="17283"/>
    <s v="SARAH DE SOUSA PEREIRA"/>
    <x v="0"/>
    <s v="CONFIRMOU PRESENÇA NA LOJA"/>
    <s v="ACEITE"/>
    <x v="0"/>
    <m/>
    <m/>
    <n v="12991017281"/>
    <m/>
    <m/>
    <s v="Cacau_CC_28.03"/>
    <n v="1649091764387800"/>
    <s v="Preditivo"/>
    <n v="10738"/>
    <s v="CACAU SHOW CI"/>
    <s v="Não"/>
    <m/>
    <m/>
    <m/>
    <m/>
    <m/>
    <m/>
    <s v="Adriana Carolina da Silva"/>
    <n v="3990082280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cibelericardo72@gmail.com"/>
    <s v="NI"/>
    <n v="1230"/>
    <s v="Entre R$20.000 e R$29.999"/>
    <s v="SP OURINHOS CENTRO"/>
    <s v="NI"/>
    <m/>
  </r>
  <r>
    <x v="2"/>
    <x v="11"/>
    <n v="0.58402777777777781"/>
    <d v="1899-12-30T00:04:51"/>
    <x v="1"/>
    <x v="2"/>
    <s v="16"/>
    <x v="1"/>
    <x v="1"/>
    <n v="7911790"/>
    <n v="25386633"/>
    <d v="2022-04-04T14:01:30"/>
    <d v="2022-04-04T14:06:21"/>
    <x v="0"/>
    <s v="SILVIO ANTONIO RIBEIRO BRUZACA JUNIOR"/>
    <n v="17286"/>
    <s v="SARAH DE SOUSA PEREIRA"/>
    <x v="0"/>
    <s v="CONFIRMOU PRESENÇA NA LOJA"/>
    <s v="ACEITE"/>
    <x v="0"/>
    <m/>
    <m/>
    <n v="16993107629"/>
    <m/>
    <m/>
    <s v="Cacau_CC_01.04"/>
    <n v="1649091672383600"/>
    <s v="Preditivo"/>
    <n v="10738"/>
    <s v="CACAU SHOW CI"/>
    <s v="Não"/>
    <m/>
    <m/>
    <m/>
    <m/>
    <m/>
    <m/>
    <s v="Sara Cristina"/>
    <n v="4804682287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rawkers23@gmail.com"/>
    <s v="NI"/>
    <d v="1921-10-19T00:00:00"/>
    <s v="Entre R$10.000 e R$19.999"/>
    <s v="SC BLUMENAU CENTRO II"/>
    <s v="NI"/>
    <m/>
  </r>
  <r>
    <x v="2"/>
    <x v="11"/>
    <n v="0.58680555555555558"/>
    <d v="1899-12-30T00:00:31"/>
    <x v="0"/>
    <x v="2"/>
    <s v="49"/>
    <x v="0"/>
    <x v="0"/>
    <n v="7912289"/>
    <n v="25426099"/>
    <d v="2022-04-04T14:05:31"/>
    <d v="2022-04-04T14:06:02"/>
    <x v="0"/>
    <s v="BIANCA MOREIRA TERCEIRO"/>
    <n v="17283"/>
    <s v="SARAH DE SOUSA PEREIRA"/>
    <x v="1"/>
    <s v="SOBRE HORÁRIOS DE ATENDIMENTO"/>
    <s v="AGENDAMENTO"/>
    <x v="4"/>
    <m/>
    <m/>
    <n v="49999041137"/>
    <n v="49999041137"/>
    <d v="2022-04-04T14:35:00"/>
    <s v="Cacau_CC_04.04"/>
    <n v="1649091900390520"/>
    <s v="Preditivo"/>
    <n v="10738"/>
    <s v="CACAU SHOW CI"/>
    <s v="Não"/>
    <m/>
    <m/>
    <m/>
    <m/>
    <m/>
    <m/>
    <s v="Marines Rodrigues loreira"/>
    <n v="1084869390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ingrydoliv@yahoo.com.br"/>
    <s v="NI"/>
    <n v="10241"/>
    <s v="Entre R$20.000 e R$29.999"/>
    <s v="SP SUMARE PARQUE YOLANDA"/>
    <s v="NI"/>
    <m/>
  </r>
  <r>
    <x v="2"/>
    <x v="11"/>
    <n v="0.58819444444444446"/>
    <d v="1899-12-30T00:01:02"/>
    <x v="1"/>
    <x v="2"/>
    <s v="13"/>
    <x v="1"/>
    <x v="1"/>
    <n v="7912578"/>
    <n v="25426176"/>
    <d v="2022-04-04T14:07:45"/>
    <d v="2022-04-04T14:08:47"/>
    <x v="0"/>
    <s v="SILVIO ANTONIO RIBEIRO BRUZACA JUNIOR"/>
    <n v="17286"/>
    <s v="SARAH DE SOUSA PEREIRA"/>
    <x v="1"/>
    <s v="PEDIU PARA LIGAR EM OUTRO MOMENTO"/>
    <s v="AGENDAMENTO"/>
    <x v="2"/>
    <m/>
    <m/>
    <n v="13974154738"/>
    <n v="13974154738"/>
    <d v="2022-04-04T17:00:00"/>
    <s v="Cacau_CC_04.04"/>
    <n v="1649092017394090"/>
    <s v="Preditivo"/>
    <n v="10738"/>
    <s v="CACAU SHOW CI"/>
    <s v="Não"/>
    <m/>
    <m/>
    <m/>
    <m/>
    <m/>
    <m/>
    <s v="Danielle Bento Batista"/>
    <n v="3171725487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karenzinhatozoni42@gmail.com"/>
    <s v="NI"/>
    <n v="9485"/>
    <s v="Entre R$10.000 e R$19.999"/>
    <s v="SP CARAPICUIBA SUPERMERCADO ROSSI"/>
    <s v="NI"/>
    <m/>
  </r>
  <r>
    <x v="2"/>
    <x v="11"/>
    <n v="0.58750000000000002"/>
    <d v="1899-12-30T00:07:40"/>
    <x v="0"/>
    <x v="2"/>
    <s v="17"/>
    <x v="1"/>
    <x v="1"/>
    <n v="7912400"/>
    <n v="25426106"/>
    <d v="2022-04-04T14:06:18"/>
    <d v="2022-04-04T14:13:58"/>
    <x v="0"/>
    <s v="BIANCA MOREIRA TERCEIRO"/>
    <n v="17283"/>
    <s v="SARAH DE SOUSA PEREIRA"/>
    <x v="0"/>
    <s v="CONFIRMOU PRESENÇA NA LOJA"/>
    <s v="ACEITE"/>
    <x v="0"/>
    <m/>
    <m/>
    <n v="17992476381"/>
    <m/>
    <m/>
    <s v="Cacau_CC_04.04"/>
    <n v="1649091900390590"/>
    <s v="Preditivo"/>
    <n v="10738"/>
    <s v="CACAU SHOW CI"/>
    <s v="Não"/>
    <m/>
    <m/>
    <m/>
    <m/>
    <m/>
    <m/>
    <s v="Bruna da Silva muniz de Carvalho"/>
    <n v="4151481087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marialeandro413@gmail.com"/>
    <s v="NI"/>
    <d v="1928-05-17T00:00:00"/>
    <s v="Sem faturamento"/>
    <s v="SP SAO JOSE DOS CAMPOS SUPERMERCADO SEMA"/>
    <s v="NI"/>
    <m/>
  </r>
  <r>
    <x v="2"/>
    <x v="11"/>
    <n v="0.58888888888888891"/>
    <d v="1899-12-30T00:07:57"/>
    <x v="2"/>
    <x v="2"/>
    <s v="48"/>
    <x v="0"/>
    <x v="0"/>
    <n v="7912618"/>
    <n v="25426184"/>
    <d v="2022-04-04T14:08:05"/>
    <d v="2022-04-04T14:16:02"/>
    <x v="0"/>
    <s v="ANA CAROLLYNE DA CRUZ MIRANDA"/>
    <n v="17281"/>
    <s v="SARAH DE SOUSA PEREIRA"/>
    <x v="0"/>
    <s v="CONFIRMOU PRESENÇA NA LOJA"/>
    <s v="ACEITE"/>
    <x v="0"/>
    <m/>
    <m/>
    <n v="48996165489"/>
    <m/>
    <m/>
    <s v="Cacau_CC_04.04"/>
    <n v="1649092028394510"/>
    <s v="Preditivo"/>
    <n v="10738"/>
    <s v="CACAU SHOW CI"/>
    <s v="Não"/>
    <m/>
    <m/>
    <m/>
    <m/>
    <m/>
    <m/>
    <s v="Jeniffer dos santos pereira"/>
    <n v="1137857692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b-ersan@hotmail.com"/>
    <s v="NI"/>
    <d v="1939-12-14T00:00:00"/>
    <s v="Sem faturamento"/>
    <s v="SP AURIFLAMA CENTRO"/>
    <s v="NI"/>
    <m/>
  </r>
  <r>
    <x v="2"/>
    <x v="11"/>
    <n v="0.58888888888888891"/>
    <d v="1899-12-30T00:07:07"/>
    <x v="1"/>
    <x v="2"/>
    <s v="48"/>
    <x v="0"/>
    <x v="0"/>
    <n v="7912735"/>
    <n v="25426205"/>
    <d v="2022-04-04T14:08:59"/>
    <d v="2022-04-04T14:16:06"/>
    <x v="0"/>
    <s v="SILVIO ANTONIO RIBEIRO BRUZACA JUNIOR"/>
    <n v="17286"/>
    <s v="SARAH DE SOUSA PEREIRA"/>
    <x v="0"/>
    <s v="CONFIRMOU PRESENÇA NA LOJA"/>
    <s v="ACEITE"/>
    <x v="0"/>
    <m/>
    <m/>
    <n v="48988704599"/>
    <m/>
    <m/>
    <s v="Cacau_CC_04.04"/>
    <n v="1649092097396490"/>
    <s v="Preditivo"/>
    <n v="10738"/>
    <s v="CACAU SHOW CI"/>
    <s v="Não"/>
    <m/>
    <m/>
    <m/>
    <m/>
    <m/>
    <m/>
    <s v="Sneik vicente da silva"/>
    <n v="12628889994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raquel_pops.si@hotmail.com"/>
    <s v="NI"/>
    <d v="1903-10-23T00:00:00"/>
    <s v="Acima de R$100.000"/>
    <s v="SP VOTUPORANGA CENTRO"/>
    <s v="NI"/>
    <m/>
  </r>
  <r>
    <x v="2"/>
    <x v="11"/>
    <n v="0.59305555555555556"/>
    <d v="1899-12-30T00:04:32"/>
    <x v="0"/>
    <x v="2"/>
    <s v="12"/>
    <x v="1"/>
    <x v="1"/>
    <n v="7913330"/>
    <n v="23434436"/>
    <d v="2022-04-04T14:14:26"/>
    <d v="2022-04-04T14:18:58"/>
    <x v="0"/>
    <s v="BIANCA MOREIRA TERCEIRO"/>
    <n v="17283"/>
    <s v="SARAH DE SOUSA PEREIRA"/>
    <x v="1"/>
    <s v="PEDIU PARA LIGAR EM OUTRO MOMENTO"/>
    <s v="AGENDAMENTO"/>
    <x v="2"/>
    <m/>
    <m/>
    <n v="12981748776"/>
    <n v="12981748776"/>
    <d v="2022-04-11T09:00:00"/>
    <s v="Cacau_CC_22.03"/>
    <n v="1649092427406270"/>
    <s v="Preditivo"/>
    <n v="10738"/>
    <s v="CACAU SHOW CI"/>
    <s v="Não"/>
    <m/>
    <m/>
    <m/>
    <m/>
    <m/>
    <m/>
    <s v="Aline Tavares"/>
    <n v="3633924086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gabrielsantosml@icloud.com"/>
    <s v="NI"/>
    <n v="2743"/>
    <s v="Entre R$2.000 e R$4.999"/>
    <s v="SP IRACEMAPOLIS CENTRO"/>
    <s v="NI"/>
    <m/>
  </r>
  <r>
    <x v="2"/>
    <x v="11"/>
    <n v="0.59583333333333333"/>
    <d v="1899-12-30T00:03:36"/>
    <x v="1"/>
    <x v="2"/>
    <s v="91"/>
    <x v="5"/>
    <x v="2"/>
    <n v="7913638"/>
    <n v="23638083"/>
    <d v="2022-04-04T14:18:03"/>
    <d v="2022-04-04T14:21:39"/>
    <x v="0"/>
    <s v="SILVIO ANTONIO RIBEIRO BRUZACA JUNIOR"/>
    <n v="17286"/>
    <s v="SARAH DE SOUSA PEREIRA"/>
    <x v="1"/>
    <s v="PREFERIU FALAR PELO WHATSAPP"/>
    <s v="AGENDAMENTO"/>
    <x v="1"/>
    <m/>
    <m/>
    <n v="91998233933"/>
    <n v="91998233933"/>
    <d v="2022-04-04T14:51:00"/>
    <s v="Cacau_CC_24.03"/>
    <n v="1649092654413550"/>
    <s v="Preditivo"/>
    <n v="10738"/>
    <s v="CACAU SHOW CI"/>
    <s v="Não"/>
    <m/>
    <m/>
    <m/>
    <m/>
    <m/>
    <m/>
    <s v="Cintia Lorena da Silva cunha prado"/>
    <n v="9711656426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va4079977@gmail.com"/>
    <s v="NI"/>
    <n v="4334"/>
    <s v="Entre R$30.000 e R$99.999"/>
    <s v="RS IBIRUBA CENTRO"/>
    <s v="NI"/>
    <m/>
  </r>
  <r>
    <x v="2"/>
    <x v="11"/>
    <n v="0.59861111111111109"/>
    <d v="1899-12-30T00:00:47"/>
    <x v="0"/>
    <x v="2"/>
    <s v="54"/>
    <x v="2"/>
    <x v="0"/>
    <n v="7914216"/>
    <n v="25386610"/>
    <d v="2022-04-04T14:22:52"/>
    <d v="2022-04-04T14:23:39"/>
    <x v="0"/>
    <s v="BIANCA MOREIRA TERCEIRO"/>
    <n v="17283"/>
    <s v="SARAH DE SOUSA PEREIRA"/>
    <x v="1"/>
    <s v="SOBRE HORÁRIOS DE ATENDIMENTO"/>
    <s v="AGENDAMENTO"/>
    <x v="4"/>
    <m/>
    <m/>
    <n v="54992022918"/>
    <n v="54992022918"/>
    <d v="2022-04-04T14:52:00"/>
    <s v="Cacau_CC_01.04"/>
    <n v="1649092958425980"/>
    <s v="Preditivo"/>
    <n v="10738"/>
    <s v="CACAU SHOW CI"/>
    <s v="Não"/>
    <m/>
    <m/>
    <m/>
    <m/>
    <m/>
    <m/>
    <s v="Andrei Gabriel Godoi de Oliveira"/>
    <n v="4698535069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fabianefranca36@hotmail.com"/>
    <s v="NI"/>
    <d v="1904-01-13T00:00:00"/>
    <s v="Entre R$30.000 e R$99.999"/>
    <s v="SP VOTORANTIM CENTRO"/>
    <s v="NI"/>
    <m/>
  </r>
  <r>
    <x v="2"/>
    <x v="11"/>
    <n v="0.60138888888888886"/>
    <d v="1899-12-30T00:01:07"/>
    <x v="0"/>
    <x v="2"/>
    <s v="11"/>
    <x v="1"/>
    <x v="1"/>
    <n v="7914607"/>
    <n v="23434435"/>
    <d v="2022-04-04T14:26:20"/>
    <d v="2022-04-04T14:27:27"/>
    <x v="0"/>
    <s v="BIANCA MOREIRA TERCEIRO"/>
    <n v="17283"/>
    <s v="SARAH DE SOUSA PEREIRA"/>
    <x v="1"/>
    <s v="PEDIU PARA LIGAR EM OUTRO MOMENTO"/>
    <s v="AGENDAMENTO"/>
    <x v="2"/>
    <m/>
    <m/>
    <n v="11994942983"/>
    <n v="11994942983"/>
    <d v="2022-04-04T17:00:00"/>
    <s v="Cacau_CC_22.03"/>
    <n v="1649093163433180"/>
    <s v="Preditivo"/>
    <n v="10738"/>
    <s v="CACAU SHOW CI"/>
    <s v="Não"/>
    <m/>
    <m/>
    <m/>
    <m/>
    <m/>
    <m/>
    <s v="LetÃ­cia Cristina de Oliveira Alves"/>
    <n v="5224077788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samilrosa8@gmail.com"/>
    <s v="NI"/>
    <n v="1850"/>
    <s v="Entre R$30.000 e R$99.999"/>
    <s v="RS SANTA CRUZ DO SUL CENTRO"/>
    <s v="NI"/>
    <m/>
  </r>
  <r>
    <x v="2"/>
    <x v="11"/>
    <n v="0.6020833333333333"/>
    <d v="1899-12-30T00:01:28"/>
    <x v="2"/>
    <x v="2"/>
    <s v="11"/>
    <x v="1"/>
    <x v="1"/>
    <n v="7914689"/>
    <n v="24227899"/>
    <d v="2022-04-04T14:27:08"/>
    <d v="2022-04-04T14:28:36"/>
    <x v="0"/>
    <s v="ANA CAROLLYNE DA CRUZ MIRANDA"/>
    <n v="17281"/>
    <s v="SARAH DE SOUSA PEREIRA"/>
    <x v="1"/>
    <s v="PEDIU PARA LIGAR EM OUTRO MOMENTO"/>
    <s v="AGENDAMENTO"/>
    <x v="2"/>
    <m/>
    <m/>
    <n v="11976911688"/>
    <n v="11976911688"/>
    <d v="2022-04-04T14:58:00"/>
    <s v="Cacau_CC_31.03"/>
    <n v="1649093186434040"/>
    <s v="Preditivo"/>
    <n v="10738"/>
    <s v="CACAU SHOW CI"/>
    <s v="Não"/>
    <m/>
    <m/>
    <m/>
    <m/>
    <m/>
    <m/>
    <s v="Tatiane Batista da Silva"/>
    <n v="2845301685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thatinhareis96@gmail.com"/>
    <s v="NI"/>
    <d v="1903-04-06T00:00:00"/>
    <s v="Sem faturamento"/>
    <s v="SC SAO JOSE SH ITAGUACU"/>
    <s v="NI"/>
    <m/>
  </r>
  <r>
    <x v="2"/>
    <x v="11"/>
    <n v="0.60347222222222219"/>
    <d v="1899-12-30T00:04:19"/>
    <x v="2"/>
    <x v="2"/>
    <s v="18"/>
    <x v="1"/>
    <x v="1"/>
    <n v="7914935"/>
    <n v="24161149"/>
    <d v="2022-04-04T14:29:29"/>
    <d v="2022-04-04T14:33:48"/>
    <x v="0"/>
    <s v="ANA CAROLLYNE DA CRUZ MIRANDA"/>
    <n v="17281"/>
    <s v="SARAH DE SOUSA PEREIRA"/>
    <x v="1"/>
    <s v="CLIENTE VAI ANALISAR A PROPOSTA"/>
    <s v="AGENDAMENTO"/>
    <x v="5"/>
    <m/>
    <m/>
    <n v="18997619073"/>
    <n v="18997619073"/>
    <d v="2022-04-04T15:03:00"/>
    <s v="Cacau_CC_29.03"/>
    <n v="1649093323437300"/>
    <s v="Preditivo"/>
    <n v="10738"/>
    <s v="CACAU SHOW CI"/>
    <s v="Não"/>
    <m/>
    <m/>
    <m/>
    <m/>
    <m/>
    <m/>
    <s v="Neiele carvalho dos santos"/>
    <n v="4215263786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7o7lucas7@gmail.com"/>
    <s v="NI"/>
    <n v="13897"/>
    <s v="Entre R$5.000 e R$9.999"/>
    <s v="SP SUZANO CONT SUPER NAGUMO"/>
    <s v="NI"/>
    <m/>
  </r>
  <r>
    <x v="2"/>
    <x v="12"/>
    <n v="0.60972222222222217"/>
    <d v="1899-12-30T00:01:27"/>
    <x v="2"/>
    <x v="2"/>
    <s v="11"/>
    <x v="1"/>
    <x v="1"/>
    <n v="7915731"/>
    <n v="23694246"/>
    <d v="2022-04-04T14:38:02"/>
    <d v="2022-04-04T14:39:29"/>
    <x v="0"/>
    <s v="ANA CAROLLYNE DA CRUZ MIRANDA"/>
    <n v="17281"/>
    <s v="SARAH DE SOUSA PEREIRA"/>
    <x v="1"/>
    <s v="PEDIU PARA LIGAR EM OUTRO MOMENTO"/>
    <s v="AGENDAMENTO"/>
    <x v="2"/>
    <m/>
    <m/>
    <n v="11993253967"/>
    <n v="11993253967"/>
    <d v="2022-04-04T15:09:00"/>
    <s v="Cacau_CC_25.03.csv"/>
    <n v="1649093860454790"/>
    <s v="Preditivo"/>
    <n v="10738"/>
    <s v="CACAU SHOW CI"/>
    <s v="Não"/>
    <m/>
    <m/>
    <m/>
    <m/>
    <m/>
    <m/>
    <s v="Eliana Azevedo"/>
    <n v="1382789980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lorraynemonteiro24@gmail.com"/>
    <s v="NI"/>
    <n v="1294"/>
    <s v="Entre R$30.000 e R$99.999"/>
    <s v="SP BARUERI CENTRO"/>
    <s v="NI"/>
    <m/>
  </r>
  <r>
    <x v="2"/>
    <x v="12"/>
    <n v="0.61111111111111105"/>
    <d v="1899-12-30T00:07:28"/>
    <x v="1"/>
    <x v="2"/>
    <s v="19"/>
    <x v="1"/>
    <x v="1"/>
    <n v="7915963"/>
    <n v="25426082"/>
    <d v="2022-04-04T14:40:24"/>
    <d v="2022-04-04T14:47:52"/>
    <x v="0"/>
    <s v="SILVIO ANTONIO RIBEIRO BRUZACA JUNIOR"/>
    <n v="17286"/>
    <s v="SARAH DE SOUSA PEREIRA"/>
    <x v="0"/>
    <s v="CONFIRMOU PRESENÇA NA LOJA"/>
    <s v="ACEITE"/>
    <x v="0"/>
    <m/>
    <m/>
    <n v="19984606242"/>
    <m/>
    <m/>
    <s v="Cacau_CC_04.04"/>
    <n v="1649094008459320"/>
    <s v="Preditivo"/>
    <n v="10738"/>
    <s v="CACAU SHOW CI"/>
    <s v="Não"/>
    <m/>
    <m/>
    <m/>
    <m/>
    <m/>
    <m/>
    <s v="Paula Soares franco Dornelles"/>
    <n v="33100054881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fernanda@gmail.com"/>
    <s v="NI"/>
    <d v="1903-10-15T00:00:00"/>
    <s v="Abaixo de R$299"/>
    <s v="RS CAXIAS DO SUL SH IGUATEMI"/>
    <s v="NI"/>
    <m/>
  </r>
  <r>
    <x v="2"/>
    <x v="12"/>
    <n v="0.61805555555555558"/>
    <d v="1899-12-30T00:00:25"/>
    <x v="2"/>
    <x v="2"/>
    <s v="13"/>
    <x v="1"/>
    <x v="1"/>
    <n v="7916954"/>
    <n v="25426088"/>
    <d v="2022-04-04T14:50:53"/>
    <d v="2022-04-04T14:51:18"/>
    <x v="0"/>
    <s v="ANA CAROLLYNE DA CRUZ MIRANDA"/>
    <n v="17281"/>
    <s v="SARAH DE SOUSA PEREIRA"/>
    <x v="0"/>
    <s v="CONFIRMOU PRESENÇA NA LOJA"/>
    <s v="ACEITE"/>
    <x v="0"/>
    <m/>
    <m/>
    <n v="13988203479"/>
    <m/>
    <m/>
    <s v="Cacau_CC_04.04"/>
    <n v="1649094010459360"/>
    <s v="Preditivo"/>
    <n v="10738"/>
    <s v="CACAU SHOW CI"/>
    <s v="Não"/>
    <m/>
    <m/>
    <m/>
    <m/>
    <m/>
    <m/>
    <s v="MÃ¡rcia Maria Oliveira da Silva"/>
    <n v="26915923837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paulorenatoxavier@gmail.com"/>
    <s v="NI"/>
    <d v="1906-05-27T00:00:00"/>
    <s v="Entre R$10.000 e R$19.999"/>
    <s v="RS VIAMAO SANTA ISABEL"/>
    <s v="NI"/>
    <m/>
  </r>
  <r>
    <x v="2"/>
    <x v="12"/>
    <n v="0.6166666666666667"/>
    <d v="1899-12-30T00:06:34"/>
    <x v="1"/>
    <x v="2"/>
    <s v="11"/>
    <x v="1"/>
    <x v="1"/>
    <n v="7916621"/>
    <n v="25426257"/>
    <d v="2022-04-04T14:48:04"/>
    <d v="2022-04-04T14:54:38"/>
    <x v="0"/>
    <s v="SILVIO ANTONIO RIBEIRO BRUZACA JUNIOR"/>
    <n v="17286"/>
    <s v="SARAH DE SOUSA PEREIRA"/>
    <x v="0"/>
    <s v="CONFIRMOU PRESENÇA NA LOJA"/>
    <s v="ACEITE"/>
    <x v="0"/>
    <m/>
    <m/>
    <n v="11968920292"/>
    <m/>
    <m/>
    <s v="Cacau_CC_04.04"/>
    <n v="1649094434468620"/>
    <s v="Preditivo"/>
    <n v="10738"/>
    <s v="CACAU SHOW CI"/>
    <s v="Não"/>
    <m/>
    <m/>
    <m/>
    <m/>
    <m/>
    <m/>
    <s v="Juliana Tayllane de Lima Nascimento"/>
    <n v="2296307280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rubiarosa21@gmail.com"/>
    <s v="NI"/>
    <d v="1905-06-21T00:00:00"/>
    <s v="Entre R$20.000 e R$29.999"/>
    <s v="SP INDAIATUBA POLO SH"/>
    <s v="NI"/>
    <m/>
  </r>
  <r>
    <x v="2"/>
    <x v="12"/>
    <n v="0.62152777777777779"/>
    <d v="1899-12-30T00:04:52"/>
    <x v="1"/>
    <x v="2"/>
    <s v="55"/>
    <x v="2"/>
    <x v="0"/>
    <n v="7917411"/>
    <n v="24072949"/>
    <d v="2022-04-04T14:55:39"/>
    <d v="2022-04-04T15:00:31"/>
    <x v="0"/>
    <s v="SILVIO ANTONIO RIBEIRO BRUZACA JUNIOR"/>
    <n v="17286"/>
    <s v="SARAH DE SOUSA PEREIRA"/>
    <x v="0"/>
    <s v="CONFIRMOU PRESENÇA NA LOJA"/>
    <s v="ACEITE"/>
    <x v="0"/>
    <m/>
    <m/>
    <n v="55991066065"/>
    <m/>
    <m/>
    <s v="Cacau_CC_28.03"/>
    <n v="1649094906485220"/>
    <s v="Preditivo"/>
    <n v="10738"/>
    <s v="CACAU SHOW CI"/>
    <s v="Não"/>
    <m/>
    <m/>
    <m/>
    <m/>
    <m/>
    <m/>
    <s v="Tais dos Reis Lopes"/>
    <n v="599677805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binhocrazy07@gmail.com"/>
    <s v="NI"/>
    <d v="1939-11-28T00:00:00"/>
    <s v="Sem faturamento"/>
    <s v="SP CAMPINAS SUPER CALEGARIS"/>
    <s v="NI"/>
    <m/>
  </r>
  <r>
    <x v="2"/>
    <x v="12"/>
    <n v="0.62013888888888891"/>
    <d v="1899-12-30T00:05:46"/>
    <x v="2"/>
    <x v="2"/>
    <s v="49"/>
    <x v="0"/>
    <x v="0"/>
    <n v="7917180"/>
    <n v="23414008"/>
    <d v="2022-04-04T14:53:12"/>
    <d v="2022-04-04T14:58:58"/>
    <x v="0"/>
    <s v="ANA CAROLLYNE DA CRUZ MIRANDA"/>
    <n v="17281"/>
    <s v="SARAH DE SOUSA PEREIRA"/>
    <x v="1"/>
    <s v="CLIENTE VAI ANALISAR A PROPOSTA"/>
    <s v="AGENDAMENTO"/>
    <x v="5"/>
    <m/>
    <m/>
    <n v="49991983891"/>
    <n v="49991983891"/>
    <d v="2022-04-04T15:28:00"/>
    <s v="Cacau_CC_21.03"/>
    <n v="1649094754478970"/>
    <s v="Preditivo"/>
    <n v="10738"/>
    <s v="CACAU SHOW CI"/>
    <s v="Não"/>
    <m/>
    <m/>
    <m/>
    <m/>
    <m/>
    <m/>
    <s v="Schaiane da Silva Oliveira"/>
    <n v="914192396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luizataylla@gmail.com"/>
    <s v="NI"/>
    <n v="2354"/>
    <s v="Entre R$30.000 e R$99.999"/>
    <s v="SP PIRACICABA SAMS CLUB"/>
    <s v="NI"/>
    <m/>
  </r>
  <r>
    <x v="2"/>
    <x v="13"/>
    <n v="0.62569444444444444"/>
    <d v="1899-12-30T00:04:33"/>
    <x v="2"/>
    <x v="2"/>
    <s v="48"/>
    <x v="0"/>
    <x v="0"/>
    <n v="7917951"/>
    <n v="22878915"/>
    <d v="2022-04-04T15:01:23"/>
    <d v="2022-04-04T15:05:56"/>
    <x v="0"/>
    <s v="ANA CAROLLYNE DA CRUZ MIRANDA"/>
    <n v="17281"/>
    <s v="SARAH DE SOUSA PEREIRA"/>
    <x v="0"/>
    <s v="CONFIRMOU PRESENÇA NA LOJA"/>
    <s v="ACEITE"/>
    <x v="0"/>
    <m/>
    <m/>
    <n v="48999377345"/>
    <m/>
    <m/>
    <s v="Cacau_CC_14.03"/>
    <n v="1649095233493300"/>
    <s v="Preditivo"/>
    <n v="10738"/>
    <s v="CACAU SHOW CI"/>
    <s v="Não"/>
    <m/>
    <m/>
    <m/>
    <m/>
    <m/>
    <m/>
    <s v="Tatiane Ramos Pereira"/>
    <n v="9251097305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jessicatiguer@gmail.com"/>
    <s v="NI"/>
    <n v="1636"/>
    <s v="Entre R$2.000 e R$4.999"/>
    <s v="SP SAO BERNARDO DO CAMPO PAULICEIA"/>
    <s v="NI"/>
    <m/>
  </r>
  <r>
    <x v="2"/>
    <x v="13"/>
    <n v="0.62638888888888888"/>
    <d v="1899-12-30T00:04:29"/>
    <x v="1"/>
    <x v="2"/>
    <s v="14"/>
    <x v="1"/>
    <x v="1"/>
    <n v="7918079"/>
    <n v="24165748"/>
    <d v="2022-04-04T15:02:47"/>
    <d v="2022-04-04T15:07:16"/>
    <x v="0"/>
    <s v="SILVIO ANTONIO RIBEIRO BRUZACA JUNIOR"/>
    <n v="17286"/>
    <s v="SARAH DE SOUSA PEREIRA"/>
    <x v="1"/>
    <s v="CLIENTE VAI ANALISAR A PROPOSTA"/>
    <s v="AGENDAMENTO"/>
    <x v="5"/>
    <m/>
    <m/>
    <n v="14998966076"/>
    <n v="14998966076"/>
    <d v="2022-04-11T15:36:00"/>
    <s v="Cacau_CC_30.03"/>
    <n v="1649095332495070"/>
    <s v="Preditivo"/>
    <n v="10738"/>
    <s v="CACAU SHOW CI"/>
    <s v="Não"/>
    <m/>
    <m/>
    <m/>
    <m/>
    <m/>
    <m/>
    <s v="Carla Alexsandra Borges Nascimento"/>
    <n v="5043023481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jeanee_33@hotmail.com"/>
    <s v="NI"/>
    <n v="14387"/>
    <s v="Sem faturamento"/>
    <s v="SP LUIZ ANTONIO CONT CENTRO"/>
    <s v="NI"/>
    <m/>
  </r>
  <r>
    <x v="2"/>
    <x v="13"/>
    <n v="0.63194444444444442"/>
    <d v="1899-12-30T00:00:16"/>
    <x v="2"/>
    <x v="2"/>
    <s v="47"/>
    <x v="0"/>
    <x v="0"/>
    <n v="7918704"/>
    <n v="25426053"/>
    <d v="2022-04-04T15:10:28"/>
    <d v="2022-04-04T15:10:44"/>
    <x v="0"/>
    <s v="ANA CAROLLYNE DA CRUZ MIRANDA"/>
    <n v="17281"/>
    <s v="SARAH DE SOUSA PEREIRA"/>
    <x v="1"/>
    <s v="SOBRE HORÁRIOS DE ATENDIMENTO"/>
    <s v="AGENDAMENTO"/>
    <x v="4"/>
    <m/>
    <m/>
    <n v="47984007108"/>
    <n v="47984007108"/>
    <d v="2022-04-04T15:40:00"/>
    <s v="Cacau_CC_04.04"/>
    <n v="1649095776500680"/>
    <s v="Preditivo"/>
    <n v="10738"/>
    <s v="CACAU SHOW CI"/>
    <s v="Não"/>
    <m/>
    <m/>
    <m/>
    <m/>
    <m/>
    <m/>
    <s v="Elaine Suiany Diniz Ferreira"/>
    <n v="3860411217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damascenoadriaruda@gmail.com"/>
    <s v="NI"/>
    <n v="1793"/>
    <s v="Acima de R$100.000"/>
    <s v="SC XANXERE CENTRO"/>
    <s v="NI"/>
    <m/>
  </r>
  <r>
    <x v="2"/>
    <x v="13"/>
    <n v="0.63124999999999998"/>
    <d v="1899-12-30T00:04:59"/>
    <x v="1"/>
    <x v="2"/>
    <s v="47"/>
    <x v="0"/>
    <x v="0"/>
    <n v="7918625"/>
    <n v="25426036"/>
    <d v="2022-04-04T15:09:39"/>
    <d v="2022-04-04T15:14:38"/>
    <x v="0"/>
    <s v="SILVIO ANTONIO RIBEIRO BRUZACA JUNIOR"/>
    <n v="17286"/>
    <s v="SARAH DE SOUSA PEREIRA"/>
    <x v="0"/>
    <s v="CONFIRMOU PRESENÇA NA LOJA"/>
    <s v="ACEITE"/>
    <x v="0"/>
    <m/>
    <m/>
    <n v="47992354458"/>
    <m/>
    <m/>
    <s v="Cacau_CC_04.04"/>
    <n v="1649095758500240"/>
    <s v="Preditivo"/>
    <n v="10738"/>
    <s v="CACAU SHOW CI"/>
    <s v="Não"/>
    <m/>
    <m/>
    <m/>
    <m/>
    <m/>
    <m/>
    <s v="Juliane Castro de Almeida"/>
    <n v="236435191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cadealemaojr616@gmail.com"/>
    <s v="NI"/>
    <n v="2407"/>
    <s v="Entre R$300 e R$1.999"/>
    <s v="SP SAO VICENTE SM CARREFOUR"/>
    <s v="NI"/>
    <s v="CADASTRO POR ENGANO"/>
  </r>
  <r>
    <x v="2"/>
    <x v="13"/>
    <n v="0.63680555555555551"/>
    <d v="1899-12-30T00:10:49"/>
    <x v="2"/>
    <x v="2"/>
    <s v="16"/>
    <x v="1"/>
    <x v="1"/>
    <n v="7919416"/>
    <n v="25426285"/>
    <d v="2022-04-04T15:17:16"/>
    <d v="2022-04-04T15:28:05"/>
    <x v="0"/>
    <s v="ANA CAROLLYNE DA CRUZ MIRANDA"/>
    <n v="17281"/>
    <s v="SARAH DE SOUSA PEREIRA"/>
    <x v="0"/>
    <s v="CONFIRMOU PRESENÇA NA LOJA"/>
    <s v="ACEITE"/>
    <x v="0"/>
    <m/>
    <m/>
    <n v="16993343656"/>
    <m/>
    <m/>
    <s v="Cacau_CC_04.04"/>
    <n v="1649096191506940"/>
    <s v="Preditivo"/>
    <n v="10738"/>
    <s v="CACAU SHOW CI"/>
    <s v="Não"/>
    <m/>
    <m/>
    <m/>
    <m/>
    <m/>
    <m/>
    <s v="Reginalva da Silva"/>
    <n v="1962984184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kellysouza0812@hotmail.com"/>
    <s v="NI"/>
    <n v="11085"/>
    <s v="Entre R$30.000 e R$99.999"/>
    <s v="SC ITAJAI SAO VICENTE"/>
    <s v="NI"/>
    <m/>
  </r>
  <r>
    <x v="2"/>
    <x v="13"/>
    <n v="0.64444444444444449"/>
    <d v="1899-12-30T00:01:16"/>
    <x v="2"/>
    <x v="2"/>
    <s v="53"/>
    <x v="2"/>
    <x v="0"/>
    <n v="7920659"/>
    <n v="25386744"/>
    <d v="2022-04-04T15:28:34"/>
    <d v="2022-04-04T15:29:50"/>
    <x v="0"/>
    <s v="ANA CAROLLYNE DA CRUZ MIRANDA"/>
    <n v="17281"/>
    <s v="SARAH DE SOUSA PEREIRA"/>
    <x v="1"/>
    <s v="PEDIU PARA LIGAR EM OUTRO MOMENTO"/>
    <s v="AGENDAMENTO"/>
    <x v="2"/>
    <m/>
    <m/>
    <n v="53991265974"/>
    <n v="53991265974"/>
    <d v="2022-04-04T15:59:00"/>
    <s v="Cacau_CC_01.04"/>
    <n v="1649096874522640"/>
    <s v="Preditivo"/>
    <n v="10738"/>
    <s v="CACAU SHOW CI"/>
    <s v="Não"/>
    <m/>
    <m/>
    <m/>
    <m/>
    <m/>
    <m/>
    <s v="William Ritta de Freitas"/>
    <n v="423275607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casadeicakes@gmail.com"/>
    <s v="NI"/>
    <d v="1903-01-03T00:00:00"/>
    <s v="Entre R$30.000 e R$99.999"/>
    <s v="SP ITAPETININGA SH ITAPETININGA"/>
    <s v="NI"/>
    <s v="JA É UMA REVENDEDORA"/>
  </r>
  <r>
    <x v="2"/>
    <x v="13"/>
    <n v="0.64374999999999993"/>
    <d v="1899-12-30T00:05:34"/>
    <x v="1"/>
    <x v="2"/>
    <s v="54"/>
    <x v="2"/>
    <x v="0"/>
    <n v="7920589"/>
    <n v="24227853"/>
    <d v="2022-04-04T15:27:52"/>
    <d v="2022-04-04T15:33:26"/>
    <x v="0"/>
    <s v="SILVIO ANTONIO RIBEIRO BRUZACA JUNIOR"/>
    <n v="17286"/>
    <s v="SARAH DE SOUSA PEREIRA"/>
    <x v="1"/>
    <s v="CLIENTE VAI ANALISAR A PROPOSTA"/>
    <s v="AGENDAMENTO"/>
    <x v="5"/>
    <m/>
    <m/>
    <n v="54992464863"/>
    <n v="54992464863"/>
    <d v="2022-04-25T16:03:00"/>
    <s v="Cacau_CC_31.03"/>
    <n v="1649096850521830"/>
    <s v="Preditivo"/>
    <n v="10738"/>
    <s v="CACAU SHOW CI"/>
    <s v="Não"/>
    <m/>
    <m/>
    <m/>
    <m/>
    <m/>
    <m/>
    <s v="IGOR DIAS CRUZ"/>
    <n v="408696001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juliamarcodes2@gmail.com"/>
    <s v="NI"/>
    <d v="1926-10-11T00:00:00"/>
    <s v="Acima de R$100.000"/>
    <s v="SP SANTA ROSA DE VITERBO CENTRO"/>
    <s v="NI"/>
    <m/>
  </r>
  <r>
    <x v="2"/>
    <x v="14"/>
    <n v="0.64722222222222225"/>
    <d v="1899-12-30T00:01:41"/>
    <x v="2"/>
    <x v="2"/>
    <s v="19"/>
    <x v="1"/>
    <x v="1"/>
    <n v="7920978"/>
    <n v="24072969"/>
    <d v="2022-04-04T15:32:00"/>
    <d v="2022-04-04T15:33:41"/>
    <x v="0"/>
    <s v="ANA CAROLLYNE DA CRUZ MIRANDA"/>
    <n v="17281"/>
    <s v="SARAH DE SOUSA PEREIRA"/>
    <x v="0"/>
    <s v="CONFIRMOU PRESENÇA NA LOJA"/>
    <s v="ACEITE"/>
    <x v="0"/>
    <m/>
    <m/>
    <n v="19993158919"/>
    <m/>
    <m/>
    <s v="Cacau_CC_28.03"/>
    <n v="1649097089526790"/>
    <s v="Preditivo"/>
    <n v="10738"/>
    <s v="CACAU SHOW CI"/>
    <s v="Não"/>
    <m/>
    <m/>
    <m/>
    <m/>
    <m/>
    <m/>
    <s v="Rodrigo de Lima alarcÃ£o"/>
    <n v="38080336814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linesouzaa18@hotmail.com"/>
    <s v="NI"/>
    <d v="1933-06-10T00:00:00"/>
    <s v="Entre R$30.000 e R$99.999"/>
    <s v="SP VINHEDO SANTA ROSA"/>
    <s v="NI"/>
    <m/>
  </r>
  <r>
    <x v="2"/>
    <x v="14"/>
    <n v="0.6479166666666667"/>
    <d v="1899-12-30T00:08:09"/>
    <x v="2"/>
    <x v="2"/>
    <s v="51"/>
    <x v="2"/>
    <x v="0"/>
    <n v="7921157"/>
    <n v="23414170"/>
    <d v="2022-04-04T15:33:56"/>
    <d v="2022-04-04T15:42:05"/>
    <x v="0"/>
    <s v="ANA CAROLLYNE DA CRUZ MIRANDA"/>
    <n v="17281"/>
    <s v="SARAH DE SOUSA PEREIRA"/>
    <x v="0"/>
    <s v="CONFIRMOU PRESENÇA NA LOJA"/>
    <s v="ACEITE"/>
    <x v="0"/>
    <m/>
    <m/>
    <n v="51992486948"/>
    <m/>
    <m/>
    <s v="Cacau_CC_21.03"/>
    <n v="1649097208528890"/>
    <s v="Preditivo"/>
    <n v="10738"/>
    <s v="CACAU SHOW CI"/>
    <s v="Não"/>
    <m/>
    <m/>
    <m/>
    <m/>
    <m/>
    <m/>
    <s v="Marionice dos santos de jesus"/>
    <n v="7356949601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fabiolacardoso235@gmail.com"/>
    <s v="NI"/>
    <d v="1927-03-06T00:00:00"/>
    <s v="Acima de R$100.000"/>
    <s v="SP SANTA ADELIA CENTRO"/>
    <s v="NI"/>
    <m/>
  </r>
  <r>
    <x v="2"/>
    <x v="14"/>
    <n v="0.65694444444444444"/>
    <d v="1899-12-30T00:04:15"/>
    <x v="1"/>
    <x v="2"/>
    <s v="16"/>
    <x v="1"/>
    <x v="1"/>
    <n v="7922489"/>
    <n v="25386636"/>
    <d v="2022-04-04T15:46:01"/>
    <d v="2022-04-04T15:50:16"/>
    <x v="0"/>
    <s v="SILVIO ANTONIO RIBEIRO BRUZACA JUNIOR"/>
    <n v="17286"/>
    <s v="SARAH DE SOUSA PEREIRA"/>
    <x v="0"/>
    <s v="CONFIRMOU PRESENÇA NA LOJA"/>
    <s v="ACEITE"/>
    <x v="0"/>
    <m/>
    <m/>
    <n v="16994409059"/>
    <m/>
    <m/>
    <s v="Cacau_CC_01.04"/>
    <n v="1649097934545550"/>
    <s v="Preditivo"/>
    <n v="10738"/>
    <s v="CACAU SHOW CI"/>
    <s v="Não"/>
    <m/>
    <m/>
    <m/>
    <m/>
    <m/>
    <m/>
    <s v="Grazielli Fernanda Rodrigues de Souza"/>
    <n v="4358439683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natieli.oliveira@gmail.com"/>
    <s v="NI"/>
    <n v="5163"/>
    <s v="Entre R$30.000 e R$99.999"/>
    <s v="RS BAGE CENTRO II"/>
    <s v="NI"/>
    <m/>
  </r>
  <r>
    <x v="2"/>
    <x v="14"/>
    <n v="0.66041666666666665"/>
    <d v="1899-12-30T00:00:34"/>
    <x v="2"/>
    <x v="2"/>
    <s v="12"/>
    <x v="1"/>
    <x v="1"/>
    <n v="7923051"/>
    <n v="24228033"/>
    <d v="2022-04-04T15:51:43"/>
    <d v="2022-04-04T15:52:17"/>
    <x v="0"/>
    <s v="ANA CAROLLYNE DA CRUZ MIRANDA"/>
    <n v="17281"/>
    <s v="SARAH DE SOUSA PEREIRA"/>
    <x v="0"/>
    <s v="CONFIRMOU PRESENÇA NA LOJA"/>
    <s v="ACEITE"/>
    <x v="0"/>
    <m/>
    <m/>
    <n v="12997197727"/>
    <m/>
    <m/>
    <s v="Cacau_CC_31.03"/>
    <n v="1649098119547440"/>
    <s v="Preditivo"/>
    <n v="10738"/>
    <s v="CACAU SHOW CI"/>
    <s v="Não"/>
    <m/>
    <m/>
    <m/>
    <m/>
    <m/>
    <m/>
    <s v="Priscila Alves dos Santos"/>
    <n v="3586057989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ngela5704pinheiro@gmail.com"/>
    <s v="NI"/>
    <n v="9738"/>
    <s v="Entre R$300 e R$1.999"/>
    <s v="SP ATIBAIA JARDIM PAULISTA"/>
    <s v="NI"/>
    <m/>
  </r>
  <r>
    <x v="2"/>
    <x v="14"/>
    <n v="0.65972222222222221"/>
    <d v="1899-12-30T00:02:41"/>
    <x v="1"/>
    <x v="2"/>
    <s v="18"/>
    <x v="1"/>
    <x v="1"/>
    <n v="7922946"/>
    <n v="23413718"/>
    <d v="2022-04-04T15:50:43"/>
    <d v="2022-04-04T15:53:24"/>
    <x v="0"/>
    <s v="SILVIO ANTONIO RIBEIRO BRUZACA JUNIOR"/>
    <n v="17286"/>
    <s v="SARAH DE SOUSA PEREIRA"/>
    <x v="1"/>
    <s v="CLIENTE VAI ANALISAR A PROPOSTA"/>
    <s v="AGENDAMENTO"/>
    <x v="5"/>
    <m/>
    <m/>
    <n v="18997150145"/>
    <n v="18997150145"/>
    <d v="2022-04-11T16:23:00"/>
    <s v="Cacau_CC_21.03"/>
    <n v="1649098200548620"/>
    <s v="Preditivo"/>
    <n v="10738"/>
    <s v="CACAU SHOW CI"/>
    <s v="Não"/>
    <m/>
    <m/>
    <m/>
    <m/>
    <m/>
    <m/>
    <s v="Ana Paula Floriano Cavalcante"/>
    <n v="32117093809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lauandabatista9@gmail.com"/>
    <s v="NI"/>
    <d v="1903-02-16T00:00:00"/>
    <s v="Entre R$30.000 e R$99.999"/>
    <s v="SP SERTAOZINHO CENTRO"/>
    <s v="NI"/>
    <m/>
  </r>
  <r>
    <x v="2"/>
    <x v="14"/>
    <n v="0.66111111111111109"/>
    <d v="1899-12-30T00:00:56"/>
    <x v="2"/>
    <x v="2"/>
    <s v="11"/>
    <x v="1"/>
    <x v="1"/>
    <n v="7923119"/>
    <n v="24165694"/>
    <d v="2022-04-04T15:52:25"/>
    <d v="2022-04-04T15:53:21"/>
    <x v="0"/>
    <s v="ANA CAROLLYNE DA CRUZ MIRANDA"/>
    <n v="17281"/>
    <s v="SARAH DE SOUSA PEREIRA"/>
    <x v="1"/>
    <s v="PEDIU PARA LIGAR EM OUTRO MOMENTO"/>
    <s v="AGENDAMENTO"/>
    <x v="2"/>
    <m/>
    <m/>
    <n v="11952146297"/>
    <n v="11952146297"/>
    <d v="2022-04-04T16:23:00"/>
    <s v="Cacau_CC_30.03"/>
    <n v="1649098327552500"/>
    <s v="Preditivo"/>
    <n v="10738"/>
    <s v="CACAU SHOW CI"/>
    <s v="Não"/>
    <m/>
    <m/>
    <m/>
    <m/>
    <m/>
    <m/>
    <s v="Priscila Silva Sanches"/>
    <n v="3161516486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sndmidorya@gmail.com"/>
    <s v="NI"/>
    <d v="1902-12-29T00:00:00"/>
    <s v="Entre R$10.000 e R$19.999"/>
    <s v="SP ITANHAEM CENTRO"/>
    <s v="NI"/>
    <m/>
  </r>
  <r>
    <x v="2"/>
    <x v="14"/>
    <n v="0.66249999999999998"/>
    <d v="1899-12-30T00:05:37"/>
    <x v="2"/>
    <x v="2"/>
    <s v="51"/>
    <x v="2"/>
    <x v="0"/>
    <n v="7923327"/>
    <n v="25386706"/>
    <d v="2022-04-04T15:54:23"/>
    <d v="2022-04-04T16:00:00"/>
    <x v="0"/>
    <s v="ANA CAROLLYNE DA CRUZ MIRANDA"/>
    <n v="17281"/>
    <s v="SARAH DE SOUSA PEREIRA"/>
    <x v="0"/>
    <s v="CONFIRMOU PRESENÇA NA LOJA"/>
    <s v="ACEITE"/>
    <x v="0"/>
    <m/>
    <m/>
    <n v="51998051841"/>
    <m/>
    <m/>
    <s v="Cacau_CC_01.04"/>
    <n v="1649098446555110"/>
    <s v="Preditivo"/>
    <n v="10738"/>
    <s v="CACAU SHOW CI"/>
    <s v="Não"/>
    <m/>
    <m/>
    <m/>
    <m/>
    <m/>
    <m/>
    <s v="Elias da Silva Caetano"/>
    <n v="4145105001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ferraz040588@gmail.com"/>
    <s v="NI"/>
    <d v="1916-10-23T00:00:00"/>
    <s v="Entre R$30.000 e R$99.999"/>
    <s v="RS ALVORADA CENTRO"/>
    <s v="NI"/>
    <m/>
  </r>
  <r>
    <x v="2"/>
    <x v="15"/>
    <n v="0.67152777777777783"/>
    <d v="1899-12-30T00:04:51"/>
    <x v="2"/>
    <x v="2"/>
    <s v="19"/>
    <x v="1"/>
    <x v="1"/>
    <n v="7924494"/>
    <n v="24165860"/>
    <d v="2022-04-04T16:07:24"/>
    <d v="2022-04-04T16:12:15"/>
    <x v="0"/>
    <s v="ANA CAROLLYNE DA CRUZ MIRANDA"/>
    <n v="17281"/>
    <s v="SARAH DE SOUSA PEREIRA"/>
    <x v="1"/>
    <s v="PREFERIU FALAR PELO WHATSAPP"/>
    <s v="AGENDAMENTO"/>
    <x v="1"/>
    <m/>
    <m/>
    <n v="19988647706"/>
    <n v="19988647706"/>
    <d v="2022-04-04T16:41:00"/>
    <s v="Cacau_CC_30.03"/>
    <n v="1649099228573680"/>
    <s v="Preditivo"/>
    <n v="10738"/>
    <s v="CACAU SHOW CI"/>
    <s v="Não"/>
    <m/>
    <m/>
    <m/>
    <m/>
    <m/>
    <m/>
    <s v="Doris Joana castillo aguilera"/>
    <n v="4237336131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bruna.gabriela.pereira9@gmail.com"/>
    <s v="NI"/>
    <n v="14546"/>
    <s v="Sem faturamento"/>
    <s v="SC FLORIANOPOLIS CACHOEIRA  DO BOM JESUS"/>
    <s v="NI"/>
    <s v="RETIRAR DO SISTEMA"/>
  </r>
  <r>
    <x v="2"/>
    <x v="15"/>
    <n v="0.67708333333333337"/>
    <d v="1899-12-30T00:05:54"/>
    <x v="1"/>
    <x v="2"/>
    <s v="53"/>
    <x v="2"/>
    <x v="0"/>
    <n v="7925112"/>
    <n v="25426142"/>
    <d v="2022-04-04T16:15:35"/>
    <d v="2022-04-04T16:21:29"/>
    <x v="0"/>
    <s v="SILVIO ANTONIO RIBEIRO BRUZACA JUNIOR"/>
    <n v="17286"/>
    <s v="SARAH DE SOUSA PEREIRA"/>
    <x v="0"/>
    <s v="CONFIRMOU PRESENÇA NA LOJA"/>
    <s v="ACEITE"/>
    <x v="0"/>
    <m/>
    <m/>
    <n v="53997012785"/>
    <m/>
    <m/>
    <s v="Cacau_CC_04.04"/>
    <n v="1649099709582200"/>
    <s v="Preditivo"/>
    <n v="10738"/>
    <s v="CACAU SHOW CI"/>
    <s v="Não"/>
    <m/>
    <m/>
    <m/>
    <m/>
    <m/>
    <m/>
    <s v="Liliane Rodrigues Ferreira"/>
    <n v="5813511105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mandacorreiapatricia@gmail.com"/>
    <s v="NI"/>
    <n v="3825"/>
    <s v="Acima de R$100.000"/>
    <s v="SP MOGI GUACU SH BURITI"/>
    <s v="NI"/>
    <m/>
  </r>
  <r>
    <x v="2"/>
    <x v="15"/>
    <n v="0.68194444444444446"/>
    <d v="1899-12-30T00:01:59"/>
    <x v="2"/>
    <x v="2"/>
    <s v="51"/>
    <x v="2"/>
    <x v="0"/>
    <n v="7925661"/>
    <n v="23434373"/>
    <d v="2022-04-04T16:22:45"/>
    <d v="2022-04-04T16:24:44"/>
    <x v="0"/>
    <s v="ANA CAROLLYNE DA CRUZ MIRANDA"/>
    <n v="17281"/>
    <s v="SARAH DE SOUSA PEREIRA"/>
    <x v="0"/>
    <s v="CONFIRMOU PRESENÇA NA LOJA"/>
    <s v="ACEITE"/>
    <x v="0"/>
    <m/>
    <m/>
    <n v="51992877871"/>
    <m/>
    <m/>
    <s v="Cacau_CC_22.03"/>
    <n v="1649100147589240"/>
    <s v="Preditivo"/>
    <n v="10738"/>
    <s v="CACAU SHOW CI"/>
    <s v="Não"/>
    <m/>
    <m/>
    <m/>
    <m/>
    <m/>
    <m/>
    <s v="Cristiane Menegotto Lopes"/>
    <n v="435950061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beatriz.bd280@gmail.com"/>
    <s v="NI"/>
    <n v="1811"/>
    <s v="Sem faturamento"/>
    <s v="SP CAMPINAS SH PARQUE PRADO"/>
    <s v="NI"/>
    <m/>
  </r>
  <r>
    <x v="2"/>
    <x v="16"/>
    <n v="0.6875"/>
    <d v="1899-12-30T00:04:04"/>
    <x v="2"/>
    <x v="2"/>
    <s v="17"/>
    <x v="1"/>
    <x v="1"/>
    <n v="7926421"/>
    <n v="24227880"/>
    <d v="2022-04-04T16:30:38"/>
    <d v="2022-04-04T16:34:42"/>
    <x v="0"/>
    <s v="ANA CAROLLYNE DA CRUZ MIRANDA"/>
    <n v="17281"/>
    <s v="SARAH DE SOUSA PEREIRA"/>
    <x v="0"/>
    <s v="CONFIRMOU PRESENÇA NA LOJA"/>
    <s v="ACEITE"/>
    <x v="0"/>
    <m/>
    <m/>
    <n v="17991060988"/>
    <m/>
    <m/>
    <s v="Cacau_CC_31.03"/>
    <n v="1649100618599770"/>
    <s v="Preditivo"/>
    <n v="10738"/>
    <s v="CACAU SHOW CI"/>
    <s v="Não"/>
    <m/>
    <m/>
    <m/>
    <m/>
    <m/>
    <m/>
    <s v="Jenenff PatrÃ­cia Costa dos Santos"/>
    <n v="37887851874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mandamaria2491@gmail.com"/>
    <s v="NI"/>
    <n v="1313"/>
    <s v="Entre R$10.000 e R$19.999"/>
    <s v="SP CUBATAO CENTRO"/>
    <s v="NI"/>
    <m/>
  </r>
  <r>
    <x v="2"/>
    <x v="16"/>
    <n v="0.6875"/>
    <d v="1899-12-30T00:05:16"/>
    <x v="1"/>
    <x v="2"/>
    <s v="55"/>
    <x v="2"/>
    <x v="0"/>
    <n v="7926396"/>
    <n v="24161018"/>
    <d v="2022-04-04T16:30:20"/>
    <d v="2022-04-04T16:35:36"/>
    <x v="0"/>
    <s v="SILVIO ANTONIO RIBEIRO BRUZACA JUNIOR"/>
    <n v="17286"/>
    <s v="SARAH DE SOUSA PEREIRA"/>
    <x v="0"/>
    <s v="CONFIRMOU PRESENÇA NA LOJA"/>
    <s v="ACEITE"/>
    <x v="0"/>
    <m/>
    <m/>
    <n v="55991468331"/>
    <m/>
    <m/>
    <s v="Cacau_CC_29.03"/>
    <n v="1649100595599380"/>
    <s v="Preditivo"/>
    <n v="10738"/>
    <s v="CACAU SHOW CI"/>
    <s v="Não"/>
    <m/>
    <m/>
    <m/>
    <m/>
    <m/>
    <m/>
    <s v="Olga Maria Ferreira da Silva"/>
    <n v="321081099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gabrielsampaiogs16@gmail.com"/>
    <s v="NI"/>
    <d v="1935-07-17T00:00:00"/>
    <s v="Sem faturamento"/>
    <s v="SP JANDIRA CONT SUPER LOPES"/>
    <s v="NI"/>
    <m/>
  </r>
  <r>
    <x v="2"/>
    <x v="16"/>
    <n v="0.70000000000000007"/>
    <d v="1899-12-30T00:03:38"/>
    <x v="1"/>
    <x v="2"/>
    <s v="11"/>
    <x v="1"/>
    <x v="1"/>
    <n v="7928088"/>
    <n v="25426051"/>
    <d v="2022-04-04T16:48:23"/>
    <d v="2022-04-04T16:52:01"/>
    <x v="0"/>
    <s v="SILVIO ANTONIO RIBEIRO BRUZACA JUNIOR"/>
    <n v="17286"/>
    <s v="SARAH DE SOUSA PEREIRA"/>
    <x v="1"/>
    <s v="PREFERIU FALAR PELO WHATSAPP"/>
    <s v="AGENDAMENTO"/>
    <x v="1"/>
    <m/>
    <m/>
    <n v="11940259789"/>
    <n v="11940259789"/>
    <d v="2022-04-04T17:21:00"/>
    <s v="Cacau_CC_04.04"/>
    <n v="1649101687611780"/>
    <s v="Preditivo"/>
    <n v="10738"/>
    <s v="CACAU SHOW CI"/>
    <s v="Não"/>
    <m/>
    <m/>
    <m/>
    <m/>
    <m/>
    <m/>
    <s v="Cristiane valeriano pereira"/>
    <n v="7354605425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oxumpanda0610@gmail.com"/>
    <s v="NI"/>
    <d v="1912-04-26T00:00:00"/>
    <s v="Sem faturamento"/>
    <s v="RS RIO GRANDE SH PRACA RIO GRANDE"/>
    <s v="NI"/>
    <m/>
  </r>
  <r>
    <x v="2"/>
    <x v="17"/>
    <n v="0.71388888888888891"/>
    <d v="1899-12-30T00:07:55"/>
    <x v="2"/>
    <x v="2"/>
    <s v="12"/>
    <x v="1"/>
    <x v="1"/>
    <n v="7929517"/>
    <n v="25426113"/>
    <d v="2022-04-04T17:08:35"/>
    <d v="2022-04-04T17:16:30"/>
    <x v="0"/>
    <s v="ANA CAROLLYNE DA CRUZ MIRANDA"/>
    <n v="17281"/>
    <s v="SARAH DE SOUSA PEREIRA"/>
    <x v="1"/>
    <s v="SOBRE HORÁRIOS DE ATENDIMENTO"/>
    <s v="AGENDAMENTO"/>
    <x v="4"/>
    <m/>
    <m/>
    <n v="12992174424"/>
    <n v="12992174424"/>
    <d v="2022-04-04T17:39:00"/>
    <s v="Cacau_CC_04.04"/>
    <n v="1649102892630190"/>
    <s v="Preditivo"/>
    <n v="10738"/>
    <s v="CACAU SHOW CI"/>
    <s v="Não"/>
    <m/>
    <m/>
    <m/>
    <m/>
    <m/>
    <m/>
    <s v="Silvia Francisco da Silva"/>
    <n v="2327233887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juhpereiira@hotmail.com"/>
    <s v="NI"/>
    <n v="1143"/>
    <s v="Entre R$30.000 e R$99.999"/>
    <s v="SP SERTAOZINHO CENTRO"/>
    <s v="NI"/>
    <m/>
  </r>
  <r>
    <x v="2"/>
    <x v="17"/>
    <n v="0.71944444444444444"/>
    <d v="1899-12-30T00:00:20"/>
    <x v="2"/>
    <x v="2"/>
    <s v="55"/>
    <x v="2"/>
    <x v="0"/>
    <n v="7930008"/>
    <n v="25426143"/>
    <d v="2022-04-04T17:16:31"/>
    <d v="2022-04-04T17:16:51"/>
    <x v="0"/>
    <s v="ANA CAROLLYNE DA CRUZ MIRANDA"/>
    <n v="17281"/>
    <s v="SARAH DE SOUSA PEREIRA"/>
    <x v="0"/>
    <s v="CONFIRMOU PRESENÇA NA LOJA"/>
    <s v="ACEITE"/>
    <x v="0"/>
    <m/>
    <m/>
    <n v="55999908934"/>
    <m/>
    <m/>
    <s v="Cacau_CC_04.04"/>
    <n v="1649102931630950"/>
    <s v="Preditivo"/>
    <n v="10738"/>
    <s v="CACAU SHOW CI"/>
    <s v="Não"/>
    <m/>
    <m/>
    <m/>
    <m/>
    <m/>
    <m/>
    <s v="Ana Paula Lemes"/>
    <n v="126898502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patricialletras@hotmail.com"/>
    <s v="NI"/>
    <n v="1046"/>
    <s v="Entre R$30.000 e R$99.999"/>
    <s v="SP BAURU CENTRO"/>
    <s v="NI"/>
    <m/>
  </r>
  <r>
    <x v="2"/>
    <x v="17"/>
    <n v="0.72152777777777777"/>
    <d v="1899-12-30T00:00:20"/>
    <x v="1"/>
    <x v="2"/>
    <s v="19"/>
    <x v="1"/>
    <x v="1"/>
    <n v="7930244"/>
    <n v="23694535"/>
    <d v="2022-04-04T17:19:05"/>
    <d v="2022-04-04T17:19:25"/>
    <x v="0"/>
    <s v="SILVIO ANTONIO RIBEIRO BRUZACA JUNIOR"/>
    <n v="17286"/>
    <s v="SARAH DE SOUSA PEREIRA"/>
    <x v="0"/>
    <s v="CONFIRMOU PRESENÇA NA LOJA"/>
    <s v="ACEITE"/>
    <x v="0"/>
    <m/>
    <m/>
    <n v="19992138988"/>
    <m/>
    <m/>
    <s v="Cacau_CC_25.03.csv"/>
    <m/>
    <s v="Consulta De Cliente"/>
    <n v="10738"/>
    <s v="CACAU SHOW CI"/>
    <s v="Não"/>
    <m/>
    <m/>
    <m/>
    <m/>
    <m/>
    <m/>
    <s v="JOICE MAYARA ROMAO"/>
    <n v="3671471786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mariamarcondes309@gmail.com"/>
    <s v="NI"/>
    <d v="1906-01-15T00:00:00"/>
    <s v="Acima de R$100.000"/>
    <s v="SP TAUBATE CENTRO"/>
    <s v="NI"/>
    <m/>
  </r>
  <r>
    <x v="2"/>
    <x v="17"/>
    <n v="0.72083333333333333"/>
    <d v="1899-12-30T00:00:51"/>
    <x v="2"/>
    <x v="2"/>
    <s v="11"/>
    <x v="1"/>
    <x v="1"/>
    <n v="7930225"/>
    <n v="24072888"/>
    <d v="2022-04-04T17:18:52"/>
    <d v="2022-04-04T17:19:43"/>
    <x v="0"/>
    <s v="ANA CAROLLYNE DA CRUZ MIRANDA"/>
    <n v="17281"/>
    <s v="SARAH DE SOUSA PEREIRA"/>
    <x v="1"/>
    <s v="PEDIU PARA LIGAR EM OUTRO MOMENTO"/>
    <s v="AGENDAMENTO"/>
    <x v="2"/>
    <m/>
    <m/>
    <n v="11998877755"/>
    <n v="11998877755"/>
    <d v="2022-04-04T17:49:00"/>
    <s v="Cacau_CC_28.03"/>
    <n v="1649103511639440"/>
    <s v="Preditivo"/>
    <n v="10738"/>
    <s v="CACAU SHOW CI"/>
    <s v="Não"/>
    <m/>
    <m/>
    <m/>
    <m/>
    <m/>
    <m/>
    <s v="Regiane da silva"/>
    <n v="3484857382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thamiresbaccin98@gmail.com"/>
    <s v="NI"/>
    <n v="5885"/>
    <s v="Entre R$10.000 e R$19.999"/>
    <s v="SC FLORIANOPOLIS SH DOS INGLESES"/>
    <s v="NI"/>
    <s v="DESISTIU DA REVENDA"/>
  </r>
  <r>
    <x v="2"/>
    <x v="17"/>
    <n v="0.72499999999999998"/>
    <d v="1899-12-30T00:01:01"/>
    <x v="1"/>
    <x v="2"/>
    <s v="51"/>
    <x v="2"/>
    <x v="0"/>
    <n v="7930675"/>
    <n v="24161173"/>
    <d v="2022-04-04T17:24:15"/>
    <d v="2022-04-04T17:25:16"/>
    <x v="0"/>
    <s v="SILVIO ANTONIO RIBEIRO BRUZACA JUNIOR"/>
    <n v="17286"/>
    <s v="SARAH DE SOUSA PEREIRA"/>
    <x v="1"/>
    <s v="PEDIU PARA LIGAR EM OUTRO MOMENTO"/>
    <s v="AGENDAMENTO"/>
    <x v="2"/>
    <m/>
    <m/>
    <n v="51991495535"/>
    <n v="51991495535"/>
    <d v="2022-04-05T08:30:00"/>
    <s v="Cacau_CC_29.03"/>
    <n v="1649103838644640"/>
    <s v="Preditivo"/>
    <n v="10738"/>
    <s v="CACAU SHOW CI"/>
    <s v="Não"/>
    <m/>
    <m/>
    <m/>
    <m/>
    <m/>
    <m/>
    <s v="Edson da silva juliao"/>
    <n v="235410217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reginaldoperalta55@gmail.com"/>
    <s v="NI"/>
    <d v="1904-01-14T00:00:00"/>
    <s v="Acima de R$100.000"/>
    <s v="SP PRESIDENTE PRUDENTE CENTRO"/>
    <s v="NI"/>
    <s v="CLIENTE TAMBÉM NÃO TEM INTERESSE"/>
  </r>
  <r>
    <x v="2"/>
    <x v="17"/>
    <n v="0.72777777777777775"/>
    <d v="1899-12-30T00:00:56"/>
    <x v="2"/>
    <x v="2"/>
    <s v="11"/>
    <x v="1"/>
    <x v="1"/>
    <n v="7931055"/>
    <n v="22878877"/>
    <d v="2022-04-04T17:28:29"/>
    <d v="2022-04-04T17:29:25"/>
    <x v="0"/>
    <s v="ANA CAROLLYNE DA CRUZ MIRANDA"/>
    <n v="17281"/>
    <s v="SARAH DE SOUSA PEREIRA"/>
    <x v="1"/>
    <s v="SOBRE HORÁRIOS DE ATENDIMENTO"/>
    <s v="AGENDAMENTO"/>
    <x v="4"/>
    <m/>
    <m/>
    <n v="11912711207"/>
    <n v="11912711207"/>
    <d v="2022-04-04T17:59:00"/>
    <s v="Cacau_CC_14.03"/>
    <n v="1649104069648110"/>
    <s v="Preditivo"/>
    <n v="10738"/>
    <s v="CACAU SHOW CI"/>
    <s v="Não"/>
    <m/>
    <m/>
    <m/>
    <m/>
    <m/>
    <m/>
    <s v="ESTHER SANTOS DE MORAES"/>
    <n v="5161746483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bigmaick9090@gmail.com"/>
    <s v="NI"/>
    <d v="1903-05-18T00:00:00"/>
    <s v="Sem faturamento"/>
    <s v="SC CRICIUMA CENTRO"/>
    <s v="NI"/>
    <m/>
  </r>
  <r>
    <x v="2"/>
    <x v="18"/>
    <n v="0.7319444444444444"/>
    <d v="1899-12-30T00:04:09"/>
    <x v="2"/>
    <x v="2"/>
    <s v="11"/>
    <x v="1"/>
    <x v="1"/>
    <n v="7931641"/>
    <n v="21688547"/>
    <d v="2022-04-04T17:34:48"/>
    <d v="2022-04-04T17:38:57"/>
    <x v="0"/>
    <s v="ANA CAROLLYNE DA CRUZ MIRANDA"/>
    <n v="17281"/>
    <s v="SARAH DE SOUSA PEREIRA"/>
    <x v="0"/>
    <s v="CONFIRMOU PRESENÇA NA LOJA"/>
    <s v="ACEITE"/>
    <x v="0"/>
    <m/>
    <m/>
    <n v="11950627717"/>
    <m/>
    <m/>
    <s v="Cacau_CC_07.03.csv"/>
    <n v="1649104467655190"/>
    <s v="Preditivo"/>
    <n v="10738"/>
    <s v="CACAU SHOW CI"/>
    <s v="Não"/>
    <m/>
    <m/>
    <m/>
    <m/>
    <m/>
    <m/>
    <s v="LetÃ­cia Augusta dos"/>
    <n v="3385892287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graneirop@gmail.com"/>
    <s v="NI"/>
    <n v="2333"/>
    <s v="Sem faturamento"/>
    <s v="SP BAURU SH NACOES BAURU"/>
    <s v="NI"/>
    <m/>
  </r>
  <r>
    <x v="2"/>
    <x v="18"/>
    <n v="0.73541666666666661"/>
    <d v="1899-12-30T00:01:25"/>
    <x v="2"/>
    <x v="2"/>
    <s v="53"/>
    <x v="2"/>
    <x v="0"/>
    <n v="7932004"/>
    <n v="24227983"/>
    <d v="2022-04-04T17:39:26"/>
    <d v="2022-04-04T17:40:51"/>
    <x v="0"/>
    <s v="ANA CAROLLYNE DA CRUZ MIRANDA"/>
    <n v="17281"/>
    <s v="SARAH DE SOUSA PEREIRA"/>
    <x v="1"/>
    <s v="PEDIU PARA LIGAR EM OUTRO MOMENTO"/>
    <s v="AGENDAMENTO"/>
    <x v="2"/>
    <m/>
    <m/>
    <n v="53999787315"/>
    <n v="53999787315"/>
    <d v="2022-04-04T18:10:00"/>
    <s v="Cacau_CC_31.03"/>
    <n v="1649104735658040"/>
    <s v="Preditivo"/>
    <n v="10738"/>
    <s v="CACAU SHOW CI"/>
    <s v="Não"/>
    <m/>
    <m/>
    <m/>
    <m/>
    <m/>
    <m/>
    <s v="Wesley de Oliveira duarte"/>
    <n v="5073609077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nanydalla@hotmail.com"/>
    <s v="NI"/>
    <n v="1719"/>
    <s v="Entre R$20.000 e R$29.999"/>
    <s v="SC ITAPEMA MEIA PRAIA"/>
    <s v="NI"/>
    <m/>
  </r>
  <r>
    <x v="2"/>
    <x v="18"/>
    <n v="0.73888888888888893"/>
    <d v="1899-12-30T00:07:08"/>
    <x v="1"/>
    <x v="2"/>
    <s v="49"/>
    <x v="0"/>
    <x v="0"/>
    <n v="7932377"/>
    <n v="24227892"/>
    <d v="2022-04-04T17:44:15"/>
    <d v="2022-04-04T17:51:23"/>
    <x v="0"/>
    <s v="SILVIO ANTONIO RIBEIRO BRUZACA JUNIOR"/>
    <n v="17286"/>
    <s v="SARAH DE SOUSA PEREIRA"/>
    <x v="0"/>
    <s v="CONFIRMOU PRESENÇA NA LOJA"/>
    <s v="ACEITE"/>
    <x v="0"/>
    <m/>
    <m/>
    <n v="49999755784"/>
    <m/>
    <m/>
    <s v="Cacau_CC_31.03"/>
    <n v="1649105037663120"/>
    <s v="Preditivo"/>
    <n v="10738"/>
    <s v="CACAU SHOW CI"/>
    <s v="Não"/>
    <m/>
    <m/>
    <m/>
    <m/>
    <m/>
    <m/>
    <s v="Tatiane dala vale costa"/>
    <n v="858713390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dilsonsr062@hotmail.com"/>
    <s v="NI"/>
    <n v="2407"/>
    <s v="Entre R$300 e R$1.999"/>
    <s v="SP SAO VICENTE SM CARREFOUR"/>
    <s v="NI"/>
    <m/>
  </r>
  <r>
    <x v="2"/>
    <x v="18"/>
    <n v="0.74652777777777779"/>
    <d v="1899-12-30T00:00:18"/>
    <x v="1"/>
    <x v="2"/>
    <s v="11"/>
    <x v="1"/>
    <x v="1"/>
    <n v="7933240"/>
    <n v="24072940"/>
    <d v="2022-04-04T17:55:19"/>
    <d v="2022-04-04T17:55:37"/>
    <x v="0"/>
    <s v="SILVIO ANTONIO RIBEIRO BRUZACA JUNIOR"/>
    <n v="17286"/>
    <s v="SARAH DE SOUSA PEREIRA"/>
    <x v="0"/>
    <s v="CONFIRMOU PRESENÇA NA LOJA"/>
    <s v="ACEITE"/>
    <x v="0"/>
    <m/>
    <m/>
    <n v="11986449610"/>
    <m/>
    <m/>
    <s v="Cacau_CC_28.03"/>
    <m/>
    <s v="Consulta De Cliente"/>
    <n v="10738"/>
    <s v="CACAU SHOW CI"/>
    <s v="Não"/>
    <m/>
    <m/>
    <m/>
    <m/>
    <m/>
    <m/>
    <s v="FERNANDA SOUZA DE MELLO"/>
    <n v="2838392689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gmarcia.cola@gmail.com"/>
    <s v="NI"/>
    <d v="1903-11-05T00:00:00"/>
    <s v="Entre R$30.000 e R$99.999"/>
    <s v="SP SANTA FE DO SUL CENTRO"/>
    <s v="NI"/>
    <m/>
  </r>
  <r>
    <x v="2"/>
    <x v="19"/>
    <n v="0.75277777777777777"/>
    <d v="1899-12-30T00:00:54"/>
    <x v="1"/>
    <x v="2"/>
    <s v="16"/>
    <x v="1"/>
    <x v="1"/>
    <n v="7933864"/>
    <n v="24165706"/>
    <d v="2022-04-04T18:04:18"/>
    <d v="2022-04-04T18:05:12"/>
    <x v="0"/>
    <s v="SILVIO ANTONIO RIBEIRO BRUZACA JUNIOR"/>
    <n v="17286"/>
    <s v="SARAH DE SOUSA PEREIRA"/>
    <x v="1"/>
    <s v="PEDIU PARA LIGAR EM OUTRO MOMENTO"/>
    <s v="AGENDAMENTO"/>
    <x v="2"/>
    <m/>
    <m/>
    <n v="16992752100"/>
    <n v="16992752100"/>
    <d v="2022-04-04T19:00:00"/>
    <s v="Cacau_CC_30.03"/>
    <n v="1649106230679570"/>
    <s v="Preditivo"/>
    <n v="10738"/>
    <s v="CACAU SHOW CI"/>
    <s v="Não"/>
    <m/>
    <m/>
    <m/>
    <m/>
    <m/>
    <m/>
    <s v="DAIANE FERNANDES GAMBA MARQUES"/>
    <n v="3831836485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fatima.dp@gmail.com"/>
    <s v="NI"/>
    <d v="1906-01-04T00:00:00"/>
    <s v="Sem faturamento"/>
    <s v="RS PORTO ALEGRE SH LINDOIA"/>
    <s v="NI"/>
    <m/>
  </r>
  <r>
    <x v="2"/>
    <x v="19"/>
    <n v="0.75486111111111109"/>
    <d v="1899-12-30T00:00:22"/>
    <x v="1"/>
    <x v="2"/>
    <s v="14"/>
    <x v="1"/>
    <x v="1"/>
    <n v="7934105"/>
    <n v="23187292"/>
    <d v="2022-04-04T18:07:23"/>
    <d v="2022-04-04T18:07:45"/>
    <x v="0"/>
    <s v="SILVIO ANTONIO RIBEIRO BRUZACA JUNIOR"/>
    <n v="17286"/>
    <s v="SARAH DE SOUSA PEREIRA"/>
    <x v="0"/>
    <s v="CONFIRMOU PRESENÇA NA LOJA"/>
    <s v="ACEITE"/>
    <x v="0"/>
    <m/>
    <m/>
    <n v="14991779130"/>
    <m/>
    <m/>
    <s v="Cacau_CC_18.03"/>
    <m/>
    <s v="Consulta De Cliente"/>
    <n v="10738"/>
    <s v="CACAU SHOW CI"/>
    <s v="Não"/>
    <m/>
    <m/>
    <m/>
    <m/>
    <m/>
    <m/>
    <s v="Fernando Henrique  Barbosa"/>
    <n v="4265183387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juliamariana2302@gmail.com"/>
    <s v="NI"/>
    <n v="1318"/>
    <s v="Sem faturamento"/>
    <s v="SP RIO CLARO CENTRO"/>
    <s v="NI"/>
    <m/>
  </r>
  <r>
    <x v="2"/>
    <x v="19"/>
    <n v="0.75624999999999998"/>
    <d v="1899-12-30T00:02:58"/>
    <x v="2"/>
    <x v="2"/>
    <s v="14"/>
    <x v="1"/>
    <x v="1"/>
    <n v="7934269"/>
    <n v="25426112"/>
    <d v="2022-04-04T18:09:33"/>
    <d v="2022-04-04T18:12:31"/>
    <x v="0"/>
    <s v="ANA CAROLLYNE DA CRUZ MIRANDA"/>
    <n v="17281"/>
    <s v="SARAH DE SOUSA PEREIRA"/>
    <x v="0"/>
    <s v="CONFIRMOU PRESENÇA NA LOJA"/>
    <s v="ACEITE"/>
    <x v="0"/>
    <m/>
    <m/>
    <n v="14996195802"/>
    <m/>
    <m/>
    <s v="Cacau_CC_04.04"/>
    <n v="1649106526683770"/>
    <s v="Preditivo"/>
    <n v="10738"/>
    <s v="CACAU SHOW CI"/>
    <s v="Não"/>
    <m/>
    <m/>
    <m/>
    <m/>
    <m/>
    <m/>
    <s v="isabela da silva mendes"/>
    <n v="4797377682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paulajandira@gmail.com"/>
    <s v="NI"/>
    <d v="1927-03-26T00:00:00"/>
    <s v="Entre R$5.000 e R$9.999"/>
    <s v="SP JUNDIAI SUPERMERCADO BOA"/>
    <s v="NI"/>
    <m/>
  </r>
  <r>
    <x v="2"/>
    <x v="19"/>
    <n v="0.76041666666666663"/>
    <d v="1899-12-30T00:11:56"/>
    <x v="2"/>
    <x v="2"/>
    <s v="51"/>
    <x v="2"/>
    <x v="0"/>
    <n v="7934705"/>
    <n v="24228024"/>
    <d v="2022-04-04T18:15:17"/>
    <d v="2022-04-04T18:27:13"/>
    <x v="0"/>
    <s v="ANA CAROLLYNE DA CRUZ MIRANDA"/>
    <n v="17281"/>
    <s v="SARAH DE SOUSA PEREIRA"/>
    <x v="0"/>
    <s v="CONFIRMOU PRESENÇA NA LOJA"/>
    <s v="ACEITE"/>
    <x v="0"/>
    <m/>
    <m/>
    <n v="51996706112"/>
    <m/>
    <m/>
    <s v="Cacau_CC_31.03"/>
    <n v="1649106903687730"/>
    <s v="Preditivo"/>
    <n v="10738"/>
    <s v="CACAU SHOW CI"/>
    <s v="Não"/>
    <m/>
    <m/>
    <m/>
    <m/>
    <m/>
    <m/>
    <s v="Leonardo Sozin Rufino"/>
    <n v="6109004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dossantoscamilly4@gmail.com"/>
    <s v="NI"/>
    <d v="1903-01-10T00:00:00"/>
    <s v="Entre R$5.000 e R$9.999"/>
    <s v="SP SAO CAETANO DO SUL VILA NOVA GERTY"/>
    <s v="NI"/>
    <m/>
  </r>
  <r>
    <x v="2"/>
    <x v="19"/>
    <n v="0.76874999999999993"/>
    <d v="1899-12-30T00:00:22"/>
    <x v="1"/>
    <x v="2"/>
    <s v="13"/>
    <x v="1"/>
    <x v="1"/>
    <n v="7935670"/>
    <n v="22939032"/>
    <d v="2022-04-04T18:27:45"/>
    <d v="2022-04-04T18:28:07"/>
    <x v="0"/>
    <s v="SILVIO ANTONIO RIBEIRO BRUZACA JUNIOR"/>
    <n v="17286"/>
    <s v="SARAH DE SOUSA PEREIRA"/>
    <x v="0"/>
    <s v="CONFIRMOU PRESENÇA NA LOJA"/>
    <s v="ACEITE"/>
    <x v="0"/>
    <m/>
    <m/>
    <n v="13991564660"/>
    <m/>
    <m/>
    <s v="Cacau_CC_16.03"/>
    <m/>
    <s v="Consulta De Cliente"/>
    <n v="10738"/>
    <s v="CACAU SHOW CI"/>
    <s v="Não"/>
    <m/>
    <m/>
    <m/>
    <m/>
    <m/>
    <m/>
    <s v="Samantha Mendes AdÃ£o Aguiar"/>
    <n v="3463143089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fab5781ppaskd@outlook.com"/>
    <s v="NI"/>
    <d v="1930-12-19T00:00:00"/>
    <s v="Entre R$5.000 e R$9.999"/>
    <s v="SP PEREIRA BARRETO CENTRO"/>
    <s v="NI"/>
    <m/>
  </r>
  <r>
    <x v="2"/>
    <x v="19"/>
    <n v="0.76874999999999993"/>
    <d v="1899-12-30T00:02:23"/>
    <x v="2"/>
    <x v="2"/>
    <s v="48"/>
    <x v="0"/>
    <x v="0"/>
    <n v="7935665"/>
    <n v="23694344"/>
    <d v="2022-04-04T18:27:41"/>
    <d v="2022-04-04T18:30:04"/>
    <x v="0"/>
    <s v="ANA CAROLLYNE DA CRUZ MIRANDA"/>
    <n v="17281"/>
    <s v="SARAH DE SOUSA PEREIRA"/>
    <x v="0"/>
    <s v="CONFIRMOU PRESENÇA NA LOJA"/>
    <s v="ACEITE"/>
    <x v="0"/>
    <m/>
    <m/>
    <n v="48996460421"/>
    <m/>
    <m/>
    <s v="Cacau_CC_25.03.csv"/>
    <n v="1649107585694830"/>
    <s v="Preditivo"/>
    <n v="10738"/>
    <s v="CACAU SHOW CI"/>
    <s v="Não"/>
    <m/>
    <m/>
    <m/>
    <m/>
    <m/>
    <m/>
    <s v="Edson Ricardo Becker de Souza"/>
    <n v="3250282901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tarcianaribeiro762@gmail.com"/>
    <s v="NI"/>
    <n v="1819"/>
    <s v="Entre R$5.000 e R$9.999"/>
    <s v="SP NOVO HORIZONTE CENTRO"/>
    <s v="NI"/>
    <m/>
  </r>
  <r>
    <x v="2"/>
    <x v="20"/>
    <n v="0.78888888888888886"/>
    <d v="1899-12-30T00:02:12"/>
    <x v="2"/>
    <x v="2"/>
    <s v="15"/>
    <x v="1"/>
    <x v="1"/>
    <n v="7937515"/>
    <n v="25426117"/>
    <d v="2022-04-04T18:56:06"/>
    <d v="2022-04-04T18:58:18"/>
    <x v="0"/>
    <s v="ANA CAROLLYNE DA CRUZ MIRANDA"/>
    <n v="17281"/>
    <s v="SARAH DE SOUSA PEREIRA"/>
    <x v="0"/>
    <s v="CONFIRMOU PRESENÇA NA LOJA"/>
    <s v="ACEITE"/>
    <x v="0"/>
    <m/>
    <m/>
    <n v="15974023865"/>
    <m/>
    <m/>
    <s v="Cacau_CC_04.04"/>
    <n v="1649109348697360"/>
    <s v="Preditivo"/>
    <n v="10738"/>
    <s v="CACAU SHOW CI"/>
    <s v="Não"/>
    <m/>
    <m/>
    <m/>
    <m/>
    <m/>
    <m/>
    <s v="Fernanda Garcia Pineda"/>
    <n v="39531530807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marcelokehl18@gmail.com"/>
    <s v="NI"/>
    <n v="14197"/>
    <s v="Entre R$300 e R$1.999"/>
    <s v="SC SAO JOSE DO CEDRO CENTRO"/>
    <s v="NI"/>
    <m/>
  </r>
  <r>
    <x v="2"/>
    <x v="20"/>
    <n v="0.79027777777777775"/>
    <d v="1899-12-30T00:00:23"/>
    <x v="2"/>
    <x v="2"/>
    <s v="11"/>
    <x v="1"/>
    <x v="1"/>
    <n v="7937674"/>
    <n v="25426237"/>
    <d v="2022-04-04T18:58:32"/>
    <d v="2022-04-04T18:58:55"/>
    <x v="0"/>
    <s v="ANA CAROLLYNE DA CRUZ MIRANDA"/>
    <n v="17281"/>
    <s v="SARAH DE SOUSA PEREIRA"/>
    <x v="1"/>
    <s v="SOBRE HORÁRIOS DE ATENDIMENTO"/>
    <s v="AGENDAMENTO"/>
    <x v="4"/>
    <m/>
    <m/>
    <n v="11986390800"/>
    <n v="11986390800"/>
    <d v="2022-04-04T19:28:00"/>
    <s v="Cacau_CC_04.04"/>
    <n v="1649109489699180"/>
    <s v="Preditivo"/>
    <n v="10738"/>
    <s v="CACAU SHOW CI"/>
    <s v="Não"/>
    <m/>
    <m/>
    <m/>
    <m/>
    <m/>
    <m/>
    <s v="Silvana Olhiara Zaramella"/>
    <n v="4379652874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santosnzdick44@gmail.com"/>
    <s v="NI"/>
    <n v="2196"/>
    <s v="Sem faturamento"/>
    <s v="RS PORTO ALEGRE SH LINDOIA"/>
    <s v="NI"/>
    <m/>
  </r>
  <r>
    <x v="2"/>
    <x v="20"/>
    <n v="0.7895833333333333"/>
    <d v="1899-12-30T00:06:21"/>
    <x v="1"/>
    <x v="2"/>
    <s v="54"/>
    <x v="2"/>
    <x v="0"/>
    <n v="7937615"/>
    <n v="25426193"/>
    <d v="2022-04-04T18:57:31"/>
    <d v="2022-04-04T19:03:52"/>
    <x v="0"/>
    <s v="SILVIO ANTONIO RIBEIRO BRUZACA JUNIOR"/>
    <n v="17286"/>
    <s v="SARAH DE SOUSA PEREIRA"/>
    <x v="0"/>
    <s v="CONFIRMOU PRESENÇA NA LOJA"/>
    <s v="ACEITE"/>
    <x v="0"/>
    <m/>
    <m/>
    <n v="54981204068"/>
    <m/>
    <m/>
    <s v="Cacau_CC_04.04"/>
    <n v="1649109435698470"/>
    <s v="Preditivo"/>
    <n v="10738"/>
    <s v="CACAU SHOW CI"/>
    <s v="Não"/>
    <m/>
    <m/>
    <m/>
    <m/>
    <m/>
    <m/>
    <s v="Vinicius Carnaval"/>
    <n v="518419509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evellynclferraz@hotmail.com"/>
    <s v="NI"/>
    <d v="1903-11-16T00:00:00"/>
    <s v="Entre R$10.000 e R$19.999"/>
    <s v="SP SAO PAULO SH CENTRAL PLAZA"/>
    <s v="NI"/>
    <m/>
  </r>
  <r>
    <x v="2"/>
    <x v="21"/>
    <n v="0.80763888888888891"/>
    <d v="1899-12-30T00:01:18"/>
    <x v="2"/>
    <x v="2"/>
    <s v="11"/>
    <x v="1"/>
    <x v="1"/>
    <n v="7938278"/>
    <n v="24165795"/>
    <d v="2022-04-04T19:23:21"/>
    <d v="2022-04-04T19:24:39"/>
    <x v="0"/>
    <s v="ANA CAROLLYNE DA CRUZ MIRANDA"/>
    <n v="17281"/>
    <s v="SARAH DE SOUSA PEREIRA"/>
    <x v="1"/>
    <s v="PEDIU PARA LIGAR EM OUTRO MOMENTO"/>
    <s v="AGENDAMENTO"/>
    <x v="2"/>
    <m/>
    <m/>
    <n v="11913276576"/>
    <n v="11913276576"/>
    <d v="2022-04-04T19:54:00"/>
    <s v="Cacau_CC_30.03"/>
    <n v="1649110981720310"/>
    <s v="Preditivo"/>
    <n v="10738"/>
    <s v="CACAU SHOW CI"/>
    <s v="Não"/>
    <m/>
    <m/>
    <m/>
    <m/>
    <m/>
    <m/>
    <s v="Ana Rafaella da Silva"/>
    <n v="195483138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renatacarvalho387@yahoo.com.com"/>
    <s v="NI"/>
    <d v="1906-10-29T00:00:00"/>
    <s v="Entre R$30.000 e R$99.999"/>
    <s v="SC BLUMENAU SH PARK EUROPEU"/>
    <s v="NI"/>
    <m/>
  </r>
  <r>
    <x v="2"/>
    <x v="21"/>
    <n v="0.80625000000000002"/>
    <d v="1899-12-30T00:05:09"/>
    <x v="1"/>
    <x v="2"/>
    <s v="51"/>
    <x v="2"/>
    <x v="0"/>
    <n v="7938206"/>
    <n v="24165689"/>
    <d v="2022-04-04T19:21:27"/>
    <d v="2022-04-04T19:26:36"/>
    <x v="0"/>
    <s v="SILVIO ANTONIO RIBEIRO BRUZACA JUNIOR"/>
    <n v="17286"/>
    <s v="SARAH DE SOUSA PEREIRA"/>
    <x v="0"/>
    <s v="CONFIRMOU PRESENÇA NA LOJA"/>
    <s v="ACEITE"/>
    <x v="0"/>
    <m/>
    <m/>
    <n v="51993737981"/>
    <m/>
    <m/>
    <s v="Cacau_CC_30.03"/>
    <n v="1649110866718480"/>
    <s v="Preditivo"/>
    <n v="10738"/>
    <s v="CACAU SHOW CI"/>
    <s v="Não"/>
    <m/>
    <m/>
    <m/>
    <m/>
    <m/>
    <m/>
    <s v="JoÃ£o Lauro Garcia Pereira"/>
    <n v="57954690091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erica.d.ferreira.p@gmail.com"/>
    <s v="NI"/>
    <n v="12474"/>
    <s v="Entre R$300 e R$1.999"/>
    <s v="SP GUARUJA CONT ENSEADA"/>
    <s v="NI"/>
    <m/>
  </r>
  <r>
    <x v="2"/>
    <x v="22"/>
    <n v="0.81527777777777777"/>
    <d v="1899-12-30T00:02:25"/>
    <x v="2"/>
    <x v="2"/>
    <s v="13"/>
    <x v="1"/>
    <x v="1"/>
    <n v="7938960"/>
    <n v="21517092"/>
    <d v="2022-04-04T19:34:53"/>
    <d v="2022-04-04T19:37:18"/>
    <x v="0"/>
    <s v="ANA CAROLLYNE DA CRUZ MIRANDA"/>
    <n v="17281"/>
    <s v="SARAH DE SOUSA PEREIRA"/>
    <x v="1"/>
    <s v="PREFERIU FALAR PELO WHATSAPP"/>
    <s v="AGENDAMENTO"/>
    <x v="1"/>
    <m/>
    <m/>
    <n v="13991124337"/>
    <n v="13991124337"/>
    <d v="2022-04-04T20:06:00"/>
    <s v="CC_02_03"/>
    <n v="1649111671729650"/>
    <s v="Preditivo"/>
    <n v="10738"/>
    <s v="CACAU SHOW CI"/>
    <s v="Não"/>
    <m/>
    <m/>
    <m/>
    <m/>
    <m/>
    <m/>
    <s v="Luiz Carlos Silva Santos"/>
    <n v="3435940786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preisler387@gmail.com"/>
    <s v="NI"/>
    <d v="1905-01-26T00:00:00"/>
    <s v="Entre R$30.000 e R$99.999"/>
    <s v="SP BARIRI CENTRO"/>
    <s v="NI"/>
    <m/>
  </r>
  <r>
    <x v="2"/>
    <x v="22"/>
    <n v="0.81597222222222221"/>
    <d v="1899-12-30T00:04:58"/>
    <x v="1"/>
    <x v="2"/>
    <s v="55"/>
    <x v="2"/>
    <x v="0"/>
    <n v="7939017"/>
    <n v="24228060"/>
    <d v="2022-04-04T19:35:52"/>
    <d v="2022-04-04T19:40:50"/>
    <x v="0"/>
    <s v="SILVIO ANTONIO RIBEIRO BRUZACA JUNIOR"/>
    <n v="17286"/>
    <s v="SARAH DE SOUSA PEREIRA"/>
    <x v="0"/>
    <s v="CONFIRMOU PRESENÇA NA LOJA"/>
    <s v="ACEITE"/>
    <x v="0"/>
    <m/>
    <m/>
    <n v="55991092594"/>
    <m/>
    <m/>
    <s v="Cacau_CC_31.03"/>
    <n v="1649111723730310"/>
    <s v="Preditivo"/>
    <n v="10738"/>
    <s v="CACAU SHOW CI"/>
    <s v="Não"/>
    <m/>
    <m/>
    <m/>
    <m/>
    <m/>
    <m/>
    <s v="Andressa de Lima"/>
    <n v="388660201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paulo23801@gmail.com"/>
    <s v="NI"/>
    <d v="1916-10-23T00:00:00"/>
    <s v="Entre R$30.000 e R$99.999"/>
    <s v="RS ALVORADA CENTRO"/>
    <s v="NI"/>
    <m/>
  </r>
  <r>
    <x v="2"/>
    <x v="22"/>
    <n v="0.82152777777777775"/>
    <d v="1899-12-30T00:00:23"/>
    <x v="2"/>
    <x v="2"/>
    <s v="51"/>
    <x v="2"/>
    <x v="0"/>
    <n v="7939479"/>
    <n v="23694360"/>
    <d v="2022-04-04T19:43:27"/>
    <d v="2022-04-04T19:43:50"/>
    <x v="0"/>
    <s v="ANA CAROLLYNE DA CRUZ MIRANDA"/>
    <n v="17281"/>
    <s v="SARAH DE SOUSA PEREIRA"/>
    <x v="0"/>
    <s v="CONFIRMOU PRESENÇA NA LOJA"/>
    <s v="ACEITE"/>
    <x v="0"/>
    <m/>
    <m/>
    <n v="51983160387"/>
    <m/>
    <m/>
    <s v="Cacau_CC_25.03.csv"/>
    <n v="1649112067734760"/>
    <s v="Preditivo"/>
    <n v="10738"/>
    <s v="CACAU SHOW CI"/>
    <s v="Não"/>
    <m/>
    <m/>
    <m/>
    <m/>
    <m/>
    <m/>
    <s v="Maria de Lourdes Moreira xavier"/>
    <n v="4626860001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nagabrilhana@gmail.com"/>
    <s v="NI"/>
    <d v="1903-05-01T00:00:00"/>
    <s v="Acima de R$100.000"/>
    <s v="SP SUZANO SH SUZANO"/>
    <s v="NI"/>
    <m/>
  </r>
  <r>
    <x v="2"/>
    <x v="22"/>
    <n v="0.8222222222222223"/>
    <d v="1899-12-30T00:03:54"/>
    <x v="2"/>
    <x v="2"/>
    <s v="16"/>
    <x v="1"/>
    <x v="1"/>
    <n v="7939522"/>
    <n v="24228118"/>
    <d v="2022-04-04T19:44:10"/>
    <d v="2022-04-04T19:48:04"/>
    <x v="0"/>
    <s v="ANA CAROLLYNE DA CRUZ MIRANDA"/>
    <n v="17281"/>
    <s v="SARAH DE SOUSA PEREIRA"/>
    <x v="0"/>
    <s v="CONFIRMOU PRESENÇA NA LOJA"/>
    <s v="ACEITE"/>
    <x v="0"/>
    <m/>
    <m/>
    <n v="16993131204"/>
    <m/>
    <m/>
    <s v="Cacau_CC_31.03"/>
    <n v="1649112235737470"/>
    <s v="Preditivo"/>
    <n v="10738"/>
    <s v="CACAU SHOW CI"/>
    <s v="Não"/>
    <m/>
    <m/>
    <m/>
    <m/>
    <m/>
    <m/>
    <s v="Solange Costa De Oliveira"/>
    <n v="40194218899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crisfe100514@gmail.com"/>
    <s v="NI"/>
    <n v="1582"/>
    <s v="Entre R$20.000 e R$29.999"/>
    <s v="SP DIADEMA PIRAPORINHA"/>
    <s v="NI"/>
    <m/>
  </r>
  <r>
    <x v="2"/>
    <x v="23"/>
    <n v="0.8340277777777777"/>
    <d v="1899-12-30T00:05:40"/>
    <x v="1"/>
    <x v="2"/>
    <s v="18"/>
    <x v="1"/>
    <x v="1"/>
    <n v="7940583"/>
    <n v="24165852"/>
    <d v="2022-04-04T20:01:12"/>
    <d v="2022-04-04T20:06:52"/>
    <x v="0"/>
    <s v="SILVIO ANTONIO RIBEIRO BRUZACA JUNIOR"/>
    <n v="17286"/>
    <s v="SARAH DE SOUSA PEREIRA"/>
    <x v="0"/>
    <s v="CONFIRMOU PRESENÇA NA LOJA"/>
    <s v="ACEITE"/>
    <x v="0"/>
    <m/>
    <m/>
    <n v="18997598836"/>
    <m/>
    <m/>
    <s v="Cacau_CC_30.03"/>
    <n v="1649113249743560"/>
    <s v="Preditivo"/>
    <n v="10738"/>
    <s v="CACAU SHOW CI"/>
    <s v="Não"/>
    <m/>
    <m/>
    <m/>
    <m/>
    <m/>
    <m/>
    <s v="Jessica caldeiro de oliveira"/>
    <n v="4286080889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cintiapolezel@hotmail.com"/>
    <s v="NI"/>
    <n v="5820"/>
    <s v="Entre R$2.000 e R$4.999"/>
    <s v="SP PROMISSAO CENTRO"/>
    <s v="NI"/>
    <m/>
  </r>
  <r>
    <x v="2"/>
    <x v="23"/>
    <n v="0.83750000000000002"/>
    <d v="1899-12-30T00:00:27"/>
    <x v="2"/>
    <x v="2"/>
    <s v="19"/>
    <x v="1"/>
    <x v="1"/>
    <n v="7940896"/>
    <n v="25426166"/>
    <d v="2022-04-04T20:06:20"/>
    <d v="2022-04-04T20:06:47"/>
    <x v="0"/>
    <s v="ANA CAROLLYNE DA CRUZ MIRANDA"/>
    <n v="17281"/>
    <s v="SARAH DE SOUSA PEREIRA"/>
    <x v="1"/>
    <s v="PEDIU PARA LIGAR EM OUTRO MOMENTO"/>
    <s v="AGENDAMENTO"/>
    <x v="2"/>
    <m/>
    <m/>
    <n v="19991350169"/>
    <n v="19991350169"/>
    <d v="2022-04-04T20:36:00"/>
    <s v="Cacau_CC_04.04"/>
    <n v="1649113534748790"/>
    <s v="Preditivo"/>
    <n v="10738"/>
    <s v="CACAU SHOW CI"/>
    <s v="Não"/>
    <m/>
    <m/>
    <m/>
    <m/>
    <m/>
    <m/>
    <s v="Eliana Martins da Silva"/>
    <n v="798179384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ecleysalles9@gmail.com"/>
    <s v="NI"/>
    <n v="1217"/>
    <s v="Acima de R$100.000"/>
    <s v="SP SUZANO SH SUZANO"/>
    <s v="NI"/>
    <m/>
  </r>
  <r>
    <x v="2"/>
    <x v="23"/>
    <n v="0.83750000000000002"/>
    <d v="1899-12-30T00:00:45"/>
    <x v="2"/>
    <x v="2"/>
    <s v="51"/>
    <x v="2"/>
    <x v="0"/>
    <n v="7940940"/>
    <n v="24165848"/>
    <d v="2022-04-04T20:06:58"/>
    <d v="2022-04-04T20:07:43"/>
    <x v="0"/>
    <s v="ANA CAROLLYNE DA CRUZ MIRANDA"/>
    <n v="17281"/>
    <s v="SARAH DE SOUSA PEREIRA"/>
    <x v="1"/>
    <s v="SOBRE HORÁRIOS DE ATENDIMENTO"/>
    <s v="AGENDAMENTO"/>
    <x v="4"/>
    <m/>
    <m/>
    <n v="51997880578"/>
    <n v="51997880578"/>
    <d v="2022-04-04T20:37:00"/>
    <s v="Cacau_CC_30.03"/>
    <n v="1649113588749640"/>
    <s v="Preditivo"/>
    <n v="10738"/>
    <s v="CACAU SHOW CI"/>
    <s v="Não"/>
    <m/>
    <m/>
    <m/>
    <m/>
    <m/>
    <m/>
    <s v="Janine Monteiro dos Santos"/>
    <n v="8604838406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sergioluischierici@gmail.com"/>
    <s v="NI"/>
    <d v="1904-09-21T00:00:00"/>
    <s v="Entre R$30.000 e R$99.999"/>
    <s v="SP ADAMANTINA CENTRO"/>
    <s v="NI"/>
    <m/>
  </r>
  <r>
    <x v="2"/>
    <x v="23"/>
    <n v="0.83958333333333324"/>
    <d v="1899-12-30T00:01:25"/>
    <x v="2"/>
    <x v="2"/>
    <s v="19"/>
    <x v="1"/>
    <x v="1"/>
    <n v="7941084"/>
    <n v="24227864"/>
    <d v="2022-04-04T20:09:41"/>
    <d v="2022-04-04T20:11:06"/>
    <x v="0"/>
    <s v="ANA CAROLLYNE DA CRUZ MIRANDA"/>
    <n v="17281"/>
    <s v="SARAH DE SOUSA PEREIRA"/>
    <x v="1"/>
    <s v="SOBRE HORÁRIOS DE ATENDIMENTO"/>
    <s v="AGENDAMENTO"/>
    <x v="4"/>
    <m/>
    <m/>
    <n v="19987713717"/>
    <n v="19987713717"/>
    <d v="2022-04-04T20:40:00"/>
    <s v="Cacau_CC_31.03"/>
    <n v="1649113763752560"/>
    <s v="Preditivo"/>
    <n v="10738"/>
    <s v="CACAU SHOW CI"/>
    <s v="Não"/>
    <m/>
    <m/>
    <m/>
    <m/>
    <m/>
    <m/>
    <s v="Taina cristine dos santos luiz"/>
    <n v="4820876988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beatrizzsouza2003@gmail.com"/>
    <s v="NI"/>
    <d v="1920-10-25T00:00:00"/>
    <s v="Entre R$10.000 e R$19.999"/>
    <s v="SP JANDIRA SH PLAZA"/>
    <s v="NI"/>
    <m/>
  </r>
  <r>
    <x v="2"/>
    <x v="23"/>
    <n v="0.84097222222222223"/>
    <d v="1899-12-30T00:00:08"/>
    <x v="2"/>
    <x v="2"/>
    <s v="47"/>
    <x v="0"/>
    <x v="0"/>
    <n v="7941169"/>
    <n v="24072919"/>
    <d v="2022-04-04T20:11:07"/>
    <d v="2022-04-04T20:11:15"/>
    <x v="0"/>
    <s v="ANA CAROLLYNE DA CRUZ MIRANDA"/>
    <n v="17281"/>
    <s v="SARAH DE SOUSA PEREIRA"/>
    <x v="1"/>
    <s v="SOBRE HORÁRIOS DE ATENDIMENTO"/>
    <s v="AGENDAMENTO"/>
    <x v="4"/>
    <m/>
    <m/>
    <n v="47992033003"/>
    <n v="47992033003"/>
    <d v="2022-04-04T20:41:00"/>
    <s v="Cacau_CC_28.03"/>
    <n v="1649113793753040"/>
    <s v="Preditivo"/>
    <n v="10738"/>
    <s v="CACAU SHOW CI"/>
    <s v="Não"/>
    <m/>
    <m/>
    <m/>
    <m/>
    <m/>
    <m/>
    <s v="Silviane Aparecida de Oliveira Assis"/>
    <n v="698115090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weteka2011@gmail.com"/>
    <s v="NI"/>
    <d v="1927-12-04T00:00:00"/>
    <s v="Entre R$30.000 e R$99.999"/>
    <s v="RS TEUTONIA LANGUIRU"/>
    <s v="NI"/>
    <m/>
  </r>
  <r>
    <x v="2"/>
    <x v="23"/>
    <n v="0.84166666666666667"/>
    <d v="1899-12-30T00:00:44"/>
    <x v="2"/>
    <x v="2"/>
    <s v="51"/>
    <x v="2"/>
    <x v="0"/>
    <n v="7941232"/>
    <n v="24161200"/>
    <d v="2022-04-04T20:12:26"/>
    <d v="2022-04-04T20:13:10"/>
    <x v="0"/>
    <s v="ANA CAROLLYNE DA CRUZ MIRANDA"/>
    <n v="17281"/>
    <s v="SARAH DE SOUSA PEREIRA"/>
    <x v="1"/>
    <s v="SOBRE HORÁRIOS DE ATENDIMENTO"/>
    <s v="AGENDAMENTO"/>
    <x v="4"/>
    <m/>
    <m/>
    <n v="51997345124"/>
    <n v="51997345124"/>
    <d v="2022-04-04T20:43:00"/>
    <s v="Cacau_CC_29.03"/>
    <n v="1649113928755460"/>
    <s v="Preditivo"/>
    <n v="10738"/>
    <s v="CACAU SHOW CI"/>
    <s v="Não"/>
    <m/>
    <m/>
    <m/>
    <m/>
    <m/>
    <m/>
    <s v="Cristiano ferraz"/>
    <n v="372706002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juliane.lpg91@gmail.com"/>
    <s v="NI"/>
    <n v="2151"/>
    <s v="Entre R$30.000 e R$99.999"/>
    <s v="RS ESTEIO CENTRO"/>
    <s v="NI"/>
    <m/>
  </r>
  <r>
    <x v="2"/>
    <x v="23"/>
    <n v="0.84236111111111101"/>
    <d v="1899-12-30T00:03:40"/>
    <x v="2"/>
    <x v="2"/>
    <s v="19"/>
    <x v="1"/>
    <x v="1"/>
    <n v="7941302"/>
    <n v="24165581"/>
    <d v="2022-04-04T20:13:50"/>
    <d v="2022-04-04T20:17:30"/>
    <x v="0"/>
    <s v="ANA CAROLLYNE DA CRUZ MIRANDA"/>
    <n v="17281"/>
    <s v="SARAH DE SOUSA PEREIRA"/>
    <x v="0"/>
    <s v="CONFIRMOU PRESENÇA NA LOJA"/>
    <s v="ACEITE"/>
    <x v="0"/>
    <m/>
    <m/>
    <n v="19989907093"/>
    <m/>
    <m/>
    <s v="Cacau_CC_30.03"/>
    <n v="1649114003756770"/>
    <s v="Preditivo"/>
    <n v="10738"/>
    <s v="CACAU SHOW CI"/>
    <s v="Não"/>
    <m/>
    <m/>
    <m/>
    <m/>
    <m/>
    <m/>
    <s v="Maria idalene Moraes do nascimento"/>
    <n v="44938918234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moniquebueno27@outlook.com"/>
    <s v="NI"/>
    <d v="1902-09-26T00:00:00"/>
    <s v="Entre R$30.000 e R$99.999"/>
    <s v="SP BRAGANCA PAULISTA CENTRO"/>
    <s v="NI"/>
    <m/>
  </r>
  <r>
    <x v="2"/>
    <x v="23"/>
    <n v="0.84652777777777777"/>
    <d v="1899-12-30T00:00:55"/>
    <x v="2"/>
    <x v="2"/>
    <s v="19"/>
    <x v="1"/>
    <x v="1"/>
    <n v="7941609"/>
    <n v="23637995"/>
    <d v="2022-04-04T20:19:23"/>
    <d v="2022-04-04T20:20:18"/>
    <x v="0"/>
    <s v="ANA CAROLLYNE DA CRUZ MIRANDA"/>
    <n v="17281"/>
    <s v="SARAH DE SOUSA PEREIRA"/>
    <x v="1"/>
    <s v="SOBRE HORÁRIOS DE ATENDIMENTO"/>
    <s v="AGENDAMENTO"/>
    <x v="4"/>
    <m/>
    <m/>
    <n v="19994512951"/>
    <n v="19994512951"/>
    <d v="2022-04-04T20:49:00"/>
    <s v="Cacau_CC_24.03"/>
    <n v="1649114344761840"/>
    <s v="Preditivo"/>
    <n v="10738"/>
    <s v="CACAU SHOW CI"/>
    <s v="Não"/>
    <m/>
    <m/>
    <m/>
    <m/>
    <m/>
    <m/>
    <s v="Angela Cristima Marques Andruchow"/>
    <n v="4875462484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mmcontato_souza@hotmail.com"/>
    <s v="NI"/>
    <n v="2130"/>
    <s v="Entre R$30.000 e R$99.999"/>
    <s v="SP TAUBATE SH TAUBATE"/>
    <s v="NI"/>
    <m/>
  </r>
  <r>
    <x v="2"/>
    <x v="23"/>
    <n v="0.84513888888888899"/>
    <d v="1899-12-30T00:05:54"/>
    <x v="1"/>
    <x v="2"/>
    <s v="17"/>
    <x v="1"/>
    <x v="1"/>
    <n v="7941506"/>
    <n v="23637998"/>
    <d v="2022-04-04T20:17:36"/>
    <d v="2022-04-04T20:23:30"/>
    <x v="0"/>
    <s v="SILVIO ANTONIO RIBEIRO BRUZACA JUNIOR"/>
    <n v="17286"/>
    <s v="SARAH DE SOUSA PEREIRA"/>
    <x v="0"/>
    <s v="CONFIRMOU PRESENÇA NA LOJA"/>
    <s v="ACEITE"/>
    <x v="0"/>
    <m/>
    <m/>
    <n v="17992516776"/>
    <m/>
    <m/>
    <s v="Cacau_CC_24.03"/>
    <n v="1649114230760010"/>
    <s v="Preditivo"/>
    <n v="10738"/>
    <s v="CACAU SHOW CI"/>
    <s v="Não"/>
    <m/>
    <m/>
    <m/>
    <m/>
    <m/>
    <m/>
    <s v="Jessica Aparecida Casagrande"/>
    <n v="4165943983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beatrizbatistelacalixto@gmail.com"/>
    <s v="NI"/>
    <d v="1903-07-21T00:00:00"/>
    <s v="Entre R$5.000 e R$9.999"/>
    <s v="SP PRESIDENTE PRUDENTE SH PRUDENSHOP"/>
    <s v="NI"/>
    <m/>
  </r>
  <r>
    <x v="3"/>
    <x v="1"/>
    <n v="0.37083333333333335"/>
    <d v="1899-12-30T00:02:16"/>
    <x v="0"/>
    <x v="3"/>
    <s v="13"/>
    <x v="1"/>
    <x v="1"/>
    <n v="7944191"/>
    <n v="25426374"/>
    <d v="2022-04-05T08:54:45"/>
    <d v="2022-04-05T08:57:01"/>
    <x v="0"/>
    <s v="BIANCA MOREIRA TERCEIRO"/>
    <n v="17283"/>
    <s v="SARAH DE SOUSA PEREIRA"/>
    <x v="0"/>
    <s v="CONFIRMOU PRESENÇA NA LOJA"/>
    <s v="ACEITE"/>
    <x v="0"/>
    <m/>
    <m/>
    <n v="13981339897"/>
    <m/>
    <m/>
    <s v="Cacau_CC_05.04"/>
    <n v="164915966417884"/>
    <s v="Preditivo"/>
    <n v="10738"/>
    <s v="CACAU SHOW CI"/>
    <s v="Não"/>
    <m/>
    <m/>
    <m/>
    <m/>
    <m/>
    <m/>
    <s v="FlÃ¡via Renata Silva e Silva"/>
    <n v="1590703880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naalmeida@hotmail.com.br"/>
    <s v="NI"/>
    <d v="1903-08-17T00:00:00"/>
    <s v="Sem faturamento"/>
    <s v="SP BAURU SH BAURU"/>
    <s v="NI"/>
    <m/>
  </r>
  <r>
    <x v="3"/>
    <x v="1"/>
    <n v="0.37291666666666662"/>
    <d v="1899-12-30T00:02:59"/>
    <x v="0"/>
    <x v="3"/>
    <s v="15"/>
    <x v="1"/>
    <x v="1"/>
    <n v="7944372"/>
    <n v="25426430"/>
    <d v="2022-04-05T08:57:19"/>
    <d v="2022-04-05T09:00:18"/>
    <x v="0"/>
    <s v="BIANCA MOREIRA TERCEIRO"/>
    <n v="17283"/>
    <s v="SARAH DE SOUSA PEREIRA"/>
    <x v="0"/>
    <s v="CONFIRMOU PRESENÇA NA LOJA"/>
    <s v="ACEITE"/>
    <x v="0"/>
    <m/>
    <m/>
    <n v="15981124021"/>
    <m/>
    <m/>
    <s v="Cacau_CC_05.04"/>
    <n v="164915981518814"/>
    <s v="Preditivo"/>
    <n v="10738"/>
    <s v="CACAU SHOW CI"/>
    <s v="Não"/>
    <m/>
    <m/>
    <m/>
    <m/>
    <m/>
    <m/>
    <s v="Renata Faria Gomes Pereira"/>
    <n v="3705829289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mariagabriela2122@icloud.com"/>
    <s v="NI"/>
    <n v="10003"/>
    <s v="Acima de R$100.000"/>
    <s v="SP FRANCA SH FRANCA"/>
    <s v="NI"/>
    <m/>
  </r>
  <r>
    <x v="3"/>
    <x v="2"/>
    <n v="0.3840277777777778"/>
    <d v="1899-12-30T00:00:44"/>
    <x v="0"/>
    <x v="3"/>
    <s v="13"/>
    <x v="1"/>
    <x v="1"/>
    <n v="7946449"/>
    <n v="24165685"/>
    <d v="2022-04-05T09:13:48"/>
    <d v="2022-04-05T09:14:32"/>
    <x v="0"/>
    <s v="BIANCA MOREIRA TERCEIRO"/>
    <n v="17283"/>
    <s v="SARAH DE SOUSA PEREIRA"/>
    <x v="1"/>
    <s v="PEDIU PARA LIGAR EM OUTRO MOMENTO"/>
    <s v="AGENDAMENTO"/>
    <x v="2"/>
    <m/>
    <m/>
    <n v="13996550621"/>
    <n v="13996550621"/>
    <d v="2022-04-05T15:00:00"/>
    <s v="Cacau_CC_30.03"/>
    <n v="164916080735894"/>
    <s v="Preditivo"/>
    <n v="10738"/>
    <s v="CACAU SHOW CI"/>
    <s v="Não"/>
    <m/>
    <m/>
    <m/>
    <m/>
    <m/>
    <m/>
    <s v="KauÃ£ marquetti recchi"/>
    <n v="5838376481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philipebertino09@gmail.com"/>
    <s v="NI"/>
    <d v="1938-01-17T00:00:00"/>
    <s v="Entre R$5.000 e R$9.999"/>
    <s v="SP SUZANO CONT SUPER NAGUMO"/>
    <s v="NI"/>
    <m/>
  </r>
  <r>
    <x v="3"/>
    <x v="2"/>
    <n v="0.38611111111111113"/>
    <d v="1899-12-30T00:03:43"/>
    <x v="0"/>
    <x v="3"/>
    <s v="51"/>
    <x v="2"/>
    <x v="0"/>
    <n v="7946799"/>
    <n v="24072832"/>
    <d v="2022-04-05T09:16:11"/>
    <d v="2022-04-05T09:19:54"/>
    <x v="0"/>
    <s v="BIANCA MOREIRA TERCEIRO"/>
    <n v="17283"/>
    <s v="SARAH DE SOUSA PEREIRA"/>
    <x v="1"/>
    <s v="PEDIU PARA LIGAR EM OUTRO MOMENTO"/>
    <s v="AGENDAMENTO"/>
    <x v="2"/>
    <m/>
    <m/>
    <n v="51991634551"/>
    <n v="51991634551"/>
    <d v="2022-04-11T09:48:00"/>
    <s v="Cacau_CC_28.03"/>
    <n v="164916094737664"/>
    <s v="Preditivo"/>
    <n v="10738"/>
    <s v="CACAU SHOW CI"/>
    <s v="Não"/>
    <m/>
    <m/>
    <m/>
    <m/>
    <m/>
    <m/>
    <s v="Jenifer Martins Correa"/>
    <n v="258142405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mayaracoimbra.vieira@gmail.com"/>
    <s v="NI"/>
    <d v="1939-05-16T00:00:00"/>
    <s v="Sem faturamento"/>
    <s v="SP HOLAMBRA CONT CENTRO"/>
    <s v="NI"/>
    <m/>
  </r>
  <r>
    <x v="3"/>
    <x v="2"/>
    <n v="0.3888888888888889"/>
    <d v="1899-12-30T00:03:15"/>
    <x v="0"/>
    <x v="3"/>
    <s v="11"/>
    <x v="1"/>
    <x v="1"/>
    <n v="7947454"/>
    <n v="23637844"/>
    <d v="2022-04-05T09:20:21"/>
    <d v="2022-04-05T09:23:36"/>
    <x v="0"/>
    <s v="BIANCA MOREIRA TERCEIRO"/>
    <n v="17283"/>
    <s v="SARAH DE SOUSA PEREIRA"/>
    <x v="0"/>
    <s v="CONFIRMOU PRESENÇA NA LOJA"/>
    <s v="ACEITE"/>
    <x v="0"/>
    <m/>
    <m/>
    <n v="11993622776"/>
    <m/>
    <m/>
    <s v="Cacau_CC_24.03"/>
    <n v="164916120540234"/>
    <s v="Preditivo"/>
    <n v="10738"/>
    <s v="CACAU SHOW CI"/>
    <s v="Não"/>
    <m/>
    <m/>
    <m/>
    <m/>
    <m/>
    <m/>
    <s v="Queren Hapuque Gomes de AraÃºjo"/>
    <n v="5293375784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hellencarolinaa@hotmail.com"/>
    <s v="NI"/>
    <n v="12459"/>
    <s v="Sem faturamento"/>
    <s v="SP SAO VICENTE SH CENTRO"/>
    <s v="NI"/>
    <m/>
  </r>
  <r>
    <x v="3"/>
    <x v="2"/>
    <n v="0.39444444444444443"/>
    <d v="1899-12-30T00:00:58"/>
    <x v="0"/>
    <x v="3"/>
    <s v="11"/>
    <x v="1"/>
    <x v="1"/>
    <n v="7948672"/>
    <n v="24073013"/>
    <d v="2022-04-05T09:28:21"/>
    <d v="2022-04-05T09:29:19"/>
    <x v="0"/>
    <s v="BIANCA MOREIRA TERCEIRO"/>
    <n v="17283"/>
    <s v="SARAH DE SOUSA PEREIRA"/>
    <x v="1"/>
    <s v="SOBRE HORÁRIOS DE ATENDIMENTO"/>
    <s v="AGENDAMENTO"/>
    <x v="4"/>
    <m/>
    <m/>
    <n v="11958696710"/>
    <n v="11958696710"/>
    <d v="2022-04-05T09:58:00"/>
    <s v="Cacau_CC_28.03"/>
    <n v="164916167746034"/>
    <s v="Preditivo"/>
    <n v="10738"/>
    <s v="CACAU SHOW CI"/>
    <s v="Não"/>
    <m/>
    <m/>
    <m/>
    <m/>
    <m/>
    <m/>
    <s v="Sheila albuquerque da Silva"/>
    <n v="3051995380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dienifferribeiro761@gmail.com"/>
    <s v="NI"/>
    <n v="1513"/>
    <s v="Entre R$30.000 e R$99.999"/>
    <s v="RS PELOTAS CENTRO"/>
    <s v="NI"/>
    <m/>
  </r>
  <r>
    <x v="3"/>
    <x v="3"/>
    <n v="0.39930555555555558"/>
    <d v="1899-12-30T00:01:55"/>
    <x v="0"/>
    <x v="3"/>
    <s v="11"/>
    <x v="1"/>
    <x v="1"/>
    <n v="7949804"/>
    <n v="24165875"/>
    <d v="2022-04-05T09:35:54"/>
    <d v="2022-04-05T09:37:49"/>
    <x v="0"/>
    <s v="BIANCA MOREIRA TERCEIRO"/>
    <n v="17283"/>
    <s v="SARAH DE SOUSA PEREIRA"/>
    <x v="0"/>
    <s v="CONFIRMOU PRESENÇA NA LOJA"/>
    <s v="ACEITE"/>
    <x v="0"/>
    <m/>
    <m/>
    <n v="11939021351"/>
    <m/>
    <m/>
    <s v="Cacau_CC_30.03"/>
    <n v="164916212653844"/>
    <s v="Preditivo"/>
    <n v="10738"/>
    <s v="CACAU SHOW CI"/>
    <s v="Não"/>
    <m/>
    <m/>
    <m/>
    <m/>
    <m/>
    <m/>
    <s v="Brendon willis matos guardiano"/>
    <n v="4809297683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jorgewellyngton34@gmail.com"/>
    <s v="NI"/>
    <d v="1938-05-15T00:00:00"/>
    <s v="Sem faturamento"/>
    <s v="SP IBIUNA CONT CURRAL"/>
    <s v="NI"/>
    <s v="NUMERO ERRADO"/>
  </r>
  <r>
    <x v="3"/>
    <x v="3"/>
    <n v="0.40208333333333335"/>
    <d v="1899-12-30T00:04:18"/>
    <x v="0"/>
    <x v="3"/>
    <s v="17"/>
    <x v="1"/>
    <x v="1"/>
    <n v="7950324"/>
    <n v="24227964"/>
    <d v="2022-04-05T09:39:25"/>
    <d v="2022-04-05T09:43:43"/>
    <x v="0"/>
    <s v="BIANCA MOREIRA TERCEIRO"/>
    <n v="17283"/>
    <s v="SARAH DE SOUSA PEREIRA"/>
    <x v="0"/>
    <s v="CONFIRMOU PRESENÇA NA LOJA"/>
    <s v="ACEITE"/>
    <x v="0"/>
    <m/>
    <m/>
    <n v="17991950092"/>
    <m/>
    <m/>
    <s v="Cacau_CC_31.03"/>
    <n v="164916233557234"/>
    <s v="Preditivo"/>
    <n v="10738"/>
    <s v="CACAU SHOW CI"/>
    <s v="Não"/>
    <m/>
    <m/>
    <m/>
    <m/>
    <m/>
    <m/>
    <s v="Maria Rose do Nascimento"/>
    <n v="1028073089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gpetinati@hotmail.com"/>
    <s v="NI"/>
    <d v="1934-05-02T00:00:00"/>
    <s v="Sem faturamento"/>
    <s v="SP S JOAO DA BOA VIS CONT SUP BIG BOM"/>
    <s v="NI"/>
    <s v="NÃO TEM INTERESSE"/>
  </r>
  <r>
    <x v="3"/>
    <x v="3"/>
    <n v="0.4069444444444445"/>
    <d v="1899-12-30T00:02:01"/>
    <x v="0"/>
    <x v="3"/>
    <s v="51"/>
    <x v="2"/>
    <x v="0"/>
    <n v="7951449"/>
    <n v="24165583"/>
    <d v="2022-04-05T09:46:33"/>
    <d v="2022-04-05T09:48:34"/>
    <x v="0"/>
    <s v="BIANCA MOREIRA TERCEIRO"/>
    <n v="17283"/>
    <s v="SARAH DE SOUSA PEREIRA"/>
    <x v="0"/>
    <s v="CONFIRMOU PRESENÇA NA LOJA"/>
    <s v="ACEITE"/>
    <x v="0"/>
    <m/>
    <m/>
    <n v="51981536058"/>
    <m/>
    <m/>
    <s v="Cacau_CC_30.03"/>
    <n v="164916276769254"/>
    <s v="Preditivo"/>
    <n v="10738"/>
    <s v="CACAU SHOW CI"/>
    <s v="Não"/>
    <m/>
    <m/>
    <m/>
    <m/>
    <m/>
    <m/>
    <s v="Vanessa GonÃ§alves moraes"/>
    <n v="334967406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igorjoaogabriel2527@gmail.com"/>
    <s v="NI"/>
    <n v="3216"/>
    <s v="Entre R$5.000 e R$9.999"/>
    <s v="SP SAO JOAQUIM DA BARRA"/>
    <s v="NI"/>
    <m/>
  </r>
  <r>
    <x v="3"/>
    <x v="3"/>
    <n v="0.41180555555555554"/>
    <d v="1899-12-30T00:00:47"/>
    <x v="0"/>
    <x v="3"/>
    <s v="51"/>
    <x v="2"/>
    <x v="0"/>
    <n v="7952517"/>
    <n v="24161136"/>
    <d v="2022-04-05T09:53:37"/>
    <d v="2022-04-05T09:54:24"/>
    <x v="0"/>
    <s v="BIANCA MOREIRA TERCEIRO"/>
    <n v="17283"/>
    <s v="SARAH DE SOUSA PEREIRA"/>
    <x v="1"/>
    <s v="SOBRE HORÁRIOS DE ATENDIMENTO"/>
    <s v="AGENDAMENTO"/>
    <x v="4"/>
    <m/>
    <m/>
    <n v="51994789719"/>
    <n v="51994789719"/>
    <d v="2022-04-05T10:23:00"/>
    <s v="Cacau_CC_29.03"/>
    <n v="164916319583074"/>
    <s v="Preditivo"/>
    <n v="10738"/>
    <s v="CACAU SHOW CI"/>
    <s v="Não"/>
    <m/>
    <m/>
    <m/>
    <m/>
    <m/>
    <m/>
    <s v="Guiomar castanho castilho"/>
    <n v="308328108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francisbernardi@hotmail.com"/>
    <s v="NI"/>
    <n v="1386"/>
    <s v="Entre R$30.000 e R$99.999"/>
    <s v="SP SOCORRO CENTRO"/>
    <s v="NI"/>
    <m/>
  </r>
  <r>
    <x v="3"/>
    <x v="3"/>
    <n v="0.41250000000000003"/>
    <d v="1899-12-30T00:01:55"/>
    <x v="0"/>
    <x v="3"/>
    <s v="11"/>
    <x v="1"/>
    <x v="1"/>
    <n v="7952646"/>
    <n v="24165826"/>
    <d v="2022-04-05T09:54:32"/>
    <d v="2022-04-05T09:56:27"/>
    <x v="0"/>
    <s v="BIANCA MOREIRA TERCEIRO"/>
    <n v="17283"/>
    <s v="SARAH DE SOUSA PEREIRA"/>
    <x v="0"/>
    <s v="CONFIRMOU PRESENÇA NA LOJA"/>
    <s v="ACEITE"/>
    <x v="0"/>
    <m/>
    <m/>
    <n v="11963536021"/>
    <m/>
    <m/>
    <s v="Cacau_CC_30.03"/>
    <n v="164916324885514"/>
    <s v="Preditivo"/>
    <n v="10738"/>
    <s v="CACAU SHOW CI"/>
    <s v="Não"/>
    <m/>
    <m/>
    <m/>
    <m/>
    <m/>
    <m/>
    <s v="luiza inson"/>
    <n v="4340024180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luannn@gmail.com"/>
    <s v="NI"/>
    <d v="1906-07-28T00:00:00"/>
    <s v="Entre R$2.000 e R$4.999"/>
    <s v="SC TUBARAO CENTRO"/>
    <s v="NI"/>
    <s v="RETIRAR CADASTRO DO SISTEMA"/>
  </r>
  <r>
    <x v="3"/>
    <x v="3"/>
    <n v="0.4145833333333333"/>
    <d v="1899-12-30T00:00:50"/>
    <x v="0"/>
    <x v="3"/>
    <s v="49"/>
    <x v="0"/>
    <x v="0"/>
    <n v="7953119"/>
    <n v="24227850"/>
    <d v="2022-04-05T09:57:54"/>
    <d v="2022-04-05T09:58:44"/>
    <x v="0"/>
    <s v="BIANCA MOREIRA TERCEIRO"/>
    <n v="17283"/>
    <s v="SARAH DE SOUSA PEREIRA"/>
    <x v="1"/>
    <s v="CLIENTE VAI ANALISAR A PROPOSTA"/>
    <s v="AGENDAMENTO"/>
    <x v="5"/>
    <m/>
    <m/>
    <n v="49999235438"/>
    <n v="49999235438"/>
    <d v="2022-04-05T10:27:00"/>
    <s v="Cacau_CC_31.03"/>
    <n v="164916345591304"/>
    <s v="Preditivo"/>
    <n v="10738"/>
    <s v="CACAU SHOW CI"/>
    <s v="Não"/>
    <m/>
    <m/>
    <m/>
    <m/>
    <m/>
    <m/>
    <s v="EDINEI LISBOA"/>
    <n v="254680097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pedrosoandreza4@gmail.com"/>
    <s v="NI"/>
    <n v="1241"/>
    <s v="Entre R$30.000 e R$99.999"/>
    <s v="SP AVARE CENTRO"/>
    <s v="NI"/>
    <m/>
  </r>
  <r>
    <x v="3"/>
    <x v="3"/>
    <n v="0.41597222222222219"/>
    <d v="1899-12-30T00:02:13"/>
    <x v="0"/>
    <x v="3"/>
    <s v="17"/>
    <x v="1"/>
    <x v="1"/>
    <n v="7953402"/>
    <n v="21708374"/>
    <d v="2022-04-05T09:59:55"/>
    <d v="2022-04-05T10:02:08"/>
    <x v="0"/>
    <s v="BIANCA MOREIRA TERCEIRO"/>
    <n v="17283"/>
    <s v="SARAH DE SOUSA PEREIRA"/>
    <x v="0"/>
    <s v="CONFIRMOU PRESENÇA NA LOJA"/>
    <s v="ACEITE"/>
    <x v="0"/>
    <m/>
    <m/>
    <n v="17991952171"/>
    <m/>
    <m/>
    <s v="Cacau_CC_09.03.02.csv"/>
    <n v="164916357495644"/>
    <s v="Preditivo"/>
    <n v="10738"/>
    <s v="CACAU SHOW CI"/>
    <s v="Não"/>
    <m/>
    <m/>
    <m/>
    <m/>
    <m/>
    <m/>
    <s v="Patricia Aparecida Ananias de Toffoli"/>
    <n v="3061494081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cristianibailer@hotmail.com"/>
    <s v="NI"/>
    <d v="1906-08-22T00:00:00"/>
    <s v="Acima de R$100.000"/>
    <s v="SC CAMBORIU CENTRO LIGHT"/>
    <s v="NI"/>
    <m/>
  </r>
  <r>
    <x v="3"/>
    <x v="4"/>
    <n v="0.41944444444444445"/>
    <d v="1899-12-30T00:03:55"/>
    <x v="0"/>
    <x v="3"/>
    <s v="17"/>
    <x v="1"/>
    <x v="1"/>
    <n v="7954040"/>
    <n v="25426270"/>
    <d v="2022-04-05T10:04:31"/>
    <d v="2022-04-05T10:08:26"/>
    <x v="0"/>
    <s v="BIANCA MOREIRA TERCEIRO"/>
    <n v="17283"/>
    <s v="SARAH DE SOUSA PEREIRA"/>
    <x v="1"/>
    <s v="CLIENTE VAI ANALISAR A PROPOSTA"/>
    <s v="AGENDAMENTO"/>
    <x v="5"/>
    <m/>
    <m/>
    <n v="17992228403"/>
    <n v="17992228403"/>
    <d v="2022-04-05T10:37:00"/>
    <s v="Cacau_CC_04.04"/>
    <n v="1649163844102910"/>
    <s v="Preditivo"/>
    <n v="10738"/>
    <s v="CACAU SHOW CI"/>
    <s v="Não"/>
    <m/>
    <m/>
    <m/>
    <m/>
    <m/>
    <m/>
    <s v="JoÃ¡s Mateus de Paula"/>
    <n v="3087606685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giselebrisolara@gmail.com"/>
    <s v="NI"/>
    <d v="1904-02-21T00:00:00"/>
    <s v="Entre R$30.000 e R$99.999"/>
    <s v="RS PELOTAS CENTRO"/>
    <s v="NI"/>
    <m/>
  </r>
  <r>
    <x v="3"/>
    <x v="4"/>
    <n v="0.42291666666666666"/>
    <d v="1899-12-30T00:01:47"/>
    <x v="0"/>
    <x v="3"/>
    <s v="55"/>
    <x v="2"/>
    <x v="0"/>
    <n v="7954691"/>
    <n v="24165825"/>
    <d v="2022-04-05T10:09:00"/>
    <d v="2022-04-05T10:10:47"/>
    <x v="0"/>
    <s v="BIANCA MOREIRA TERCEIRO"/>
    <n v="17283"/>
    <s v="SARAH DE SOUSA PEREIRA"/>
    <x v="0"/>
    <s v="CONFIRMOU PRESENÇA NA LOJA"/>
    <s v="ACEITE"/>
    <x v="0"/>
    <m/>
    <m/>
    <n v="55981672021"/>
    <m/>
    <m/>
    <s v="Cacau_CC_30.03"/>
    <n v="1649164124109350"/>
    <s v="Preditivo"/>
    <n v="10738"/>
    <s v="CACAU SHOW CI"/>
    <s v="Não"/>
    <m/>
    <m/>
    <m/>
    <m/>
    <m/>
    <m/>
    <s v="TiÃ©li Sabrina Camargo Vieira"/>
    <n v="4755424011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lgk4novodouglas@gmail.com"/>
    <s v="NI"/>
    <d v="1904-02-21T00:00:00"/>
    <s v="Entre R$30.000 e R$99.999"/>
    <s v="RS PELOTAS CENTRO"/>
    <s v="NI"/>
    <m/>
  </r>
  <r>
    <x v="3"/>
    <x v="4"/>
    <n v="0.42430555555555555"/>
    <d v="1899-12-30T00:02:40"/>
    <x v="0"/>
    <x v="3"/>
    <s v="19"/>
    <x v="1"/>
    <x v="1"/>
    <n v="7955052"/>
    <n v="25426329"/>
    <d v="2022-04-05T10:11:34"/>
    <d v="2022-04-05T10:14:14"/>
    <x v="0"/>
    <s v="BIANCA MOREIRA TERCEIRO"/>
    <n v="17283"/>
    <s v="SARAH DE SOUSA PEREIRA"/>
    <x v="0"/>
    <s v="CONFIRMOU PRESENÇA NA LOJA"/>
    <s v="ACEITE"/>
    <x v="0"/>
    <m/>
    <m/>
    <n v="19996428026"/>
    <m/>
    <m/>
    <s v="Cacau_CC_05.04"/>
    <n v="1649164276114050"/>
    <s v="Preditivo"/>
    <n v="10738"/>
    <s v="CACAU SHOW CI"/>
    <s v="Não"/>
    <m/>
    <m/>
    <m/>
    <m/>
    <m/>
    <m/>
    <s v="Ariane Rafaela Bento Trajano de Souza"/>
    <n v="3390894985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vivianegiane.cc@gmail.com"/>
    <s v="NI"/>
    <n v="2004"/>
    <s v="Entre R$30.000 e R$99.999"/>
    <s v="SC BLUMENAU NORTE SH"/>
    <s v="NI"/>
    <m/>
  </r>
  <r>
    <x v="3"/>
    <x v="4"/>
    <n v="0.42638888888888887"/>
    <d v="1899-12-30T00:03:32"/>
    <x v="0"/>
    <x v="3"/>
    <s v="14"/>
    <x v="1"/>
    <x v="1"/>
    <n v="7955482"/>
    <n v="21708311"/>
    <d v="2022-04-05T10:14:42"/>
    <d v="2022-04-05T10:18:14"/>
    <x v="0"/>
    <s v="BIANCA MOREIRA TERCEIRO"/>
    <n v="17283"/>
    <s v="SARAH DE SOUSA PEREIRA"/>
    <x v="0"/>
    <s v="CONFIRMOU PRESENÇA NA LOJA"/>
    <s v="ACEITE"/>
    <x v="0"/>
    <m/>
    <m/>
    <n v="14998415628"/>
    <m/>
    <m/>
    <s v="Cacau_CC_09.03.02.csv"/>
    <n v="1649164465119230"/>
    <s v="Preditivo"/>
    <n v="10738"/>
    <s v="CACAU SHOW CI"/>
    <s v="Não"/>
    <m/>
    <m/>
    <m/>
    <m/>
    <m/>
    <m/>
    <s v="Sarah Ferreira dos Santos"/>
    <n v="2342926685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esterzinhadias15@gmail.com"/>
    <s v="NI"/>
    <d v="1903-05-14T00:00:00"/>
    <s v="Entre R$20.000 e R$29.999"/>
    <s v="SP OURINHOS CENTRO"/>
    <s v="NI"/>
    <m/>
  </r>
  <r>
    <x v="3"/>
    <x v="4"/>
    <n v="0.43333333333333335"/>
    <d v="1899-12-30T00:07:58"/>
    <x v="0"/>
    <x v="3"/>
    <s v="17"/>
    <x v="1"/>
    <x v="1"/>
    <n v="7956973"/>
    <n v="25426377"/>
    <d v="2022-04-05T10:24:10"/>
    <d v="2022-04-05T10:32:08"/>
    <x v="0"/>
    <s v="BIANCA MOREIRA TERCEIRO"/>
    <n v="17283"/>
    <s v="SARAH DE SOUSA PEREIRA"/>
    <x v="0"/>
    <s v="CONFIRMOU PRESENÇA NA LOJA"/>
    <s v="ACEITE"/>
    <x v="0"/>
    <m/>
    <m/>
    <n v="17991931751"/>
    <m/>
    <m/>
    <s v="Cacau_CC_05.04"/>
    <n v="1649165029129040"/>
    <s v="Preditivo"/>
    <n v="10738"/>
    <s v="CACAU SHOW CI"/>
    <s v="Não"/>
    <m/>
    <m/>
    <m/>
    <m/>
    <m/>
    <m/>
    <s v="Andressa Bezerra"/>
    <n v="33145162829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behhantunes5@gmail.com"/>
    <s v="NI"/>
    <d v="1920-10-25T00:00:00"/>
    <s v="Entre R$10.000 e R$19.999"/>
    <s v="SP JANDIRA SH PLAZA"/>
    <s v="NI"/>
    <m/>
  </r>
  <r>
    <x v="3"/>
    <x v="5"/>
    <n v="0.44861111111111113"/>
    <d v="1899-12-30T00:02:06"/>
    <x v="0"/>
    <x v="3"/>
    <s v="11"/>
    <x v="1"/>
    <x v="1"/>
    <n v="7960181"/>
    <n v="24227963"/>
    <d v="2022-04-05T10:46:51"/>
    <d v="2022-04-05T10:48:57"/>
    <x v="0"/>
    <s v="BIANCA MOREIRA TERCEIRO"/>
    <n v="17283"/>
    <s v="SARAH DE SOUSA PEREIRA"/>
    <x v="0"/>
    <s v="CONFIRMOU PRESENÇA NA LOJA"/>
    <s v="ACEITE"/>
    <x v="0"/>
    <m/>
    <m/>
    <n v="11958490212"/>
    <m/>
    <m/>
    <s v="Cacau_CC_31.03"/>
    <n v="1649166399151500"/>
    <s v="Preditivo"/>
    <n v="10738"/>
    <s v="CACAU SHOW CI"/>
    <s v="Não"/>
    <m/>
    <m/>
    <m/>
    <m/>
    <m/>
    <m/>
    <s v="Joice dias da Silva FranÃ§a"/>
    <n v="45834074839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kamillabyrapha234@gmail.com"/>
    <s v="NI"/>
    <n v="1879"/>
    <s v="Sem faturamento"/>
    <s v="RS PORTO ALEGRE AZENHA RS"/>
    <s v="NI"/>
    <m/>
  </r>
  <r>
    <x v="3"/>
    <x v="5"/>
    <n v="0.45277777777777778"/>
    <d v="1899-12-30T00:01:35"/>
    <x v="0"/>
    <x v="3"/>
    <s v="48"/>
    <x v="0"/>
    <x v="0"/>
    <n v="7960854"/>
    <n v="23694532"/>
    <d v="2022-04-05T10:52:12"/>
    <d v="2022-04-05T10:53:47"/>
    <x v="0"/>
    <s v="BIANCA MOREIRA TERCEIRO"/>
    <n v="17283"/>
    <s v="SARAH DE SOUSA PEREIRA"/>
    <x v="0"/>
    <s v="CONFIRMOU PRESENÇA NA LOJA"/>
    <s v="ACEITE"/>
    <x v="0"/>
    <m/>
    <m/>
    <n v="48991852022"/>
    <m/>
    <m/>
    <s v="Cacau_CC_25.03.csv"/>
    <n v="1649166708162890"/>
    <s v="Preditivo"/>
    <n v="10738"/>
    <s v="CACAU SHOW CI"/>
    <s v="Não"/>
    <m/>
    <m/>
    <m/>
    <m/>
    <m/>
    <m/>
    <s v="Luiza Figueiredo Bertoluci"/>
    <n v="29366305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llsluciano@hotmail.com"/>
    <s v="NI"/>
    <d v="1923-10-09T00:00:00"/>
    <s v="Entre R$30.000 e R$99.999"/>
    <s v="SP ITAPEVI CENTRO"/>
    <s v="NI"/>
    <m/>
  </r>
  <r>
    <x v="3"/>
    <x v="5"/>
    <n v="0.45416666666666666"/>
    <d v="1899-12-30T00:01:18"/>
    <x v="0"/>
    <x v="3"/>
    <s v="51"/>
    <x v="2"/>
    <x v="0"/>
    <n v="7961169"/>
    <n v="24161028"/>
    <d v="2022-04-05T10:54:36"/>
    <d v="2022-04-05T10:55:54"/>
    <x v="0"/>
    <s v="BIANCA MOREIRA TERCEIRO"/>
    <n v="17283"/>
    <s v="SARAH DE SOUSA PEREIRA"/>
    <x v="0"/>
    <s v="CONFIRMOU PRESENÇA NA LOJA"/>
    <s v="ACEITE"/>
    <x v="0"/>
    <m/>
    <m/>
    <n v="51986122064"/>
    <m/>
    <m/>
    <s v="Cacau_CC_29.03"/>
    <n v="1649166846170290"/>
    <s v="Preditivo"/>
    <n v="10738"/>
    <s v="CACAU SHOW CI"/>
    <s v="Não"/>
    <m/>
    <m/>
    <m/>
    <m/>
    <m/>
    <m/>
    <s v="Bruna da silva barbosa vaz"/>
    <n v="303265108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leandramendonca@gmail.com"/>
    <s v="NI"/>
    <d v="1906-05-27T00:00:00"/>
    <s v="Entre R$10.000 e R$19.999"/>
    <s v="RS VIAMAO SANTA ISABEL"/>
    <s v="NI"/>
    <m/>
  </r>
  <r>
    <x v="3"/>
    <x v="5"/>
    <n v="0.45763888888888887"/>
    <d v="1899-12-30T00:03:48"/>
    <x v="0"/>
    <x v="3"/>
    <s v="19"/>
    <x v="1"/>
    <x v="1"/>
    <n v="7961804"/>
    <n v="24165791"/>
    <d v="2022-04-05T10:59:20"/>
    <d v="2022-04-05T11:03:08"/>
    <x v="0"/>
    <s v="BIANCA MOREIRA TERCEIRO"/>
    <n v="17283"/>
    <s v="SARAH DE SOUSA PEREIRA"/>
    <x v="0"/>
    <s v="CONFIRMOU PRESENÇA NA LOJA"/>
    <s v="ACEITE"/>
    <x v="0"/>
    <m/>
    <m/>
    <n v="19974174934"/>
    <m/>
    <m/>
    <s v="Cacau_CC_30.03"/>
    <n v="1649167143179990"/>
    <s v="Preditivo"/>
    <n v="10738"/>
    <s v="CACAU SHOW CI"/>
    <s v="Não"/>
    <m/>
    <m/>
    <m/>
    <m/>
    <m/>
    <m/>
    <s v="Maria JosÃ© Pinho Cardoso"/>
    <n v="2770106880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brunasantannna504@gmail.com"/>
    <s v="NI"/>
    <d v="1905-11-21T00:00:00"/>
    <s v="Sem faturamento"/>
    <s v="RS SAPUCAIA DO SUL CENTRO"/>
    <s v="NI"/>
    <m/>
  </r>
  <r>
    <x v="3"/>
    <x v="6"/>
    <n v="0.4604166666666667"/>
    <d v="1899-12-30T00:04:42"/>
    <x v="0"/>
    <x v="3"/>
    <s v="55"/>
    <x v="2"/>
    <x v="0"/>
    <n v="7962309"/>
    <n v="24072761"/>
    <d v="2022-04-05T11:03:36"/>
    <d v="2022-04-05T11:08:18"/>
    <x v="0"/>
    <s v="BIANCA MOREIRA TERCEIRO"/>
    <n v="17283"/>
    <s v="SARAH DE SOUSA PEREIRA"/>
    <x v="0"/>
    <s v="CONFIRMOU PRESENÇA NA LOJA"/>
    <s v="ACEITE"/>
    <x v="0"/>
    <m/>
    <m/>
    <n v="55992081876"/>
    <m/>
    <m/>
    <s v="Cacau_CC_28.03"/>
    <n v="1649167394187730"/>
    <s v="Preditivo"/>
    <n v="10738"/>
    <s v="CACAU SHOW CI"/>
    <s v="Não"/>
    <m/>
    <m/>
    <m/>
    <m/>
    <m/>
    <m/>
    <s v="YASMIN SOARES DE PAULA VASCONCELLOS"/>
    <n v="437508803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cristina4703@gmail.com"/>
    <s v="NI"/>
    <n v="2097"/>
    <s v="Entre R$30.000 e R$99.999"/>
    <s v="SC PALHOCA CENTRO"/>
    <s v="NI"/>
    <m/>
  </r>
  <r>
    <x v="3"/>
    <x v="6"/>
    <n v="0.46597222222222223"/>
    <d v="1899-12-30T00:01:16"/>
    <x v="0"/>
    <x v="3"/>
    <s v="51"/>
    <x v="2"/>
    <x v="0"/>
    <n v="7962706"/>
    <n v="25386711"/>
    <d v="2022-04-05T11:11:05"/>
    <d v="2022-04-05T11:12:21"/>
    <x v="0"/>
    <s v="BIANCA MOREIRA TERCEIRO"/>
    <n v="17283"/>
    <s v="SARAH DE SOUSA PEREIRA"/>
    <x v="0"/>
    <s v="CONFIRMOU PRESENÇA NA LOJA"/>
    <s v="ACEITE"/>
    <x v="0"/>
    <m/>
    <m/>
    <n v="51993490722"/>
    <m/>
    <m/>
    <s v="Cacau_CC_01.04"/>
    <n v="1649167849200730"/>
    <s v="Preditivo"/>
    <n v="10738"/>
    <s v="CACAU SHOW CI"/>
    <s v="Não"/>
    <m/>
    <m/>
    <m/>
    <m/>
    <m/>
    <m/>
    <s v="Clara Stoll"/>
    <n v="2332466061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luciane121993@hotmail.com"/>
    <s v="NI"/>
    <n v="1000"/>
    <s v="Entre R$30.000 e R$99.999"/>
    <s v="SP BRAGANCA PAULISTA CENTRO"/>
    <s v="NI"/>
    <m/>
  </r>
  <r>
    <x v="3"/>
    <x v="6"/>
    <n v="0.47430555555555554"/>
    <d v="1899-12-30T00:01:07"/>
    <x v="0"/>
    <x v="3"/>
    <s v="11"/>
    <x v="1"/>
    <x v="1"/>
    <n v="7964581"/>
    <n v="24161186"/>
    <d v="2022-04-05T11:23:50"/>
    <d v="2022-04-05T11:24:57"/>
    <x v="0"/>
    <s v="BIANCA MOREIRA TERCEIRO"/>
    <n v="17283"/>
    <s v="SARAH DE SOUSA PEREIRA"/>
    <x v="1"/>
    <s v="PEDIU PARA LIGAR EM OUTRO MOMENTO"/>
    <s v="AGENDAMENTO"/>
    <x v="2"/>
    <m/>
    <m/>
    <n v="11940246723"/>
    <n v="11940246723"/>
    <d v="2022-04-05T18:00:00"/>
    <s v="Cacau_CC_29.03"/>
    <n v="1649168613221000"/>
    <s v="Preditivo"/>
    <n v="10738"/>
    <s v="CACAU SHOW CI"/>
    <s v="Não"/>
    <m/>
    <m/>
    <m/>
    <m/>
    <m/>
    <m/>
    <s v="Polyana Soares de Souza"/>
    <n v="3429653380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Isabela.clara010@gmail.com"/>
    <s v="NI"/>
    <n v="1217"/>
    <s v="Acima de R$100.000"/>
    <s v="SP SUZANO SH SUZANO"/>
    <s v="NI"/>
    <m/>
  </r>
  <r>
    <x v="3"/>
    <x v="6"/>
    <n v="0.4777777777777778"/>
    <d v="1899-12-30T00:02:14"/>
    <x v="0"/>
    <x v="3"/>
    <s v="51"/>
    <x v="2"/>
    <x v="0"/>
    <n v="7965279"/>
    <n v="23618591"/>
    <d v="2022-04-05T11:28:17"/>
    <d v="2022-04-05T11:30:31"/>
    <x v="0"/>
    <s v="BIANCA MOREIRA TERCEIRO"/>
    <n v="17283"/>
    <s v="SARAH DE SOUSA PEREIRA"/>
    <x v="0"/>
    <s v="CONFIRMOU PRESENÇA NA LOJA"/>
    <s v="ACEITE"/>
    <x v="0"/>
    <m/>
    <m/>
    <n v="51996742976"/>
    <m/>
    <m/>
    <s v="Cacau_CC_23.03"/>
    <n v="1649168884231400"/>
    <s v="Preditivo"/>
    <n v="10738"/>
    <s v="CACAU SHOW CI"/>
    <s v="Não"/>
    <m/>
    <m/>
    <m/>
    <m/>
    <m/>
    <m/>
    <s v="Marcio Machado de souza"/>
    <n v="201793709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santosemely1994@gmail.com"/>
    <s v="NI"/>
    <d v="1905-11-03T00:00:00"/>
    <s v="Entre R$30.000 e R$99.999"/>
    <s v="SP JUNDIAI VILA ARENS"/>
    <s v="NI"/>
    <m/>
  </r>
  <r>
    <x v="3"/>
    <x v="24"/>
    <n v="0.48194444444444445"/>
    <d v="1899-12-30T00:00:49"/>
    <x v="0"/>
    <x v="3"/>
    <s v="16"/>
    <x v="1"/>
    <x v="1"/>
    <n v="7966394"/>
    <n v="24165892"/>
    <d v="2022-04-05T11:34:00"/>
    <d v="2022-04-05T11:34:49"/>
    <x v="0"/>
    <s v="BIANCA MOREIRA TERCEIRO"/>
    <n v="17283"/>
    <s v="SARAH DE SOUSA PEREIRA"/>
    <x v="1"/>
    <s v="SOBRE HORÁRIOS DE ATENDIMENTO"/>
    <s v="AGENDAMENTO"/>
    <x v="4"/>
    <m/>
    <m/>
    <n v="16974039923"/>
    <n v="16974039923"/>
    <d v="2022-04-05T12:03:00"/>
    <s v="Cacau_CC_30.03"/>
    <n v="1649169213241060"/>
    <s v="Preditivo"/>
    <n v="10738"/>
    <s v="CACAU SHOW CI"/>
    <s v="Não"/>
    <m/>
    <m/>
    <m/>
    <m/>
    <m/>
    <m/>
    <s v="Ana Carolina crivilin ramos"/>
    <n v="3830388683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vilelam663@gmail.com"/>
    <s v="NI"/>
    <n v="1196"/>
    <s v="Entre R$30.000 e R$99.999"/>
    <s v="SP JAU SH CENTER"/>
    <s v="NI"/>
    <m/>
  </r>
  <r>
    <x v="3"/>
    <x v="24"/>
    <n v="0.4826388888888889"/>
    <d v="1899-12-30T00:01:37"/>
    <x v="0"/>
    <x v="3"/>
    <s v="17"/>
    <x v="1"/>
    <x v="1"/>
    <n v="7966688"/>
    <n v="25426192"/>
    <d v="2022-04-05T11:35:43"/>
    <d v="2022-04-05T11:37:20"/>
    <x v="0"/>
    <s v="BIANCA MOREIRA TERCEIRO"/>
    <n v="17283"/>
    <s v="SARAH DE SOUSA PEREIRA"/>
    <x v="0"/>
    <s v="CONFIRMOU PRESENÇA NA LOJA"/>
    <s v="ACEITE"/>
    <x v="0"/>
    <m/>
    <m/>
    <n v="17988392908"/>
    <m/>
    <m/>
    <s v="Cacau_CC_04.04"/>
    <n v="1649169322243560"/>
    <s v="Preditivo"/>
    <n v="10738"/>
    <s v="CACAU SHOW CI"/>
    <s v="Não"/>
    <m/>
    <m/>
    <m/>
    <m/>
    <m/>
    <m/>
    <s v="Francine izidoro ventura"/>
    <n v="3655180985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elaineweberfasczanki@gmail.com"/>
    <s v="NI"/>
    <n v="3606"/>
    <s v="Entre R$5.000 e R$9.999"/>
    <s v="PR RIO NEGRO CENTRO"/>
    <s v="NI"/>
    <m/>
  </r>
  <r>
    <x v="3"/>
    <x v="7"/>
    <n v="0.50902777777777775"/>
    <d v="1899-12-30T00:00:51"/>
    <x v="0"/>
    <x v="3"/>
    <s v="11"/>
    <x v="1"/>
    <x v="1"/>
    <n v="7972734"/>
    <n v="25426400"/>
    <d v="2022-04-05T12:13:34"/>
    <d v="2022-04-05T12:14:25"/>
    <x v="0"/>
    <s v="BIANCA MOREIRA TERCEIRO"/>
    <n v="17283"/>
    <s v="SARAH DE SOUSA PEREIRA"/>
    <x v="1"/>
    <s v="PEDIU PARA LIGAR EM OUTRO MOMENTO"/>
    <s v="AGENDAMENTO"/>
    <x v="2"/>
    <m/>
    <m/>
    <n v="11942424695"/>
    <n v="11942424695"/>
    <d v="2022-04-05T14:00:00"/>
    <s v="Cacau_CC_05.04"/>
    <n v="1649171587309520"/>
    <s v="Preditivo"/>
    <n v="10738"/>
    <s v="CACAU SHOW CI"/>
    <s v="Não"/>
    <m/>
    <m/>
    <m/>
    <m/>
    <m/>
    <m/>
    <s v="Beatriz Monique Souza niemietz"/>
    <n v="45937108809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kauanduarte734@gmail.com"/>
    <s v="NI"/>
    <n v="12541"/>
    <s v="Sem faturamento"/>
    <s v="SP S JOAO DA BOA VIS CONT SUP BIG BOM"/>
    <s v="NI"/>
    <m/>
  </r>
  <r>
    <x v="3"/>
    <x v="7"/>
    <n v="0.51666666666666672"/>
    <d v="1899-12-30T00:01:11"/>
    <x v="0"/>
    <x v="3"/>
    <s v="11"/>
    <x v="1"/>
    <x v="1"/>
    <n v="7974209"/>
    <n v="22945261"/>
    <d v="2022-04-05T12:24:28"/>
    <d v="2022-04-05T12:25:39"/>
    <x v="0"/>
    <s v="BIANCA MOREIRA TERCEIRO"/>
    <n v="17283"/>
    <s v="SARAH DE SOUSA PEREIRA"/>
    <x v="1"/>
    <s v="PEDIU PARA LIGAR EM OUTRO MOMENTO"/>
    <s v="AGENDAMENTO"/>
    <x v="2"/>
    <m/>
    <m/>
    <n v="11980458756"/>
    <n v="11980458756"/>
    <d v="2022-04-06T10:00:00"/>
    <s v="Cacau_CC_17.03"/>
    <n v="1649172242333070"/>
    <s v="Preditivo"/>
    <n v="10738"/>
    <s v="CACAU SHOW CI"/>
    <s v="Não"/>
    <m/>
    <m/>
    <m/>
    <m/>
    <m/>
    <m/>
    <s v="Sulemi EfigÃªnia Fideliz Mendes"/>
    <n v="28452848889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lg998727@gmail.com"/>
    <s v="NI"/>
    <n v="12556"/>
    <s v="Sem faturamento"/>
    <s v="SP MONGAGUA CONT AGENOR DE CAMPOS"/>
    <s v="NI"/>
    <s v="NAO FEZ CADASTRO"/>
  </r>
  <r>
    <x v="3"/>
    <x v="7"/>
    <n v="0.52013888888888882"/>
    <d v="1899-12-30T00:00:57"/>
    <x v="0"/>
    <x v="3"/>
    <s v="19"/>
    <x v="1"/>
    <x v="1"/>
    <n v="7974865"/>
    <n v="24072760"/>
    <d v="2022-04-05T12:29:31"/>
    <d v="2022-04-05T12:30:28"/>
    <x v="0"/>
    <s v="BIANCA MOREIRA TERCEIRO"/>
    <n v="17283"/>
    <s v="SARAH DE SOUSA PEREIRA"/>
    <x v="1"/>
    <s v="PEDIU PARA LIGAR EM OUTRO MOMENTO"/>
    <s v="AGENDAMENTO"/>
    <x v="2"/>
    <m/>
    <m/>
    <n v="19989613738"/>
    <n v="19989613738"/>
    <d v="2022-04-05T14:00:00"/>
    <s v="Cacau_CC_28.03"/>
    <n v="1649172541344510"/>
    <s v="Preditivo"/>
    <n v="10738"/>
    <s v="CACAU SHOW CI"/>
    <s v="Não"/>
    <m/>
    <m/>
    <m/>
    <m/>
    <m/>
    <m/>
    <s v="Luzia Medeiros silva"/>
    <n v="1548918881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vanessasilva48v@gmail.com"/>
    <s v="NI"/>
    <d v="1903-10-15T00:00:00"/>
    <s v="Abaixo de R$299"/>
    <s v="RS CAXIAS DO SUL SH IGUATEMI"/>
    <s v="NI"/>
    <m/>
  </r>
  <r>
    <x v="3"/>
    <x v="8"/>
    <n v="0.52152777777777781"/>
    <d v="1899-12-30T00:02:12"/>
    <x v="0"/>
    <x v="3"/>
    <s v="11"/>
    <x v="1"/>
    <x v="1"/>
    <n v="7975110"/>
    <n v="24165874"/>
    <d v="2022-04-05T12:31:33"/>
    <d v="2022-04-05T12:33:45"/>
    <x v="0"/>
    <s v="BIANCA MOREIRA TERCEIRO"/>
    <n v="17283"/>
    <s v="SARAH DE SOUSA PEREIRA"/>
    <x v="1"/>
    <s v="CLIENTE VAI ANALISAR A PROPOSTA"/>
    <s v="AGENDAMENTO"/>
    <x v="5"/>
    <m/>
    <m/>
    <n v="11983546333"/>
    <n v="11983546333"/>
    <d v="2022-04-05T13:02:00"/>
    <s v="Cacau_CC_30.03"/>
    <n v="1649172669350930"/>
    <s v="Preditivo"/>
    <n v="10738"/>
    <s v="CACAU SHOW CI"/>
    <s v="Não"/>
    <m/>
    <m/>
    <m/>
    <m/>
    <m/>
    <m/>
    <s v="Helder De Moura Santos"/>
    <n v="46765692894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prisantana979@gmail.com"/>
    <s v="NI"/>
    <d v="1904-05-14T00:00:00"/>
    <s v="Entre R$10.000 e R$19.999"/>
    <s v="SP INDAIATUBA SH JARAGUA"/>
    <s v="NI"/>
    <m/>
  </r>
  <r>
    <x v="3"/>
    <x v="8"/>
    <n v="0.52569444444444446"/>
    <d v="1899-12-30T00:02:54"/>
    <x v="0"/>
    <x v="3"/>
    <s v="47"/>
    <x v="0"/>
    <x v="0"/>
    <n v="7975876"/>
    <n v="24072725"/>
    <d v="2022-04-05T12:37:50"/>
    <d v="2022-04-05T12:40:44"/>
    <x v="0"/>
    <s v="BIANCA MOREIRA TERCEIRO"/>
    <n v="17283"/>
    <s v="SARAH DE SOUSA PEREIRA"/>
    <x v="0"/>
    <s v="CONFIRMOU PRESENÇA NA LOJA"/>
    <s v="ACEITE"/>
    <x v="0"/>
    <m/>
    <m/>
    <n v="47997811722"/>
    <m/>
    <m/>
    <s v="Cacau_CC_28.03"/>
    <n v="1649173053368890"/>
    <s v="Preditivo"/>
    <n v="10738"/>
    <s v="CACAU SHOW CI"/>
    <s v="Não"/>
    <m/>
    <m/>
    <m/>
    <m/>
    <m/>
    <m/>
    <s v="Abgail de Brito AraÃºjo"/>
    <n v="257549226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deniscachorro53@gmail.com"/>
    <s v="NI"/>
    <n v="1984"/>
    <s v="Entre R$10.000 e R$19.999"/>
    <s v="SP CAMPINAS EXTRA AMOREIRAS"/>
    <s v="NI"/>
    <m/>
  </r>
  <r>
    <x v="3"/>
    <x v="8"/>
    <n v="0.53055555555555556"/>
    <d v="1899-12-30T00:01:29"/>
    <x v="0"/>
    <x v="3"/>
    <s v="16"/>
    <x v="1"/>
    <x v="1"/>
    <n v="7976691"/>
    <n v="25386617"/>
    <d v="2022-04-05T12:44:53"/>
    <d v="2022-04-05T12:46:22"/>
    <x v="0"/>
    <s v="BIANCA MOREIRA TERCEIRO"/>
    <n v="17283"/>
    <s v="SARAH DE SOUSA PEREIRA"/>
    <x v="0"/>
    <s v="CONFIRMOU PRESENÇA NA LOJA"/>
    <s v="ACEITE"/>
    <x v="0"/>
    <m/>
    <m/>
    <n v="16974057502"/>
    <m/>
    <m/>
    <s v="Cacau_CC_01.04"/>
    <n v="1649173463384310"/>
    <s v="Preditivo"/>
    <n v="10738"/>
    <s v="CACAU SHOW CI"/>
    <s v="Não"/>
    <m/>
    <m/>
    <m/>
    <m/>
    <m/>
    <m/>
    <s v="Sabrina Silva Santos da rocha"/>
    <n v="4544711487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reginaceliasch123@gmail.com"/>
    <s v="NI"/>
    <d v="1902-10-29T00:00:00"/>
    <s v="Entre R$10.000 e R$19.999"/>
    <s v="SP SAO CARLOS CENTRO"/>
    <s v="NI"/>
    <m/>
  </r>
  <r>
    <x v="3"/>
    <x v="8"/>
    <n v="0.53819444444444442"/>
    <d v="1899-12-30T00:01:37"/>
    <x v="0"/>
    <x v="3"/>
    <s v="14"/>
    <x v="1"/>
    <x v="1"/>
    <n v="7978032"/>
    <n v="23187383"/>
    <d v="2022-04-05T12:55:59"/>
    <d v="2022-04-05T12:57:36"/>
    <x v="0"/>
    <s v="BIANCA MOREIRA TERCEIRO"/>
    <n v="17283"/>
    <s v="SARAH DE SOUSA PEREIRA"/>
    <x v="0"/>
    <s v="CONFIRMOU PRESENÇA NA LOJA"/>
    <s v="ACEITE"/>
    <x v="0"/>
    <m/>
    <m/>
    <n v="14991135854"/>
    <m/>
    <m/>
    <s v="Cacau_CC_18.03"/>
    <n v="1649174134414920"/>
    <s v="Preditivo"/>
    <n v="10738"/>
    <s v="CACAU SHOW CI"/>
    <s v="Não"/>
    <m/>
    <m/>
    <m/>
    <m/>
    <m/>
    <m/>
    <s v="Dayane alfini da Silva Carvalho"/>
    <n v="4567100085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kellyalmeidagreice@gmail.com"/>
    <s v="NI"/>
    <d v="1905-04-13T00:00:00"/>
    <s v="Entre R$10.000 e R$19.999"/>
    <s v="SP SAO PAULO VILA ALPINA"/>
    <s v="NI"/>
    <m/>
  </r>
  <r>
    <x v="3"/>
    <x v="9"/>
    <n v="0.5444444444444444"/>
    <d v="1899-12-30T00:02:12"/>
    <x v="0"/>
    <x v="3"/>
    <s v="17"/>
    <x v="1"/>
    <x v="1"/>
    <n v="7979007"/>
    <n v="25426438"/>
    <d v="2022-04-05T13:04:25"/>
    <d v="2022-04-05T13:06:37"/>
    <x v="0"/>
    <s v="BIANCA MOREIRA TERCEIRO"/>
    <n v="17283"/>
    <s v="SARAH DE SOUSA PEREIRA"/>
    <x v="0"/>
    <s v="CONFIRMOU PRESENÇA NA LOJA"/>
    <s v="ACEITE"/>
    <x v="0"/>
    <m/>
    <m/>
    <n v="17981983116"/>
    <m/>
    <m/>
    <s v="Cacau_CC_05.04"/>
    <n v="1649174646445050"/>
    <s v="Preditivo"/>
    <n v="10738"/>
    <s v="CACAU SHOW CI"/>
    <s v="Não"/>
    <m/>
    <m/>
    <m/>
    <m/>
    <m/>
    <m/>
    <s v="NAYARA PIAI ALVES"/>
    <n v="3439255581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ndressaferrazzaheck@gmail.com"/>
    <s v="NI"/>
    <d v="1905-12-16T00:00:00"/>
    <s v="Entre R$30.000 e R$99.999"/>
    <s v="RS SANTANA DO LIVRAMENTO CENTRO"/>
    <s v="NI"/>
    <m/>
  </r>
  <r>
    <x v="3"/>
    <x v="9"/>
    <n v="0.55833333333333335"/>
    <d v="1899-12-30T00:01:21"/>
    <x v="0"/>
    <x v="3"/>
    <s v="11"/>
    <x v="1"/>
    <x v="1"/>
    <n v="7981224"/>
    <n v="24228067"/>
    <d v="2022-04-05T13:24:42"/>
    <d v="2022-04-05T13:26:03"/>
    <x v="0"/>
    <s v="BIANCA MOREIRA TERCEIRO"/>
    <n v="17283"/>
    <s v="SARAH DE SOUSA PEREIRA"/>
    <x v="0"/>
    <s v="CONFIRMOU PRESENÇA NA LOJA"/>
    <s v="ACEITE"/>
    <x v="0"/>
    <m/>
    <m/>
    <n v="11913253659"/>
    <m/>
    <m/>
    <s v="Cacau_CC_31.03"/>
    <n v="1649175859468770"/>
    <s v="Preditivo"/>
    <n v="10738"/>
    <s v="CACAU SHOW CI"/>
    <s v="Não"/>
    <m/>
    <m/>
    <m/>
    <m/>
    <m/>
    <m/>
    <s v="Felipe Pereira Dos Santos campeÃµes"/>
    <n v="3883814580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marcelacostafelipe15@gmail.com"/>
    <s v="NI"/>
    <n v="1326"/>
    <s v="Acima de R$100.000"/>
    <s v="SP BEBEDOURO CENTRO"/>
    <s v="NI"/>
    <m/>
  </r>
  <r>
    <x v="3"/>
    <x v="10"/>
    <n v="0.57361111111111118"/>
    <d v="1899-12-30T00:02:55"/>
    <x v="0"/>
    <x v="3"/>
    <s v="48"/>
    <x v="0"/>
    <x v="0"/>
    <n v="7983003"/>
    <n v="25426327"/>
    <d v="2022-04-05T13:46:13"/>
    <d v="2022-04-05T13:49:08"/>
    <x v="0"/>
    <s v="BIANCA MOREIRA TERCEIRO"/>
    <n v="17283"/>
    <s v="SARAH DE SOUSA PEREIRA"/>
    <x v="0"/>
    <s v="CONFIRMOU PRESENÇA NA LOJA"/>
    <s v="ACEITE"/>
    <x v="0"/>
    <m/>
    <m/>
    <n v="48984182901"/>
    <m/>
    <m/>
    <s v="Cacau_CC_05.04"/>
    <n v="1649177151483300"/>
    <s v="Preditivo"/>
    <n v="10738"/>
    <s v="CACAU SHOW CI"/>
    <s v="Não"/>
    <m/>
    <m/>
    <m/>
    <m/>
    <m/>
    <m/>
    <s v="SIMONE DA SILVA MARQUES"/>
    <n v="443096597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eli.roberta99az@gmail.com"/>
    <s v="NI"/>
    <n v="1435"/>
    <s v="Entre R$30.000 e R$99.999"/>
    <s v="SP MONGAGUA CENTRO"/>
    <s v="NI"/>
    <m/>
  </r>
  <r>
    <x v="3"/>
    <x v="10"/>
    <n v="0.57777777777777783"/>
    <d v="1899-12-30T00:04:42"/>
    <x v="0"/>
    <x v="3"/>
    <s v="51"/>
    <x v="2"/>
    <x v="0"/>
    <n v="7983371"/>
    <n v="25426248"/>
    <d v="2022-04-05T13:52:03"/>
    <d v="2022-04-05T13:56:45"/>
    <x v="0"/>
    <s v="BIANCA MOREIRA TERCEIRO"/>
    <n v="17283"/>
    <s v="SARAH DE SOUSA PEREIRA"/>
    <x v="0"/>
    <s v="CONFIRMOU PRESENÇA NA LOJA"/>
    <s v="ACEITE"/>
    <x v="0"/>
    <m/>
    <m/>
    <n v="51999437373"/>
    <m/>
    <m/>
    <s v="Cacau_CC_04.04"/>
    <n v="1649177476488300"/>
    <s v="Preditivo"/>
    <n v="10738"/>
    <s v="CACAU SHOW CI"/>
    <s v="Não"/>
    <m/>
    <m/>
    <m/>
    <m/>
    <m/>
    <m/>
    <s v="Juliane Silveira Freire da Silva"/>
    <n v="7289761901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santosfr31@gmail.com"/>
    <s v="NI"/>
    <d v="1923-11-24T00:00:00"/>
    <s v="Acima de R$100.000"/>
    <s v="SP MOGI DAS CRUZES BRAS CUBAS"/>
    <s v="NI"/>
    <m/>
  </r>
  <r>
    <x v="3"/>
    <x v="10"/>
    <n v="0.58124999999999993"/>
    <d v="1899-12-30T00:03:45"/>
    <x v="0"/>
    <x v="3"/>
    <s v="55"/>
    <x v="2"/>
    <x v="0"/>
    <n v="7983752"/>
    <n v="24165761"/>
    <d v="2022-04-05T13:57:36"/>
    <d v="2022-04-05T14:01:21"/>
    <x v="0"/>
    <s v="BIANCA MOREIRA TERCEIRO"/>
    <n v="17283"/>
    <s v="SARAH DE SOUSA PEREIRA"/>
    <x v="0"/>
    <s v="CONFIRMOU PRESENÇA NA LOJA"/>
    <s v="ACEITE"/>
    <x v="0"/>
    <m/>
    <m/>
    <n v="55996469822"/>
    <m/>
    <m/>
    <s v="Cacau_CC_30.03"/>
    <n v="1649177839492580"/>
    <s v="Preditivo"/>
    <n v="10738"/>
    <s v="CACAU SHOW CI"/>
    <s v="Não"/>
    <m/>
    <m/>
    <m/>
    <m/>
    <m/>
    <m/>
    <s v="LÃ©lia Moscato Ziquinati Peixoto"/>
    <n v="5664562706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rodrigoshasha89@gmail.com"/>
    <s v="NI"/>
    <d v="1904-02-21T00:00:00"/>
    <s v="Entre R$30.000 e R$99.999"/>
    <s v="RS PELOTAS CENTRO"/>
    <s v="NI"/>
    <m/>
  </r>
  <r>
    <x v="3"/>
    <x v="11"/>
    <n v="0.58333333333333337"/>
    <d v="1899-12-30T00:08:41"/>
    <x v="1"/>
    <x v="3"/>
    <s v="15"/>
    <x v="1"/>
    <x v="1"/>
    <n v="7984013"/>
    <n v="24073154"/>
    <d v="2022-04-05T14:00:41"/>
    <d v="2022-04-05T14:09:22"/>
    <x v="0"/>
    <s v="SILVIO ANTONIO RIBEIRO BRUZACA JUNIOR"/>
    <n v="17286"/>
    <s v="SARAH DE SOUSA PEREIRA"/>
    <x v="0"/>
    <s v="CONFIRMOU PRESENÇA NA LOJA"/>
    <s v="ACEITE"/>
    <x v="0"/>
    <m/>
    <m/>
    <n v="15997101220"/>
    <m/>
    <m/>
    <s v="Cacau_CC_28.03"/>
    <n v="1649178010497390"/>
    <s v="Preditivo"/>
    <n v="10738"/>
    <s v="CACAU SHOW CI"/>
    <s v="Não"/>
    <m/>
    <m/>
    <m/>
    <m/>
    <m/>
    <m/>
    <s v="Tais Bernardo Branco"/>
    <n v="46116065899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driellywillian2@yahoo.com"/>
    <s v="NI"/>
    <n v="7084"/>
    <s v="Entre R$30.000 e R$99.999"/>
    <s v="SP LORENA ECO VALLE SHOPPING"/>
    <s v="NI"/>
    <m/>
  </r>
  <r>
    <x v="3"/>
    <x v="11"/>
    <n v="0.58750000000000002"/>
    <d v="1899-12-30T00:02:31"/>
    <x v="2"/>
    <x v="3"/>
    <s v="53"/>
    <x v="2"/>
    <x v="0"/>
    <n v="7984569"/>
    <n v="23414248"/>
    <d v="2022-04-05T14:06:06"/>
    <d v="2022-04-05T14:08:37"/>
    <x v="0"/>
    <s v="ANA CAROLLYNE DA CRUZ MIRANDA"/>
    <n v="17281"/>
    <s v="SARAH DE SOUSA PEREIRA"/>
    <x v="1"/>
    <s v="PREFERIU FALAR PELO WHATSAPP"/>
    <s v="AGENDAMENTO"/>
    <x v="1"/>
    <m/>
    <m/>
    <n v="53991234591"/>
    <n v="53991234591"/>
    <d v="2022-04-05T14:38:00"/>
    <s v="Cacau_CC_21.03"/>
    <n v="1649178336507360"/>
    <s v="Preditivo"/>
    <n v="10738"/>
    <s v="CACAU SHOW CI"/>
    <s v="Não"/>
    <m/>
    <m/>
    <m/>
    <m/>
    <m/>
    <m/>
    <s v="JosÃ© Augusto Mendes Pinto Duarte"/>
    <n v="4763761064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williameduardo743@gmail.com"/>
    <s v="NI"/>
    <n v="2107"/>
    <s v="Acima de R$100.000"/>
    <s v="SP CAPAO BONITO CENTRO"/>
    <s v="NI"/>
    <m/>
  </r>
  <r>
    <x v="3"/>
    <x v="11"/>
    <n v="0.58819444444444446"/>
    <d v="1899-12-30T00:02:22"/>
    <x v="0"/>
    <x v="3"/>
    <s v="53"/>
    <x v="2"/>
    <x v="0"/>
    <n v="7984744"/>
    <n v="23618452"/>
    <d v="2022-04-05T14:07:43"/>
    <d v="2022-04-05T14:10:05"/>
    <x v="0"/>
    <s v="BIANCA MOREIRA TERCEIRO"/>
    <n v="17283"/>
    <s v="SARAH DE SOUSA PEREIRA"/>
    <x v="0"/>
    <s v="CONFIRMOU PRESENÇA NA LOJA"/>
    <s v="ACEITE"/>
    <x v="0"/>
    <m/>
    <m/>
    <n v="53999549393"/>
    <m/>
    <m/>
    <s v="Cacau_CC_23.03"/>
    <n v="1649178439509900"/>
    <s v="Preditivo"/>
    <n v="10738"/>
    <s v="CACAU SHOW CI"/>
    <s v="Não"/>
    <m/>
    <m/>
    <m/>
    <m/>
    <m/>
    <m/>
    <s v="Sandra Beatriz Pereira da Silva"/>
    <n v="33618801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julyyyrosa28@gmail.com"/>
    <s v="NI"/>
    <d v="1903-06-28T00:00:00"/>
    <s v="Entre R$30.000 e R$99.999"/>
    <s v="SP PRAIA GRANDE SH LITORAL PLAZA"/>
    <s v="NI"/>
    <m/>
  </r>
  <r>
    <x v="3"/>
    <x v="11"/>
    <n v="0.58958333333333335"/>
    <d v="1899-12-30T00:01:36"/>
    <x v="2"/>
    <x v="3"/>
    <s v="11"/>
    <x v="1"/>
    <x v="1"/>
    <n v="7984966"/>
    <n v="23618720"/>
    <d v="2022-04-05T14:09:42"/>
    <d v="2022-04-05T14:11:18"/>
    <x v="0"/>
    <s v="ANA CAROLLYNE DA CRUZ MIRANDA"/>
    <n v="17281"/>
    <s v="SARAH DE SOUSA PEREIRA"/>
    <x v="1"/>
    <s v="CLIENTE VAI ANALISAR A PROPOSTA"/>
    <s v="AGENDAMENTO"/>
    <x v="5"/>
    <m/>
    <m/>
    <n v="11971485187"/>
    <n v="11971485187"/>
    <d v="2022-04-05T14:41:00"/>
    <s v="Cacau_CC_23.03"/>
    <n v="1649178547512020"/>
    <s v="Preditivo"/>
    <n v="10738"/>
    <s v="CACAU SHOW CI"/>
    <s v="Não"/>
    <m/>
    <m/>
    <m/>
    <m/>
    <m/>
    <m/>
    <s v="Allan Christmann  de Oliveira melo"/>
    <n v="41263130879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josisenna.568@gmail.com"/>
    <s v="NI"/>
    <d v="1903-02-27T00:00:00"/>
    <s v="Entre R$5.000 e R$9.999"/>
    <s v="SP JUNDIAI CENTRO"/>
    <s v="NI"/>
    <m/>
  </r>
  <r>
    <x v="3"/>
    <x v="11"/>
    <n v="0.59375"/>
    <d v="1899-12-30T00:02:23"/>
    <x v="0"/>
    <x v="3"/>
    <s v="53"/>
    <x v="2"/>
    <x v="0"/>
    <n v="7985569"/>
    <n v="24227848"/>
    <d v="2022-04-05T14:15:09"/>
    <d v="2022-04-05T14:17:32"/>
    <x v="0"/>
    <s v="BIANCA MOREIRA TERCEIRO"/>
    <n v="17283"/>
    <s v="SARAH DE SOUSA PEREIRA"/>
    <x v="0"/>
    <s v="CONFIRMOU PRESENÇA NA LOJA"/>
    <s v="ACEITE"/>
    <x v="0"/>
    <m/>
    <m/>
    <n v="53991860064"/>
    <m/>
    <m/>
    <s v="Cacau_CC_31.03"/>
    <n v="1649178831524850"/>
    <s v="Preditivo"/>
    <n v="10738"/>
    <s v="CACAU SHOW CI"/>
    <s v="Não"/>
    <m/>
    <m/>
    <m/>
    <m/>
    <m/>
    <m/>
    <s v="Natalia CorrÃªa de Avila"/>
    <n v="303526807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nagiuliavidaldarosa@gmail.com"/>
    <s v="NI"/>
    <n v="8181"/>
    <s v="Sem faturamento"/>
    <s v="RS SANTA MARIA SH PRACA NOVA SANTA MARIA"/>
    <s v="NI"/>
    <m/>
  </r>
  <r>
    <x v="3"/>
    <x v="11"/>
    <n v="0.59166666666666667"/>
    <d v="1899-12-30T00:05:10"/>
    <x v="1"/>
    <x v="3"/>
    <s v="16"/>
    <x v="1"/>
    <x v="1"/>
    <n v="7985286"/>
    <n v="23637950"/>
    <d v="2022-04-05T14:12:38"/>
    <d v="2022-04-05T14:17:48"/>
    <x v="0"/>
    <s v="SILVIO ANTONIO RIBEIRO BRUZACA JUNIOR"/>
    <n v="17286"/>
    <s v="SARAH DE SOUSA PEREIRA"/>
    <x v="1"/>
    <s v="CLIENTE VAI ANALISAR A PROPOSTA"/>
    <s v="AGENDAMENTO"/>
    <x v="5"/>
    <m/>
    <m/>
    <n v="16994001626"/>
    <n v="16994001626"/>
    <d v="2022-04-11T14:47:00"/>
    <s v="Cacau_CC_24.03"/>
    <n v="1649178727518730"/>
    <s v="Preditivo"/>
    <n v="10738"/>
    <s v="CACAU SHOW CI"/>
    <s v="Não"/>
    <m/>
    <m/>
    <m/>
    <m/>
    <m/>
    <m/>
    <s v="ALINE LOPES MARCHIORI"/>
    <n v="1039013368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jandson.ambiental@gmail.com"/>
    <s v="NI"/>
    <n v="1093"/>
    <s v="Entre R$5.000 e R$9.999"/>
    <s v="SP PERUIBE CENTRO"/>
    <s v="NI"/>
    <m/>
  </r>
  <r>
    <x v="3"/>
    <x v="11"/>
    <n v="0.59791666666666665"/>
    <d v="1899-12-30T00:01:53"/>
    <x v="2"/>
    <x v="3"/>
    <s v="19"/>
    <x v="1"/>
    <x v="1"/>
    <n v="7986199"/>
    <n v="24072785"/>
    <d v="2022-04-05T14:21:00"/>
    <d v="2022-04-05T14:22:53"/>
    <x v="0"/>
    <s v="ANA CAROLLYNE DA CRUZ MIRANDA"/>
    <n v="17281"/>
    <s v="SARAH DE SOUSA PEREIRA"/>
    <x v="0"/>
    <s v="CONFIRMOU PRESENÇA NA LOJA"/>
    <s v="ACEITE"/>
    <x v="0"/>
    <m/>
    <m/>
    <n v="19981590772"/>
    <m/>
    <m/>
    <s v="Cacau_CC_28.03"/>
    <n v="1649179228536340"/>
    <s v="Preditivo"/>
    <n v="10738"/>
    <s v="CACAU SHOW CI"/>
    <s v="Não"/>
    <m/>
    <m/>
    <m/>
    <m/>
    <m/>
    <m/>
    <s v="Michael Luiz Ferreira de Paula"/>
    <n v="39950435854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Luzianemattosegjm@gmail.com"/>
    <s v="NI"/>
    <d v="1916-09-21T00:00:00"/>
    <s v="Abaixo de R$299"/>
    <s v="SC BRUSQUE STOP SHOP"/>
    <s v="NI"/>
    <m/>
  </r>
  <r>
    <x v="3"/>
    <x v="11"/>
    <n v="0.6020833333333333"/>
    <d v="1899-12-30T00:03:16"/>
    <x v="2"/>
    <x v="3"/>
    <s v="11"/>
    <x v="1"/>
    <x v="1"/>
    <n v="7986851"/>
    <n v="25426415"/>
    <d v="2022-04-05T14:27:22"/>
    <d v="2022-04-05T14:30:38"/>
    <x v="0"/>
    <s v="ANA CAROLLYNE DA CRUZ MIRANDA"/>
    <n v="17281"/>
    <s v="SARAH DE SOUSA PEREIRA"/>
    <x v="1"/>
    <s v="CLIENTE VAI ANALISAR A PROPOSTA"/>
    <s v="AGENDAMENTO"/>
    <x v="5"/>
    <m/>
    <m/>
    <n v="11982712002"/>
    <n v="11982712002"/>
    <d v="2022-04-05T15:00:00"/>
    <s v="Cacau_CC_05.04"/>
    <n v="1649179590540040"/>
    <s v="Preditivo"/>
    <n v="10738"/>
    <s v="CACAU SHOW CI"/>
    <s v="Não"/>
    <m/>
    <m/>
    <m/>
    <m/>
    <m/>
    <m/>
    <s v="Gabrielly Alencar De Vasconcelos"/>
    <n v="52530115877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Morennacardoso20@gmail.com"/>
    <s v="NI"/>
    <d v="1904-02-21T00:00:00"/>
    <s v="Entre R$30.000 e R$99.999"/>
    <s v="RS PELOTAS CENTRO"/>
    <s v="NI"/>
    <s v="NÃO TEM INTERESSE PEDIU PARA RETIRAR O CADASTRO DO SISTEMA"/>
  </r>
  <r>
    <x v="3"/>
    <x v="12"/>
    <n v="0.60625000000000007"/>
    <d v="1899-12-30T00:01:19"/>
    <x v="2"/>
    <x v="3"/>
    <s v="51"/>
    <x v="2"/>
    <x v="0"/>
    <n v="7987438"/>
    <n v="24227819"/>
    <d v="2022-04-05T14:33:50"/>
    <d v="2022-04-05T14:35:09"/>
    <x v="0"/>
    <s v="ANA CAROLLYNE DA CRUZ MIRANDA"/>
    <n v="17281"/>
    <s v="SARAH DE SOUSA PEREIRA"/>
    <x v="1"/>
    <s v="PEDIU PARA LIGAR EM OUTRO MOMENTO"/>
    <s v="AGENDAMENTO"/>
    <x v="2"/>
    <m/>
    <m/>
    <n v="51989678176"/>
    <n v="51989678176"/>
    <d v="2022-04-05T15:05:00"/>
    <s v="Cacau_CC_31.03"/>
    <n v="1649180003552270"/>
    <s v="Preditivo"/>
    <n v="10738"/>
    <s v="CACAU SHOW CI"/>
    <s v="Não"/>
    <m/>
    <m/>
    <m/>
    <m/>
    <m/>
    <m/>
    <s v="Franciely Nunes da rosa"/>
    <n v="4724684054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gabi.cunha.17@outlook.com"/>
    <s v="NI"/>
    <d v="1933-06-19T00:00:00"/>
    <s v="Entre R$300 e R$1.999"/>
    <s v="SC FLORIANOPOLIS CAMPECHE"/>
    <s v="NI"/>
    <m/>
  </r>
  <r>
    <x v="3"/>
    <x v="12"/>
    <n v="0.6069444444444444"/>
    <d v="1899-12-30T00:03:13"/>
    <x v="1"/>
    <x v="3"/>
    <s v="11"/>
    <x v="1"/>
    <x v="1"/>
    <n v="7987491"/>
    <n v="24165687"/>
    <d v="2022-04-05T14:34:33"/>
    <d v="2022-04-05T14:37:46"/>
    <x v="0"/>
    <s v="SILVIO ANTONIO RIBEIRO BRUZACA JUNIOR"/>
    <n v="17286"/>
    <s v="SARAH DE SOUSA PEREIRA"/>
    <x v="1"/>
    <s v="CLIENTE VAI ANALISAR A PROPOSTA"/>
    <s v="AGENDAMENTO"/>
    <x v="5"/>
    <m/>
    <m/>
    <n v="11993407286"/>
    <n v="11993407286"/>
    <d v="2022-04-11T15:07:00"/>
    <s v="Cacau_CC_30.03"/>
    <n v="1649180050554540"/>
    <s v="Preditivo"/>
    <n v="10738"/>
    <s v="CACAU SHOW CI"/>
    <s v="Não"/>
    <m/>
    <m/>
    <m/>
    <m/>
    <m/>
    <m/>
    <s v="Amanda chericone"/>
    <n v="44776665867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cristianasantana006@gmail.com"/>
    <s v="NI"/>
    <d v="1905-02-05T00:00:00"/>
    <s v="Entre R$5.000 e R$9.999"/>
    <s v="SP LEME CENTRO"/>
    <s v="NI"/>
    <m/>
  </r>
  <r>
    <x v="3"/>
    <x v="12"/>
    <n v="0.61041666666666672"/>
    <d v="1899-12-30T00:00:46"/>
    <x v="1"/>
    <x v="3"/>
    <s v="19"/>
    <x v="1"/>
    <x v="1"/>
    <n v="7987901"/>
    <n v="24072899"/>
    <d v="2022-04-05T14:39:37"/>
    <d v="2022-04-05T14:40:23"/>
    <x v="0"/>
    <s v="SILVIO ANTONIO RIBEIRO BRUZACA JUNIOR"/>
    <n v="17286"/>
    <s v="SARAH DE SOUSA PEREIRA"/>
    <x v="1"/>
    <s v="PEDIU PARA LIGAR EM OUTRO MOMENTO"/>
    <s v="AGENDAMENTO"/>
    <x v="2"/>
    <m/>
    <m/>
    <n v="19994977958"/>
    <n v="19994977958"/>
    <d v="2022-04-05T19:00:00"/>
    <s v="Cacau_CC_28.03"/>
    <n v="1649180355568060"/>
    <s v="Preditivo"/>
    <n v="10738"/>
    <s v="CACAU SHOW CI"/>
    <s v="Não"/>
    <m/>
    <m/>
    <m/>
    <m/>
    <m/>
    <m/>
    <s v="AndrÃ© Rodrigues Costa"/>
    <n v="5590187117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Thais01silva.ts@gmail.com"/>
    <s v="NI"/>
    <n v="6141"/>
    <s v="Entre R$30.000 e R$99.999"/>
    <s v="RS ALVORADA CENTRO"/>
    <s v="NI"/>
    <m/>
  </r>
  <r>
    <x v="3"/>
    <x v="12"/>
    <n v="0.60972222222222217"/>
    <d v="1899-12-30T00:03:18"/>
    <x v="2"/>
    <x v="3"/>
    <s v="11"/>
    <x v="1"/>
    <x v="1"/>
    <n v="7987825"/>
    <n v="24072932"/>
    <d v="2022-04-05T14:38:34"/>
    <d v="2022-04-05T14:41:52"/>
    <x v="0"/>
    <s v="ANA CAROLLYNE DA CRUZ MIRANDA"/>
    <n v="17281"/>
    <s v="SARAH DE SOUSA PEREIRA"/>
    <x v="0"/>
    <s v="CONFIRMOU PRESENÇA NA LOJA"/>
    <s v="ACEITE"/>
    <x v="0"/>
    <m/>
    <m/>
    <n v="11999911609"/>
    <m/>
    <m/>
    <s v="Cacau_CC_28.03"/>
    <n v="1649180297565340"/>
    <s v="Preditivo"/>
    <n v="10738"/>
    <s v="CACAU SHOW CI"/>
    <s v="Não"/>
    <m/>
    <m/>
    <m/>
    <m/>
    <m/>
    <m/>
    <s v="Edineia rosa Parapinski"/>
    <n v="607243457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natalia.dn2208@gmail.com"/>
    <s v="NI"/>
    <d v="1904-06-09T00:00:00"/>
    <s v="Entre R$300 e R$1.999"/>
    <s v="SP CAMPINAS SH CAMPINAS"/>
    <s v="NI"/>
    <m/>
  </r>
  <r>
    <x v="3"/>
    <x v="12"/>
    <n v="0.61249999999999993"/>
    <d v="1899-12-30T00:00:23"/>
    <x v="1"/>
    <x v="3"/>
    <s v="16"/>
    <x v="1"/>
    <x v="1"/>
    <n v="7988112"/>
    <n v="24165691"/>
    <d v="2022-04-05T14:42:35"/>
    <d v="2022-04-05T14:42:58"/>
    <x v="0"/>
    <s v="SILVIO ANTONIO RIBEIRO BRUZACA JUNIOR"/>
    <n v="17286"/>
    <s v="SARAH DE SOUSA PEREIRA"/>
    <x v="0"/>
    <s v="CONFIRMOU PRESENÇA NA LOJA"/>
    <s v="ACEITE"/>
    <x v="0"/>
    <m/>
    <m/>
    <n v="16994345418"/>
    <m/>
    <m/>
    <s v="Cacau_CC_30.03"/>
    <m/>
    <s v="Consulta De Cliente"/>
    <n v="10738"/>
    <s v="CACAU SHOW CI"/>
    <s v="Não"/>
    <m/>
    <m/>
    <m/>
    <m/>
    <m/>
    <m/>
    <s v="JosÃ© Robson GonÃ§alves da Silva"/>
    <n v="4470514683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sheilinha_santana@hotmail.com"/>
    <s v="NI"/>
    <d v="1923-10-09T00:00:00"/>
    <s v="Entre R$30.000 e R$99.999"/>
    <s v="SP ITAPEVI CENTRO"/>
    <s v="NI"/>
    <m/>
  </r>
  <r>
    <x v="3"/>
    <x v="12"/>
    <n v="0.61875000000000002"/>
    <d v="1899-12-30T00:00:53"/>
    <x v="2"/>
    <x v="3"/>
    <s v="14"/>
    <x v="1"/>
    <x v="1"/>
    <n v="7988896"/>
    <n v="23637929"/>
    <d v="2022-04-05T14:51:43"/>
    <d v="2022-04-05T14:52:36"/>
    <x v="0"/>
    <s v="ANA CAROLLYNE DA CRUZ MIRANDA"/>
    <n v="17281"/>
    <s v="SARAH DE SOUSA PEREIRA"/>
    <x v="0"/>
    <s v="CONFIRMOU PRESENÇA NA LOJA"/>
    <s v="ACEITE"/>
    <x v="0"/>
    <m/>
    <m/>
    <n v="14998849862"/>
    <m/>
    <m/>
    <s v="Cacau_CC_24.03"/>
    <n v="1649180802585260"/>
    <s v="Preditivo"/>
    <n v="10738"/>
    <s v="CACAU SHOW CI"/>
    <s v="Não"/>
    <m/>
    <m/>
    <m/>
    <m/>
    <m/>
    <m/>
    <s v="Daniela Lopes Romualdo"/>
    <n v="1371019983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laviniasilva4243@gmail.com"/>
    <s v="NI"/>
    <d v="1903-03-13T00:00:00"/>
    <s v="Entre R$5.000 e R$9.999"/>
    <s v="SP AMPARO CENTRO"/>
    <s v="NI"/>
    <m/>
  </r>
  <r>
    <x v="3"/>
    <x v="12"/>
    <n v="0.61736111111111114"/>
    <d v="1899-12-30T00:03:56"/>
    <x v="1"/>
    <x v="3"/>
    <s v="13"/>
    <x v="1"/>
    <x v="1"/>
    <n v="7988707"/>
    <n v="24161001"/>
    <d v="2022-04-05T14:49:29"/>
    <d v="2022-04-05T14:53:25"/>
    <x v="0"/>
    <s v="SILVIO ANTONIO RIBEIRO BRUZACA JUNIOR"/>
    <n v="17286"/>
    <s v="SARAH DE SOUSA PEREIRA"/>
    <x v="2"/>
    <s v="JÁ COMPROU"/>
    <s v="RECUSA"/>
    <x v="6"/>
    <m/>
    <m/>
    <n v="13974190276"/>
    <m/>
    <m/>
    <s v="Cacau_CC_29.03"/>
    <n v="1649180936590420"/>
    <s v="Preditivo"/>
    <n v="10738"/>
    <s v="CACAU SHOW CI"/>
    <s v="Não"/>
    <m/>
    <m/>
    <m/>
    <m/>
    <m/>
    <m/>
    <s v="Elisangela Santos da Silva"/>
    <n v="13407064829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gi.correa2609@gmail.com"/>
    <s v="NI"/>
    <d v="1908-04-06T00:00:00"/>
    <s v="Sem faturamento"/>
    <s v="SP BARUERI WALMART TAMBORE"/>
    <s v="NI"/>
    <m/>
  </r>
  <r>
    <x v="3"/>
    <x v="12"/>
    <n v="0.62083333333333335"/>
    <d v="1899-12-30T00:05:05"/>
    <x v="1"/>
    <x v="3"/>
    <s v="14"/>
    <x v="1"/>
    <x v="1"/>
    <n v="7989152"/>
    <n v="23413700"/>
    <d v="2022-04-05T14:54:54"/>
    <d v="2022-04-05T14:59:59"/>
    <x v="0"/>
    <s v="SILVIO ANTONIO RIBEIRO BRUZACA JUNIOR"/>
    <n v="17286"/>
    <s v="SARAH DE SOUSA PEREIRA"/>
    <x v="0"/>
    <s v="CONFIRMOU PRESENÇA NA LOJA"/>
    <s v="ACEITE"/>
    <x v="0"/>
    <m/>
    <m/>
    <n v="14991241436"/>
    <m/>
    <m/>
    <s v="Cacau_CC_21.03"/>
    <n v="1649181268603640"/>
    <s v="Preditivo"/>
    <n v="10738"/>
    <s v="CACAU SHOW CI"/>
    <s v="Não"/>
    <m/>
    <m/>
    <m/>
    <m/>
    <m/>
    <m/>
    <s v="Caroline Martins de Lima"/>
    <n v="3838409280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juliana@rbmcontabil.com.br"/>
    <s v="NI"/>
    <d v="1934-01-06T00:00:00"/>
    <s v="Entre R$30.000 e R$99.999"/>
    <s v="SP SÃƒO BERNARDO DO CAMPO PLANALTO"/>
    <s v="NI"/>
    <m/>
  </r>
  <r>
    <x v="3"/>
    <x v="13"/>
    <n v="0.62708333333333333"/>
    <d v="1899-12-30T00:01:51"/>
    <x v="1"/>
    <x v="3"/>
    <s v="19"/>
    <x v="1"/>
    <x v="1"/>
    <n v="7989951"/>
    <n v="24227904"/>
    <d v="2022-04-05T15:03:55"/>
    <d v="2022-04-05T15:05:46"/>
    <x v="0"/>
    <s v="SILVIO ANTONIO RIBEIRO BRUZACA JUNIOR"/>
    <n v="17286"/>
    <s v="SARAH DE SOUSA PEREIRA"/>
    <x v="0"/>
    <s v="CONFIRMOU PRESENÇA NA LOJA"/>
    <s v="ACEITE"/>
    <x v="0"/>
    <m/>
    <m/>
    <n v="19999422008"/>
    <m/>
    <m/>
    <s v="Cacau_CC_31.03"/>
    <n v="1649181820627010"/>
    <s v="Preditivo"/>
    <n v="10738"/>
    <s v="CACAU SHOW CI"/>
    <s v="Não"/>
    <m/>
    <m/>
    <m/>
    <m/>
    <m/>
    <m/>
    <s v="Michele Eliete Rovatti"/>
    <n v="3412866881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ndieskaparcianello@gmail.com"/>
    <s v="NI"/>
    <n v="1025"/>
    <s v="Sem faturamento"/>
    <s v="RS SANTA MARIA SH SANTA MARIA"/>
    <s v="NI"/>
    <m/>
  </r>
  <r>
    <x v="3"/>
    <x v="13"/>
    <n v="0.62916666666666665"/>
    <d v="1899-12-30T00:04:18"/>
    <x v="1"/>
    <x v="3"/>
    <s v="11"/>
    <x v="1"/>
    <x v="1"/>
    <n v="7990104"/>
    <n v="24165659"/>
    <d v="2022-04-05T15:06:08"/>
    <d v="2022-04-05T15:10:26"/>
    <x v="0"/>
    <s v="SILVIO ANTONIO RIBEIRO BRUZACA JUNIOR"/>
    <n v="17286"/>
    <s v="SARAH DE SOUSA PEREIRA"/>
    <x v="0"/>
    <s v="CONFIRMOU PRESENÇA NA LOJA"/>
    <s v="ACEITE"/>
    <x v="0"/>
    <m/>
    <m/>
    <n v="11976129958"/>
    <m/>
    <m/>
    <s v="Cacau_CC_30.03"/>
    <n v="1649181945632370"/>
    <s v="Preditivo"/>
    <n v="10738"/>
    <s v="CACAU SHOW CI"/>
    <s v="Não"/>
    <m/>
    <m/>
    <m/>
    <m/>
    <m/>
    <m/>
    <s v="Marcos Vinicius Cardoso"/>
    <n v="3883689289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danimendes.mend@gmail.com"/>
    <s v="NI"/>
    <d v="1903-02-27T00:00:00"/>
    <s v="Entre R$5.000 e R$9.999"/>
    <s v="SP JUNDIAI CENTRO"/>
    <s v="NI"/>
    <m/>
  </r>
  <r>
    <x v="3"/>
    <x v="13"/>
    <n v="0.63750000000000007"/>
    <d v="1899-12-30T00:02:02"/>
    <x v="1"/>
    <x v="3"/>
    <s v="47"/>
    <x v="0"/>
    <x v="0"/>
    <n v="7991222"/>
    <n v="25426131"/>
    <d v="2022-04-05T15:18:58"/>
    <d v="2022-04-05T15:21:00"/>
    <x v="0"/>
    <s v="SILVIO ANTONIO RIBEIRO BRUZACA JUNIOR"/>
    <n v="17286"/>
    <s v="SARAH DE SOUSA PEREIRA"/>
    <x v="1"/>
    <s v="CLIENTE VAI ANALISAR A PROPOSTA"/>
    <s v="AGENDAMENTO"/>
    <x v="5"/>
    <m/>
    <m/>
    <n v="47991573438"/>
    <n v="47991573438"/>
    <d v="2022-04-08T15:50:00"/>
    <s v="Cacau_CC_04.04"/>
    <n v="1649182700657120"/>
    <s v="Preditivo"/>
    <n v="10738"/>
    <s v="CACAU SHOW CI"/>
    <s v="Não"/>
    <m/>
    <m/>
    <m/>
    <m/>
    <m/>
    <m/>
    <s v="Jonas ailton celista"/>
    <n v="821549790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robertomenendes@gmail.com"/>
    <s v="NI"/>
    <n v="11311"/>
    <s v="Entre R$5.000 e R$9.999"/>
    <s v="SP PEREIRA BARRETO CENTRO"/>
    <s v="NI"/>
    <m/>
  </r>
  <r>
    <x v="3"/>
    <x v="13"/>
    <n v="0.64027777777777783"/>
    <d v="1899-12-30T00:01:17"/>
    <x v="2"/>
    <x v="3"/>
    <s v="11"/>
    <x v="1"/>
    <x v="1"/>
    <n v="7991675"/>
    <n v="25426196"/>
    <d v="2022-04-05T15:22:50"/>
    <d v="2022-04-05T15:24:07"/>
    <x v="0"/>
    <s v="ANA CAROLLYNE DA CRUZ MIRANDA"/>
    <n v="17281"/>
    <s v="SARAH DE SOUSA PEREIRA"/>
    <x v="0"/>
    <s v="CONFIRMOU PRESENÇA NA LOJA"/>
    <s v="ACEITE"/>
    <x v="0"/>
    <m/>
    <m/>
    <n v="11982822052"/>
    <m/>
    <m/>
    <s v="Cacau_CC_04.04"/>
    <n v="1649182833659850"/>
    <s v="Preditivo"/>
    <n v="10738"/>
    <s v="CACAU SHOW CI"/>
    <s v="Não"/>
    <m/>
    <m/>
    <m/>
    <m/>
    <m/>
    <m/>
    <s v="Thais Ramos Matos"/>
    <n v="4209617180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contatomilenacarvalho@hotmail.com"/>
    <s v="NI"/>
    <d v="1913-02-18T00:00:00"/>
    <s v="Entre R$2.000 e R$4.999"/>
    <s v="SP CARAPICUIBA SH CARAPICUIBA"/>
    <s v="NI"/>
    <m/>
  </r>
  <r>
    <x v="3"/>
    <x v="13"/>
    <n v="0.63958333333333328"/>
    <d v="1899-12-30T00:04:59"/>
    <x v="1"/>
    <x v="3"/>
    <s v="18"/>
    <x v="1"/>
    <x v="1"/>
    <n v="7991566"/>
    <n v="25426268"/>
    <d v="2022-04-05T15:21:57"/>
    <d v="2022-04-05T15:26:56"/>
    <x v="0"/>
    <s v="SILVIO ANTONIO RIBEIRO BRUZACA JUNIOR"/>
    <n v="17286"/>
    <s v="SARAH DE SOUSA PEREIRA"/>
    <x v="2"/>
    <s v="JÁ COMPROU"/>
    <s v="RECUSA"/>
    <x v="6"/>
    <m/>
    <m/>
    <n v="18991459429"/>
    <m/>
    <m/>
    <s v="Cacau_CC_04.04"/>
    <n v="1649182896661810"/>
    <s v="Preditivo"/>
    <n v="10738"/>
    <s v="CACAU SHOW CI"/>
    <s v="Não"/>
    <m/>
    <m/>
    <m/>
    <m/>
    <m/>
    <m/>
    <s v="Esdra Aline dos Santos GonÃ§alves de Paula"/>
    <n v="43100482859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graziela.rib@hotmail.com"/>
    <s v="NI"/>
    <n v="2434"/>
    <s v="Entre R$20.000 e R$29.999"/>
    <s v="RS CAPAO DA CANOA CENTER SH PARAGUASSU"/>
    <s v="NI"/>
    <m/>
  </r>
  <r>
    <x v="3"/>
    <x v="17"/>
    <n v="0.72569444444444453"/>
    <d v="1899-12-30T00:04:39"/>
    <x v="2"/>
    <x v="3"/>
    <s v="47"/>
    <x v="0"/>
    <x v="0"/>
    <n v="8001866"/>
    <n v="22939085"/>
    <d v="2022-04-05T17:25:34"/>
    <d v="2022-04-05T17:30:13"/>
    <x v="0"/>
    <s v="ANA CAROLLYNE DA CRUZ MIRANDA"/>
    <n v="17281"/>
    <s v="SARAH DE SOUSA PEREIRA"/>
    <x v="0"/>
    <s v="CONFIRMOU PRESENÇA NA LOJA"/>
    <s v="ACEITE"/>
    <x v="0"/>
    <m/>
    <m/>
    <n v="47991668431"/>
    <m/>
    <m/>
    <s v="Cacau_CC_16.03"/>
    <n v="1649190301784850"/>
    <s v="Preditivo"/>
    <n v="10738"/>
    <s v="CACAU SHOW CI"/>
    <s v="Não"/>
    <m/>
    <m/>
    <m/>
    <m/>
    <m/>
    <m/>
    <s v="Adrieli Cristina Da Silva Rezende"/>
    <n v="13013022957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simonebiomed@outlook.com"/>
    <s v="NI"/>
    <n v="1185"/>
    <s v="Acima de R$100.000"/>
    <s v="SP ITAPEVA CENTRO"/>
    <s v="NI"/>
    <m/>
  </r>
  <r>
    <x v="3"/>
    <x v="17"/>
    <n v="0.72291666666666676"/>
    <d v="1899-12-30T00:09:23"/>
    <x v="1"/>
    <x v="3"/>
    <s v="51"/>
    <x v="2"/>
    <x v="0"/>
    <n v="8001547"/>
    <n v="24227916"/>
    <d v="2022-04-05T17:21:02"/>
    <d v="2022-04-05T17:30:25"/>
    <x v="0"/>
    <s v="SILVIO ANTONIO RIBEIRO BRUZACA JUNIOR"/>
    <n v="17286"/>
    <s v="SARAH DE SOUSA PEREIRA"/>
    <x v="0"/>
    <s v="CONFIRMOU PRESENÇA NA LOJA"/>
    <s v="ACEITE"/>
    <x v="0"/>
    <m/>
    <m/>
    <n v="51998899659"/>
    <m/>
    <m/>
    <s v="Cacau_CC_31.03"/>
    <n v="1649190032781650"/>
    <s v="Preditivo"/>
    <n v="10738"/>
    <s v="CACAU SHOW CI"/>
    <s v="Não"/>
    <m/>
    <m/>
    <m/>
    <m/>
    <m/>
    <m/>
    <s v="JÃ©ssica Emmanouilidis"/>
    <n v="300129807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dssmf.andressaflausino@gmail.com"/>
    <s v="NI"/>
    <n v="5590"/>
    <s v="Acima de R$100.000"/>
    <s v="SP SANTANA DE PARNAIBA HIPER PAULISTAO"/>
    <s v="NI"/>
    <m/>
  </r>
  <r>
    <x v="3"/>
    <x v="18"/>
    <n v="0.73472222222222217"/>
    <d v="1899-12-30T00:02:45"/>
    <x v="2"/>
    <x v="3"/>
    <s v="48"/>
    <x v="0"/>
    <x v="0"/>
    <n v="8002782"/>
    <n v="24161156"/>
    <d v="2022-04-05T17:38:27"/>
    <d v="2022-04-05T17:41:12"/>
    <x v="0"/>
    <s v="ANA CAROLLYNE DA CRUZ MIRANDA"/>
    <n v="17281"/>
    <s v="SARAH DE SOUSA PEREIRA"/>
    <x v="0"/>
    <s v="CONFIRMOU PRESENÇA NA LOJA"/>
    <s v="ACEITE"/>
    <x v="0"/>
    <m/>
    <m/>
    <n v="48998333080"/>
    <m/>
    <m/>
    <s v="Cacau_CC_29.03"/>
    <n v="1649191041797780"/>
    <s v="Preditivo"/>
    <n v="10738"/>
    <s v="CACAU SHOW CI"/>
    <s v="Não"/>
    <m/>
    <m/>
    <m/>
    <m/>
    <m/>
    <m/>
    <s v="ELIANE BIANCHINI INÃCIO GOULART"/>
    <n v="187767394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trindadestephanie656@gmail.com"/>
    <s v="NI"/>
    <n v="1512"/>
    <s v="Sem faturamento"/>
    <s v="SP SAO CAETANO DO SUL BARCELONA"/>
    <s v="NI"/>
    <m/>
  </r>
  <r>
    <x v="3"/>
    <x v="18"/>
    <n v="0.7368055555555556"/>
    <d v="1899-12-30T00:00:34"/>
    <x v="2"/>
    <x v="3"/>
    <s v="16"/>
    <x v="1"/>
    <x v="1"/>
    <n v="8003014"/>
    <n v="24165562"/>
    <d v="2022-04-05T17:41:36"/>
    <d v="2022-04-05T17:42:10"/>
    <x v="0"/>
    <s v="ANA CAROLLYNE DA CRUZ MIRANDA"/>
    <n v="17281"/>
    <s v="SARAH DE SOUSA PEREIRA"/>
    <x v="1"/>
    <s v="SOBRE HORÁRIOS DE ATENDIMENTO"/>
    <s v="AGENDAMENTO"/>
    <x v="4"/>
    <m/>
    <m/>
    <n v="16993107099"/>
    <n v="16993107099"/>
    <d v="2022-04-05T18:11:00"/>
    <s v="Cacau_CC_30.03"/>
    <n v="1649191265800370"/>
    <s v="Preditivo"/>
    <n v="10738"/>
    <s v="CACAU SHOW CI"/>
    <s v="Não"/>
    <m/>
    <m/>
    <m/>
    <m/>
    <m/>
    <m/>
    <s v="Lidiane Aparecida GonÃ§alves de Lima"/>
    <n v="4349508880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francinefreitas2004@gmail.com"/>
    <s v="NI"/>
    <d v="1914-02-18T00:00:00"/>
    <s v="Entre R$30.000 e R$99.999"/>
    <s v="RS BAGE CENTRO II"/>
    <s v="NI"/>
    <m/>
  </r>
  <r>
    <x v="3"/>
    <x v="18"/>
    <n v="0.73333333333333339"/>
    <d v="1899-12-30T00:07:30"/>
    <x v="1"/>
    <x v="3"/>
    <s v="11"/>
    <x v="1"/>
    <x v="1"/>
    <n v="8002635"/>
    <n v="25386639"/>
    <d v="2022-04-05T17:36:32"/>
    <d v="2022-04-05T17:44:02"/>
    <x v="0"/>
    <s v="SILVIO ANTONIO RIBEIRO BRUZACA JUNIOR"/>
    <n v="17286"/>
    <s v="SARAH DE SOUSA PEREIRA"/>
    <x v="0"/>
    <s v="CONFIRMOU PRESENÇA NA LOJA"/>
    <s v="ACEITE"/>
    <x v="0"/>
    <m/>
    <m/>
    <n v="11966210782"/>
    <m/>
    <m/>
    <s v="Cacau_CC_01.04"/>
    <n v="1649190968796140"/>
    <s v="Preditivo"/>
    <n v="10738"/>
    <s v="CACAU SHOW CI"/>
    <s v="Não"/>
    <m/>
    <m/>
    <m/>
    <m/>
    <m/>
    <m/>
    <s v="CARLOS DANIEL PEREIRA DA SILVA"/>
    <n v="4975958481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tubermirian@gmail.com"/>
    <s v="NI"/>
    <d v="1927-12-04T00:00:00"/>
    <s v="Entre R$30.000 e R$99.999"/>
    <s v="RS TEUTONIA LANGUIRU"/>
    <s v="NI"/>
    <m/>
  </r>
  <r>
    <x v="3"/>
    <x v="18"/>
    <n v="0.74375000000000002"/>
    <d v="1899-12-30T00:01:07"/>
    <x v="1"/>
    <x v="3"/>
    <s v="11"/>
    <x v="1"/>
    <x v="1"/>
    <n v="8003677"/>
    <n v="24227851"/>
    <d v="2022-04-05T17:51:48"/>
    <d v="2022-04-05T17:52:55"/>
    <x v="0"/>
    <s v="SILVIO ANTONIO RIBEIRO BRUZACA JUNIOR"/>
    <n v="17286"/>
    <s v="SARAH DE SOUSA PEREIRA"/>
    <x v="1"/>
    <s v="PEDIU PARA LIGAR EM OUTRO MOMENTO"/>
    <s v="AGENDAMENTO"/>
    <x v="2"/>
    <m/>
    <m/>
    <n v="11987412204"/>
    <n v="11987412204"/>
    <d v="2022-04-05T18:45:00"/>
    <s v="Cacau_CC_31.03"/>
    <n v="1649191879808510"/>
    <s v="Preditivo"/>
    <n v="10738"/>
    <s v="CACAU SHOW CI"/>
    <s v="Não"/>
    <m/>
    <m/>
    <m/>
    <m/>
    <m/>
    <m/>
    <s v="Jeferson Alexandre de Souza"/>
    <n v="2289913588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mariojbflol@gmail.com"/>
    <s v="NI"/>
    <n v="1034"/>
    <s v="Acima de R$100.000"/>
    <s v="SP SAO CARLOS VILA PRADO"/>
    <s v="NI"/>
    <m/>
  </r>
  <r>
    <x v="3"/>
    <x v="18"/>
    <n v="0.74513888888888891"/>
    <d v="1899-12-30T00:01:10"/>
    <x v="2"/>
    <x v="3"/>
    <s v="15"/>
    <x v="1"/>
    <x v="1"/>
    <n v="8003781"/>
    <n v="24073020"/>
    <d v="2022-04-05T17:53:33"/>
    <d v="2022-04-05T17:54:43"/>
    <x v="0"/>
    <s v="ANA CAROLLYNE DA CRUZ MIRANDA"/>
    <n v="17281"/>
    <s v="SARAH DE SOUSA PEREIRA"/>
    <x v="1"/>
    <s v="SOBRE HORÁRIOS DE ATENDIMENTO"/>
    <s v="AGENDAMENTO"/>
    <x v="4"/>
    <m/>
    <m/>
    <n v="15988370668"/>
    <n v="15988370668"/>
    <d v="2022-04-05T18:24:00"/>
    <s v="Cacau_CC_28.03"/>
    <n v="1649191990810250"/>
    <s v="Preditivo"/>
    <n v="10738"/>
    <s v="CACAU SHOW CI"/>
    <s v="Não"/>
    <m/>
    <m/>
    <m/>
    <m/>
    <m/>
    <m/>
    <s v="Ryan GonÃ§alves Machado"/>
    <n v="5568088187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priscillapires_rh@hotmail.com"/>
    <s v="NI"/>
    <n v="11195"/>
    <s v="Entre R$20.000 e R$29.999"/>
    <s v="SP ITU SUPERMERCADO SAO VICENTE"/>
    <s v="NI"/>
    <m/>
  </r>
  <r>
    <x v="3"/>
    <x v="18"/>
    <n v="0.74791666666666667"/>
    <d v="1899-12-30T00:00:21"/>
    <x v="1"/>
    <x v="3"/>
    <s v="13"/>
    <x v="1"/>
    <x v="1"/>
    <n v="8003968"/>
    <n v="24228089"/>
    <d v="2022-04-05T17:57:00"/>
    <d v="2022-04-05T17:57:21"/>
    <x v="0"/>
    <s v="SILVIO ANTONIO RIBEIRO BRUZACA JUNIOR"/>
    <n v="17286"/>
    <s v="SARAH DE SOUSA PEREIRA"/>
    <x v="0"/>
    <s v="CONFIRMOU PRESENÇA NA LOJA"/>
    <s v="ACEITE"/>
    <x v="0"/>
    <m/>
    <m/>
    <n v="13974109257"/>
    <m/>
    <m/>
    <s v="Cacau_CC_31.03"/>
    <m/>
    <s v="Consulta De Cliente"/>
    <n v="10738"/>
    <s v="CACAU SHOW CI"/>
    <s v="Não"/>
    <m/>
    <m/>
    <m/>
    <m/>
    <m/>
    <m/>
    <s v="Ariana  Cristina Pereira Mesquita"/>
    <n v="2718436786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gicamargo383@gmail.com"/>
    <s v="NI"/>
    <d v="1902-10-29T00:00:00"/>
    <s v="Entre R$10.000 e R$19.999"/>
    <s v="SP SAO CARLOS CENTRO"/>
    <s v="NI"/>
    <m/>
  </r>
  <r>
    <x v="3"/>
    <x v="18"/>
    <n v="0.74861111111111101"/>
    <d v="1899-12-30T00:04:44"/>
    <x v="1"/>
    <x v="3"/>
    <s v="48"/>
    <x v="0"/>
    <x v="0"/>
    <n v="8004045"/>
    <n v="25386714"/>
    <d v="2022-04-05T17:58:18"/>
    <d v="2022-04-05T18:03:02"/>
    <x v="0"/>
    <s v="SILVIO ANTONIO RIBEIRO BRUZACA JUNIOR"/>
    <n v="17286"/>
    <s v="SARAH DE SOUSA PEREIRA"/>
    <x v="1"/>
    <s v="CLIENTE VAI ANALISAR A PROPOSTA"/>
    <s v="AGENDAMENTO"/>
    <x v="5"/>
    <m/>
    <m/>
    <n v="48991224814"/>
    <n v="48991224814"/>
    <d v="2022-04-11T18:32:00"/>
    <s v="Cacau_CC_01.04"/>
    <n v="1649192279814480"/>
    <s v="Preditivo"/>
    <n v="10738"/>
    <s v="CACAU SHOW CI"/>
    <s v="Não"/>
    <m/>
    <m/>
    <m/>
    <m/>
    <m/>
    <m/>
    <s v="Talita de paula"/>
    <n v="240275900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marjoriefernandes67@gmail.com"/>
    <s v="NI"/>
    <n v="12793"/>
    <s v="Sem faturamento"/>
    <s v="SP PIRASSUNUNGA CONT SUP FONSECA"/>
    <s v="NI"/>
    <m/>
  </r>
  <r>
    <x v="3"/>
    <x v="19"/>
    <n v="0.75347222222222221"/>
    <d v="1899-12-30T00:02:31"/>
    <x v="2"/>
    <x v="3"/>
    <s v="14"/>
    <x v="1"/>
    <x v="1"/>
    <n v="8004496"/>
    <n v="24165846"/>
    <d v="2022-04-05T18:05:17"/>
    <d v="2022-04-05T18:07:48"/>
    <x v="0"/>
    <s v="ANA CAROLLYNE DA CRUZ MIRANDA"/>
    <n v="17281"/>
    <s v="SARAH DE SOUSA PEREIRA"/>
    <x v="0"/>
    <s v="CONFIRMOU PRESENÇA NA LOJA"/>
    <s v="ACEITE"/>
    <x v="0"/>
    <m/>
    <m/>
    <n v="14996306762"/>
    <m/>
    <m/>
    <s v="Cacau_CC_30.03"/>
    <n v="1649192696820000"/>
    <s v="Preditivo"/>
    <n v="10738"/>
    <s v="CACAU SHOW CI"/>
    <s v="Não"/>
    <m/>
    <m/>
    <m/>
    <m/>
    <m/>
    <m/>
    <s v="bruna de Fatima Garcia Paes"/>
    <n v="36216746839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ugustopimenta946@gmail.com"/>
    <s v="NI"/>
    <d v="1931-03-26T00:00:00"/>
    <s v="Entre R$20.000 e R$29.999"/>
    <s v="SP GUARATINGUETA GALERIA BEST CENTER"/>
    <s v="NI"/>
    <m/>
  </r>
  <r>
    <x v="3"/>
    <x v="19"/>
    <n v="0.75347222222222221"/>
    <d v="1899-12-30T00:03:57"/>
    <x v="1"/>
    <x v="3"/>
    <s v="51"/>
    <x v="2"/>
    <x v="0"/>
    <n v="8004533"/>
    <n v="24072771"/>
    <d v="2022-04-05T18:05:58"/>
    <d v="2022-04-05T18:09:55"/>
    <x v="0"/>
    <s v="SILVIO ANTONIO RIBEIRO BRUZACA JUNIOR"/>
    <n v="17286"/>
    <s v="SARAH DE SOUSA PEREIRA"/>
    <x v="0"/>
    <s v="CONFIRMOU PRESENÇA NA LOJA"/>
    <s v="ACEITE"/>
    <x v="0"/>
    <m/>
    <m/>
    <n v="51984689839"/>
    <m/>
    <m/>
    <s v="Cacau_CC_28.03"/>
    <n v="1649192709820290"/>
    <s v="Preditivo"/>
    <n v="10738"/>
    <s v="CACAU SHOW CI"/>
    <s v="Não"/>
    <m/>
    <m/>
    <m/>
    <m/>
    <m/>
    <m/>
    <s v="Aline malaguez dos Santos"/>
    <n v="65677404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natalialima.oliveira15@gmail.com"/>
    <s v="NI"/>
    <d v="1902-11-03T00:00:00"/>
    <s v="Entre R$5.000 e R$9.999"/>
    <s v="SP JUNDIAI SH MAX"/>
    <s v="NI"/>
    <m/>
  </r>
  <r>
    <x v="4"/>
    <x v="0"/>
    <n v="0.33749999999999997"/>
    <d v="1899-12-30T00:00:59"/>
    <x v="0"/>
    <x v="4"/>
    <s v="49"/>
    <x v="0"/>
    <x v="0"/>
    <n v="8013609"/>
    <n v="25426054"/>
    <d v="2022-04-06T08:06:12"/>
    <d v="2022-04-06T08:07:11"/>
    <x v="0"/>
    <s v="BIANCA MOREIRA TERCEIRO"/>
    <n v="17283"/>
    <s v="SARAH DE SOUSA PEREIRA"/>
    <x v="1"/>
    <s v="CLIENTE VAI ANALISAR A PROPOSTA"/>
    <s v="AGENDAMENTO"/>
    <x v="5"/>
    <m/>
    <m/>
    <n v="49988548294"/>
    <n v="49988548294"/>
    <d v="2022-04-06T08:36:00"/>
    <s v="Cacau_CC_04.04"/>
    <n v="16492431432364"/>
    <s v="Preditivo"/>
    <n v="10738"/>
    <s v="CACAU SHOW CI"/>
    <s v="Não"/>
    <m/>
    <m/>
    <m/>
    <m/>
    <m/>
    <m/>
    <s v="Leticia Lima de Almeida"/>
    <n v="13790179981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monica.rezendee@gmail.com"/>
    <s v="NI"/>
    <n v="1275"/>
    <s v="Entre R$30.000 e R$99.999"/>
    <s v="SP PRAIA GRANDE SH LITORAL PLAZA"/>
    <s v="NI"/>
    <m/>
  </r>
  <r>
    <x v="4"/>
    <x v="0"/>
    <n v="0.33888888888888885"/>
    <d v="1899-12-30T00:03:17"/>
    <x v="0"/>
    <x v="4"/>
    <s v="11"/>
    <x v="1"/>
    <x v="1"/>
    <n v="8013611"/>
    <n v="25426180"/>
    <d v="2022-04-06T08:08:06"/>
    <d v="2022-04-06T08:11:23"/>
    <x v="0"/>
    <s v="BIANCA MOREIRA TERCEIRO"/>
    <n v="17283"/>
    <s v="SARAH DE SOUSA PEREIRA"/>
    <x v="0"/>
    <s v="CONFIRMOU PRESENÇA NA LOJA"/>
    <s v="ACEITE"/>
    <x v="0"/>
    <m/>
    <m/>
    <n v="11949275521"/>
    <m/>
    <m/>
    <s v="Cacau_CC_04.04"/>
    <n v="16492432684204"/>
    <s v="Preditivo"/>
    <n v="10738"/>
    <s v="CACAU SHOW CI"/>
    <s v="Não"/>
    <m/>
    <m/>
    <m/>
    <m/>
    <m/>
    <m/>
    <s v="Rebeca Cristina Leite"/>
    <n v="1506308660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francislaine.maravilha@gmail.com"/>
    <s v="NI"/>
    <n v="1863"/>
    <s v="Entre R$5.000 e R$9.999"/>
    <s v="SP LEME CENTRO"/>
    <s v="NI"/>
    <m/>
  </r>
  <r>
    <x v="4"/>
    <x v="0"/>
    <n v="0.34236111111111112"/>
    <d v="1899-12-30T00:00:54"/>
    <x v="0"/>
    <x v="4"/>
    <s v="19"/>
    <x v="1"/>
    <x v="1"/>
    <n v="8013613"/>
    <n v="24072618"/>
    <d v="2022-04-06T08:13:01"/>
    <d v="2022-04-06T08:13:55"/>
    <x v="0"/>
    <s v="BIANCA MOREIRA TERCEIRO"/>
    <n v="17283"/>
    <s v="SARAH DE SOUSA PEREIRA"/>
    <x v="1"/>
    <s v="PEDIU PARA LIGAR EM OUTRO MOMENTO"/>
    <s v="AGENDAMENTO"/>
    <x v="2"/>
    <m/>
    <m/>
    <n v="19989357770"/>
    <n v="19989357770"/>
    <d v="2022-04-06T15:00:00"/>
    <s v="Cacau_CC_28.03"/>
    <n v="16492435528224"/>
    <s v="Preditivo"/>
    <n v="10738"/>
    <s v="CACAU SHOW CI"/>
    <s v="Não"/>
    <m/>
    <m/>
    <m/>
    <m/>
    <m/>
    <m/>
    <s v="Jackeline de Paula Vicente ricciardi Evaristo"/>
    <n v="4529599183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stefanibarros13@gmail.com"/>
    <s v="NI"/>
    <n v="2339"/>
    <s v="Entre R$10.000 e R$19.999"/>
    <s v="RS VIAMAO SANTA ISABEL"/>
    <s v="NI"/>
    <m/>
  </r>
  <r>
    <x v="4"/>
    <x v="0"/>
    <n v="0.3430555555555555"/>
    <d v="1899-12-30T00:01:29"/>
    <x v="0"/>
    <x v="4"/>
    <s v="47"/>
    <x v="0"/>
    <x v="0"/>
    <n v="8013614"/>
    <n v="22939085"/>
    <d v="2022-04-06T08:14:04"/>
    <d v="2022-04-06T08:15:33"/>
    <x v="0"/>
    <s v="BIANCA MOREIRA TERCEIRO"/>
    <n v="17283"/>
    <s v="SARAH DE SOUSA PEREIRA"/>
    <x v="0"/>
    <s v="CONFIRMOU PRESENÇA NA LOJA"/>
    <s v="ACEITE"/>
    <x v="0"/>
    <m/>
    <m/>
    <n v="47991668431"/>
    <m/>
    <m/>
    <s v="Cacau_CC_16.03"/>
    <n v="16492436179324"/>
    <s v="Preditivo"/>
    <n v="10738"/>
    <s v="CACAU SHOW CI"/>
    <s v="Não"/>
    <m/>
    <m/>
    <m/>
    <m/>
    <m/>
    <m/>
    <s v="Adrieli Cristina Da Silva Rezende"/>
    <n v="13013022957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ericklourencodesousa@hotmail.com"/>
    <s v="NI"/>
    <d v="1907-12-21T00:00:00"/>
    <s v="Entre R$30.000 e R$99.999"/>
    <s v="SP CAPIVARI CENTRO"/>
    <s v="NI"/>
    <m/>
  </r>
  <r>
    <x v="4"/>
    <x v="0"/>
    <n v="0.35000000000000003"/>
    <d v="1899-12-30T00:04:08"/>
    <x v="0"/>
    <x v="4"/>
    <s v="14"/>
    <x v="1"/>
    <x v="1"/>
    <n v="8013615"/>
    <n v="24165760"/>
    <d v="2022-04-06T08:24:36"/>
    <d v="2022-04-06T08:28:44"/>
    <x v="0"/>
    <s v="BIANCA MOREIRA TERCEIRO"/>
    <n v="17283"/>
    <s v="SARAH DE SOUSA PEREIRA"/>
    <x v="0"/>
    <s v="CONFIRMOU PRESENÇA NA LOJA"/>
    <s v="ACEITE"/>
    <x v="0"/>
    <m/>
    <m/>
    <n v="14997596930"/>
    <m/>
    <m/>
    <s v="Cacau_CC_30.03"/>
    <n v="164924425012344"/>
    <s v="Preditivo"/>
    <n v="10738"/>
    <s v="CACAU SHOW CI"/>
    <s v="Não"/>
    <m/>
    <m/>
    <m/>
    <m/>
    <m/>
    <m/>
    <s v="Rosangela dos Santos Ferreira"/>
    <n v="4950040286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ivanovite24@gmail.com"/>
    <s v="NI"/>
    <d v="1903-05-23T00:00:00"/>
    <s v="Entre R$300 e R$1.999"/>
    <s v="SP SAO BERNARDO DO CAMPO RUDGE RAMOS"/>
    <s v="NI"/>
    <m/>
  </r>
  <r>
    <x v="4"/>
    <x v="1"/>
    <n v="0.35694444444444445"/>
    <d v="1899-12-30T00:05:40"/>
    <x v="0"/>
    <x v="4"/>
    <s v="16"/>
    <x v="1"/>
    <x v="1"/>
    <n v="8013618"/>
    <n v="24165769"/>
    <d v="2022-04-06T08:34:53"/>
    <d v="2022-04-06T08:40:33"/>
    <x v="0"/>
    <s v="BIANCA MOREIRA TERCEIRO"/>
    <n v="17283"/>
    <s v="SARAH DE SOUSA PEREIRA"/>
    <x v="0"/>
    <s v="CONFIRMOU PRESENÇA NA LOJA"/>
    <s v="ACEITE"/>
    <x v="0"/>
    <m/>
    <m/>
    <n v="16996143893"/>
    <m/>
    <m/>
    <s v="Cacau_CC_30.03"/>
    <n v="164924487118484"/>
    <s v="Preditivo"/>
    <n v="10738"/>
    <s v="CACAU SHOW CI"/>
    <s v="Não"/>
    <m/>
    <m/>
    <m/>
    <m/>
    <m/>
    <m/>
    <s v="Jessica Fernanda dos Santos"/>
    <n v="43595037847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daianejg49@gmail.com"/>
    <s v="NI"/>
    <n v="8683"/>
    <s v="Entre R$30.000 e R$99.999"/>
    <s v="SP ITAPEVI CENTRO"/>
    <s v="NI"/>
    <m/>
  </r>
  <r>
    <x v="4"/>
    <x v="1"/>
    <n v="0.36249999999999999"/>
    <d v="1899-12-30T00:01:47"/>
    <x v="0"/>
    <x v="4"/>
    <s v="11"/>
    <x v="1"/>
    <x v="1"/>
    <n v="8013703"/>
    <n v="24072973"/>
    <d v="2022-04-06T08:42:50"/>
    <d v="2022-04-06T08:44:37"/>
    <x v="0"/>
    <s v="BIANCA MOREIRA TERCEIRO"/>
    <n v="17283"/>
    <s v="SARAH DE SOUSA PEREIRA"/>
    <x v="0"/>
    <s v="CONFIRMOU PRESENÇA NA LOJA"/>
    <s v="ACEITE"/>
    <x v="0"/>
    <m/>
    <m/>
    <n v="11913398001"/>
    <m/>
    <m/>
    <s v="Cacau_CC_28.03"/>
    <n v="164924534724924"/>
    <s v="Preditivo"/>
    <n v="10738"/>
    <s v="CACAU SHOW CI"/>
    <s v="Não"/>
    <m/>
    <m/>
    <m/>
    <m/>
    <m/>
    <m/>
    <s v="Victor dos Santos"/>
    <n v="50710837879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ingridygermano537@hotmail.com"/>
    <s v="NI"/>
    <d v="1905-04-21T00:00:00"/>
    <s v="Acima de R$100.000"/>
    <s v="RS OSORIO CENTRO"/>
    <s v="NI"/>
    <m/>
  </r>
  <r>
    <x v="4"/>
    <x v="1"/>
    <n v="0.36458333333333331"/>
    <d v="1899-12-30T00:03:52"/>
    <x v="0"/>
    <x v="4"/>
    <s v="11"/>
    <x v="1"/>
    <x v="1"/>
    <n v="8013793"/>
    <n v="24165818"/>
    <d v="2022-04-06T08:45:24"/>
    <d v="2022-04-06T08:49:16"/>
    <x v="0"/>
    <s v="BIANCA MOREIRA TERCEIRO"/>
    <n v="17283"/>
    <s v="SARAH DE SOUSA PEREIRA"/>
    <x v="0"/>
    <s v="CONFIRMOU PRESENÇA NA LOJA"/>
    <s v="ACEITE"/>
    <x v="0"/>
    <m/>
    <m/>
    <n v="11955905439"/>
    <m/>
    <m/>
    <s v="Cacau_CC_30.03"/>
    <n v="164924550326894"/>
    <s v="Preditivo"/>
    <n v="10738"/>
    <s v="CACAU SHOW CI"/>
    <s v="Não"/>
    <m/>
    <m/>
    <m/>
    <m/>
    <m/>
    <m/>
    <s v="Joseane Souza silva"/>
    <n v="2230799282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wilsquarcini@gmail.com"/>
    <s v="NI"/>
    <n v="2207"/>
    <s v="Acima de R$100.000"/>
    <s v="SP TAUBATE CENTRO"/>
    <s v="NI"/>
    <m/>
  </r>
  <r>
    <x v="4"/>
    <x v="1"/>
    <n v="0.36805555555555558"/>
    <d v="1899-12-30T00:02:22"/>
    <x v="0"/>
    <x v="4"/>
    <s v="15"/>
    <x v="1"/>
    <x v="1"/>
    <n v="8014020"/>
    <n v="24165724"/>
    <d v="2022-04-06T08:50:28"/>
    <d v="2022-04-06T08:52:50"/>
    <x v="0"/>
    <s v="BIANCA MOREIRA TERCEIRO"/>
    <n v="17283"/>
    <s v="SARAH DE SOUSA PEREIRA"/>
    <x v="0"/>
    <s v="CONFIRMOU PRESENÇA NA LOJA"/>
    <s v="ACEITE"/>
    <x v="0"/>
    <m/>
    <m/>
    <n v="15981716051"/>
    <m/>
    <m/>
    <s v="Cacau_CC_30.03"/>
    <n v="164924579929984"/>
    <s v="Preditivo"/>
    <n v="10738"/>
    <s v="CACAU SHOW CI"/>
    <s v="Não"/>
    <m/>
    <m/>
    <m/>
    <m/>
    <m/>
    <m/>
    <s v="Annie Caroline Gentil"/>
    <n v="4214656580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moreirapriscila841@gmail.com"/>
    <s v="NI"/>
    <n v="8389"/>
    <s v="Acima de R$100.000"/>
    <s v="RS LAGOA VERMELHA CENTRO"/>
    <s v="NI"/>
    <m/>
  </r>
  <r>
    <x v="4"/>
    <x v="1"/>
    <n v="0.37291666666666662"/>
    <d v="1899-12-30T00:06:47"/>
    <x v="0"/>
    <x v="4"/>
    <s v="13"/>
    <x v="1"/>
    <x v="1"/>
    <n v="8014431"/>
    <n v="24227943"/>
    <d v="2022-04-06T08:57:13"/>
    <d v="2022-04-06T09:04:00"/>
    <x v="0"/>
    <s v="BIANCA MOREIRA TERCEIRO"/>
    <n v="17283"/>
    <s v="SARAH DE SOUSA PEREIRA"/>
    <x v="0"/>
    <s v="CONFIRMOU PRESENÇA NA LOJA"/>
    <s v="ACEITE"/>
    <x v="0"/>
    <m/>
    <m/>
    <n v="13974248913"/>
    <m/>
    <m/>
    <s v="Cacau_CC_31.03"/>
    <n v="164924621536124"/>
    <s v="Preditivo"/>
    <n v="10738"/>
    <s v="CACAU SHOW CI"/>
    <s v="Não"/>
    <m/>
    <m/>
    <m/>
    <m/>
    <m/>
    <m/>
    <s v="Maria Edenice dos Santos"/>
    <n v="1084509288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richardvecchi@icloud.com"/>
    <s v="NI"/>
    <d v="1904-02-20T00:00:00"/>
    <s v="Sem faturamento"/>
    <s v="SP SAO CAETANO DO SUL BARCELONA"/>
    <s v="NI"/>
    <s v="NUMERO ERRADO"/>
  </r>
  <r>
    <x v="4"/>
    <x v="2"/>
    <n v="0.38680555555555557"/>
    <d v="1899-12-30T00:01:55"/>
    <x v="0"/>
    <x v="4"/>
    <s v="53"/>
    <x v="2"/>
    <x v="0"/>
    <n v="8017051"/>
    <n v="24161135"/>
    <d v="2022-04-06T09:17:21"/>
    <d v="2022-04-06T09:19:16"/>
    <x v="0"/>
    <s v="BIANCA MOREIRA TERCEIRO"/>
    <n v="17283"/>
    <s v="SARAH DE SOUSA PEREIRA"/>
    <x v="0"/>
    <s v="CONFIRMOU PRESENÇA NA LOJA"/>
    <s v="ACEITE"/>
    <x v="0"/>
    <m/>
    <m/>
    <n v="53981117382"/>
    <m/>
    <m/>
    <s v="Cacau_CC_29.03"/>
    <n v="164924741975014"/>
    <s v="Preditivo"/>
    <n v="10738"/>
    <s v="CACAU SHOW CI"/>
    <s v="Não"/>
    <m/>
    <m/>
    <m/>
    <m/>
    <m/>
    <m/>
    <s v="Crislane Alves da Silva"/>
    <n v="400824604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miche.31didomenico@gmail.com"/>
    <s v="NI"/>
    <d v="1912-08-06T00:00:00"/>
    <s v="Entre R$20.000 e R$29.999"/>
    <s v="SC CAPINZAL CENTRO"/>
    <s v="NI"/>
    <s v="NUMERO ERRADO"/>
  </r>
  <r>
    <x v="4"/>
    <x v="11"/>
    <n v="0.59513888888888888"/>
    <d v="1899-12-30T00:00:45"/>
    <x v="0"/>
    <x v="4"/>
    <s v="19"/>
    <x v="1"/>
    <x v="1"/>
    <n v="8057601"/>
    <n v="25449587"/>
    <d v="2022-04-06T14:17:02"/>
    <d v="2022-04-06T14:17:47"/>
    <x v="0"/>
    <s v="BIANCA MOREIRA TERCEIRO"/>
    <n v="17283"/>
    <s v="SARAH DE SOUSA PEREIRA"/>
    <x v="1"/>
    <s v="PEDIU PARA LIGAR EM OUTRO MOMENTO"/>
    <s v="AGENDAMENTO"/>
    <x v="2"/>
    <m/>
    <m/>
    <n v="19989791377"/>
    <n v="19989791377"/>
    <d v="2022-04-06T18:00:00"/>
    <s v="Cacau_CC_06.04"/>
    <n v="1649265392450370"/>
    <s v="Preditivo"/>
    <n v="10738"/>
    <s v="CACAU SHOW CI"/>
    <s v="Não"/>
    <m/>
    <m/>
    <m/>
    <m/>
    <m/>
    <m/>
    <s v="Otavio augusto dos santos custodio pinheiro"/>
    <n v="42881241824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edivanmarques693@gmail.com"/>
    <s v="NI"/>
    <n v="2866"/>
    <s v="Entre R$20.000 e R$29.999"/>
    <s v="SP BASTOS CENTRO"/>
    <s v="NI"/>
    <m/>
  </r>
  <r>
    <x v="4"/>
    <x v="11"/>
    <n v="0.59444444444444444"/>
    <d v="1899-12-30T00:03:14"/>
    <x v="2"/>
    <x v="4"/>
    <s v="51"/>
    <x v="2"/>
    <x v="0"/>
    <n v="8057547"/>
    <n v="25449547"/>
    <d v="2022-04-06T14:16:36"/>
    <d v="2022-04-06T14:19:50"/>
    <x v="0"/>
    <s v="ANA CAROLLYNE DA CRUZ MIRANDA"/>
    <n v="17281"/>
    <s v="SARAH DE SOUSA PEREIRA"/>
    <x v="0"/>
    <s v="CONFIRMOU PRESENÇA NA LOJA"/>
    <s v="ACEITE"/>
    <x v="0"/>
    <m/>
    <m/>
    <n v="51994907527"/>
    <m/>
    <m/>
    <s v="Cacau_CC_06.04"/>
    <n v="1649265371449590"/>
    <s v="Preditivo"/>
    <n v="10738"/>
    <s v="CACAU SHOW CI"/>
    <s v="Não"/>
    <m/>
    <m/>
    <m/>
    <m/>
    <m/>
    <m/>
    <s v="Luan Felipe da rosa caetano"/>
    <n v="330446509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nawatanabe604@gmail.com"/>
    <s v="NI"/>
    <n v="3580"/>
    <s v="Entre R$300 e R$1.999"/>
    <s v="SP MIRANDOPOLIS CENTRO"/>
    <s v="NI"/>
    <m/>
  </r>
  <r>
    <x v="4"/>
    <x v="11"/>
    <n v="0.59444444444444444"/>
    <d v="1899-12-30T00:04:50"/>
    <x v="1"/>
    <x v="4"/>
    <s v="43"/>
    <x v="6"/>
    <x v="0"/>
    <n v="8057553"/>
    <n v="25449574"/>
    <d v="2022-04-06T14:16:41"/>
    <d v="2022-04-06T14:21:31"/>
    <x v="0"/>
    <s v="SILVIO ANTONIO RIBEIRO BRUZACA JUNIOR"/>
    <n v="17286"/>
    <s v="SARAH DE SOUSA PEREIRA"/>
    <x v="0"/>
    <s v="CONFIRMOU PRESENÇA NA LOJA"/>
    <s v="ACEITE"/>
    <x v="0"/>
    <m/>
    <m/>
    <n v="43998196675"/>
    <m/>
    <m/>
    <s v="Cacau_CC_06.04"/>
    <n v="1649265382450100"/>
    <s v="Preditivo"/>
    <n v="10738"/>
    <s v="CACAU SHOW CI"/>
    <s v="Não"/>
    <m/>
    <m/>
    <m/>
    <m/>
    <m/>
    <m/>
    <s v="Evilyn Rodriguez"/>
    <n v="8287502977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leonardobressianini@gmail.com"/>
    <s v="NI"/>
    <d v="1930-04-16T00:00:00"/>
    <s v="Entre R$30.000 e R$99.999"/>
    <s v="SP SERRANA CENTRO"/>
    <s v="NI"/>
    <m/>
  </r>
  <r>
    <x v="4"/>
    <x v="11"/>
    <n v="0.59791666666666665"/>
    <d v="1899-12-30T00:04:15"/>
    <x v="1"/>
    <x v="4"/>
    <s v="16"/>
    <x v="1"/>
    <x v="1"/>
    <n v="8058107"/>
    <n v="25449746"/>
    <d v="2022-04-06T14:21:40"/>
    <d v="2022-04-06T14:25:55"/>
    <x v="0"/>
    <s v="SILVIO ANTONIO RIBEIRO BRUZACA JUNIOR"/>
    <n v="17286"/>
    <s v="SARAH DE SOUSA PEREIRA"/>
    <x v="0"/>
    <s v="CONFIRMOU PRESENÇA NA LOJA"/>
    <s v="ACEITE"/>
    <x v="0"/>
    <m/>
    <m/>
    <n v="16992911352"/>
    <m/>
    <m/>
    <s v="Cacau_CC_06.04"/>
    <n v="1649265647454280"/>
    <s v="Preditivo"/>
    <n v="10738"/>
    <s v="CACAU SHOW CI"/>
    <s v="Não"/>
    <m/>
    <m/>
    <m/>
    <m/>
    <m/>
    <m/>
    <s v="Karolayne Jenefer Alves dos Santos"/>
    <n v="5598846985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gebrito2310@gmail.com"/>
    <s v="NI"/>
    <d v="1903-08-24T00:00:00"/>
    <s v="Entre R$30.000 e R$99.999"/>
    <s v="SP BIRIGUI CENTRO"/>
    <s v="NI"/>
    <m/>
  </r>
  <r>
    <x v="4"/>
    <x v="11"/>
    <n v="0.60138888888888886"/>
    <d v="1899-12-30T00:01:18"/>
    <x v="2"/>
    <x v="4"/>
    <s v="16"/>
    <x v="1"/>
    <x v="1"/>
    <n v="8058700"/>
    <n v="25449707"/>
    <d v="2022-04-06T14:26:29"/>
    <d v="2022-04-06T14:27:47"/>
    <x v="0"/>
    <s v="ANA CAROLLYNE DA CRUZ MIRANDA"/>
    <n v="17281"/>
    <s v="SARAH DE SOUSA PEREIRA"/>
    <x v="0"/>
    <s v="CONFIRMOU PRESENÇA NA LOJA"/>
    <s v="ACEITE"/>
    <x v="0"/>
    <m/>
    <m/>
    <n v="16994176580"/>
    <m/>
    <m/>
    <s v="Cacau_CC_06.04"/>
    <n v="1649265573453300"/>
    <s v="Preditivo"/>
    <n v="10738"/>
    <s v="CACAU SHOW CI"/>
    <s v="Não"/>
    <m/>
    <m/>
    <m/>
    <m/>
    <m/>
    <m/>
    <s v="Lorena Aparecida de Almeida albano"/>
    <n v="43685522884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ra7229021@gmail.com"/>
    <s v="NI"/>
    <d v="1937-09-07T00:00:00"/>
    <s v="Entre R$5.000 e R$9.999"/>
    <s v="SP BURITAMA CENTRO"/>
    <s v="NI"/>
    <s v="NUMERO ERRADO"/>
  </r>
  <r>
    <x v="4"/>
    <x v="11"/>
    <n v="0.59513888888888888"/>
    <d v="1899-12-30T00:17:13"/>
    <x v="0"/>
    <x v="4"/>
    <s v="11"/>
    <x v="1"/>
    <x v="1"/>
    <n v="8057684"/>
    <n v="25449593"/>
    <d v="2022-04-06T14:17:53"/>
    <d v="2022-04-06T14:35:06"/>
    <x v="0"/>
    <s v="BIANCA MOREIRA TERCEIRO"/>
    <n v="17283"/>
    <s v="SARAH DE SOUSA PEREIRA"/>
    <x v="0"/>
    <s v="CONFIRMOU PRESENÇA NA LOJA"/>
    <s v="ACEITE"/>
    <x v="0"/>
    <m/>
    <m/>
    <n v="11952905867"/>
    <m/>
    <m/>
    <s v="Cacau_CC_06.04"/>
    <n v="1649265393450470"/>
    <s v="Preditivo"/>
    <n v="10738"/>
    <s v="CACAU SHOW CI"/>
    <s v="Não"/>
    <m/>
    <m/>
    <m/>
    <m/>
    <m/>
    <m/>
    <s v="Felipe Ricardo Silva"/>
    <n v="3927371483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limacamposmariana0@gmail.com"/>
    <s v="NI"/>
    <d v="1938-07-01T00:00:00"/>
    <s v="Abaixo de R$299"/>
    <s v="SP CARAPICUIBA CONT CENTRO"/>
    <s v="NI"/>
    <m/>
  </r>
  <r>
    <x v="4"/>
    <x v="12"/>
    <n v="0.60486111111111118"/>
    <d v="1899-12-30T00:06:45"/>
    <x v="2"/>
    <x v="4"/>
    <s v="82"/>
    <x v="7"/>
    <x v="3"/>
    <n v="8059275"/>
    <n v="24072714"/>
    <d v="2022-04-06T14:31:39"/>
    <d v="2022-04-06T14:38:24"/>
    <x v="0"/>
    <s v="ANA CAROLLYNE DA CRUZ MIRANDA"/>
    <n v="17281"/>
    <s v="SARAH DE SOUSA PEREIRA"/>
    <x v="0"/>
    <s v="CONFIRMOU PRESENÇA NA LOJA"/>
    <s v="ACEITE"/>
    <x v="0"/>
    <m/>
    <m/>
    <n v="82994096535"/>
    <m/>
    <m/>
    <s v="Cacau_CC_28.03"/>
    <n v="1649266273471170"/>
    <s v="Preditivo"/>
    <n v="10738"/>
    <s v="CACAU SHOW CI"/>
    <s v="Não"/>
    <m/>
    <m/>
    <m/>
    <m/>
    <m/>
    <m/>
    <s v="Morgana da Silva Rocha"/>
    <n v="1186865440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thayscs97@gmail.com"/>
    <s v="NI"/>
    <n v="1224"/>
    <s v="Entre R$30.000 e R$99.999"/>
    <s v="SP HORTOLANDIA CENTRO"/>
    <s v="NI"/>
    <m/>
  </r>
  <r>
    <x v="4"/>
    <x v="12"/>
    <n v="0.61041666666666672"/>
    <d v="1899-12-30T00:02:00"/>
    <x v="2"/>
    <x v="4"/>
    <s v="51"/>
    <x v="2"/>
    <x v="0"/>
    <n v="8060093"/>
    <n v="25386727"/>
    <d v="2022-04-06T14:39:06"/>
    <d v="2022-04-06T14:41:06"/>
    <x v="0"/>
    <s v="ANA CAROLLYNE DA CRUZ MIRANDA"/>
    <n v="17281"/>
    <s v="SARAH DE SOUSA PEREIRA"/>
    <x v="1"/>
    <s v="CLIENTE VAI ANALISAR A PROPOSTA"/>
    <s v="AGENDAMENTO"/>
    <x v="5"/>
    <m/>
    <m/>
    <n v="51993564316"/>
    <n v="51993564316"/>
    <d v="2022-04-06T15:11:00"/>
    <s v="Cacau_CC_01.04"/>
    <n v="1649266711486370"/>
    <s v="Preditivo"/>
    <n v="10738"/>
    <s v="CACAU SHOW CI"/>
    <s v="Não"/>
    <m/>
    <m/>
    <m/>
    <m/>
    <m/>
    <m/>
    <s v="Gislaine Regina dos Santos kubiczewski"/>
    <n v="1456605089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leticiaberton5@gmail.com"/>
    <s v="NI"/>
    <n v="14517"/>
    <s v="Sem faturamento"/>
    <s v="RS PASSO FUNDO CONT CENTRO"/>
    <s v="NI"/>
    <m/>
  </r>
  <r>
    <x v="4"/>
    <x v="12"/>
    <n v="0.60625000000000007"/>
    <d v="1899-12-30T00:10:27"/>
    <x v="1"/>
    <x v="4"/>
    <s v="11"/>
    <x v="1"/>
    <x v="1"/>
    <n v="8059480"/>
    <n v="25426126"/>
    <d v="2022-04-06T14:33:14"/>
    <d v="2022-04-06T14:43:41"/>
    <x v="0"/>
    <s v="SILVIO ANTONIO RIBEIRO BRUZACA JUNIOR"/>
    <n v="17286"/>
    <s v="SARAH DE SOUSA PEREIRA"/>
    <x v="0"/>
    <s v="CONFIRMOU PRESENÇA NA LOJA"/>
    <s v="ACEITE"/>
    <x v="0"/>
    <m/>
    <m/>
    <n v="11982157036"/>
    <m/>
    <m/>
    <s v="Cacau_CC_04.04"/>
    <n v="1649266372475100"/>
    <s v="Preditivo"/>
    <n v="10738"/>
    <s v="CACAU SHOW CI"/>
    <s v="Não"/>
    <m/>
    <m/>
    <m/>
    <m/>
    <m/>
    <m/>
    <s v="Sandra Akemi Hamada"/>
    <n v="28146110894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joane.barbosa26@gmail.com"/>
    <s v="NI"/>
    <d v="1936-08-15T00:00:00"/>
    <s v="Entre R$300 e R$1.999"/>
    <s v="SP PIRACICABA SUPER PAGUE MENOS"/>
    <s v="NI"/>
    <m/>
  </r>
  <r>
    <x v="4"/>
    <x v="12"/>
    <n v="0.6118055555555556"/>
    <d v="1899-12-30T00:00:47"/>
    <x v="2"/>
    <x v="4"/>
    <s v="11"/>
    <x v="1"/>
    <x v="1"/>
    <n v="8060352"/>
    <n v="23414015"/>
    <d v="2022-04-06T14:41:32"/>
    <d v="2022-04-06T14:42:19"/>
    <x v="0"/>
    <s v="ANA CAROLLYNE DA CRUZ MIRANDA"/>
    <n v="17281"/>
    <s v="SARAH DE SOUSA PEREIRA"/>
    <x v="1"/>
    <s v="SOBRE HORÁRIOS DE ATENDIMENTO"/>
    <s v="AGENDAMENTO"/>
    <x v="4"/>
    <m/>
    <m/>
    <n v="11969644616"/>
    <n v="11969644616"/>
    <d v="2022-04-06T15:12:00"/>
    <s v="Cacau_CC_21.03"/>
    <n v="1649266847494330"/>
    <s v="Preditivo"/>
    <n v="10738"/>
    <s v="CACAU SHOW CI"/>
    <s v="Não"/>
    <m/>
    <m/>
    <m/>
    <m/>
    <m/>
    <m/>
    <s v="Laisa Rita de Souza"/>
    <n v="42897834811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cassiakrause2020@gmail.com"/>
    <s v="NI"/>
    <d v="1911-11-12T00:00:00"/>
    <s v="Entre R$30.000 e R$99.999"/>
    <s v="RS IBIRUBA CENTRO"/>
    <s v="NI"/>
    <m/>
  </r>
  <r>
    <x v="4"/>
    <x v="12"/>
    <n v="0.61388888888888882"/>
    <d v="1899-12-30T00:06:46"/>
    <x v="1"/>
    <x v="4"/>
    <s v="16"/>
    <x v="1"/>
    <x v="1"/>
    <n v="8060638"/>
    <n v="24072800"/>
    <d v="2022-04-06T14:44:07"/>
    <d v="2022-04-06T14:50:53"/>
    <x v="0"/>
    <s v="SILVIO ANTONIO RIBEIRO BRUZACA JUNIOR"/>
    <n v="17286"/>
    <s v="SARAH DE SOUSA PEREIRA"/>
    <x v="0"/>
    <s v="CONFIRMOU PRESENÇA NA LOJA"/>
    <s v="ACEITE"/>
    <x v="0"/>
    <m/>
    <m/>
    <n v="16988271851"/>
    <m/>
    <m/>
    <s v="Cacau_CC_28.03"/>
    <n v="1649266999502970"/>
    <s v="Preditivo"/>
    <n v="10738"/>
    <s v="CACAU SHOW CI"/>
    <s v="Não"/>
    <m/>
    <m/>
    <m/>
    <m/>
    <m/>
    <m/>
    <s v="Gleice Barbosa gatti"/>
    <n v="763455164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sopimenteldasilva@gmail.com"/>
    <s v="NI"/>
    <d v="1935-07-31T00:00:00"/>
    <s v="Sem faturamento"/>
    <s v="RS IMBE CONT CENTRO"/>
    <s v="NI"/>
    <m/>
  </r>
  <r>
    <x v="4"/>
    <x v="12"/>
    <n v="0.61249999999999993"/>
    <d v="1899-12-30T00:08:56"/>
    <x v="2"/>
    <x v="4"/>
    <s v="11"/>
    <x v="1"/>
    <x v="1"/>
    <n v="8060489"/>
    <n v="25426372"/>
    <d v="2022-04-06T14:42:49"/>
    <d v="2022-04-06T14:51:45"/>
    <x v="0"/>
    <s v="ANA CAROLLYNE DA CRUZ MIRANDA"/>
    <n v="17281"/>
    <s v="SARAH DE SOUSA PEREIRA"/>
    <x v="1"/>
    <s v="CLIENTE VAI ANALISAR A PROPOSTA"/>
    <s v="AGENDAMENTO"/>
    <x v="5"/>
    <m/>
    <m/>
    <n v="11956492451"/>
    <n v="11956492451"/>
    <d v="2022-04-06T15:21:00"/>
    <s v="Cacau_CC_05.04"/>
    <n v="1649266936499220"/>
    <s v="Preditivo"/>
    <n v="10738"/>
    <s v="CACAU SHOW CI"/>
    <s v="Não"/>
    <m/>
    <m/>
    <m/>
    <m/>
    <m/>
    <m/>
    <s v="Ana Carolina dos reis oliveira"/>
    <n v="49256308819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cleia.abreu.prestes@hotmail.com"/>
    <s v="NI"/>
    <n v="1268"/>
    <s v="Entre R$30.000 e R$99.999"/>
    <s v="SC JARAGUA DO SUL PARK SH"/>
    <s v="NI"/>
    <m/>
  </r>
  <r>
    <x v="4"/>
    <x v="13"/>
    <n v="0.62569444444444444"/>
    <d v="1899-12-30T00:01:38"/>
    <x v="1"/>
    <x v="4"/>
    <s v="16"/>
    <x v="1"/>
    <x v="1"/>
    <n v="8062610"/>
    <n v="25426250"/>
    <d v="2022-04-06T15:01:50"/>
    <d v="2022-04-06T15:03:28"/>
    <x v="0"/>
    <s v="SILVIO ANTONIO RIBEIRO BRUZACA JUNIOR"/>
    <n v="17286"/>
    <s v="SARAH DE SOUSA PEREIRA"/>
    <x v="1"/>
    <s v="PEDIU PARA LIGAR EM OUTRO MOMENTO"/>
    <s v="AGENDAMENTO"/>
    <x v="2"/>
    <m/>
    <m/>
    <n v="16988396195"/>
    <n v="16988396195"/>
    <d v="2022-04-06T18:40:00"/>
    <s v="Cacau_CC_04.04"/>
    <n v="1649268080543780"/>
    <s v="Preditivo"/>
    <n v="10738"/>
    <s v="CACAU SHOW CI"/>
    <s v="Não"/>
    <m/>
    <m/>
    <m/>
    <m/>
    <m/>
    <m/>
    <s v="Gabriela mendes viana"/>
    <n v="4930004284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lineanjosdasilva5@gmail.com"/>
    <s v="NI"/>
    <d v="1904-08-31T00:00:00"/>
    <s v="Acima de R$100.000"/>
    <s v="SP ORLANDIA CENTRO"/>
    <s v="NI"/>
    <s v="NUMERO ERRADO"/>
  </r>
  <r>
    <x v="4"/>
    <x v="13"/>
    <n v="0.63194444444444442"/>
    <d v="1899-12-30T00:01:25"/>
    <x v="2"/>
    <x v="4"/>
    <s v="49"/>
    <x v="0"/>
    <x v="0"/>
    <n v="8063356"/>
    <n v="25449739"/>
    <d v="2022-04-06T15:10:19"/>
    <d v="2022-04-06T15:11:44"/>
    <x v="0"/>
    <s v="ANA CAROLLYNE DA CRUZ MIRANDA"/>
    <n v="17281"/>
    <s v="SARAH DE SOUSA PEREIRA"/>
    <x v="1"/>
    <s v="PEDIU PARA LIGAR EM OUTRO MOMENTO"/>
    <s v="AGENDAMENTO"/>
    <x v="2"/>
    <m/>
    <m/>
    <n v="49999755581"/>
    <n v="49999755581"/>
    <d v="2022-04-06T15:41:00"/>
    <s v="Cacau_CC_06.04"/>
    <n v="1649268597566010"/>
    <s v="Preditivo"/>
    <n v="10738"/>
    <s v="CACAU SHOW CI"/>
    <s v="Não"/>
    <m/>
    <m/>
    <m/>
    <m/>
    <m/>
    <m/>
    <s v="VALTEMIR ANTONIO DE AGUIAR"/>
    <n v="94732434991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julianarezende184@gmail.com"/>
    <s v="NI"/>
    <d v="1904-01-09T00:00:00"/>
    <s v="Entre R$10.000 e R$19.999"/>
    <s v="SP ITAQUAQUECETUBA CENTRO"/>
    <s v="NI"/>
    <s v="NAO TEM INTERESSE"/>
  </r>
  <r>
    <x v="4"/>
    <x v="13"/>
    <n v="0.63263888888888886"/>
    <d v="1899-12-30T00:06:41"/>
    <x v="1"/>
    <x v="4"/>
    <s v="19"/>
    <x v="1"/>
    <x v="1"/>
    <n v="8063427"/>
    <n v="25449761"/>
    <d v="2022-04-06T15:11:04"/>
    <d v="2022-04-06T15:17:45"/>
    <x v="0"/>
    <s v="SILVIO ANTONIO RIBEIRO BRUZACA JUNIOR"/>
    <n v="17286"/>
    <s v="SARAH DE SOUSA PEREIRA"/>
    <x v="1"/>
    <s v="CLIENTE VAI ANALISAR A PROPOSTA"/>
    <s v="AGENDAMENTO"/>
    <x v="5"/>
    <m/>
    <m/>
    <n v="19992592459"/>
    <n v="19992592459"/>
    <d v="2022-04-11T15:47:00"/>
    <s v="Cacau_CC_06.04"/>
    <n v="1649268618566480"/>
    <s v="Preditivo"/>
    <n v="10738"/>
    <s v="CACAU SHOW CI"/>
    <s v="Não"/>
    <m/>
    <m/>
    <m/>
    <m/>
    <m/>
    <m/>
    <s v="Jessica Emiliano da Silva"/>
    <n v="3985927189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nattysantos1444@gmail.com"/>
    <s v="NI"/>
    <d v="1925-03-23T00:00:00"/>
    <s v="Entre R$20.000 e R$29.999"/>
    <s v="SP SAO JOSE DOS CAMPOS CENTRO"/>
    <s v="NI"/>
    <m/>
  </r>
  <r>
    <x v="4"/>
    <x v="13"/>
    <n v="0.6381944444444444"/>
    <d v="1899-12-30T00:04:32"/>
    <x v="1"/>
    <x v="4"/>
    <s v="19"/>
    <x v="1"/>
    <x v="1"/>
    <n v="8064427"/>
    <n v="25449558"/>
    <d v="2022-04-06T15:19:47"/>
    <d v="2022-04-06T15:24:19"/>
    <x v="0"/>
    <s v="SILVIO ANTONIO RIBEIRO BRUZACA JUNIOR"/>
    <n v="17286"/>
    <s v="SARAH DE SOUSA PEREIRA"/>
    <x v="0"/>
    <s v="CONFIRMOU PRESENÇA NA LOJA"/>
    <s v="ACEITE"/>
    <x v="0"/>
    <m/>
    <m/>
    <n v="19995979825"/>
    <m/>
    <m/>
    <s v="Cacau_CC_06.04"/>
    <n v="1649269171588910"/>
    <s v="Preditivo"/>
    <n v="10738"/>
    <s v="CACAU SHOW CI"/>
    <s v="Não"/>
    <m/>
    <m/>
    <m/>
    <m/>
    <m/>
    <m/>
    <s v="Talita silva AraÃºjo"/>
    <n v="5038881084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mullerkevin77@gmail.com"/>
    <s v="NI"/>
    <d v="1927-01-19T00:00:00"/>
    <s v="Entre R$30.000 e R$99.999"/>
    <s v="SP ALTINOPOLIS CENTRO"/>
    <s v="NI"/>
    <m/>
  </r>
  <r>
    <x v="4"/>
    <x v="14"/>
    <n v="0.64930555555555558"/>
    <d v="1899-12-30T00:00:42"/>
    <x v="1"/>
    <x v="4"/>
    <s v="14"/>
    <x v="1"/>
    <x v="1"/>
    <n v="8066226"/>
    <n v="24072804"/>
    <d v="2022-04-06T15:35:29"/>
    <d v="2022-04-06T15:36:11"/>
    <x v="0"/>
    <s v="SILVIO ANTONIO RIBEIRO BRUZACA JUNIOR"/>
    <n v="17286"/>
    <s v="SARAH DE SOUSA PEREIRA"/>
    <x v="0"/>
    <s v="CONFIRMOU PRESENÇA NA LOJA"/>
    <s v="ACEITE"/>
    <x v="0"/>
    <m/>
    <m/>
    <n v="14997178965"/>
    <m/>
    <m/>
    <s v="Cacau_CC_28.03"/>
    <n v="1649269497597460"/>
    <s v="Preditivo"/>
    <n v="10738"/>
    <s v="CACAU SHOW CI"/>
    <s v="Não"/>
    <m/>
    <m/>
    <m/>
    <m/>
    <m/>
    <m/>
    <s v="Camilla santos de morais"/>
    <n v="5040182589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maricleziafritsche@gmail.com"/>
    <s v="NI"/>
    <n v="14620"/>
    <s v="Sem faturamento"/>
    <s v="SC POUSO REDONDO CONT CENTRO"/>
    <s v="NI"/>
    <m/>
  </r>
  <r>
    <x v="4"/>
    <x v="14"/>
    <n v="0.65277777777777779"/>
    <d v="1899-12-30T00:05:19"/>
    <x v="1"/>
    <x v="4"/>
    <s v="11"/>
    <x v="1"/>
    <x v="1"/>
    <n v="8066773"/>
    <n v="25449546"/>
    <d v="2022-04-06T15:40:03"/>
    <d v="2022-04-06T15:45:22"/>
    <x v="0"/>
    <s v="SILVIO ANTONIO RIBEIRO BRUZACA JUNIOR"/>
    <n v="17286"/>
    <s v="SARAH DE SOUSA PEREIRA"/>
    <x v="0"/>
    <s v="CONFIRMOU PRESENÇA NA LOJA"/>
    <s v="ACEITE"/>
    <x v="0"/>
    <m/>
    <m/>
    <n v="11951438574"/>
    <m/>
    <m/>
    <s v="Cacau_CC_06.04"/>
    <n v="1649270382624320"/>
    <s v="Preditivo"/>
    <n v="10738"/>
    <s v="CACAU SHOW CI"/>
    <s v="Não"/>
    <m/>
    <m/>
    <m/>
    <m/>
    <m/>
    <m/>
    <s v="Geovanna Sampaio de Melo"/>
    <n v="5075221785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martaschonsangelo@gmail.com"/>
    <s v="NI"/>
    <d v="1931-06-02T00:00:00"/>
    <s v="Acima de R$100.000"/>
    <s v="RS CERRO LARGO CENTRO"/>
    <s v="NI"/>
    <m/>
  </r>
  <r>
    <x v="4"/>
    <x v="14"/>
    <n v="0.65694444444444444"/>
    <d v="1899-12-30T00:06:19"/>
    <x v="1"/>
    <x v="4"/>
    <s v="15"/>
    <x v="1"/>
    <x v="1"/>
    <n v="8067533"/>
    <n v="25449705"/>
    <d v="2022-04-06T15:46:47"/>
    <d v="2022-04-06T15:53:06"/>
    <x v="0"/>
    <s v="SILVIO ANTONIO RIBEIRO BRUZACA JUNIOR"/>
    <n v="17286"/>
    <s v="SARAH DE SOUSA PEREIRA"/>
    <x v="1"/>
    <s v="CLIENTE VAI ANALISAR A PROPOSTA"/>
    <s v="AGENDAMENTO"/>
    <x v="5"/>
    <m/>
    <m/>
    <n v="15991589219"/>
    <n v="15991589219"/>
    <d v="2022-04-11T16:23:00"/>
    <s v="Cacau_CC_06.04"/>
    <n v="1649270785637990"/>
    <s v="Preditivo"/>
    <n v="10738"/>
    <s v="CACAU SHOW CI"/>
    <s v="Não"/>
    <m/>
    <m/>
    <m/>
    <m/>
    <m/>
    <m/>
    <s v="Ana Laura da Silva"/>
    <n v="5227875685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balvesrodriguesdesouza212@gmail.com"/>
    <s v="NI"/>
    <n v="1616"/>
    <s v="Entre R$20.000 e R$29.999"/>
    <s v="SP BARUERI SH ALPHA SH"/>
    <s v="NI"/>
    <m/>
  </r>
  <r>
    <x v="4"/>
    <x v="15"/>
    <n v="0.66736111111111107"/>
    <d v="1899-12-30T00:05:10"/>
    <x v="1"/>
    <x v="4"/>
    <s v="19"/>
    <x v="1"/>
    <x v="1"/>
    <n v="8069211"/>
    <n v="25426114"/>
    <d v="2022-04-06T16:01:54"/>
    <d v="2022-04-06T16:07:04"/>
    <x v="0"/>
    <s v="SILVIO ANTONIO RIBEIRO BRUZACA JUNIOR"/>
    <n v="17286"/>
    <s v="SARAH DE SOUSA PEREIRA"/>
    <x v="0"/>
    <s v="CONFIRMOU PRESENÇA NA LOJA"/>
    <s v="ACEITE"/>
    <x v="0"/>
    <m/>
    <m/>
    <n v="19999444446"/>
    <m/>
    <m/>
    <s v="Cacau_CC_04.04"/>
    <n v="1649271694656030"/>
    <s v="Preditivo"/>
    <n v="10738"/>
    <s v="CACAU SHOW CI"/>
    <s v="Não"/>
    <m/>
    <m/>
    <m/>
    <m/>
    <m/>
    <m/>
    <s v="Elaine Cristina CorrÃªa Cordeiro"/>
    <n v="1100667989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bia.boamorte157@gmail.com"/>
    <s v="NI"/>
    <d v="1923-10-09T00:00:00"/>
    <s v="Entre R$30.000 e R$99.999"/>
    <s v="SP ITAPEVI CENTRO"/>
    <s v="NI"/>
    <m/>
  </r>
  <r>
    <x v="4"/>
    <x v="15"/>
    <n v="0.67569444444444438"/>
    <d v="1899-12-30T00:04:26"/>
    <x v="1"/>
    <x v="4"/>
    <s v="54"/>
    <x v="2"/>
    <x v="0"/>
    <n v="8070394"/>
    <n v="24073144"/>
    <d v="2022-04-06T16:13:31"/>
    <d v="2022-04-06T16:17:57"/>
    <x v="0"/>
    <s v="SILVIO ANTONIO RIBEIRO BRUZACA JUNIOR"/>
    <n v="17286"/>
    <s v="SARAH DE SOUSA PEREIRA"/>
    <x v="0"/>
    <s v="CONFIRMOU PRESENÇA NA LOJA"/>
    <s v="ACEITE"/>
    <x v="0"/>
    <m/>
    <m/>
    <n v="54996927095"/>
    <m/>
    <m/>
    <s v="Cacau_CC_28.03"/>
    <n v="1649272383681350"/>
    <s v="Preditivo"/>
    <n v="10738"/>
    <s v="CACAU SHOW CI"/>
    <s v="Não"/>
    <m/>
    <m/>
    <m/>
    <m/>
    <m/>
    <m/>
    <s v="Elton Bill Camargo Peixoto"/>
    <n v="1630635081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karinaimmich90@gmail.com"/>
    <s v="NI"/>
    <d v="1905-11-20T00:00:00"/>
    <s v="Entre R$30.000 e R$99.999"/>
    <s v="RS ESTEIO CENTRO"/>
    <s v="NI"/>
    <s v="CLIENTE PEDIU PARA RETIRAR NOME DO SISTEMA"/>
  </r>
  <r>
    <x v="4"/>
    <x v="15"/>
    <n v="0.68611111111111101"/>
    <d v="1899-12-30T00:04:44"/>
    <x v="1"/>
    <x v="4"/>
    <s v="14"/>
    <x v="1"/>
    <x v="1"/>
    <n v="8071986"/>
    <n v="24228021"/>
    <d v="2022-04-06T16:28:45"/>
    <d v="2022-04-06T16:33:29"/>
    <x v="0"/>
    <s v="SILVIO ANTONIO RIBEIRO BRUZACA JUNIOR"/>
    <n v="17286"/>
    <s v="SARAH DE SOUSA PEREIRA"/>
    <x v="0"/>
    <s v="CONFIRMOU PRESENÇA NA LOJA"/>
    <s v="ACEITE"/>
    <x v="0"/>
    <m/>
    <m/>
    <n v="14997181228"/>
    <m/>
    <m/>
    <s v="Cacau_CC_31.03"/>
    <n v="1649273309719050"/>
    <s v="Preditivo"/>
    <n v="10738"/>
    <s v="CACAU SHOW CI"/>
    <s v="Não"/>
    <m/>
    <m/>
    <m/>
    <m/>
    <m/>
    <m/>
    <s v="Maciel Abilio"/>
    <n v="2740146183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janrsj@hotmail.com"/>
    <s v="NI"/>
    <d v="1937-10-25T00:00:00"/>
    <s v="Sem faturamento"/>
    <s v="SP ITAQUAQUECETUBA SUPER HIGAS"/>
    <s v="NI"/>
    <m/>
  </r>
  <r>
    <x v="4"/>
    <x v="16"/>
    <n v="0.70208333333333339"/>
    <d v="1899-12-30T00:01:47"/>
    <x v="1"/>
    <x v="4"/>
    <s v="11"/>
    <x v="1"/>
    <x v="1"/>
    <n v="8074246"/>
    <n v="24073141"/>
    <d v="2022-04-06T16:51:33"/>
    <d v="2022-04-06T16:53:20"/>
    <x v="0"/>
    <s v="SILVIO ANTONIO RIBEIRO BRUZACA JUNIOR"/>
    <n v="17286"/>
    <s v="SARAH DE SOUSA PEREIRA"/>
    <x v="1"/>
    <s v="CLIENTE VAI ANALISAR A PROPOSTA"/>
    <s v="AGENDAMENTO"/>
    <x v="5"/>
    <m/>
    <m/>
    <n v="11992141425"/>
    <n v="11992141425"/>
    <d v="2022-04-11T17:23:00"/>
    <s v="Cacau_CC_28.03"/>
    <n v="1649274633766470"/>
    <s v="Preditivo"/>
    <n v="10738"/>
    <s v="CACAU SHOW CI"/>
    <s v="Não"/>
    <m/>
    <m/>
    <m/>
    <m/>
    <m/>
    <m/>
    <s v="Rafael William Balmont"/>
    <n v="3492173489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gabrielsemente@gmail.com"/>
    <s v="NI"/>
    <d v="1918-10-28T00:00:00"/>
    <s v="Entre R$20.000 e R$29.999"/>
    <s v="RS CACHOEIRINHA CENTRO"/>
    <s v="NI"/>
    <m/>
  </r>
  <r>
    <x v="4"/>
    <x v="17"/>
    <n v="0.70972222222222225"/>
    <d v="1899-12-30T00:05:19"/>
    <x v="2"/>
    <x v="4"/>
    <s v="14"/>
    <x v="1"/>
    <x v="1"/>
    <n v="8075106"/>
    <n v="23637801"/>
    <d v="2022-04-06T17:02:20"/>
    <d v="2022-04-06T17:07:39"/>
    <x v="0"/>
    <s v="ANA CAROLLYNE DA CRUZ MIRANDA"/>
    <n v="17281"/>
    <s v="SARAH DE SOUSA PEREIRA"/>
    <x v="1"/>
    <s v="CLIENTE VAI ANALISAR A PROPOSTA"/>
    <s v="AGENDAMENTO"/>
    <x v="5"/>
    <m/>
    <m/>
    <n v="14991354017"/>
    <n v="14991354017"/>
    <d v="2022-04-06T17:33:00"/>
    <s v="Cacau_CC_24.03"/>
    <n v="1649275311797790"/>
    <s v="Preditivo"/>
    <n v="10738"/>
    <s v="CACAU SHOW CI"/>
    <s v="Não"/>
    <m/>
    <m/>
    <m/>
    <m/>
    <m/>
    <m/>
    <s v="Matheus Souza"/>
    <n v="2577404387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nadiafassbinder@gmail.com"/>
    <s v="NI"/>
    <d v="1930-02-27T00:00:00"/>
    <s v="Acima de R$100.000"/>
    <s v="RS NOVA PETROPOLIS CENTRO"/>
    <s v="NI"/>
    <s v="NUMERO ERRADO"/>
  </r>
  <r>
    <x v="4"/>
    <x v="17"/>
    <n v="0.71388888888888891"/>
    <d v="1899-12-30T00:02:26"/>
    <x v="2"/>
    <x v="4"/>
    <s v="19"/>
    <x v="1"/>
    <x v="1"/>
    <n v="8075483"/>
    <n v="25449647"/>
    <d v="2022-04-06T17:08:54"/>
    <d v="2022-04-06T17:11:20"/>
    <x v="0"/>
    <s v="ANA CAROLLYNE DA CRUZ MIRANDA"/>
    <n v="17281"/>
    <s v="SARAH DE SOUSA PEREIRA"/>
    <x v="1"/>
    <s v="CLIENTE VAI ANALISAR A PROPOSTA"/>
    <s v="AGENDAMENTO"/>
    <x v="5"/>
    <m/>
    <m/>
    <n v="19993028499"/>
    <n v="19993028499"/>
    <d v="2022-04-06T17:41:00"/>
    <s v="Cacau_CC_06.04"/>
    <n v="1649275683811600"/>
    <s v="Preditivo"/>
    <n v="10738"/>
    <s v="CACAU SHOW CI"/>
    <s v="Não"/>
    <m/>
    <m/>
    <m/>
    <m/>
    <m/>
    <m/>
    <s v="Kennedy alberto cardoso da Silva Pereira"/>
    <n v="4633604082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mantovani_marcela@yahoo.com.br"/>
    <s v="NI"/>
    <d v="1926-10-29T00:00:00"/>
    <s v="Entre R$30.000 e R$99.999"/>
    <s v="SP RIBEIRAO PRETO SUPERMERCADO SAVEGNAGO"/>
    <s v="NI"/>
    <s v="NUMERO ERRADO"/>
  </r>
  <r>
    <x v="4"/>
    <x v="17"/>
    <n v="0.7104166666666667"/>
    <d v="1899-12-30T00:09:42"/>
    <x v="1"/>
    <x v="4"/>
    <s v="79"/>
    <x v="8"/>
    <x v="3"/>
    <n v="8075182"/>
    <n v="25426156"/>
    <d v="2022-04-06T17:03:33"/>
    <d v="2022-04-06T17:13:15"/>
    <x v="0"/>
    <s v="SILVIO ANTONIO RIBEIRO BRUZACA JUNIOR"/>
    <n v="17286"/>
    <s v="SARAH DE SOUSA PEREIRA"/>
    <x v="0"/>
    <s v="CONFIRMOU PRESENÇA NA LOJA"/>
    <s v="ACEITE"/>
    <x v="0"/>
    <m/>
    <m/>
    <n v="79999204689"/>
    <m/>
    <m/>
    <s v="Cacau_CC_04.04"/>
    <n v="1649275342799010"/>
    <s v="Preditivo"/>
    <n v="10738"/>
    <s v="CACAU SHOW CI"/>
    <s v="Não"/>
    <m/>
    <m/>
    <m/>
    <m/>
    <m/>
    <m/>
    <s v="Ana Caroline paixÃ£o paulino"/>
    <n v="1061999050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drianopintoadv@ymail.com"/>
    <s v="NI"/>
    <d v="1903-05-08T00:00:00"/>
    <s v="Entre R$30.000 e R$99.999"/>
    <s v="SP HORTOLANDIA CENTRO"/>
    <s v="NI"/>
    <m/>
  </r>
  <r>
    <x v="4"/>
    <x v="17"/>
    <n v="0.71805555555555556"/>
    <d v="1899-12-30T00:04:46"/>
    <x v="1"/>
    <x v="4"/>
    <s v="11"/>
    <x v="1"/>
    <x v="1"/>
    <n v="8075899"/>
    <n v="25449631"/>
    <d v="2022-04-06T17:14:59"/>
    <d v="2022-04-06T17:19:45"/>
    <x v="0"/>
    <s v="SILVIO ANTONIO RIBEIRO BRUZACA JUNIOR"/>
    <n v="17286"/>
    <s v="SARAH DE SOUSA PEREIRA"/>
    <x v="0"/>
    <s v="CONFIRMOU PRESENÇA NA LOJA"/>
    <s v="ACEITE"/>
    <x v="0"/>
    <m/>
    <m/>
    <n v="11988338023"/>
    <m/>
    <m/>
    <s v="Cacau_CC_06.04"/>
    <n v="1649276071822690"/>
    <s v="Preditivo"/>
    <n v="10738"/>
    <s v="CACAU SHOW CI"/>
    <s v="Não"/>
    <m/>
    <m/>
    <m/>
    <m/>
    <m/>
    <m/>
    <s v="Rosa Silva da Costa"/>
    <n v="1168611075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js0956679@gmail.com"/>
    <s v="NI"/>
    <d v="1933-06-22T00:00:00"/>
    <s v="Abaixo de R$299"/>
    <s v="SP MOGI DAS CRUZES SH BOULEVARD ARUA"/>
    <s v="NI"/>
    <s v="NUMERO ERRADO"/>
  </r>
  <r>
    <x v="4"/>
    <x v="17"/>
    <n v="0.72430555555555554"/>
    <d v="1899-12-30T00:09:27"/>
    <x v="1"/>
    <x v="4"/>
    <s v="11"/>
    <x v="1"/>
    <x v="1"/>
    <n v="8076530"/>
    <n v="24161082"/>
    <d v="2022-04-06T17:23:03"/>
    <d v="2022-04-06T17:32:30"/>
    <x v="0"/>
    <s v="SILVIO ANTONIO RIBEIRO BRUZACA JUNIOR"/>
    <n v="17286"/>
    <s v="SARAH DE SOUSA PEREIRA"/>
    <x v="0"/>
    <s v="CONFIRMOU PRESENÇA NA LOJA"/>
    <s v="ACEITE"/>
    <x v="0"/>
    <m/>
    <m/>
    <n v="11943425613"/>
    <m/>
    <m/>
    <s v="Cacau_CC_29.03"/>
    <n v="1649276566828180"/>
    <s v="Preditivo"/>
    <n v="10738"/>
    <s v="CACAU SHOW CI"/>
    <s v="Não"/>
    <m/>
    <m/>
    <m/>
    <m/>
    <m/>
    <m/>
    <s v="Michele Aparecida da cunha Frieds"/>
    <n v="45468795809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tatapurcino12@gmail.com"/>
    <s v="NI"/>
    <d v="1904-05-17T00:00:00"/>
    <s v="Entre R$20.000 e R$29.999"/>
    <s v="SP CACAPAVA CENTRO"/>
    <s v="NI"/>
    <m/>
  </r>
  <r>
    <x v="4"/>
    <x v="18"/>
    <n v="0.7402777777777777"/>
    <d v="1899-12-30T00:05:36"/>
    <x v="1"/>
    <x v="4"/>
    <s v="51"/>
    <x v="2"/>
    <x v="0"/>
    <n v="8078392"/>
    <n v="25426444"/>
    <d v="2022-04-06T17:46:03"/>
    <d v="2022-04-06T17:51:39"/>
    <x v="0"/>
    <s v="SILVIO ANTONIO RIBEIRO BRUZACA JUNIOR"/>
    <n v="17286"/>
    <s v="SARAH DE SOUSA PEREIRA"/>
    <x v="0"/>
    <s v="CONFIRMOU PRESENÇA NA LOJA"/>
    <s v="ACEITE"/>
    <x v="0"/>
    <m/>
    <m/>
    <n v="51997744125"/>
    <m/>
    <m/>
    <s v="Cacau_CC_05.04"/>
    <n v="1649277933843200"/>
    <s v="Preditivo"/>
    <n v="10738"/>
    <s v="CACAU SHOW CI"/>
    <s v="Não"/>
    <m/>
    <m/>
    <m/>
    <m/>
    <m/>
    <m/>
    <s v="MARIA BEATRIZ PEREIRA NUNES"/>
    <n v="259713902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flaviamellies6@gmail.com"/>
    <s v="NI"/>
    <d v="1930-05-07T00:00:00"/>
    <s v="Entre R$30.000 e R$99.999"/>
    <s v="SC ITAJAI SAO VICENTE"/>
    <s v="NI"/>
    <m/>
  </r>
  <r>
    <x v="4"/>
    <x v="19"/>
    <n v="0.75694444444444453"/>
    <d v="1899-12-30T00:06:29"/>
    <x v="1"/>
    <x v="4"/>
    <s v="16"/>
    <x v="1"/>
    <x v="1"/>
    <n v="8080032"/>
    <n v="24165634"/>
    <d v="2022-04-06T18:10:21"/>
    <d v="2022-04-06T18:16:50"/>
    <x v="0"/>
    <s v="SILVIO ANTONIO RIBEIRO BRUZACA JUNIOR"/>
    <n v="17286"/>
    <s v="SARAH DE SOUSA PEREIRA"/>
    <x v="0"/>
    <s v="CONFIRMOU PRESENÇA NA LOJA"/>
    <s v="ACEITE"/>
    <x v="0"/>
    <m/>
    <m/>
    <n v="16992067553"/>
    <m/>
    <m/>
    <s v="Cacau_CC_30.03"/>
    <n v="1649279403862750"/>
    <s v="Preditivo"/>
    <n v="10738"/>
    <s v="CACAU SHOW CI"/>
    <s v="Não"/>
    <m/>
    <m/>
    <m/>
    <m/>
    <m/>
    <m/>
    <s v="Pamela cordeiro Mota mendes"/>
    <n v="96110252204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thais_avilajorge@hotmail.com"/>
    <s v="NI"/>
    <d v="1936-08-15T00:00:00"/>
    <s v="Entre R$300 e R$1.999"/>
    <s v="SP PIRACICABA SUPER PAGUE MENOS"/>
    <s v="NI"/>
    <m/>
  </r>
  <r>
    <x v="4"/>
    <x v="19"/>
    <n v="0.76180555555555562"/>
    <d v="1899-12-30T00:01:13"/>
    <x v="1"/>
    <x v="4"/>
    <s v="55"/>
    <x v="2"/>
    <x v="0"/>
    <n v="8080528"/>
    <n v="24165626"/>
    <d v="2022-04-06T18:17:46"/>
    <d v="2022-04-06T18:18:59"/>
    <x v="0"/>
    <s v="SILVIO ANTONIO RIBEIRO BRUZACA JUNIOR"/>
    <n v="17286"/>
    <s v="SARAH DE SOUSA PEREIRA"/>
    <x v="1"/>
    <s v="PEDIU PARA LIGAR EM OUTRO MOMENTO"/>
    <s v="AGENDAMENTO"/>
    <x v="2"/>
    <m/>
    <m/>
    <n v="55984430804"/>
    <n v="55984430804"/>
    <d v="2022-04-06T19:00:00"/>
    <s v="Cacau_CC_30.03"/>
    <n v="1649279810868890"/>
    <s v="Preditivo"/>
    <n v="10738"/>
    <s v="CACAU SHOW CI"/>
    <s v="Não"/>
    <m/>
    <m/>
    <m/>
    <m/>
    <m/>
    <m/>
    <s v="Iriane Caroline Martins Abreu"/>
    <n v="3518240064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patriciatalieri29@gmail.com"/>
    <s v="NI"/>
    <d v="1930-01-16T00:00:00"/>
    <s v="Entre R$30.000 e R$99.999"/>
    <s v="SP MOGI GUACU CENTRO"/>
    <s v="NI"/>
    <m/>
  </r>
  <r>
    <x v="4"/>
    <x v="19"/>
    <n v="0.76597222222222217"/>
    <d v="1899-12-30T00:05:33"/>
    <x v="2"/>
    <x v="4"/>
    <s v="54"/>
    <x v="2"/>
    <x v="0"/>
    <n v="8080918"/>
    <n v="25449517"/>
    <d v="2022-04-06T18:23:12"/>
    <d v="2022-04-06T18:28:45"/>
    <x v="0"/>
    <s v="ANA CAROLLYNE DA CRUZ MIRANDA"/>
    <n v="17281"/>
    <s v="SARAH DE SOUSA PEREIRA"/>
    <x v="0"/>
    <s v="CONFIRMOU PRESENÇA NA LOJA"/>
    <s v="ACEITE"/>
    <x v="0"/>
    <m/>
    <m/>
    <n v="54991844799"/>
    <m/>
    <m/>
    <s v="Cacau_CC_06.04"/>
    <n v="1649280151875000"/>
    <s v="Preditivo"/>
    <n v="10738"/>
    <s v="CACAU SHOW CI"/>
    <s v="Não"/>
    <m/>
    <m/>
    <m/>
    <m/>
    <m/>
    <m/>
    <s v="Patricia Cardoso Formighieri"/>
    <n v="8098074005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firminograziela0@gmail.com"/>
    <s v="NI"/>
    <n v="1051"/>
    <s v="Entre R$20.000 e R$29.999"/>
    <s v="SP VALINHOS CENTRO"/>
    <s v="NI"/>
    <m/>
  </r>
  <r>
    <x v="4"/>
    <x v="19"/>
    <n v="0.76666666666666661"/>
    <d v="1899-12-30T00:07:15"/>
    <x v="1"/>
    <x v="4"/>
    <s v="19"/>
    <x v="1"/>
    <x v="1"/>
    <n v="8081004"/>
    <n v="25449647"/>
    <d v="2022-04-06T18:24:30"/>
    <d v="2022-04-06T18:31:45"/>
    <x v="0"/>
    <s v="SILVIO ANTONIO RIBEIRO BRUZACA JUNIOR"/>
    <n v="17286"/>
    <s v="SARAH DE SOUSA PEREIRA"/>
    <x v="0"/>
    <s v="CONFIRMOU PRESENÇA NA LOJA"/>
    <s v="ACEITE"/>
    <x v="0"/>
    <m/>
    <m/>
    <n v="19993028499"/>
    <m/>
    <m/>
    <s v="Cacau_CC_06.04"/>
    <n v="1649280243875560"/>
    <s v="Preditivo"/>
    <n v="10738"/>
    <s v="CACAU SHOW CI"/>
    <s v="Não"/>
    <m/>
    <m/>
    <m/>
    <m/>
    <m/>
    <m/>
    <s v="Kennedy alberto cardoso da Silva Pereira"/>
    <n v="4633604082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laisefronteira@gmail.com"/>
    <s v="NI"/>
    <n v="12543"/>
    <s v="Entre R$20.000 e R$29.999"/>
    <s v="SP NOVA GRANADA CONT CENTRO"/>
    <s v="NI"/>
    <m/>
  </r>
  <r>
    <x v="4"/>
    <x v="20"/>
    <n v="0.78611111111111109"/>
    <d v="1899-12-30T00:05:00"/>
    <x v="1"/>
    <x v="4"/>
    <s v="16"/>
    <x v="1"/>
    <x v="1"/>
    <n v="8082709"/>
    <n v="25449600"/>
    <d v="2022-04-06T18:52:19"/>
    <d v="2022-04-06T18:57:19"/>
    <x v="0"/>
    <s v="SILVIO ANTONIO RIBEIRO BRUZACA JUNIOR"/>
    <n v="17286"/>
    <s v="SARAH DE SOUSA PEREIRA"/>
    <x v="0"/>
    <s v="CONFIRMOU PRESENÇA NA LOJA"/>
    <s v="ACEITE"/>
    <x v="0"/>
    <m/>
    <m/>
    <n v="16994446778"/>
    <m/>
    <m/>
    <s v="Cacau_CC_06.04"/>
    <n v="1649281924880460"/>
    <s v="Preditivo"/>
    <n v="10738"/>
    <s v="CACAU SHOW CI"/>
    <s v="Não"/>
    <m/>
    <m/>
    <m/>
    <m/>
    <m/>
    <m/>
    <s v="Jefferson Pereira Dos Santos Ferreira"/>
    <n v="46284594879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keziacaio2501@gmail.com"/>
    <s v="NI"/>
    <d v="1937-08-04T00:00:00"/>
    <s v="Entre R$5.000 e R$9.999"/>
    <s v="SP VARZEA PAULISTA CONT JD PROMECA"/>
    <s v="NI"/>
    <s v="NAO FEZ CADASTRO / NAO TEM INTERESSE"/>
  </r>
  <r>
    <x v="4"/>
    <x v="21"/>
    <n v="0.79305555555555562"/>
    <d v="1899-12-30T00:00:52"/>
    <x v="2"/>
    <x v="4"/>
    <s v="55"/>
    <x v="2"/>
    <x v="0"/>
    <n v="8083149"/>
    <n v="25449590"/>
    <d v="2022-04-06T19:02:29"/>
    <d v="2022-04-06T19:03:21"/>
    <x v="0"/>
    <s v="ANA CAROLLYNE DA CRUZ MIRANDA"/>
    <n v="17281"/>
    <s v="SARAH DE SOUSA PEREIRA"/>
    <x v="0"/>
    <s v="CONFIRMOU PRESENÇA NA LOJA"/>
    <s v="ACEITE"/>
    <x v="0"/>
    <m/>
    <m/>
    <n v="55999256616"/>
    <m/>
    <m/>
    <s v="Cacau_CC_06.04"/>
    <n v="1649281924880450"/>
    <s v="Preditivo"/>
    <n v="10738"/>
    <s v="CACAU SHOW CI"/>
    <s v="Não"/>
    <m/>
    <m/>
    <m/>
    <m/>
    <m/>
    <m/>
    <s v="Bruna Rafaela Moreira Nunes"/>
    <n v="333238702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matheusleo40@gmail.com"/>
    <s v="NI"/>
    <n v="1890"/>
    <s v="Acima de R$100.000"/>
    <s v="SP FRANCA CENTRO"/>
    <s v="NI"/>
    <m/>
  </r>
  <r>
    <x v="4"/>
    <x v="21"/>
    <n v="0.79375000000000007"/>
    <d v="1899-12-30T00:06:09"/>
    <x v="2"/>
    <x v="4"/>
    <s v="16"/>
    <x v="1"/>
    <x v="1"/>
    <n v="8083191"/>
    <n v="25449676"/>
    <d v="2022-04-06T19:03:54"/>
    <d v="2022-04-06T19:10:03"/>
    <x v="0"/>
    <s v="ANA CAROLLYNE DA CRUZ MIRANDA"/>
    <n v="17281"/>
    <s v="SARAH DE SOUSA PEREIRA"/>
    <x v="0"/>
    <s v="CONFIRMOU PRESENÇA NA LOJA"/>
    <s v="ACEITE"/>
    <x v="0"/>
    <m/>
    <m/>
    <n v="16997776975"/>
    <m/>
    <m/>
    <s v="Cacau_CC_06.04"/>
    <n v="1649282568884430"/>
    <s v="Preditivo"/>
    <n v="10738"/>
    <s v="CACAU SHOW CI"/>
    <s v="Não"/>
    <m/>
    <m/>
    <m/>
    <m/>
    <m/>
    <m/>
    <s v="rochelle pessin mouro"/>
    <n v="3524841384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patiengers@gmail.com"/>
    <s v="NI"/>
    <n v="2434"/>
    <s v="Entre R$20.000 e R$29.999"/>
    <s v="RS CAPAO DA CANOA CENTER SH PARAGUASSU"/>
    <s v="NI"/>
    <m/>
  </r>
  <r>
    <x v="4"/>
    <x v="21"/>
    <n v="0.79513888888888884"/>
    <d v="1899-12-30T00:03:56"/>
    <x v="1"/>
    <x v="4"/>
    <s v="16"/>
    <x v="1"/>
    <x v="1"/>
    <n v="8083227"/>
    <n v="25449776"/>
    <d v="2022-04-06T19:05:36"/>
    <d v="2022-04-06T19:09:32"/>
    <x v="0"/>
    <s v="SILVIO ANTONIO RIBEIRO BRUZACA JUNIOR"/>
    <n v="17286"/>
    <s v="SARAH DE SOUSA PEREIRA"/>
    <x v="0"/>
    <s v="CONFIRMOU PRESENÇA NA LOJA"/>
    <s v="ACEITE"/>
    <x v="0"/>
    <m/>
    <m/>
    <n v="16993319074"/>
    <m/>
    <m/>
    <s v="Cacau_CC_06.04"/>
    <n v="1649282717885970"/>
    <s v="Preditivo"/>
    <n v="10738"/>
    <s v="CACAU SHOW CI"/>
    <s v="Não"/>
    <m/>
    <m/>
    <m/>
    <m/>
    <m/>
    <m/>
    <s v="HEDER WILIAN RODRIGUES GUIMARAES"/>
    <n v="4179158086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michelyps3020@gmail.com"/>
    <s v="NI"/>
    <n v="2206"/>
    <s v="Entre R$10.000 e R$19.999"/>
    <s v="SP PRAIA GRANDE CENTRO"/>
    <s v="NI"/>
    <m/>
  </r>
  <r>
    <x v="4"/>
    <x v="21"/>
    <n v="0.79861111111111116"/>
    <d v="1899-12-30T00:02:28"/>
    <x v="2"/>
    <x v="4"/>
    <s v="16"/>
    <x v="1"/>
    <x v="1"/>
    <n v="8083310"/>
    <n v="24072929"/>
    <d v="2022-04-06T19:10:52"/>
    <d v="2022-04-06T19:13:20"/>
    <x v="0"/>
    <s v="ANA CAROLLYNE DA CRUZ MIRANDA"/>
    <n v="17281"/>
    <s v="SARAH DE SOUSA PEREIRA"/>
    <x v="1"/>
    <s v="SOBRE HORÁRIOS DE ATENDIMENTO"/>
    <s v="AGENDAMENTO"/>
    <x v="4"/>
    <m/>
    <m/>
    <n v="16992930603"/>
    <n v="16992930603"/>
    <d v="2022-04-06T19:41:00"/>
    <s v="Cacau_CC_28.03"/>
    <n v="1649283033890630"/>
    <s v="Preditivo"/>
    <n v="10738"/>
    <s v="CACAU SHOW CI"/>
    <s v="Não"/>
    <m/>
    <m/>
    <m/>
    <m/>
    <m/>
    <m/>
    <s v="Luzia da Silva Esponchiado"/>
    <n v="3492871380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jocenathy@gmail.com"/>
    <s v="NI"/>
    <d v="1905-02-21T00:00:00"/>
    <s v="Sem faturamento"/>
    <s v="RS PORTO ALEGRE AZENHA RS"/>
    <s v="NI"/>
    <m/>
  </r>
  <r>
    <x v="4"/>
    <x v="21"/>
    <n v="0.80138888888888893"/>
    <d v="1899-12-30T00:01:23"/>
    <x v="2"/>
    <x v="4"/>
    <s v="16"/>
    <x v="1"/>
    <x v="1"/>
    <n v="8083376"/>
    <n v="25426159"/>
    <d v="2022-04-06T19:14:41"/>
    <d v="2022-04-06T19:16:04"/>
    <x v="0"/>
    <s v="ANA CAROLLYNE DA CRUZ MIRANDA"/>
    <n v="17281"/>
    <s v="SARAH DE SOUSA PEREIRA"/>
    <x v="1"/>
    <s v="CLIENTE VAI ANALISAR A PROPOSTA"/>
    <s v="AGENDAMENTO"/>
    <x v="5"/>
    <m/>
    <m/>
    <n v="16993315753"/>
    <n v="16993315753"/>
    <d v="2022-04-06T19:46:00"/>
    <s v="Cacau_CC_04.04"/>
    <n v="1649283256894490"/>
    <s v="Preditivo"/>
    <n v="10738"/>
    <s v="CACAU SHOW CI"/>
    <s v="Não"/>
    <m/>
    <m/>
    <m/>
    <m/>
    <m/>
    <m/>
    <s v="Maria Aparecida Sinastre Pereira"/>
    <n v="1638827680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ellenroque88@gmail.com"/>
    <s v="NI"/>
    <d v="1939-06-09T00:00:00"/>
    <s v="Sem faturamento"/>
    <s v="SP JUNDIAI MALL JD COLONIA"/>
    <s v="NI"/>
    <m/>
  </r>
  <r>
    <x v="4"/>
    <x v="21"/>
    <n v="0.79999999999999993"/>
    <d v="1899-12-30T00:10:15"/>
    <x v="1"/>
    <x v="4"/>
    <s v="19"/>
    <x v="1"/>
    <x v="1"/>
    <n v="8083331"/>
    <n v="25426236"/>
    <d v="2022-04-06T19:12:15"/>
    <d v="2022-04-06T19:22:30"/>
    <x v="0"/>
    <s v="SILVIO ANTONIO RIBEIRO BRUZACA JUNIOR"/>
    <n v="17286"/>
    <s v="SARAH DE SOUSA PEREIRA"/>
    <x v="0"/>
    <s v="CONFIRMOU PRESENÇA NA LOJA"/>
    <s v="ACEITE"/>
    <x v="0"/>
    <m/>
    <m/>
    <n v="19993621077"/>
    <m/>
    <m/>
    <s v="Cacau_CC_04.04"/>
    <n v="1649283115891930"/>
    <s v="Preditivo"/>
    <n v="10738"/>
    <s v="CACAU SHOW CI"/>
    <s v="Não"/>
    <m/>
    <m/>
    <m/>
    <m/>
    <m/>
    <m/>
    <s v="Luciana de Oliveira e Silva"/>
    <n v="12656190851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lucineiasandra@icloud.com"/>
    <s v="NI"/>
    <d v="1926-04-20T00:00:00"/>
    <s v="Acima de R$100.000"/>
    <s v="SP SANTANA DE PARNAIBA FAZENDINHA"/>
    <s v="NI"/>
    <m/>
  </r>
  <r>
    <x v="4"/>
    <x v="21"/>
    <n v="0.80763888888888891"/>
    <d v="1899-12-30T00:04:36"/>
    <x v="1"/>
    <x v="4"/>
    <s v="53"/>
    <x v="2"/>
    <x v="0"/>
    <n v="8083606"/>
    <n v="25426366"/>
    <d v="2022-04-06T19:23:00"/>
    <d v="2022-04-06T19:27:36"/>
    <x v="0"/>
    <s v="SILVIO ANTONIO RIBEIRO BRUZACA JUNIOR"/>
    <n v="17286"/>
    <s v="SARAH DE SOUSA PEREIRA"/>
    <x v="0"/>
    <s v="CONFIRMOU PRESENÇA NA LOJA"/>
    <s v="ACEITE"/>
    <x v="0"/>
    <m/>
    <m/>
    <n v="53991754697"/>
    <m/>
    <m/>
    <s v="Cacau_CC_05.04"/>
    <n v="1649283756901400"/>
    <s v="Preditivo"/>
    <n v="10738"/>
    <s v="CACAU SHOW CI"/>
    <s v="Não"/>
    <m/>
    <m/>
    <m/>
    <m/>
    <m/>
    <m/>
    <s v="BRUNO DILLI PIEPER"/>
    <n v="487038606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jaquelinestefany0101@gmail.com"/>
    <s v="NI"/>
    <n v="1812"/>
    <s v="Entre R$30.000 e R$99.999"/>
    <s v="SP CAMPINAS CARREFOUR DOM PEDRO"/>
    <s v="NI"/>
    <m/>
  </r>
  <r>
    <x v="4"/>
    <x v="21"/>
    <n v="0.80972222222222223"/>
    <d v="1899-12-30T00:01:06"/>
    <x v="2"/>
    <x v="4"/>
    <s v="14"/>
    <x v="1"/>
    <x v="1"/>
    <n v="8083795"/>
    <n v="23618526"/>
    <d v="2022-04-06T19:26:20"/>
    <d v="2022-04-06T19:27:26"/>
    <x v="0"/>
    <s v="ANA CAROLLYNE DA CRUZ MIRANDA"/>
    <n v="17281"/>
    <s v="SARAH DE SOUSA PEREIRA"/>
    <x v="1"/>
    <s v="PEDIU PARA LIGAR EM OUTRO MOMENTO"/>
    <s v="AGENDAMENTO"/>
    <x v="2"/>
    <m/>
    <m/>
    <n v="14998516624"/>
    <n v="14998516624"/>
    <d v="2022-04-06T19:57:00"/>
    <s v="Cacau_CC_23.03"/>
    <n v="1649283964904600"/>
    <s v="Preditivo"/>
    <n v="10738"/>
    <s v="CACAU SHOW CI"/>
    <s v="Não"/>
    <m/>
    <m/>
    <m/>
    <m/>
    <m/>
    <m/>
    <s v="NoÃ©lle Gabriela Soares dos Santos"/>
    <n v="3233135181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helendje45@gmail.com"/>
    <s v="NI"/>
    <d v="1936-12-05T00:00:00"/>
    <s v="Entre R$2.000 e R$4.999"/>
    <s v="SP CRUZEIRO VILA CANEVARI"/>
    <s v="NI"/>
    <m/>
  </r>
  <r>
    <x v="4"/>
    <x v="21"/>
    <n v="0.81180555555555556"/>
    <d v="1899-12-30T00:00:09"/>
    <x v="2"/>
    <x v="4"/>
    <s v="49"/>
    <x v="0"/>
    <x v="0"/>
    <n v="8083969"/>
    <n v="25426435"/>
    <d v="2022-04-06T19:29:17"/>
    <d v="2022-04-06T19:29:26"/>
    <x v="0"/>
    <s v="ANA CAROLLYNE DA CRUZ MIRANDA"/>
    <n v="17281"/>
    <s v="SARAH DE SOUSA PEREIRA"/>
    <x v="1"/>
    <s v="SOBRE HORÁRIOS DE ATENDIMENTO"/>
    <s v="AGENDAMENTO"/>
    <x v="4"/>
    <m/>
    <m/>
    <n v="49998140693"/>
    <n v="49998140693"/>
    <d v="2022-04-06T19:59:00"/>
    <s v="Cacau_CC_05.04"/>
    <n v="1649284098906900"/>
    <s v="Preditivo"/>
    <n v="10738"/>
    <s v="CACAU SHOW CI"/>
    <s v="Não"/>
    <m/>
    <m/>
    <m/>
    <m/>
    <m/>
    <m/>
    <s v="Jennifer de FÃ¡tima da Silva Prado"/>
    <n v="9357171967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marialbuquerque75@gmail.com"/>
    <s v="NI"/>
    <d v="1904-01-20T00:00:00"/>
    <s v="Entre R$5.000 e R$9.999"/>
    <s v="SP COTIA CENTRO"/>
    <s v="NI"/>
    <m/>
  </r>
  <r>
    <x v="4"/>
    <x v="22"/>
    <n v="0.82361111111111107"/>
    <d v="1899-12-30T00:03:28"/>
    <x v="1"/>
    <x v="4"/>
    <s v="15"/>
    <x v="1"/>
    <x v="1"/>
    <n v="8085100"/>
    <n v="23414224"/>
    <d v="2022-04-06T19:46:43"/>
    <d v="2022-04-06T19:50:11"/>
    <x v="0"/>
    <s v="SILVIO ANTONIO RIBEIRO BRUZACA JUNIOR"/>
    <n v="17286"/>
    <s v="SARAH DE SOUSA PEREIRA"/>
    <x v="1"/>
    <s v="CLIENTE VAI ANALISAR A PROPOSTA"/>
    <s v="AGENDAMENTO"/>
    <x v="5"/>
    <m/>
    <m/>
    <n v="15991051517"/>
    <n v="15991051517"/>
    <d v="2022-04-11T20:19:00"/>
    <s v="Cacau_CC_21.03"/>
    <n v="1649285181925840"/>
    <s v="Preditivo"/>
    <n v="10738"/>
    <s v="CACAU SHOW CI"/>
    <s v="Não"/>
    <m/>
    <m/>
    <m/>
    <m/>
    <m/>
    <m/>
    <s v="Eliete Estolofote de Oliveira"/>
    <n v="2823652388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ndradeanaalice@yahoo.com.br"/>
    <s v="NI"/>
    <d v="1933-06-19T00:00:00"/>
    <s v="Entre R$300 e R$1.999"/>
    <s v="SC FLORIANOPOLIS CAMPECHE"/>
    <s v="NI"/>
    <m/>
  </r>
  <r>
    <x v="4"/>
    <x v="22"/>
    <n v="0.8256944444444444"/>
    <d v="1899-12-30T00:00:15"/>
    <x v="2"/>
    <x v="4"/>
    <s v="14"/>
    <x v="1"/>
    <x v="1"/>
    <n v="8085276"/>
    <n v="25426352"/>
    <d v="2022-04-06T19:49:53"/>
    <d v="2022-04-06T19:50:08"/>
    <x v="0"/>
    <s v="ANA CAROLLYNE DA CRUZ MIRANDA"/>
    <n v="17281"/>
    <s v="SARAH DE SOUSA PEREIRA"/>
    <x v="1"/>
    <s v="SOBRE HORÁRIOS DE ATENDIMENTO"/>
    <s v="AGENDAMENTO"/>
    <x v="4"/>
    <m/>
    <m/>
    <n v="14997531429"/>
    <n v="14997531429"/>
    <d v="2022-04-06T20:20:00"/>
    <s v="Cacau_CC_05.04"/>
    <n v="1649285346929280"/>
    <s v="Preditivo"/>
    <n v="10738"/>
    <s v="CACAU SHOW CI"/>
    <s v="Não"/>
    <m/>
    <m/>
    <m/>
    <m/>
    <m/>
    <m/>
    <s v="Eliane Arantes Vitorino"/>
    <n v="50910305811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lbuquerquebruna484@gmail.com"/>
    <s v="NI"/>
    <n v="9774"/>
    <s v="Acima de R$100.000"/>
    <s v="SP SAO VICENTE CENTRO LL"/>
    <s v="NI"/>
    <m/>
  </r>
  <r>
    <x v="4"/>
    <x v="23"/>
    <n v="0.83888888888888891"/>
    <d v="1899-12-30T00:04:30"/>
    <x v="1"/>
    <x v="4"/>
    <s v="51"/>
    <x v="2"/>
    <x v="0"/>
    <n v="8086352"/>
    <n v="24165547"/>
    <d v="2022-04-06T20:08:02"/>
    <d v="2022-04-06T20:12:32"/>
    <x v="0"/>
    <s v="SILVIO ANTONIO RIBEIRO BRUZACA JUNIOR"/>
    <n v="17286"/>
    <s v="SARAH DE SOUSA PEREIRA"/>
    <x v="0"/>
    <s v="CONFIRMOU PRESENÇA NA LOJA"/>
    <s v="ACEITE"/>
    <x v="0"/>
    <m/>
    <m/>
    <n v="51994835308"/>
    <m/>
    <m/>
    <s v="Cacau_CC_30.03"/>
    <n v="1649286464938230"/>
    <s v="Preditivo"/>
    <n v="10738"/>
    <s v="CACAU SHOW CI"/>
    <s v="Não"/>
    <m/>
    <m/>
    <m/>
    <m/>
    <m/>
    <m/>
    <s v="Joice carpes Rodrigues"/>
    <n v="454964706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tauanysouza59@gmail.com"/>
    <s v="NI"/>
    <n v="1481"/>
    <s v="Entre R$5.000 e R$9.999"/>
    <s v="SP COTIA CENTRO"/>
    <s v="NI"/>
    <m/>
  </r>
  <r>
    <x v="4"/>
    <x v="23"/>
    <n v="0.84444444444444444"/>
    <d v="1899-12-30T00:00:29"/>
    <x v="2"/>
    <x v="4"/>
    <s v="51"/>
    <x v="2"/>
    <x v="0"/>
    <n v="8086852"/>
    <n v="25449513"/>
    <d v="2022-04-06T20:16:01"/>
    <d v="2022-04-06T20:16:30"/>
    <x v="0"/>
    <s v="ANA CAROLLYNE DA CRUZ MIRANDA"/>
    <n v="17281"/>
    <s v="SARAH DE SOUSA PEREIRA"/>
    <x v="1"/>
    <s v="SOBRE HORÁRIOS DE ATENDIMENTO"/>
    <s v="AGENDAMENTO"/>
    <x v="4"/>
    <m/>
    <m/>
    <n v="51994753408"/>
    <n v="51994753408"/>
    <d v="2022-04-06T20:46:00"/>
    <s v="Cacau_CC_06.04"/>
    <n v="1649286936940610"/>
    <s v="Preditivo"/>
    <n v="10738"/>
    <s v="CACAU SHOW CI"/>
    <s v="Não"/>
    <m/>
    <m/>
    <m/>
    <m/>
    <m/>
    <m/>
    <s v="Gabriely Rosa"/>
    <n v="4379277097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britokathelyn99@gmail.com"/>
    <s v="NI"/>
    <d v="1923-11-24T00:00:00"/>
    <s v="Acima de R$100.000"/>
    <s v="SP MOGI DAS CRUZES BRAS CUBAS"/>
    <s v="NI"/>
    <m/>
  </r>
  <r>
    <x v="4"/>
    <x v="23"/>
    <n v="0.84583333333333333"/>
    <d v="1899-12-30T00:07:20"/>
    <x v="1"/>
    <x v="4"/>
    <s v="12"/>
    <x v="1"/>
    <x v="1"/>
    <n v="8087020"/>
    <n v="25449635"/>
    <d v="2022-04-06T20:18:55"/>
    <d v="2022-04-06T20:26:15"/>
    <x v="0"/>
    <s v="SILVIO ANTONIO RIBEIRO BRUZACA JUNIOR"/>
    <n v="17286"/>
    <s v="SARAH DE SOUSA PEREIRA"/>
    <x v="0"/>
    <s v="CONFIRMOU PRESENÇA NA LOJA"/>
    <s v="ACEITE"/>
    <x v="0"/>
    <m/>
    <m/>
    <n v="12996706466"/>
    <m/>
    <m/>
    <s v="Cacau_CC_06.04"/>
    <n v="1649287116942380"/>
    <s v="Preditivo"/>
    <n v="10738"/>
    <s v="CACAU SHOW CI"/>
    <s v="Não"/>
    <m/>
    <m/>
    <m/>
    <m/>
    <m/>
    <m/>
    <s v="Bianca Sayuri Konishi"/>
    <n v="41465096884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nnamodas2012@gmail.com"/>
    <s v="NI"/>
    <d v="1935-07-17T00:00:00"/>
    <s v="Sem faturamento"/>
    <s v="SP JANDIRA CONT SUPER LOPES"/>
    <s v="NI"/>
    <m/>
  </r>
  <r>
    <x v="5"/>
    <x v="0"/>
    <n v="0.3347222222222222"/>
    <d v="1899-12-30T00:00:51"/>
    <x v="0"/>
    <x v="5"/>
    <s v="11"/>
    <x v="1"/>
    <x v="1"/>
    <n v="8089271"/>
    <n v="25449668"/>
    <d v="2022-04-07T08:02:31"/>
    <d v="2022-04-07T08:03:22"/>
    <x v="0"/>
    <s v="BIANCA MOREIRA TERCEIRO"/>
    <n v="17283"/>
    <s v="SARAH DE SOUSA PEREIRA"/>
    <x v="1"/>
    <s v="PEDIU PARA LIGAR EM OUTRO MOMENTO"/>
    <s v="AGENDAMENTO"/>
    <x v="2"/>
    <m/>
    <m/>
    <n v="11959153442"/>
    <n v="11959153442"/>
    <d v="2022-04-07T10:00:00"/>
    <s v="Cacau_CC_06.04"/>
    <n v="16493293302324"/>
    <s v="Preditivo"/>
    <n v="10738"/>
    <s v="CACAU SHOW CI"/>
    <s v="Não"/>
    <m/>
    <m/>
    <m/>
    <m/>
    <m/>
    <m/>
    <s v="Ianca Santos da Silva"/>
    <n v="5021825780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mathiaslaressa@gmail.com"/>
    <s v="NI"/>
    <d v="1933-07-22T00:00:00"/>
    <s v="Entre R$20.000 e R$29.999"/>
    <s v="SP MAUA VILA ASSIS BRASIL"/>
    <s v="NI"/>
    <m/>
  </r>
  <r>
    <x v="5"/>
    <x v="0"/>
    <n v="0.35138888888888892"/>
    <d v="1899-12-30T00:00:55"/>
    <x v="0"/>
    <x v="5"/>
    <s v="16"/>
    <x v="1"/>
    <x v="1"/>
    <n v="8089277"/>
    <n v="25386613"/>
    <d v="2022-04-07T08:26:22"/>
    <d v="2022-04-07T08:27:17"/>
    <x v="0"/>
    <s v="BIANCA MOREIRA TERCEIRO"/>
    <n v="17283"/>
    <s v="SARAH DE SOUSA PEREIRA"/>
    <x v="1"/>
    <s v="SOBRE HORÁRIOS DE ATENDIMENTO"/>
    <s v="AGENDAMENTO"/>
    <x v="4"/>
    <m/>
    <m/>
    <n v="16994146980"/>
    <n v="16994146980"/>
    <d v="2022-04-07T08:56:00"/>
    <s v="Cacau_CC_01.04"/>
    <n v="164933076116564"/>
    <s v="Preditivo"/>
    <n v="10738"/>
    <s v="CACAU SHOW CI"/>
    <s v="Não"/>
    <m/>
    <m/>
    <m/>
    <m/>
    <m/>
    <m/>
    <s v="Roseli Maria reis"/>
    <n v="3603821580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suuh.0109@gmail.com"/>
    <s v="NI"/>
    <d v="1904-08-31T00:00:00"/>
    <s v="Acima de R$100.000"/>
    <s v="SP ORLANDIA CENTRO"/>
    <s v="NI"/>
    <m/>
  </r>
  <r>
    <x v="5"/>
    <x v="0"/>
    <n v="0.3520833333333333"/>
    <d v="1899-12-30T00:00:48"/>
    <x v="0"/>
    <x v="5"/>
    <s v="47"/>
    <x v="0"/>
    <x v="0"/>
    <n v="8089278"/>
    <n v="23434397"/>
    <d v="2022-04-07T08:27:46"/>
    <d v="2022-04-07T08:28:34"/>
    <x v="0"/>
    <s v="BIANCA MOREIRA TERCEIRO"/>
    <n v="17283"/>
    <s v="SARAH DE SOUSA PEREIRA"/>
    <x v="1"/>
    <s v="PEDIU PARA LIGAR EM OUTRO MOMENTO"/>
    <s v="AGENDAMENTO"/>
    <x v="2"/>
    <m/>
    <m/>
    <n v="47988111812"/>
    <n v="47988111812"/>
    <d v="2022-04-07T15:00:00"/>
    <s v="Cacau_CC_22.03"/>
    <n v="164933084817654"/>
    <s v="Preditivo"/>
    <n v="10738"/>
    <s v="CACAU SHOW CI"/>
    <s v="Não"/>
    <m/>
    <m/>
    <m/>
    <m/>
    <m/>
    <m/>
    <s v="Rosana Cristina correa passos"/>
    <n v="7533695917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cicerovitor601@gmail.com"/>
    <s v="NI"/>
    <d v="1922-05-25T00:00:00"/>
    <s v="Sem faturamento"/>
    <s v="RS SANTA MARIA SH PRACA NOVA SANTA MARIA"/>
    <s v="NI"/>
    <s v="FEZ O PRÉ CADASTRO APENAS PARA GANHAR RECARGA DA OPERADORA"/>
  </r>
  <r>
    <x v="5"/>
    <x v="0"/>
    <n v="0.35347222222222219"/>
    <d v="1899-12-30T00:01:32"/>
    <x v="0"/>
    <x v="5"/>
    <s v="16"/>
    <x v="1"/>
    <x v="1"/>
    <n v="8089280"/>
    <n v="24161106"/>
    <d v="2022-04-07T08:29:28"/>
    <d v="2022-04-07T08:31:00"/>
    <x v="0"/>
    <s v="BIANCA MOREIRA TERCEIRO"/>
    <n v="17283"/>
    <s v="SARAH DE SOUSA PEREIRA"/>
    <x v="1"/>
    <s v="PEDIU PARA LIGAR EM OUTRO MOMENTO"/>
    <s v="AGENDAMENTO"/>
    <x v="2"/>
    <m/>
    <m/>
    <n v="16992247168"/>
    <n v="16992247168"/>
    <d v="2022-04-07T16:00:00"/>
    <s v="Cacau_CC_29.03"/>
    <n v="164933095018904"/>
    <s v="Preditivo"/>
    <n v="10738"/>
    <s v="CACAU SHOW CI"/>
    <s v="Não"/>
    <m/>
    <m/>
    <m/>
    <m/>
    <m/>
    <m/>
    <s v="Devair Correia Alves"/>
    <n v="2632551188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rafaellacastro2702@gmail.com"/>
    <s v="NI"/>
    <d v="1934-02-24T00:00:00"/>
    <s v="Entre R$300 e R$1.999"/>
    <s v="SP GUARUJA CONT ENSEADA"/>
    <s v="NI"/>
    <m/>
  </r>
  <r>
    <x v="5"/>
    <x v="1"/>
    <n v="0.36458333333333331"/>
    <d v="1899-12-30T00:06:41"/>
    <x v="0"/>
    <x v="5"/>
    <s v="19"/>
    <x v="1"/>
    <x v="1"/>
    <n v="8089474"/>
    <n v="25426418"/>
    <d v="2022-04-07T08:45:31"/>
    <d v="2022-04-07T08:52:12"/>
    <x v="0"/>
    <s v="BIANCA MOREIRA TERCEIRO"/>
    <n v="17283"/>
    <s v="SARAH DE SOUSA PEREIRA"/>
    <x v="0"/>
    <s v="CONFIRMOU PRESENÇA NA LOJA"/>
    <s v="ACEITE"/>
    <x v="0"/>
    <m/>
    <m/>
    <n v="19994035454"/>
    <m/>
    <m/>
    <s v="Cacau_CC_05.04"/>
    <n v="164933191324314"/>
    <s v="Preditivo"/>
    <n v="10738"/>
    <s v="CACAU SHOW CI"/>
    <s v="Não"/>
    <m/>
    <m/>
    <m/>
    <m/>
    <m/>
    <m/>
    <s v="PAULA CRISTINA LIMA DOS SANTOS"/>
    <n v="36543176857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thaysbillig77@gmail.com"/>
    <s v="NI"/>
    <n v="2437"/>
    <s v="Acima de R$100.000"/>
    <s v="RS CRUZ ALTA CENTRO"/>
    <s v="NI"/>
    <m/>
  </r>
  <r>
    <x v="5"/>
    <x v="2"/>
    <n v="0.37916666666666665"/>
    <d v="1899-12-30T00:00:30"/>
    <x v="0"/>
    <x v="5"/>
    <s v="55"/>
    <x v="2"/>
    <x v="0"/>
    <n v="8091212"/>
    <n v="22945093"/>
    <d v="2022-04-07T09:06:16"/>
    <d v="2022-04-07T09:06:46"/>
    <x v="0"/>
    <s v="BIANCA MOREIRA TERCEIRO"/>
    <n v="17283"/>
    <s v="SARAH DE SOUSA PEREIRA"/>
    <x v="1"/>
    <s v="SOBRE HORÁRIOS DE ATENDIMENTO"/>
    <s v="AGENDAMENTO"/>
    <x v="4"/>
    <m/>
    <m/>
    <n v="55992327587"/>
    <n v="55992327587"/>
    <d v="2022-04-07T09:35:00"/>
    <s v="Cacau_CC_17.03"/>
    <n v="164933315149054"/>
    <s v="Preditivo"/>
    <n v="10738"/>
    <s v="CACAU SHOW CI"/>
    <s v="Não"/>
    <m/>
    <m/>
    <m/>
    <m/>
    <m/>
    <m/>
    <s v="Alexandre Martins Rodrigues"/>
    <n v="99623676034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petty_marana@hotmail.com"/>
    <s v="NI"/>
    <n v="12373"/>
    <s v="Sem faturamento"/>
    <s v="SP CAMPINAS SUPERMERCADO PAGUE MENOS DUN"/>
    <s v="NI"/>
    <s v="DESISTIU DE SER REVENDEDORA RETIRAR CADASTRO DO SISTEMA"/>
  </r>
  <r>
    <x v="5"/>
    <x v="2"/>
    <n v="0.38263888888888892"/>
    <d v="1899-12-30T00:01:39"/>
    <x v="0"/>
    <x v="5"/>
    <s v="19"/>
    <x v="1"/>
    <x v="1"/>
    <n v="8091992"/>
    <n v="25426152"/>
    <d v="2022-04-07T09:11:34"/>
    <d v="2022-04-07T09:13:13"/>
    <x v="0"/>
    <s v="BIANCA MOREIRA TERCEIRO"/>
    <n v="17283"/>
    <s v="SARAH DE SOUSA PEREIRA"/>
    <x v="1"/>
    <s v="PEDIU PARA LIGAR EM OUTRO MOMENTO"/>
    <s v="AGENDAMENTO"/>
    <x v="2"/>
    <m/>
    <m/>
    <n v="19997712016"/>
    <n v="19997712016"/>
    <d v="2022-04-07T11:00:00"/>
    <s v="Cacau_CC_04.04"/>
    <n v="164933347460124"/>
    <s v="Preditivo"/>
    <n v="10738"/>
    <s v="CACAU SHOW CI"/>
    <s v="Não"/>
    <m/>
    <m/>
    <m/>
    <m/>
    <m/>
    <m/>
    <s v="Alana Silva Da Conceicao"/>
    <n v="5012569083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kalleodienefer@gmail.com"/>
    <s v="NI"/>
    <d v="1925-08-13T00:00:00"/>
    <s v="Entre R$30.000 e R$99.999"/>
    <s v="RS TAQUARA CENTRO"/>
    <s v="NI"/>
    <m/>
  </r>
  <r>
    <x v="5"/>
    <x v="2"/>
    <n v="0.38472222222222219"/>
    <d v="1899-12-30T00:01:26"/>
    <x v="0"/>
    <x v="5"/>
    <s v="19"/>
    <x v="1"/>
    <x v="1"/>
    <n v="8092476"/>
    <n v="24072890"/>
    <d v="2022-04-07T09:14:51"/>
    <d v="2022-04-07T09:16:17"/>
    <x v="0"/>
    <s v="BIANCA MOREIRA TERCEIRO"/>
    <n v="17283"/>
    <s v="SARAH DE SOUSA PEREIRA"/>
    <x v="1"/>
    <s v="PEDIU PARA LIGAR EM OUTRO MOMENTO"/>
    <s v="AGENDAMENTO"/>
    <x v="2"/>
    <m/>
    <m/>
    <n v="19989277166"/>
    <n v="19989277166"/>
    <d v="2022-04-30T09:45:00"/>
    <s v="Cacau_CC_28.03"/>
    <n v="164933367765484"/>
    <s v="Preditivo"/>
    <n v="10738"/>
    <s v="CACAU SHOW CI"/>
    <s v="Não"/>
    <m/>
    <m/>
    <m/>
    <m/>
    <m/>
    <m/>
    <s v="David Gabriel Aparecido de Paula"/>
    <n v="4617340386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suelenalan380@gmail.com"/>
    <s v="NI"/>
    <n v="2152"/>
    <s v="Sem faturamento"/>
    <s v="RS SAPUCAIA DO SUL CENTRO"/>
    <s v="NI"/>
    <m/>
  </r>
  <r>
    <x v="5"/>
    <x v="2"/>
    <n v="0.38750000000000001"/>
    <d v="1899-12-30T00:03:13"/>
    <x v="0"/>
    <x v="5"/>
    <s v="13"/>
    <x v="1"/>
    <x v="1"/>
    <n v="8093106"/>
    <n v="24072820"/>
    <d v="2022-04-07T09:18:48"/>
    <d v="2022-04-07T09:22:01"/>
    <x v="0"/>
    <s v="BIANCA MOREIRA TERCEIRO"/>
    <n v="17283"/>
    <s v="SARAH DE SOUSA PEREIRA"/>
    <x v="0"/>
    <s v="CONFIRMOU PRESENÇA NA LOJA"/>
    <s v="ACEITE"/>
    <x v="0"/>
    <m/>
    <m/>
    <n v="13982273818"/>
    <m/>
    <m/>
    <s v="Cacau_CC_28.03"/>
    <n v="164933390072494"/>
    <s v="Preditivo"/>
    <n v="10738"/>
    <s v="CACAU SHOW CI"/>
    <s v="Não"/>
    <m/>
    <m/>
    <m/>
    <m/>
    <m/>
    <m/>
    <s v="Cristina Mendes Belchior"/>
    <n v="32351974867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carlacs89@hotmail.com"/>
    <s v="NI"/>
    <n v="2429"/>
    <s v="Entre R$30.000 e R$99.999"/>
    <s v="SP SANTOS VILA BELMIRO"/>
    <s v="NI"/>
    <m/>
  </r>
  <r>
    <x v="5"/>
    <x v="2"/>
    <n v="0.39097222222222222"/>
    <d v="1899-12-30T00:02:37"/>
    <x v="0"/>
    <x v="5"/>
    <s v="47"/>
    <x v="0"/>
    <x v="0"/>
    <n v="8093809"/>
    <n v="25426119"/>
    <d v="2022-04-07T09:23:20"/>
    <d v="2022-04-07T09:25:57"/>
    <x v="0"/>
    <s v="BIANCA MOREIRA TERCEIRO"/>
    <n v="17283"/>
    <s v="SARAH DE SOUSA PEREIRA"/>
    <x v="1"/>
    <s v="CLIENTE VAI ANALISAR A PROPOSTA"/>
    <s v="AGENDAMENTO"/>
    <x v="5"/>
    <m/>
    <m/>
    <n v="47984258117"/>
    <n v="47984258117"/>
    <d v="2022-04-07T09:55:00"/>
    <s v="Cacau_CC_04.04"/>
    <n v="164933417779884"/>
    <s v="Preditivo"/>
    <n v="10738"/>
    <s v="CACAU SHOW CI"/>
    <s v="Não"/>
    <m/>
    <m/>
    <m/>
    <m/>
    <m/>
    <m/>
    <s v="VIVIANE KLAUMANN ALLEIN"/>
    <n v="6076372931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luanmartinsg998@gmail.com"/>
    <s v="NI"/>
    <d v="1906-01-29T00:00:00"/>
    <s v="Entre R$30.000 e R$99.999"/>
    <s v="SC GASPAR CENTRO"/>
    <s v="NI"/>
    <m/>
  </r>
  <r>
    <x v="5"/>
    <x v="3"/>
    <n v="0.3972222222222222"/>
    <d v="1899-12-30T00:08:08"/>
    <x v="0"/>
    <x v="5"/>
    <s v="11"/>
    <x v="1"/>
    <x v="1"/>
    <n v="8095151"/>
    <n v="25426032"/>
    <d v="2022-04-07T09:32:17"/>
    <d v="2022-04-07T09:40:25"/>
    <x v="0"/>
    <s v="BIANCA MOREIRA TERCEIRO"/>
    <n v="17283"/>
    <s v="SARAH DE SOUSA PEREIRA"/>
    <x v="1"/>
    <s v="CLIENTE VAI ANALISAR A PROPOSTA"/>
    <s v="AGENDAMENTO"/>
    <x v="5"/>
    <m/>
    <m/>
    <n v="11930025720"/>
    <n v="11930025720"/>
    <d v="2022-04-07T10:09:00"/>
    <s v="Cacau_CC_04.04"/>
    <n v="164933472296744"/>
    <s v="Preditivo"/>
    <n v="10738"/>
    <s v="CACAU SHOW CI"/>
    <s v="Não"/>
    <m/>
    <m/>
    <m/>
    <m/>
    <m/>
    <m/>
    <s v="Rebeca Coutinho lima vatezeck"/>
    <n v="41978665857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giovannaa.b.a2017@gmail.com"/>
    <s v="NI"/>
    <n v="9594"/>
    <s v="Entre R$20.000 e R$29.999"/>
    <s v="SP COTIA CAUCAIA DO ALTO"/>
    <s v="NI"/>
    <m/>
  </r>
  <r>
    <x v="5"/>
    <x v="3"/>
    <n v="0.40972222222222227"/>
    <d v="1899-12-30T00:03:11"/>
    <x v="0"/>
    <x v="5"/>
    <s v="54"/>
    <x v="2"/>
    <x v="0"/>
    <n v="8098216"/>
    <n v="25462119"/>
    <d v="2022-04-07T09:50:58"/>
    <d v="2022-04-07T09:54:09"/>
    <x v="0"/>
    <s v="BIANCA MOREIRA TERCEIRO"/>
    <n v="17283"/>
    <s v="SARAH DE SOUSA PEREIRA"/>
    <x v="0"/>
    <s v="CONFIRMOU PRESENÇA NA LOJA"/>
    <s v="ACEITE"/>
    <x v="0"/>
    <m/>
    <m/>
    <n v="54996823931"/>
    <m/>
    <m/>
    <s v="Cacau_CC_07.04"/>
    <n v="1649335844133450"/>
    <s v="Preditivo"/>
    <n v="10738"/>
    <s v="CACAU SHOW CI"/>
    <s v="Não"/>
    <m/>
    <m/>
    <m/>
    <m/>
    <m/>
    <m/>
    <s v="Fabiana de FÃ¡tima Dornelles Boita"/>
    <n v="3763271031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raqueldalci123@gmail.com"/>
    <s v="NI"/>
    <d v="1910-12-24T00:00:00"/>
    <s v="Entre R$30.000 e R$99.999"/>
    <s v="SC FLORIANOPOLIS BISTEK COSTEIRA"/>
    <s v="NI"/>
    <m/>
  </r>
  <r>
    <x v="5"/>
    <x v="3"/>
    <n v="0.41250000000000003"/>
    <d v="1899-12-30T00:01:57"/>
    <x v="0"/>
    <x v="5"/>
    <s v="11"/>
    <x v="1"/>
    <x v="1"/>
    <n v="8098799"/>
    <n v="25462198"/>
    <d v="2022-04-07T09:54:41"/>
    <d v="2022-04-07T09:56:38"/>
    <x v="0"/>
    <s v="BIANCA MOREIRA TERCEIRO"/>
    <n v="17283"/>
    <s v="SARAH DE SOUSA PEREIRA"/>
    <x v="0"/>
    <s v="CONFIRMOU PRESENÇA NA LOJA"/>
    <s v="ACEITE"/>
    <x v="0"/>
    <m/>
    <m/>
    <n v="11932086229"/>
    <m/>
    <m/>
    <s v="Cacau_CC_07.04"/>
    <n v="1649336067141430"/>
    <s v="Preditivo"/>
    <n v="10738"/>
    <s v="CACAU SHOW CI"/>
    <s v="Não"/>
    <m/>
    <m/>
    <m/>
    <m/>
    <m/>
    <m/>
    <s v="Ezequiel de Jesus Santos"/>
    <n v="4084215180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conceicaorosaaa@gmail.com"/>
    <s v="NI"/>
    <n v="9912"/>
    <s v="Entre R$2.000 e R$4.999"/>
    <s v="SP CAMPINAS TAQUARAL"/>
    <s v="NI"/>
    <m/>
  </r>
  <r>
    <x v="5"/>
    <x v="3"/>
    <n v="0.4145833333333333"/>
    <d v="1899-12-30T00:03:07"/>
    <x v="0"/>
    <x v="5"/>
    <s v="48"/>
    <x v="0"/>
    <x v="0"/>
    <n v="8099162"/>
    <n v="25462262"/>
    <d v="2022-04-07T09:57:04"/>
    <d v="2022-04-07T10:00:11"/>
    <x v="0"/>
    <s v="BIANCA MOREIRA TERCEIRO"/>
    <n v="17283"/>
    <s v="SARAH DE SOUSA PEREIRA"/>
    <x v="1"/>
    <s v="CLIENTE VAI ANALISAR A PROPOSTA"/>
    <s v="AGENDAMENTO"/>
    <x v="5"/>
    <m/>
    <m/>
    <n v="48996472776"/>
    <n v="48996472776"/>
    <d v="2022-04-07T10:29:00"/>
    <s v="Cacau_CC_07.04"/>
    <n v="1649336206147540"/>
    <s v="Preditivo"/>
    <n v="10738"/>
    <s v="CACAU SHOW CI"/>
    <s v="Não"/>
    <m/>
    <m/>
    <m/>
    <m/>
    <m/>
    <m/>
    <s v="Antonia mayara Ribeiro Mota"/>
    <n v="393991733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matheustheu431@gmail.com"/>
    <s v="NI"/>
    <n v="1298"/>
    <s v="Entre R$5.000 e R$9.999"/>
    <s v="SP PRESIDENTE PRUDENTE SH PRUDENSHOP"/>
    <s v="NI"/>
    <m/>
  </r>
  <r>
    <x v="5"/>
    <x v="4"/>
    <n v="0.41666666666666669"/>
    <d v="1899-12-30T00:00:40"/>
    <x v="0"/>
    <x v="5"/>
    <s v="47"/>
    <x v="0"/>
    <x v="0"/>
    <n v="8099678"/>
    <n v="25462339"/>
    <d v="2022-04-07T10:00:21"/>
    <d v="2022-04-07T10:01:01"/>
    <x v="0"/>
    <s v="BIANCA MOREIRA TERCEIRO"/>
    <n v="17283"/>
    <s v="SARAH DE SOUSA PEREIRA"/>
    <x v="1"/>
    <s v="PEDIU PARA LIGAR EM OUTRO MOMENTO"/>
    <s v="AGENDAMENTO"/>
    <x v="2"/>
    <m/>
    <m/>
    <n v="47996227308"/>
    <n v="47996227308"/>
    <d v="2022-04-07T17:00:00"/>
    <s v="Cacau_CC_07.04"/>
    <n v="1649336394153990"/>
    <s v="Preditivo"/>
    <n v="10738"/>
    <s v="CACAU SHOW CI"/>
    <s v="Não"/>
    <m/>
    <m/>
    <m/>
    <m/>
    <m/>
    <m/>
    <s v="Cintia Aparecida koscianski"/>
    <n v="563308699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line_castilho88@hotmail.com"/>
    <s v="NI"/>
    <n v="1880"/>
    <s v="Entre R$30.000 e R$99.999"/>
    <s v="SP MONTE ALTO CENTRO"/>
    <s v="NI"/>
    <m/>
  </r>
  <r>
    <x v="5"/>
    <x v="4"/>
    <n v="0.41805555555555557"/>
    <d v="1899-12-30T00:01:30"/>
    <x v="0"/>
    <x v="5"/>
    <s v="13"/>
    <x v="1"/>
    <x v="1"/>
    <n v="8099934"/>
    <n v="23187362"/>
    <d v="2022-04-07T10:02:06"/>
    <d v="2022-04-07T10:03:36"/>
    <x v="0"/>
    <s v="BIANCA MOREIRA TERCEIRO"/>
    <n v="17283"/>
    <s v="SARAH DE SOUSA PEREIRA"/>
    <x v="1"/>
    <s v="CLIENTE VAI ANALISAR A PROPOSTA"/>
    <s v="AGENDAMENTO"/>
    <x v="5"/>
    <m/>
    <m/>
    <n v="13997493369"/>
    <n v="13997493369"/>
    <d v="2022-04-07T10:32:00"/>
    <s v="Cacau_CC_18.03"/>
    <n v="1649336507157560"/>
    <s v="Preditivo"/>
    <n v="10738"/>
    <s v="CACAU SHOW CI"/>
    <s v="Não"/>
    <m/>
    <m/>
    <m/>
    <m/>
    <m/>
    <m/>
    <s v="Aline de oliveira Sousa"/>
    <n v="3997943680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die.guedesouza1990@gmail.com"/>
    <s v="NI"/>
    <n v="7342"/>
    <s v="Acima de R$100.000"/>
    <s v="SP BAURU 13 DE MAIO"/>
    <s v="NI"/>
    <m/>
  </r>
  <r>
    <x v="5"/>
    <x v="4"/>
    <n v="0.42083333333333334"/>
    <d v="1899-12-30T00:01:45"/>
    <x v="0"/>
    <x v="5"/>
    <s v="47"/>
    <x v="0"/>
    <x v="0"/>
    <n v="8100538"/>
    <n v="25426423"/>
    <d v="2022-04-07T10:06:05"/>
    <d v="2022-04-07T10:07:50"/>
    <x v="0"/>
    <s v="BIANCA MOREIRA TERCEIRO"/>
    <n v="17283"/>
    <s v="SARAH DE SOUSA PEREIRA"/>
    <x v="0"/>
    <s v="CONFIRMOU PRESENÇA NA LOJA"/>
    <s v="ACEITE"/>
    <x v="0"/>
    <m/>
    <m/>
    <n v="47991502724"/>
    <m/>
    <m/>
    <s v="Cacau_CC_05.04"/>
    <n v="1649336751167910"/>
    <s v="Preditivo"/>
    <n v="10738"/>
    <s v="CACAU SHOW CI"/>
    <s v="Não"/>
    <m/>
    <m/>
    <m/>
    <m/>
    <m/>
    <m/>
    <s v="CARLOS ANDRE PENEDO DOS SANTOS"/>
    <n v="703781057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lorena.lauriano.silva@gmail.com"/>
    <s v="NI"/>
    <d v="1906-10-29T00:00:00"/>
    <s v="Entre R$30.000 e R$99.999"/>
    <s v="SC BLUMENAU SH PARK EUROPEU"/>
    <s v="NI"/>
    <m/>
  </r>
  <r>
    <x v="5"/>
    <x v="4"/>
    <n v="0.42222222222222222"/>
    <d v="1899-12-30T00:06:26"/>
    <x v="0"/>
    <x v="5"/>
    <s v="48"/>
    <x v="0"/>
    <x v="0"/>
    <n v="8100928"/>
    <n v="24161108"/>
    <d v="2022-04-07T10:08:41"/>
    <d v="2022-04-07T10:15:07"/>
    <x v="0"/>
    <s v="BIANCA MOREIRA TERCEIRO"/>
    <n v="17283"/>
    <s v="SARAH DE SOUSA PEREIRA"/>
    <x v="0"/>
    <s v="CONFIRMOU PRESENÇA NA LOJA"/>
    <s v="ACEITE"/>
    <x v="0"/>
    <m/>
    <m/>
    <n v="48998343737"/>
    <m/>
    <m/>
    <s v="Cacau_CC_29.03"/>
    <n v="1649336898173780"/>
    <s v="Preditivo"/>
    <n v="10738"/>
    <s v="CACAU SHOW CI"/>
    <s v="Não"/>
    <m/>
    <m/>
    <m/>
    <m/>
    <m/>
    <m/>
    <s v="Stefani De Oliveira Vitorio"/>
    <n v="954341295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soaresangela520@gmail.com"/>
    <s v="NI"/>
    <n v="1073"/>
    <s v="Entre R$30.000 e R$99.999"/>
    <s v="SP ITU SH PLAZA"/>
    <s v="NI"/>
    <m/>
  </r>
  <r>
    <x v="5"/>
    <x v="4"/>
    <n v="0.42708333333333331"/>
    <d v="1899-12-30T00:00:25"/>
    <x v="0"/>
    <x v="5"/>
    <s v="51"/>
    <x v="2"/>
    <x v="0"/>
    <n v="8101858"/>
    <n v="24228142"/>
    <d v="2022-04-07T10:15:08"/>
    <d v="2022-04-07T10:15:33"/>
    <x v="0"/>
    <s v="BIANCA MOREIRA TERCEIRO"/>
    <n v="17283"/>
    <s v="SARAH DE SOUSA PEREIRA"/>
    <x v="1"/>
    <s v="CLIENTE VAI ANALISAR A PROPOSTA"/>
    <s v="AGENDAMENTO"/>
    <x v="5"/>
    <m/>
    <m/>
    <n v="51984012804"/>
    <n v="51984012804"/>
    <d v="2022-04-07T10:44:00"/>
    <s v="Cacau_CC_31.03"/>
    <n v="1649337124184630"/>
    <s v="Preditivo"/>
    <n v="10738"/>
    <s v="CACAU SHOW CI"/>
    <s v="Não"/>
    <m/>
    <m/>
    <m/>
    <m/>
    <m/>
    <m/>
    <s v="Serena Guiamaraes ferreira"/>
    <n v="46391100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edilene.sousa1074@gamil.com"/>
    <s v="NI"/>
    <d v="1903-09-23T00:00:00"/>
    <s v="Entre R$300 e R$1.999"/>
    <s v="SP SAO ROQUE CENTRO"/>
    <s v="NI"/>
    <m/>
  </r>
  <r>
    <x v="5"/>
    <x v="9"/>
    <n v="0.55277777777777781"/>
    <d v="1899-12-30T00:02:01"/>
    <x v="0"/>
    <x v="5"/>
    <s v="91"/>
    <x v="5"/>
    <x v="2"/>
    <n v="8125790"/>
    <n v="25426402"/>
    <d v="2022-04-07T13:16:28"/>
    <d v="2022-04-07T13:18:29"/>
    <x v="0"/>
    <s v="BIANCA MOREIRA TERCEIRO"/>
    <n v="17283"/>
    <s v="SARAH DE SOUSA PEREIRA"/>
    <x v="1"/>
    <s v="PEDIU PARA LIGAR EM OUTRO MOMENTO"/>
    <s v="AGENDAMENTO"/>
    <x v="2"/>
    <m/>
    <m/>
    <n v="91993902629"/>
    <n v="91993902629"/>
    <d v="2022-04-07T14:00:00"/>
    <s v="Cacau_CC_05.04"/>
    <n v="1649348156502810"/>
    <s v="Preditivo"/>
    <n v="10738"/>
    <s v="CACAU SHOW CI"/>
    <s v="Não"/>
    <m/>
    <m/>
    <m/>
    <m/>
    <m/>
    <m/>
    <s v="Daiany alcantara do nascimento"/>
    <n v="730545520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tnlths22@gmail.com"/>
    <s v="NI"/>
    <n v="1082"/>
    <s v="Entre R$2.000 e R$4.999"/>
    <s v="SP JACAREI CENTRO"/>
    <s v="NI"/>
    <s v="NAO FEZ CADASTRO / NAO TEM INTERESSE"/>
  </r>
  <r>
    <x v="5"/>
    <x v="9"/>
    <n v="0.5541666666666667"/>
    <d v="1899-12-30T00:01:56"/>
    <x v="0"/>
    <x v="5"/>
    <s v="11"/>
    <x v="1"/>
    <x v="1"/>
    <n v="8126025"/>
    <n v="25386781"/>
    <d v="2022-04-07T13:18:36"/>
    <d v="2022-04-07T13:20:32"/>
    <x v="0"/>
    <s v="BIANCA MOREIRA TERCEIRO"/>
    <n v="17283"/>
    <s v="SARAH DE SOUSA PEREIRA"/>
    <x v="0"/>
    <s v="CONFIRMOU PRESENÇA NA LOJA"/>
    <s v="ACEITE"/>
    <x v="0"/>
    <m/>
    <m/>
    <n v="11939491180"/>
    <m/>
    <m/>
    <s v="Cacau_CC_01.04"/>
    <n v="1649348284511150"/>
    <s v="Preditivo"/>
    <n v="10738"/>
    <s v="CACAU SHOW CI"/>
    <s v="Não"/>
    <m/>
    <m/>
    <m/>
    <m/>
    <m/>
    <m/>
    <s v="Priscila Teixeira"/>
    <n v="4296633287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newfacevera@outlook.com"/>
    <s v="NI"/>
    <n v="9547"/>
    <s v="Acima de R$100.000"/>
    <s v="SC LAGES CENTRO II"/>
    <s v="NI"/>
    <m/>
  </r>
  <r>
    <x v="5"/>
    <x v="9"/>
    <n v="0.55208333333333337"/>
    <d v="1899-12-30T00:07:27"/>
    <x v="2"/>
    <x v="5"/>
    <s v="16"/>
    <x v="1"/>
    <x v="1"/>
    <n v="8125657"/>
    <n v="24072950"/>
    <d v="2022-04-07T13:15:22"/>
    <d v="2022-04-07T13:22:49"/>
    <x v="0"/>
    <s v="ANA CAROLLYNE DA CRUZ MIRANDA"/>
    <n v="17281"/>
    <s v="SARAH DE SOUSA PEREIRA"/>
    <x v="0"/>
    <s v="CONFIRMOU PRESENÇA NA LOJA"/>
    <s v="ACEITE"/>
    <x v="0"/>
    <m/>
    <m/>
    <n v="16988468562"/>
    <m/>
    <m/>
    <s v="Cacau_CC_28.03"/>
    <n v="1649348097497570"/>
    <s v="Preditivo"/>
    <n v="10738"/>
    <s v="CACAU SHOW CI"/>
    <s v="Não"/>
    <m/>
    <m/>
    <m/>
    <m/>
    <m/>
    <m/>
    <s v="Larissa Porfirio Michelin"/>
    <n v="39627045829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daniiprim@gmail.com"/>
    <s v="NI"/>
    <n v="9257"/>
    <s v="Sem faturamento"/>
    <s v="SC JOINVILLE SUPERMERCADO GIASSI"/>
    <s v="NI"/>
    <m/>
  </r>
  <r>
    <x v="5"/>
    <x v="9"/>
    <n v="0.55208333333333337"/>
    <d v="1899-12-30T00:06:50"/>
    <x v="1"/>
    <x v="5"/>
    <s v="43"/>
    <x v="6"/>
    <x v="0"/>
    <n v="8125615"/>
    <n v="21517616"/>
    <d v="2022-04-07T13:15:02"/>
    <d v="2022-04-07T13:21:52"/>
    <x v="0"/>
    <s v="SILVIO ANTONIO RIBEIRO BRUZACA JUNIOR"/>
    <n v="17286"/>
    <s v="SARAH DE SOUSA PEREIRA"/>
    <x v="0"/>
    <s v="CONFIRMOU PRESENÇA NA LOJA"/>
    <s v="ACEITE"/>
    <x v="0"/>
    <m/>
    <m/>
    <n v="43996008737"/>
    <m/>
    <m/>
    <s v="CC_02_03"/>
    <n v="1649348074495530"/>
    <s v="Preditivo"/>
    <n v="10738"/>
    <s v="CACAU SHOW CI"/>
    <s v="Não"/>
    <m/>
    <m/>
    <m/>
    <m/>
    <m/>
    <m/>
    <s v="Wellen Cristina Pinto"/>
    <n v="6359487969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juliana-jahn@hotmail.com"/>
    <s v="NI"/>
    <n v="1985"/>
    <s v="Abaixo de R$299"/>
    <s v="RS PORTO ALEGRE FLORESTA"/>
    <s v="NI"/>
    <m/>
  </r>
  <r>
    <x v="5"/>
    <x v="9"/>
    <n v="0.55833333333333335"/>
    <d v="1899-12-30T00:02:44"/>
    <x v="0"/>
    <x v="5"/>
    <s v="62"/>
    <x v="9"/>
    <x v="4"/>
    <n v="8126678"/>
    <n v="25426027"/>
    <d v="2022-04-07T13:24:27"/>
    <d v="2022-04-07T13:27:11"/>
    <x v="0"/>
    <s v="BIANCA MOREIRA TERCEIRO"/>
    <n v="17283"/>
    <s v="SARAH DE SOUSA PEREIRA"/>
    <x v="0"/>
    <s v="CONFIRMOU PRESENÇA NA LOJA"/>
    <s v="ACEITE"/>
    <x v="0"/>
    <m/>
    <m/>
    <n v="62996450985"/>
    <m/>
    <m/>
    <s v="Cacau_CC_04.04"/>
    <n v="1649348651530090"/>
    <s v="Preditivo"/>
    <n v="10738"/>
    <s v="CACAU SHOW CI"/>
    <s v="Não"/>
    <m/>
    <m/>
    <m/>
    <m/>
    <m/>
    <m/>
    <s v="VerÃ´nica VitÃ³ria Neves Da Silva"/>
    <n v="981472184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taisvanessaambrosio01@hotmail.com"/>
    <s v="NI"/>
    <n v="13372"/>
    <s v="Sem faturamento"/>
    <s v="SP BOA ESPERANÃ‡A DO SUL CONT JD NOVA"/>
    <s v="NI"/>
    <s v="JA É UMA REVENDEDORA"/>
  </r>
  <r>
    <x v="5"/>
    <x v="9"/>
    <n v="0.55694444444444446"/>
    <d v="1899-12-30T00:04:50"/>
    <x v="1"/>
    <x v="5"/>
    <s v="19"/>
    <x v="1"/>
    <x v="1"/>
    <n v="8126452"/>
    <n v="23434236"/>
    <d v="2022-04-07T13:22:32"/>
    <d v="2022-04-07T13:27:22"/>
    <x v="0"/>
    <s v="SILVIO ANTONIO RIBEIRO BRUZACA JUNIOR"/>
    <n v="17286"/>
    <s v="SARAH DE SOUSA PEREIRA"/>
    <x v="0"/>
    <s v="CONFIRMOU PRESENÇA NA LOJA"/>
    <s v="ACEITE"/>
    <x v="0"/>
    <m/>
    <m/>
    <n v="19999478434"/>
    <m/>
    <m/>
    <s v="Cacau_CC_22.03"/>
    <n v="1649348533523830"/>
    <s v="Preditivo"/>
    <n v="10738"/>
    <s v="CACAU SHOW CI"/>
    <s v="Não"/>
    <m/>
    <m/>
    <m/>
    <m/>
    <m/>
    <m/>
    <s v="Gabrielle reis Piccoli"/>
    <n v="4113619280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mo3070852@gmail.com"/>
    <s v="NI"/>
    <d v="1905-05-17T00:00:00"/>
    <s v="Entre R$30.000 e R$99.999"/>
    <s v="SP ITUPEVA SUPERMERCADO MONTE SERRAT"/>
    <s v="NI"/>
    <m/>
  </r>
  <r>
    <x v="5"/>
    <x v="9"/>
    <n v="0.56041666666666667"/>
    <d v="1899-12-30T00:01:36"/>
    <x v="0"/>
    <x v="5"/>
    <s v="51"/>
    <x v="2"/>
    <x v="0"/>
    <n v="8126998"/>
    <n v="25449748"/>
    <d v="2022-04-07T13:27:22"/>
    <d v="2022-04-07T13:28:58"/>
    <x v="0"/>
    <s v="BIANCA MOREIRA TERCEIRO"/>
    <n v="17283"/>
    <s v="SARAH DE SOUSA PEREIRA"/>
    <x v="1"/>
    <s v="PEDIU PARA LIGAR EM OUTRO MOMENTO"/>
    <s v="AGENDAMENTO"/>
    <x v="2"/>
    <m/>
    <m/>
    <n v="51996890992"/>
    <n v="51996890992"/>
    <d v="2022-04-07T13:29:00"/>
    <s v="Cacau_CC_06.04"/>
    <n v="1649348809535850"/>
    <s v="Preditivo"/>
    <n v="10738"/>
    <s v="CACAU SHOW CI"/>
    <s v="Não"/>
    <m/>
    <m/>
    <m/>
    <m/>
    <m/>
    <m/>
    <s v="Raqueli Vanessa Michael"/>
    <n v="138913200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mabilelopesdp@gmail.com"/>
    <s v="NI"/>
    <n v="6684"/>
    <s v="Entre R$30.000 e R$99.999"/>
    <s v="RS DOM PEDRITO CENTRO"/>
    <s v="NI"/>
    <m/>
  </r>
  <r>
    <x v="5"/>
    <x v="10"/>
    <n v="0.56319444444444444"/>
    <d v="1899-12-30T00:01:55"/>
    <x v="2"/>
    <x v="5"/>
    <s v="51"/>
    <x v="2"/>
    <x v="0"/>
    <n v="8127483"/>
    <n v="24165620"/>
    <d v="2022-04-07T13:31:22"/>
    <d v="2022-04-07T13:33:17"/>
    <x v="0"/>
    <s v="ANA CAROLLYNE DA CRUZ MIRANDA"/>
    <n v="17281"/>
    <s v="SARAH DE SOUSA PEREIRA"/>
    <x v="0"/>
    <s v="CONFIRMOU PRESENÇA NA LOJA"/>
    <s v="ACEITE"/>
    <x v="0"/>
    <m/>
    <m/>
    <n v="51993065180"/>
    <m/>
    <m/>
    <s v="Cacau_CC_30.03"/>
    <n v="1649348615527830"/>
    <s v="Preditivo"/>
    <n v="10738"/>
    <s v="CACAU SHOW CI"/>
    <s v="Não"/>
    <m/>
    <m/>
    <m/>
    <m/>
    <m/>
    <m/>
    <s v="Gabriel Angel Barcellos Rodrigues"/>
    <n v="390833800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santos.lima4589@gmail.com"/>
    <s v="NI"/>
    <n v="2175"/>
    <s v="Sem faturamento"/>
    <s v="SP CRAVINHOS CENTRO"/>
    <s v="NI"/>
    <m/>
  </r>
  <r>
    <x v="5"/>
    <x v="9"/>
    <n v="0.56180555555555556"/>
    <d v="1899-12-30T00:04:04"/>
    <x v="1"/>
    <x v="5"/>
    <s v="13"/>
    <x v="1"/>
    <x v="1"/>
    <n v="8127241"/>
    <n v="24073097"/>
    <d v="2022-04-07T13:29:19"/>
    <d v="2022-04-07T13:33:23"/>
    <x v="0"/>
    <s v="SILVIO ANTONIO RIBEIRO BRUZACA JUNIOR"/>
    <n v="17286"/>
    <s v="SARAH DE SOUSA PEREIRA"/>
    <x v="0"/>
    <s v="CONFIRMOU PRESENÇA NA LOJA"/>
    <s v="ACEITE"/>
    <x v="0"/>
    <m/>
    <m/>
    <n v="13991280603"/>
    <m/>
    <m/>
    <s v="Cacau_CC_28.03"/>
    <n v="1649348943542280"/>
    <s v="Preditivo"/>
    <n v="10738"/>
    <s v="CACAU SHOW CI"/>
    <s v="Não"/>
    <m/>
    <m/>
    <m/>
    <m/>
    <m/>
    <m/>
    <s v="Luciana dos Santos"/>
    <n v="37737278877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SueliSamuel2427@hotmail.com"/>
    <s v="NI"/>
    <n v="5344"/>
    <s v="Entre R$5.000 e R$9.999"/>
    <s v="SC GAROPABA CENTRO"/>
    <s v="NI"/>
    <m/>
  </r>
  <r>
    <x v="5"/>
    <x v="10"/>
    <n v="0.56458333333333333"/>
    <d v="1899-12-30T00:00:57"/>
    <x v="1"/>
    <x v="5"/>
    <s v="12"/>
    <x v="1"/>
    <x v="1"/>
    <n v="8127703"/>
    <n v="25426286"/>
    <d v="2022-04-07T13:33:57"/>
    <d v="2022-04-07T13:34:54"/>
    <x v="0"/>
    <s v="SILVIO ANTONIO RIBEIRO BRUZACA JUNIOR"/>
    <n v="17286"/>
    <s v="SARAH DE SOUSA PEREIRA"/>
    <x v="1"/>
    <s v="PEDIU PARA LIGAR EM OUTRO MOMENTO"/>
    <s v="AGENDAMENTO"/>
    <x v="2"/>
    <m/>
    <m/>
    <n v="12992609573"/>
    <n v="12992609573"/>
    <d v="2022-04-07T18:00:00"/>
    <s v="Cacau_CC_04.04"/>
    <n v="1649349217550220"/>
    <s v="Preditivo"/>
    <n v="10738"/>
    <s v="CACAU SHOW CI"/>
    <s v="Não"/>
    <m/>
    <m/>
    <m/>
    <m/>
    <m/>
    <m/>
    <s v="Tainara NatÃ¡lia do Nascimento Santos"/>
    <n v="5306745580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demelloanaluiza4@gmail.com"/>
    <s v="NI"/>
    <d v="1921-09-01T00:00:00"/>
    <s v="Sem faturamento"/>
    <s v="RS SANTA MARIA MONET PLAZA SHOPPING"/>
    <s v="NI"/>
    <m/>
  </r>
  <r>
    <x v="5"/>
    <x v="10"/>
    <n v="0.56527777777777777"/>
    <d v="1899-12-30T00:00:35"/>
    <x v="2"/>
    <x v="5"/>
    <s v="13"/>
    <x v="1"/>
    <x v="1"/>
    <n v="8127747"/>
    <n v="25449716"/>
    <d v="2022-04-07T13:34:28"/>
    <d v="2022-04-07T13:35:03"/>
    <x v="0"/>
    <s v="ANA CAROLLYNE DA CRUZ MIRANDA"/>
    <n v="17281"/>
    <s v="SARAH DE SOUSA PEREIRA"/>
    <x v="1"/>
    <s v="PEDIU PARA LIGAR EM OUTRO MOMENTO"/>
    <s v="AGENDAMENTO"/>
    <x v="2"/>
    <m/>
    <m/>
    <n v="13997846082"/>
    <n v="13997846082"/>
    <d v="2022-04-07T14:05:00"/>
    <s v="Cacau_CC_06.04"/>
    <n v="1649349253551160"/>
    <s v="Preditivo"/>
    <n v="10738"/>
    <s v="CACAU SHOW CI"/>
    <s v="Não"/>
    <m/>
    <m/>
    <m/>
    <m/>
    <m/>
    <m/>
    <s v="Rodrigo Camorim"/>
    <n v="33493094884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llynealbuquerq099@gmail.com"/>
    <s v="NI"/>
    <n v="1038"/>
    <s v="Entre R$5.000 e R$9.999"/>
    <s v="SP JUNDIAI SH MAX"/>
    <s v="NI"/>
    <m/>
  </r>
  <r>
    <x v="5"/>
    <x v="10"/>
    <n v="0.56666666666666665"/>
    <d v="1899-12-30T00:05:23"/>
    <x v="1"/>
    <x v="5"/>
    <s v="54"/>
    <x v="2"/>
    <x v="0"/>
    <n v="8127925"/>
    <n v="22938975"/>
    <d v="2022-04-07T13:36:21"/>
    <d v="2022-04-07T13:41:44"/>
    <x v="0"/>
    <s v="SILVIO ANTONIO RIBEIRO BRUZACA JUNIOR"/>
    <n v="17286"/>
    <s v="SARAH DE SOUSA PEREIRA"/>
    <x v="0"/>
    <s v="CONFIRMOU PRESENÇA NA LOJA"/>
    <s v="ACEITE"/>
    <x v="0"/>
    <m/>
    <m/>
    <n v="54999338456"/>
    <m/>
    <m/>
    <s v="Cacau_CC_16.03"/>
    <n v="1649349322552710"/>
    <s v="Preditivo"/>
    <n v="10738"/>
    <s v="CACAU SHOW CI"/>
    <s v="Não"/>
    <m/>
    <m/>
    <m/>
    <m/>
    <m/>
    <m/>
    <s v="Elania Campelo dos santos brilhante"/>
    <n v="90532341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sandrobelmonte87@gmail.com"/>
    <s v="NI"/>
    <d v="1903-11-29T00:00:00"/>
    <s v="Acima de R$100.000"/>
    <s v="RS NOVO HAMBURGO SH NOVO"/>
    <s v="NI"/>
    <m/>
  </r>
  <r>
    <x v="5"/>
    <x v="10"/>
    <n v="0.57013888888888886"/>
    <d v="1899-12-30T00:00:48"/>
    <x v="2"/>
    <x v="5"/>
    <s v="19"/>
    <x v="1"/>
    <x v="1"/>
    <n v="8128403"/>
    <n v="25462137"/>
    <d v="2022-04-07T13:41:22"/>
    <d v="2022-04-07T13:42:10"/>
    <x v="0"/>
    <s v="ANA CAROLLYNE DA CRUZ MIRANDA"/>
    <n v="17281"/>
    <s v="SARAH DE SOUSA PEREIRA"/>
    <x v="1"/>
    <s v="SOBRE HORÁRIOS DE ATENDIMENTO"/>
    <s v="AGENDAMENTO"/>
    <x v="4"/>
    <m/>
    <m/>
    <n v="19992774196"/>
    <n v="19992774196"/>
    <d v="2022-04-07T14:12:00"/>
    <s v="Cacau_CC_07.04"/>
    <n v="1649349660560240"/>
    <s v="Preditivo"/>
    <n v="10738"/>
    <s v="CACAU SHOW CI"/>
    <s v="Não"/>
    <m/>
    <m/>
    <m/>
    <m/>
    <m/>
    <m/>
    <s v="Gleysson Weslley Ferraz dezederio"/>
    <n v="52683210809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hemillydallacorte14@gmail.com"/>
    <s v="NI"/>
    <n v="1580"/>
    <s v="Acima de R$100.000"/>
    <s v="RS SANTA MARIA SH ROYAL PLAZA"/>
    <s v="NI"/>
    <m/>
  </r>
  <r>
    <x v="5"/>
    <x v="10"/>
    <n v="0.57013888888888886"/>
    <d v="1899-12-30T00:02:03"/>
    <x v="0"/>
    <x v="5"/>
    <s v="11"/>
    <x v="1"/>
    <x v="1"/>
    <n v="8128398"/>
    <n v="25462139"/>
    <d v="2022-04-07T13:41:19"/>
    <d v="2022-04-07T13:43:22"/>
    <x v="0"/>
    <s v="BIANCA MOREIRA TERCEIRO"/>
    <n v="17283"/>
    <s v="SARAH DE SOUSA PEREIRA"/>
    <x v="0"/>
    <s v="CONFIRMOU PRESENÇA NA LOJA"/>
    <s v="ACEITE"/>
    <x v="0"/>
    <m/>
    <m/>
    <n v="11987906366"/>
    <m/>
    <m/>
    <s v="Cacau_CC_07.04"/>
    <n v="1649349661560280"/>
    <s v="Preditivo"/>
    <n v="10738"/>
    <s v="CACAU SHOW CI"/>
    <s v="Não"/>
    <m/>
    <m/>
    <m/>
    <m/>
    <m/>
    <m/>
    <s v="Brenda Da Silva Rocha"/>
    <n v="4560909180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jorgebertotti42@gmail.com"/>
    <s v="NI"/>
    <d v="1916-10-23T00:00:00"/>
    <s v="Entre R$30.000 e R$99.999"/>
    <s v="RS ALVORADA CENTRO"/>
    <s v="NI"/>
    <m/>
  </r>
  <r>
    <x v="5"/>
    <x v="10"/>
    <n v="0.57152777777777775"/>
    <d v="1899-12-30T00:00:58"/>
    <x v="0"/>
    <x v="5"/>
    <s v="11"/>
    <x v="1"/>
    <x v="1"/>
    <n v="8128573"/>
    <n v="25462228"/>
    <d v="2022-04-07T13:43:39"/>
    <d v="2022-04-07T13:44:37"/>
    <x v="0"/>
    <s v="BIANCA MOREIRA TERCEIRO"/>
    <n v="17283"/>
    <s v="SARAH DE SOUSA PEREIRA"/>
    <x v="1"/>
    <s v="PEDIU PARA LIGAR EM OUTRO MOMENTO"/>
    <s v="AGENDAMENTO"/>
    <x v="2"/>
    <m/>
    <m/>
    <n v="11956605355"/>
    <n v="11956605355"/>
    <d v="2022-04-07T13:48:00"/>
    <s v="Cacau_CC_07.04"/>
    <n v="1649349770561540"/>
    <s v="Preditivo"/>
    <n v="10738"/>
    <s v="CACAU SHOW CI"/>
    <s v="Não"/>
    <m/>
    <m/>
    <m/>
    <m/>
    <m/>
    <m/>
    <s v="Elhane dos Santos Silva"/>
    <n v="4362130284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Hernandesmoraes17@gmail.com"/>
    <s v="NI"/>
    <d v="1903-09-24T00:00:00"/>
    <s v="Entre R$10.000 e R$19.999"/>
    <s v="SP SAO ROQUE AV MARGINAL"/>
    <s v="NI"/>
    <m/>
  </r>
  <r>
    <x v="5"/>
    <x v="10"/>
    <n v="0.57222222222222219"/>
    <d v="1899-12-30T00:01:07"/>
    <x v="0"/>
    <x v="5"/>
    <s v="16"/>
    <x v="1"/>
    <x v="1"/>
    <n v="8128660"/>
    <n v="25462279"/>
    <d v="2022-04-07T13:44:44"/>
    <d v="2022-04-07T13:45:51"/>
    <x v="0"/>
    <s v="BIANCA MOREIRA TERCEIRO"/>
    <n v="17283"/>
    <s v="SARAH DE SOUSA PEREIRA"/>
    <x v="1"/>
    <s v="PEDIU PARA LIGAR EM OUTRO MOMENTO"/>
    <s v="AGENDAMENTO"/>
    <x v="2"/>
    <m/>
    <m/>
    <n v="16988026338"/>
    <n v="16988026338"/>
    <d v="2022-04-07T19:00:00"/>
    <s v="Cacau_CC_07.04"/>
    <n v="1649349869562310"/>
    <s v="Preditivo"/>
    <n v="10738"/>
    <s v="CACAU SHOW CI"/>
    <s v="Não"/>
    <m/>
    <m/>
    <m/>
    <m/>
    <m/>
    <m/>
    <s v="Andresa Carla da Costa Pompolo Pereira"/>
    <n v="2201158584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santoscamila9903@gmail.com"/>
    <s v="NI"/>
    <d v="1934-02-06T00:00:00"/>
    <s v="Entre R$20.000 e R$29.999"/>
    <s v="RS IGREJINHA CENTRO"/>
    <s v="NI"/>
    <m/>
  </r>
  <r>
    <x v="5"/>
    <x v="10"/>
    <n v="0.57291666666666663"/>
    <d v="1899-12-30T00:01:00"/>
    <x v="0"/>
    <x v="5"/>
    <s v="51"/>
    <x v="2"/>
    <x v="0"/>
    <n v="8128749"/>
    <n v="25462318"/>
    <d v="2022-04-07T13:45:56"/>
    <d v="2022-04-07T13:46:56"/>
    <x v="0"/>
    <s v="BIANCA MOREIRA TERCEIRO"/>
    <n v="17283"/>
    <s v="SARAH DE SOUSA PEREIRA"/>
    <x v="1"/>
    <s v="PEDIU PARA LIGAR EM OUTRO MOMENTO"/>
    <s v="AGENDAMENTO"/>
    <x v="2"/>
    <m/>
    <m/>
    <n v="51981245554"/>
    <n v="51981245554"/>
    <d v="2022-04-07T19:00:00"/>
    <s v="Cacau_CC_07.04"/>
    <n v="1649349912562810"/>
    <s v="Preditivo"/>
    <n v="10738"/>
    <s v="CACAU SHOW CI"/>
    <s v="Não"/>
    <m/>
    <m/>
    <m/>
    <m/>
    <m/>
    <m/>
    <s v="Ellen Caiel Ribeiro"/>
    <n v="311358306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ndradesuzianne@gmail.com"/>
    <s v="NI"/>
    <n v="1192"/>
    <s v="Sem faturamento"/>
    <s v="SC SAO JOSE SH ITAGUACU"/>
    <s v="NI"/>
    <s v="PEDIU PARA LIGAR 12:00"/>
  </r>
  <r>
    <x v="5"/>
    <x v="10"/>
    <n v="0.57152777777777775"/>
    <d v="1899-12-30T00:03:35"/>
    <x v="2"/>
    <x v="5"/>
    <s v="47"/>
    <x v="0"/>
    <x v="0"/>
    <n v="8128587"/>
    <n v="25462256"/>
    <d v="2022-04-07T13:43:50"/>
    <d v="2022-04-07T13:47:25"/>
    <x v="0"/>
    <s v="ANA CAROLLYNE DA CRUZ MIRANDA"/>
    <n v="17281"/>
    <s v="SARAH DE SOUSA PEREIRA"/>
    <x v="0"/>
    <s v="CONFIRMOU PRESENÇA NA LOJA"/>
    <s v="ACEITE"/>
    <x v="0"/>
    <m/>
    <m/>
    <n v="47988935972"/>
    <m/>
    <m/>
    <s v="Cacau_CC_07.04"/>
    <n v="1649349785561920"/>
    <s v="Preditivo"/>
    <n v="10738"/>
    <s v="CACAU SHOW CI"/>
    <s v="Não"/>
    <m/>
    <m/>
    <m/>
    <m/>
    <m/>
    <m/>
    <s v="Camila Graziela gomes de Oliveira"/>
    <n v="293262721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marcospyder@hotmail.com"/>
    <s v="NI"/>
    <n v="1452"/>
    <s v="Entre R$5.000 e R$9.999"/>
    <s v="SP JACAREI SH JACAREI"/>
    <s v="NI"/>
    <m/>
  </r>
  <r>
    <x v="5"/>
    <x v="10"/>
    <n v="0.57291666666666663"/>
    <d v="1899-12-30T00:04:28"/>
    <x v="1"/>
    <x v="5"/>
    <s v="16"/>
    <x v="1"/>
    <x v="1"/>
    <n v="8128686"/>
    <n v="25462313"/>
    <d v="2022-04-07T13:45:05"/>
    <d v="2022-04-07T13:49:33"/>
    <x v="0"/>
    <s v="SILVIO ANTONIO RIBEIRO BRUZACA JUNIOR"/>
    <n v="17286"/>
    <s v="SARAH DE SOUSA PEREIRA"/>
    <x v="0"/>
    <s v="CONFIRMOU PRESENÇA NA LOJA"/>
    <s v="ACEITE"/>
    <x v="0"/>
    <m/>
    <m/>
    <n v="16992901820"/>
    <m/>
    <m/>
    <s v="Cacau_CC_07.04"/>
    <n v="1649349880562630"/>
    <s v="Preditivo"/>
    <n v="10738"/>
    <s v="CACAU SHOW CI"/>
    <s v="Não"/>
    <m/>
    <m/>
    <m/>
    <m/>
    <m/>
    <m/>
    <s v="THATIONARA SILVA DE OLIVEIRA"/>
    <n v="4653896186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tomsplitoral@yahoo.com.br"/>
    <s v="NI"/>
    <d v="1903-06-28T00:00:00"/>
    <s v="Entre R$30.000 e R$99.999"/>
    <s v="SP PRAIA GRANDE SH LITORAL PLAZA"/>
    <s v="NI"/>
    <m/>
  </r>
  <r>
    <x v="5"/>
    <x v="10"/>
    <n v="0.57430555555555551"/>
    <d v="1899-12-30T00:01:36"/>
    <x v="2"/>
    <x v="5"/>
    <s v="51"/>
    <x v="2"/>
    <x v="0"/>
    <n v="8128895"/>
    <n v="25462374"/>
    <d v="2022-04-07T13:47:53"/>
    <d v="2022-04-07T13:49:29"/>
    <x v="0"/>
    <s v="ANA CAROLLYNE DA CRUZ MIRANDA"/>
    <n v="17281"/>
    <s v="SARAH DE SOUSA PEREIRA"/>
    <x v="1"/>
    <s v="PEDIU PARA LIGAR EM OUTRO MOMENTO"/>
    <s v="AGENDAMENTO"/>
    <x v="2"/>
    <m/>
    <m/>
    <n v="51992290442"/>
    <n v="51992290442"/>
    <d v="2022-04-07T19:00:00"/>
    <s v="Cacau_CC_07.04"/>
    <n v="1649350019563400"/>
    <s v="Preditivo"/>
    <n v="10738"/>
    <s v="CACAU SHOW CI"/>
    <s v="Não"/>
    <m/>
    <m/>
    <m/>
    <m/>
    <m/>
    <m/>
    <s v="Eduardo hider dos santos"/>
    <n v="265706203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marisabilabilu@gmail.com"/>
    <s v="NI"/>
    <d v="1903-12-05T00:00:00"/>
    <s v="Entre R$30.000 e R$99.999"/>
    <s v="SP MONGAGUA CENTRO"/>
    <s v="NI"/>
    <m/>
  </r>
  <r>
    <x v="5"/>
    <x v="10"/>
    <n v="0.57430555555555551"/>
    <d v="1899-12-30T00:02:39"/>
    <x v="0"/>
    <x v="5"/>
    <s v="54"/>
    <x v="2"/>
    <x v="0"/>
    <n v="8128896"/>
    <n v="25462389"/>
    <d v="2022-04-07T13:47:54"/>
    <d v="2022-04-07T13:50:33"/>
    <x v="0"/>
    <s v="BIANCA MOREIRA TERCEIRO"/>
    <n v="17283"/>
    <s v="SARAH DE SOUSA PEREIRA"/>
    <x v="0"/>
    <s v="CONFIRMOU PRESENÇA NA LOJA"/>
    <s v="ACEITE"/>
    <x v="0"/>
    <m/>
    <m/>
    <n v="54996754414"/>
    <m/>
    <m/>
    <s v="Cacau_CC_07.04"/>
    <n v="1649350030563580"/>
    <s v="Preditivo"/>
    <n v="10738"/>
    <s v="CACAU SHOW CI"/>
    <s v="Não"/>
    <m/>
    <m/>
    <m/>
    <m/>
    <m/>
    <m/>
    <s v="Gilson Michel da Silva alves"/>
    <n v="577811398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jupfeifer07@gmail.com"/>
    <s v="NI"/>
    <d v="1905-11-20T00:00:00"/>
    <s v="Entre R$30.000 e R$99.999"/>
    <s v="RS ESTEIO CENTRO"/>
    <s v="NI"/>
    <m/>
  </r>
  <r>
    <x v="5"/>
    <x v="10"/>
    <n v="0.57638888888888895"/>
    <d v="1899-12-30T00:05:45"/>
    <x v="0"/>
    <x v="5"/>
    <s v="48"/>
    <x v="0"/>
    <x v="0"/>
    <n v="8129097"/>
    <n v="25449712"/>
    <d v="2022-04-07T13:50:44"/>
    <d v="2022-04-07T13:56:29"/>
    <x v="0"/>
    <s v="BIANCA MOREIRA TERCEIRO"/>
    <n v="17283"/>
    <s v="SARAH DE SOUSA PEREIRA"/>
    <x v="1"/>
    <s v="CLIENTE VAI ANALISAR A PROPOSTA"/>
    <s v="AGENDAMENTO"/>
    <x v="5"/>
    <m/>
    <m/>
    <n v="48991170955"/>
    <n v="48991170955"/>
    <d v="2022-04-07T14:25:00"/>
    <s v="Cacau_CC_06.04"/>
    <n v="1649350221565340"/>
    <s v="Preditivo"/>
    <n v="10738"/>
    <s v="CACAU SHOW CI"/>
    <s v="Não"/>
    <m/>
    <m/>
    <m/>
    <m/>
    <m/>
    <m/>
    <s v="Jaqueline Almeida de Agrela dos Santos"/>
    <n v="96754664304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jlcs97@live.com"/>
    <s v="NI"/>
    <d v="1906-08-03T00:00:00"/>
    <s v="Entre R$300 e R$1.999"/>
    <s v="SP SAO VICENTE SM CARREFOUR"/>
    <s v="NI"/>
    <m/>
  </r>
  <r>
    <x v="5"/>
    <x v="10"/>
    <n v="0.57916666666666672"/>
    <d v="1899-12-30T00:03:58"/>
    <x v="1"/>
    <x v="5"/>
    <s v="47"/>
    <x v="0"/>
    <x v="0"/>
    <n v="8129358"/>
    <n v="24073166"/>
    <d v="2022-04-07T13:54:32"/>
    <d v="2022-04-07T13:58:30"/>
    <x v="0"/>
    <s v="SILVIO ANTONIO RIBEIRO BRUZACA JUNIOR"/>
    <n v="17286"/>
    <s v="SARAH DE SOUSA PEREIRA"/>
    <x v="0"/>
    <s v="CONFIRMOU PRESENÇA NA LOJA"/>
    <s v="ACEITE"/>
    <x v="0"/>
    <m/>
    <m/>
    <n v="47997078743"/>
    <m/>
    <m/>
    <s v="Cacau_CC_28.03"/>
    <n v="1649350449569090"/>
    <s v="Preditivo"/>
    <n v="10738"/>
    <s v="CACAU SHOW CI"/>
    <s v="Não"/>
    <m/>
    <m/>
    <m/>
    <m/>
    <m/>
    <m/>
    <s v="Allan Bruno Pereira de Mira"/>
    <n v="1011075792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thaynajarnalo23082005@gmail.com"/>
    <s v="NI"/>
    <d v="1903-02-09T00:00:00"/>
    <s v="Entre R$30.000 e R$99.999"/>
    <s v="SP RIBEIRAO PRETO CENTRO"/>
    <s v="NI"/>
    <m/>
  </r>
  <r>
    <x v="5"/>
    <x v="10"/>
    <n v="0.5805555555555556"/>
    <d v="1899-12-30T00:02:02"/>
    <x v="0"/>
    <x v="5"/>
    <s v="47"/>
    <x v="0"/>
    <x v="0"/>
    <n v="8129592"/>
    <n v="25426039"/>
    <d v="2022-04-07T13:56:51"/>
    <d v="2022-04-07T13:58:53"/>
    <x v="0"/>
    <s v="BIANCA MOREIRA TERCEIRO"/>
    <n v="17283"/>
    <s v="SARAH DE SOUSA PEREIRA"/>
    <x v="0"/>
    <s v="CONFIRMOU PRESENÇA NA LOJA"/>
    <s v="ACEITE"/>
    <x v="0"/>
    <m/>
    <m/>
    <n v="47988374996"/>
    <m/>
    <m/>
    <s v="Cacau_CC_04.04"/>
    <n v="1649350557570190"/>
    <s v="Preditivo"/>
    <n v="10738"/>
    <s v="CACAU SHOW CI"/>
    <s v="Não"/>
    <m/>
    <m/>
    <m/>
    <m/>
    <m/>
    <m/>
    <s v="Walgner Carvalho dos Santos"/>
    <n v="693937793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julianabassani01@gmail.com"/>
    <s v="NI"/>
    <d v="1902-12-07T00:00:00"/>
    <s v="Sem faturamento"/>
    <s v="SP SANTA BARBARA DO OESTE SH TIVOLLI"/>
    <s v="NI"/>
    <m/>
  </r>
  <r>
    <x v="5"/>
    <x v="10"/>
    <n v="0.57847222222222217"/>
    <d v="1899-12-30T00:12:11"/>
    <x v="2"/>
    <x v="5"/>
    <s v="51"/>
    <x v="2"/>
    <x v="0"/>
    <n v="8129275"/>
    <n v="25386736"/>
    <d v="2022-04-07T13:53:26"/>
    <d v="2022-04-07T14:05:37"/>
    <x v="0"/>
    <s v="ANA CAROLLYNE DA CRUZ MIRANDA"/>
    <n v="17281"/>
    <s v="SARAH DE SOUSA PEREIRA"/>
    <x v="1"/>
    <s v="CLIENTE VAI ANALISAR A PROPOSTA"/>
    <s v="AGENDAMENTO"/>
    <x v="5"/>
    <m/>
    <m/>
    <n v="51995583957"/>
    <n v="51995583957"/>
    <d v="2022-04-07T14:35:00"/>
    <s v="Cacau_CC_01.04"/>
    <n v="1649350376568000"/>
    <s v="Preditivo"/>
    <n v="10738"/>
    <s v="CACAU SHOW CI"/>
    <s v="Não"/>
    <m/>
    <m/>
    <m/>
    <m/>
    <m/>
    <m/>
    <s v="Maira Fernandes"/>
    <n v="9769200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estrelarsempre@gmail.com"/>
    <s v="NI"/>
    <n v="14524"/>
    <s v="Sem faturamento"/>
    <s v="SP EMBU DAS ARTES SH CIDADE DAS ARTES"/>
    <s v="NI"/>
    <m/>
  </r>
  <r>
    <x v="5"/>
    <x v="11"/>
    <n v="0.5854166666666667"/>
    <d v="1899-12-30T00:00:59"/>
    <x v="1"/>
    <x v="5"/>
    <s v="51"/>
    <x v="2"/>
    <x v="0"/>
    <n v="8130331"/>
    <n v="25462322"/>
    <d v="2022-04-07T14:03:52"/>
    <d v="2022-04-07T14:04:51"/>
    <x v="0"/>
    <s v="SILVIO ANTONIO RIBEIRO BRUZACA JUNIOR"/>
    <n v="17286"/>
    <s v="SARAH DE SOUSA PEREIRA"/>
    <x v="1"/>
    <s v="PEDIU PARA LIGAR EM OUTRO MOMENTO"/>
    <s v="AGENDAMENTO"/>
    <x v="2"/>
    <m/>
    <m/>
    <n v="51993356739"/>
    <n v="51993356739"/>
    <d v="2022-04-07T18:00:00"/>
    <s v="Cacau_CC_07.04"/>
    <n v="1649350959573250"/>
    <s v="Preditivo"/>
    <n v="10738"/>
    <s v="CACAU SHOW CI"/>
    <s v="Não"/>
    <m/>
    <m/>
    <m/>
    <m/>
    <m/>
    <m/>
    <s v="ERIC FERNANDES DE OLIVEIRA"/>
    <n v="403029104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rodrigofrancavp1@gmail.com"/>
    <s v="NI"/>
    <d v="1907-12-21T00:00:00"/>
    <s v="Entre R$30.000 e R$99.999"/>
    <s v="SP CAPIVARI CENTRO"/>
    <s v="NI"/>
    <s v="NÃO É TITULAR"/>
  </r>
  <r>
    <x v="5"/>
    <x v="11"/>
    <n v="0.59027777777777779"/>
    <d v="1899-12-30T00:02:01"/>
    <x v="1"/>
    <x v="5"/>
    <s v="12"/>
    <x v="1"/>
    <x v="1"/>
    <n v="8131052"/>
    <n v="25462118"/>
    <d v="2022-04-07T14:10:06"/>
    <d v="2022-04-07T14:12:07"/>
    <x v="0"/>
    <s v="SILVIO ANTONIO RIBEIRO BRUZACA JUNIOR"/>
    <n v="17286"/>
    <s v="SARAH DE SOUSA PEREIRA"/>
    <x v="1"/>
    <s v="CLIENTE VAI ANALISAR A PROPOSTA"/>
    <s v="AGENDAMENTO"/>
    <x v="5"/>
    <m/>
    <m/>
    <n v="12991810477"/>
    <n v="12991810477"/>
    <d v="2022-04-11T14:42:00"/>
    <s v="Cacau_CC_07.04"/>
    <n v="1649351386575970"/>
    <s v="Preditivo"/>
    <n v="10738"/>
    <s v="CACAU SHOW CI"/>
    <s v="Não"/>
    <m/>
    <m/>
    <m/>
    <m/>
    <m/>
    <m/>
    <s v="Jennifer GonÃ§alves EspÃ­ndola"/>
    <n v="5005165088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Paipejogos@gmail.com"/>
    <s v="NI"/>
    <d v="1903-08-10T00:00:00"/>
    <s v="Sem faturamento"/>
    <s v="SP RIO CLARO CENTRO"/>
    <s v="NI"/>
    <s v="NAO FEZ CADASTRO / NAO TEM INTERESSE"/>
  </r>
  <r>
    <x v="5"/>
    <x v="11"/>
    <n v="0.59027777777777779"/>
    <d v="1899-12-30T00:05:21"/>
    <x v="0"/>
    <x v="5"/>
    <s v="19"/>
    <x v="1"/>
    <x v="1"/>
    <n v="8131109"/>
    <n v="25462180"/>
    <d v="2022-04-07T14:10:31"/>
    <d v="2022-04-07T14:15:52"/>
    <x v="0"/>
    <s v="BIANCA MOREIRA TERCEIRO"/>
    <n v="17283"/>
    <s v="SARAH DE SOUSA PEREIRA"/>
    <x v="0"/>
    <s v="CONFIRMOU PRESENÇA NA LOJA"/>
    <s v="ACEITE"/>
    <x v="0"/>
    <m/>
    <m/>
    <n v="19992387360"/>
    <m/>
    <m/>
    <s v="Cacau_CC_07.04"/>
    <n v="1649351416576970"/>
    <s v="Preditivo"/>
    <n v="10738"/>
    <s v="CACAU SHOW CI"/>
    <s v="Não"/>
    <m/>
    <m/>
    <m/>
    <m/>
    <m/>
    <m/>
    <s v="Michelle Cortez de Miguel"/>
    <n v="3455184782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jessicagrade@hotmail.com"/>
    <s v="NI"/>
    <d v="1930-11-17T00:00:00"/>
    <s v="Entre R$30.000 e R$99.999"/>
    <s v="RS IJUI CENTRO II"/>
    <s v="NI"/>
    <m/>
  </r>
  <r>
    <x v="5"/>
    <x v="11"/>
    <n v="0.59166666666666667"/>
    <d v="1899-12-30T00:14:08"/>
    <x v="2"/>
    <x v="5"/>
    <s v="16"/>
    <x v="1"/>
    <x v="1"/>
    <n v="8131313"/>
    <n v="25462242"/>
    <d v="2022-04-07T14:12:09"/>
    <d v="2022-04-07T14:26:17"/>
    <x v="0"/>
    <s v="ANA CAROLLYNE DA CRUZ MIRANDA"/>
    <n v="17281"/>
    <s v="SARAH DE SOUSA PEREIRA"/>
    <x v="0"/>
    <s v="CONFIRMOU PRESENÇA NA LOJA"/>
    <s v="ACEITE"/>
    <x v="0"/>
    <m/>
    <m/>
    <n v="16974042843"/>
    <m/>
    <m/>
    <s v="Cacau_CC_07.04"/>
    <n v="1649351473578030"/>
    <s v="Preditivo"/>
    <n v="10738"/>
    <s v="CACAU SHOW CI"/>
    <s v="Não"/>
    <m/>
    <m/>
    <m/>
    <m/>
    <m/>
    <m/>
    <s v="Vanessa labio dos santos"/>
    <n v="53133249851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manuellapicchettodosanjos@gmail.com"/>
    <s v="NI"/>
    <d v="1906-01-14T00:00:00"/>
    <s v="Entre R$10.000 e R$19.999"/>
    <s v="SP PRAIA GRANDE CENTRO"/>
    <s v="NI"/>
    <m/>
  </r>
  <r>
    <x v="5"/>
    <x v="11"/>
    <n v="0.59166666666666667"/>
    <d v="1899-12-30T00:04:50"/>
    <x v="1"/>
    <x v="5"/>
    <s v="15"/>
    <x v="1"/>
    <x v="1"/>
    <n v="8131335"/>
    <n v="25462248"/>
    <d v="2022-04-07T14:12:19"/>
    <d v="2022-04-07T14:17:09"/>
    <x v="0"/>
    <s v="SILVIO ANTONIO RIBEIRO BRUZACA JUNIOR"/>
    <n v="17286"/>
    <s v="SARAH DE SOUSA PEREIRA"/>
    <x v="0"/>
    <s v="CONFIRMOU PRESENÇA NA LOJA"/>
    <s v="ACEITE"/>
    <x v="0"/>
    <m/>
    <m/>
    <n v="15997524324"/>
    <m/>
    <m/>
    <s v="Cacau_CC_07.04"/>
    <n v="1649351510578200"/>
    <s v="Preditivo"/>
    <n v="10738"/>
    <s v="CACAU SHOW CI"/>
    <s v="Não"/>
    <m/>
    <m/>
    <m/>
    <m/>
    <m/>
    <m/>
    <s v="Rayssa Cristina de Oliveira"/>
    <n v="5178633784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biancaieda@icloud.com"/>
    <s v="NI"/>
    <n v="1104"/>
    <s v="Entre R$30.000 e R$99.999"/>
    <s v="SP ITATIBA CENTRO"/>
    <s v="NI"/>
    <m/>
  </r>
  <r>
    <x v="5"/>
    <x v="11"/>
    <n v="0.59583333333333333"/>
    <d v="1899-12-30T00:06:32"/>
    <x v="1"/>
    <x v="5"/>
    <s v="48"/>
    <x v="0"/>
    <x v="0"/>
    <n v="8132134"/>
    <n v="25426120"/>
    <d v="2022-04-07T14:18:47"/>
    <d v="2022-04-07T14:25:19"/>
    <x v="0"/>
    <s v="SILVIO ANTONIO RIBEIRO BRUZACA JUNIOR"/>
    <n v="17286"/>
    <s v="SARAH DE SOUSA PEREIRA"/>
    <x v="0"/>
    <s v="CONFIRMOU PRESENÇA NA LOJA"/>
    <s v="ACEITE"/>
    <x v="0"/>
    <m/>
    <m/>
    <n v="48984739046"/>
    <m/>
    <m/>
    <s v="Cacau_CC_04.04"/>
    <n v="1649351885583080"/>
    <s v="Preditivo"/>
    <n v="10738"/>
    <s v="CACAU SHOW CI"/>
    <s v="Não"/>
    <m/>
    <m/>
    <m/>
    <m/>
    <m/>
    <m/>
    <s v="Renata Cristiani Geraldo da Silva"/>
    <n v="2898955027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pra.ildarodrigues@gmail.com"/>
    <s v="NI"/>
    <n v="9555"/>
    <s v="Entre R$10.000 e R$19.999"/>
    <s v="SP EMBU DAS ARTES JARDIM SANTO EDUARDO"/>
    <s v="NI"/>
    <s v="DIA 16/04/22 A PARTIR DAS 11:00 HRS Estr. do Campo Limpo, 459 - Vila Prel, São Paulo - SP Shopping Campo Limpo"/>
  </r>
  <r>
    <x v="5"/>
    <x v="11"/>
    <n v="0.60138888888888886"/>
    <d v="1899-12-30T00:03:16"/>
    <x v="2"/>
    <x v="5"/>
    <s v="13"/>
    <x v="1"/>
    <x v="1"/>
    <n v="8132982"/>
    <n v="25386702"/>
    <d v="2022-04-07T14:26:17"/>
    <d v="2022-04-07T14:29:33"/>
    <x v="0"/>
    <s v="ANA CAROLLYNE DA CRUZ MIRANDA"/>
    <n v="17281"/>
    <s v="SARAH DE SOUSA PEREIRA"/>
    <x v="0"/>
    <s v="CONFIRMOU PRESENÇA NA LOJA"/>
    <s v="ACEITE"/>
    <x v="0"/>
    <m/>
    <m/>
    <n v="13981353972"/>
    <m/>
    <m/>
    <s v="Cacau_CC_01.04"/>
    <n v="1649351884583050"/>
    <s v="Preditivo"/>
    <n v="10738"/>
    <s v="CACAU SHOW CI"/>
    <s v="Não"/>
    <m/>
    <m/>
    <m/>
    <m/>
    <m/>
    <m/>
    <s v="Nathalia C Mendes"/>
    <n v="38147108869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fs876967@gmail.com"/>
    <s v="NI"/>
    <d v="1904-07-29T00:00:00"/>
    <s v="Entre R$20.000 e R$29.999"/>
    <s v="RS CANOAS SH CANOAS"/>
    <s v="NI"/>
    <s v="DIA 18/04/22 R. Quinze de Janeiro, 293 - Centro, Canoas - RS"/>
  </r>
  <r>
    <x v="5"/>
    <x v="12"/>
    <n v="0.60486111111111118"/>
    <d v="1899-12-30T00:07:24"/>
    <x v="2"/>
    <x v="5"/>
    <s v="12"/>
    <x v="1"/>
    <x v="1"/>
    <n v="8133610"/>
    <n v="25426033"/>
    <d v="2022-04-07T14:31:50"/>
    <d v="2022-04-07T14:39:14"/>
    <x v="0"/>
    <s v="ANA CAROLLYNE DA CRUZ MIRANDA"/>
    <n v="17281"/>
    <s v="SARAH DE SOUSA PEREIRA"/>
    <x v="1"/>
    <s v="SOBRE HORÁRIOS DE ATENDIMENTO"/>
    <s v="AGENDAMENTO"/>
    <x v="4"/>
    <m/>
    <m/>
    <n v="12992144131"/>
    <n v="12992144131"/>
    <d v="2022-04-07T15:03:00"/>
    <s v="Cacau_CC_04.04"/>
    <n v="1649352683598350"/>
    <s v="Preditivo"/>
    <n v="10738"/>
    <s v="CACAU SHOW CI"/>
    <s v="Não"/>
    <m/>
    <m/>
    <m/>
    <m/>
    <m/>
    <m/>
    <s v="LuÃ­sa Arriett duarte"/>
    <n v="18560910824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geocompanheira@gmail.com"/>
    <s v="NI"/>
    <n v="12557"/>
    <s v="Sem faturamento"/>
    <s v="SP AMERICANA CONT SUPER SAO VICENTE"/>
    <s v="NI"/>
    <s v="LOJA: AMERICANA CONT SUPER SAO VICENTEDIA:14/04/2022"/>
  </r>
  <r>
    <x v="5"/>
    <x v="12"/>
    <n v="0.60902777777777783"/>
    <d v="1899-12-30T00:00:51"/>
    <x v="1"/>
    <x v="5"/>
    <s v="48"/>
    <x v="0"/>
    <x v="0"/>
    <n v="8134141"/>
    <n v="24072746"/>
    <d v="2022-04-07T14:37:28"/>
    <d v="2022-04-07T14:38:19"/>
    <x v="0"/>
    <s v="SILVIO ANTONIO RIBEIRO BRUZACA JUNIOR"/>
    <n v="17286"/>
    <s v="SARAH DE SOUSA PEREIRA"/>
    <x v="1"/>
    <s v="PEDIU PARA LIGAR EM OUTRO MOMENTO"/>
    <s v="AGENDAMENTO"/>
    <x v="2"/>
    <m/>
    <m/>
    <n v="48991368140"/>
    <n v="48991368140"/>
    <d v="2022-04-07T16:00:00"/>
    <s v="Cacau_CC_28.03"/>
    <n v="1649352990615440"/>
    <s v="Preditivo"/>
    <n v="10738"/>
    <s v="CACAU SHOW CI"/>
    <s v="Não"/>
    <m/>
    <m/>
    <m/>
    <m/>
    <m/>
    <m/>
    <s v="Geisiane martins da silva"/>
    <n v="1363665596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texeirarodrigues69@gmail.com"/>
    <s v="NI"/>
    <n v="1328"/>
    <s v="Sem faturamento"/>
    <s v="RS PRAIA DO CASSINO SUPER GUANABARA"/>
    <s v="NI"/>
    <s v="DATA: 05/05/2022"/>
  </r>
  <r>
    <x v="5"/>
    <x v="12"/>
    <n v="0.61458333333333337"/>
    <d v="1899-12-30T00:02:58"/>
    <x v="1"/>
    <x v="5"/>
    <s v="19"/>
    <x v="1"/>
    <x v="1"/>
    <n v="8134879"/>
    <n v="25449731"/>
    <d v="2022-04-07T14:45:52"/>
    <d v="2022-04-07T14:48:50"/>
    <x v="0"/>
    <s v="SILVIO ANTONIO RIBEIRO BRUZACA JUNIOR"/>
    <n v="17286"/>
    <s v="SARAH DE SOUSA PEREIRA"/>
    <x v="1"/>
    <s v="CLIENTE VAI ANALISAR A PROPOSTA"/>
    <s v="AGENDAMENTO"/>
    <x v="5"/>
    <m/>
    <m/>
    <n v="19992030293"/>
    <n v="19992030293"/>
    <d v="2022-04-25T15:18:00"/>
    <s v="Cacau_CC_06.04"/>
    <n v="1649353523657670"/>
    <s v="Preditivo"/>
    <n v="10738"/>
    <s v="CACAU SHOW CI"/>
    <s v="Não"/>
    <m/>
    <m/>
    <m/>
    <m/>
    <m/>
    <m/>
    <s v="Marina Martins Camilo"/>
    <n v="4076168585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rodriguespadilhaailton@gmail.com"/>
    <s v="NI"/>
    <d v="1906-01-04T00:00:00"/>
    <s v="Sem faturamento"/>
    <s v="RS PORTO ALEGRE SH LINDOIA"/>
    <s v="NI"/>
    <s v="DIA 18/04/22 RS PORTO ALEGRE SH LINDOIA"/>
  </r>
  <r>
    <x v="5"/>
    <x v="12"/>
    <n v="0.62013888888888891"/>
    <d v="1899-12-30T00:01:45"/>
    <x v="2"/>
    <x v="5"/>
    <s v="11"/>
    <x v="1"/>
    <x v="1"/>
    <n v="8135607"/>
    <n v="24161187"/>
    <d v="2022-04-07T14:53:04"/>
    <d v="2022-04-07T14:54:49"/>
    <x v="0"/>
    <s v="ANA CAROLLYNE DA CRUZ MIRANDA"/>
    <n v="17281"/>
    <s v="SARAH DE SOUSA PEREIRA"/>
    <x v="1"/>
    <s v="PEDIU PARA LIGAR EM OUTRO MOMENTO"/>
    <s v="AGENDAMENTO"/>
    <x v="2"/>
    <m/>
    <m/>
    <n v="11992524461"/>
    <n v="11992524461"/>
    <d v="2022-04-07T17:00:00"/>
    <s v="Cacau_CC_29.03"/>
    <n v="1649353950691390"/>
    <s v="Preditivo"/>
    <n v="10738"/>
    <s v="CACAU SHOW CI"/>
    <s v="Não"/>
    <m/>
    <m/>
    <m/>
    <m/>
    <m/>
    <m/>
    <s v="Victor GonÃ§alves de AraÃºjo"/>
    <n v="4937456083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eloanafelicianio5@gmail.com"/>
    <s v="NI"/>
    <d v="1926-10-11T00:00:00"/>
    <s v="Acima de R$100.000"/>
    <s v="SP SANTA ROSA DE VITERBO CENTRO"/>
    <s v="NI"/>
    <s v="DIA 16/04/22 SP SANTA ROSA DE VITERBO CENTRO"/>
  </r>
  <r>
    <x v="5"/>
    <x v="12"/>
    <n v="0.61944444444444446"/>
    <d v="1899-12-30T00:04:11"/>
    <x v="1"/>
    <x v="5"/>
    <s v="51"/>
    <x v="2"/>
    <x v="0"/>
    <n v="8135545"/>
    <n v="24227825"/>
    <d v="2022-04-07T14:52:20"/>
    <d v="2022-04-07T14:56:31"/>
    <x v="0"/>
    <s v="SILVIO ANTONIO RIBEIRO BRUZACA JUNIOR"/>
    <n v="17286"/>
    <s v="SARAH DE SOUSA PEREIRA"/>
    <x v="0"/>
    <s v="CONFIRMOU PRESENÇA NA LOJA"/>
    <s v="ACEITE"/>
    <x v="0"/>
    <m/>
    <m/>
    <n v="51994235911"/>
    <m/>
    <m/>
    <s v="Cacau_CC_31.03"/>
    <n v="1649353914689330"/>
    <s v="Preditivo"/>
    <n v="10738"/>
    <s v="CACAU SHOW CI"/>
    <s v="Não"/>
    <m/>
    <m/>
    <m/>
    <m/>
    <m/>
    <m/>
    <s v="Kellen pintor Pereira"/>
    <n v="4972150041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luizborges1993c@gmail.com"/>
    <s v="NI"/>
    <n v="1638"/>
    <s v="Sem faturamento"/>
    <s v="SC FLORIANOPOLIS SH BEIRAMAR"/>
    <s v="NI"/>
    <s v="DIA 15/04/22 Av. Me. Benvenuta, 687 - Santa Monica, Florianópolis - SC"/>
  </r>
  <r>
    <x v="5"/>
    <x v="12"/>
    <n v="0.62430555555555556"/>
    <d v="1899-12-30T00:01:47"/>
    <x v="2"/>
    <x v="5"/>
    <s v="19"/>
    <x v="1"/>
    <x v="1"/>
    <n v="8136208"/>
    <n v="25449570"/>
    <d v="2022-04-07T14:59:02"/>
    <d v="2022-04-07T15:00:49"/>
    <x v="0"/>
    <s v="ANA CAROLLYNE DA CRUZ MIRANDA"/>
    <n v="17281"/>
    <s v="SARAH DE SOUSA PEREIRA"/>
    <x v="1"/>
    <s v="SOBRE HORÁRIOS DE ATENDIMENTO"/>
    <s v="AGENDAMENTO"/>
    <x v="4"/>
    <m/>
    <m/>
    <n v="19992462439"/>
    <n v="19992462439"/>
    <d v="2022-04-07T15:29:00"/>
    <s v="Cacau_CC_06.04"/>
    <n v="1649354271709850"/>
    <s v="Preditivo"/>
    <n v="10738"/>
    <s v="CACAU SHOW CI"/>
    <s v="Não"/>
    <m/>
    <m/>
    <m/>
    <m/>
    <m/>
    <m/>
    <s v="Ester Carolina Ferreira Maciel"/>
    <n v="49598061841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diellydielly4@gmail.com"/>
    <s v="NI"/>
    <d v="1927-05-21T00:00:00"/>
    <s v="Acima de R$100.000"/>
    <s v="SP FRANCA SH FRANCA"/>
    <s v="NI"/>
    <s v="DATA: 12/04/2022"/>
  </r>
  <r>
    <x v="5"/>
    <x v="12"/>
    <n v="0.62222222222222223"/>
    <d v="1899-12-30T00:03:56"/>
    <x v="1"/>
    <x v="5"/>
    <s v="19"/>
    <x v="1"/>
    <x v="1"/>
    <n v="8136013"/>
    <n v="24072607"/>
    <d v="2022-04-07T14:56:55"/>
    <d v="2022-04-07T15:00:51"/>
    <x v="0"/>
    <s v="SILVIO ANTONIO RIBEIRO BRUZACA JUNIOR"/>
    <n v="17286"/>
    <s v="SARAH DE SOUSA PEREIRA"/>
    <x v="0"/>
    <s v="CONFIRMOU PRESENÇA NA LOJA"/>
    <s v="ACEITE"/>
    <x v="0"/>
    <m/>
    <m/>
    <n v="19991192560"/>
    <m/>
    <m/>
    <s v="Cacau_CC_28.03"/>
    <n v="1649354202705330"/>
    <s v="Preditivo"/>
    <n v="10738"/>
    <s v="CACAU SHOW CI"/>
    <s v="Não"/>
    <m/>
    <m/>
    <m/>
    <m/>
    <m/>
    <m/>
    <s v="Jayne Luiza dos Santos Mariano"/>
    <n v="5485961282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gilbertomagano237@gmail.com"/>
    <s v="NI"/>
    <n v="1537"/>
    <s v="Entre R$20.000 e R$29.999"/>
    <s v="SP LENCOIS PAULISTA CENTRO"/>
    <s v="NI"/>
    <s v="DATA: 11/04/2022"/>
  </r>
  <r>
    <x v="5"/>
    <x v="13"/>
    <n v="0.62777777777777777"/>
    <d v="1899-12-30T00:04:51"/>
    <x v="2"/>
    <x v="5"/>
    <s v="17"/>
    <x v="1"/>
    <x v="1"/>
    <n v="8136648"/>
    <n v="23638003"/>
    <d v="2022-04-07T15:04:41"/>
    <d v="2022-04-07T15:09:32"/>
    <x v="0"/>
    <s v="ANA CAROLLYNE DA CRUZ MIRANDA"/>
    <n v="17281"/>
    <s v="SARAH DE SOUSA PEREIRA"/>
    <x v="1"/>
    <s v="SOBRE HORÁRIOS DE ATENDIMENTO"/>
    <s v="AGENDAMENTO"/>
    <x v="4"/>
    <m/>
    <m/>
    <n v="17996580813"/>
    <n v="17996580813"/>
    <d v="2022-04-07T18:00:00"/>
    <s v="Cacau_CC_24.03"/>
    <n v="1649354615741180"/>
    <s v="Preditivo"/>
    <n v="10738"/>
    <s v="CACAU SHOW CI"/>
    <s v="Não"/>
    <m/>
    <m/>
    <m/>
    <m/>
    <m/>
    <m/>
    <s v="Elismeire da Silva Bruno"/>
    <n v="37485985809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catiargoncalves@yahoo.com.br"/>
    <s v="NI"/>
    <n v="1690"/>
    <s v="Entre R$30.000 e R$99.999"/>
    <s v="RS VIAMAO CENTRO"/>
    <s v="NI"/>
    <s v="DATA: 14/04/2022"/>
  </r>
  <r>
    <x v="5"/>
    <x v="13"/>
    <n v="0.62916666666666665"/>
    <d v="1899-12-30T00:08:47"/>
    <x v="1"/>
    <x v="5"/>
    <s v="49"/>
    <x v="0"/>
    <x v="0"/>
    <n v="8136754"/>
    <n v="23694543"/>
    <d v="2022-04-07T15:06:22"/>
    <d v="2022-04-07T15:15:09"/>
    <x v="0"/>
    <s v="SILVIO ANTONIO RIBEIRO BRUZACA JUNIOR"/>
    <n v="17286"/>
    <s v="SARAH DE SOUSA PEREIRA"/>
    <x v="0"/>
    <s v="CONFIRMOU PRESENÇA NA LOJA"/>
    <s v="ACEITE"/>
    <x v="0"/>
    <m/>
    <m/>
    <n v="49999609993"/>
    <m/>
    <m/>
    <s v="Cacau_CC_25.03.csv"/>
    <n v="1649354763752590"/>
    <s v="Preditivo"/>
    <n v="10738"/>
    <s v="CACAU SHOW CI"/>
    <s v="Não"/>
    <m/>
    <m/>
    <m/>
    <m/>
    <m/>
    <m/>
    <s v="Luciana zimermann"/>
    <n v="34809945987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heloasilva878@gmail.com"/>
    <s v="NI"/>
    <d v="1924-03-06T00:00:00"/>
    <s v="Entre R$30.000 e R$99.999"/>
    <s v="SP PIRACICABA SUPERMERCADO PAGUE MENOS"/>
    <s v="NI"/>
    <s v="DATA: 16/04/2022"/>
  </r>
  <r>
    <x v="5"/>
    <x v="13"/>
    <n v="0.6430555555555556"/>
    <d v="1899-12-30T00:01:06"/>
    <x v="1"/>
    <x v="5"/>
    <s v="19"/>
    <x v="1"/>
    <x v="1"/>
    <n v="8138839"/>
    <n v="25462208"/>
    <d v="2022-04-07T15:26:23"/>
    <d v="2022-04-07T15:27:29"/>
    <x v="0"/>
    <s v="SILVIO ANTONIO RIBEIRO BRUZACA JUNIOR"/>
    <n v="17286"/>
    <s v="SARAH DE SOUSA PEREIRA"/>
    <x v="1"/>
    <s v="PEDIU PARA LIGAR EM OUTRO MOMENTO"/>
    <s v="AGENDAMENTO"/>
    <x v="2"/>
    <m/>
    <m/>
    <n v="19991059711"/>
    <n v="19991059711"/>
    <d v="2022-04-07T18:00:00"/>
    <s v="Cacau_CC_07.04"/>
    <n v="1649355914841870"/>
    <s v="Preditivo"/>
    <n v="10738"/>
    <s v="CACAU SHOW CI"/>
    <s v="Não"/>
    <m/>
    <m/>
    <m/>
    <m/>
    <m/>
    <m/>
    <s v="LUCAS SAMUEL GARCIA RODRIGUES"/>
    <n v="4362445889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ronaldmsouza19@gmail.com"/>
    <s v="NI"/>
    <n v="6923"/>
    <s v="Entre R$10.000 e R$19.999"/>
    <s v="SP JUNDIAI PONTE SAO JOAO"/>
    <s v="NI"/>
    <s v="AGENDAMENTO: 01/05/2022"/>
  </r>
  <r>
    <x v="5"/>
    <x v="13"/>
    <n v="0.64513888888888882"/>
    <d v="1899-12-30T00:01:54"/>
    <x v="1"/>
    <x v="5"/>
    <s v="54"/>
    <x v="2"/>
    <x v="0"/>
    <n v="8139205"/>
    <n v="25462336"/>
    <d v="2022-04-07T15:29:26"/>
    <d v="2022-04-07T15:31:20"/>
    <x v="0"/>
    <s v="SILVIO ANTONIO RIBEIRO BRUZACA JUNIOR"/>
    <n v="17286"/>
    <s v="SARAH DE SOUSA PEREIRA"/>
    <x v="1"/>
    <s v="PEDIU PARA LIGAR EM OUTRO MOMENTO"/>
    <s v="AGENDAMENTO"/>
    <x v="2"/>
    <m/>
    <m/>
    <n v="54999488817"/>
    <n v="54999488817"/>
    <d v="2022-04-08T14:01:00"/>
    <s v="Cacau_CC_07.04"/>
    <n v="1649356110857060"/>
    <s v="Preditivo"/>
    <n v="10738"/>
    <s v="CACAU SHOW CI"/>
    <s v="Não"/>
    <m/>
    <m/>
    <m/>
    <m/>
    <m/>
    <m/>
    <s v="Emanuel Bianchin"/>
    <n v="47752017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milaluz13@gmail.com"/>
    <s v="NI"/>
    <d v="1939-08-22T00:00:00"/>
    <s v="Sem faturamento"/>
    <s v="SP ITAQUAQUECETUBA SUPER SHIBATA"/>
    <s v="NI"/>
    <s v="ITAQUAQUECETUBA SUPER SHIBATADIA: 16/04/2022"/>
  </r>
  <r>
    <x v="5"/>
    <x v="13"/>
    <n v="0.64166666666666672"/>
    <d v="1899-12-30T00:09:23"/>
    <x v="2"/>
    <x v="5"/>
    <s v="17"/>
    <x v="1"/>
    <x v="1"/>
    <n v="8138639"/>
    <n v="25462166"/>
    <d v="2022-04-07T15:24:36"/>
    <d v="2022-04-07T15:33:59"/>
    <x v="0"/>
    <s v="ANA CAROLLYNE DA CRUZ MIRANDA"/>
    <n v="17281"/>
    <s v="SARAH DE SOUSA PEREIRA"/>
    <x v="0"/>
    <s v="CONFIRMOU PRESENÇA NA LOJA"/>
    <s v="ACEITE"/>
    <x v="0"/>
    <m/>
    <m/>
    <n v="17997263162"/>
    <m/>
    <m/>
    <s v="Cacau_CC_07.04"/>
    <n v="1649355817835370"/>
    <s v="Preditivo"/>
    <n v="10738"/>
    <s v="CACAU SHOW CI"/>
    <s v="Não"/>
    <m/>
    <m/>
    <m/>
    <m/>
    <m/>
    <m/>
    <s v="Talita andrade"/>
    <n v="2184095087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manubordin@hotmail.com"/>
    <s v="NI"/>
    <n v="4602"/>
    <s v="Entre R$20.000 e R$29.999"/>
    <s v="SC CAPINZAL CENTRO"/>
    <s v="NI"/>
    <s v="SC CAPINZAL CENTRO"/>
  </r>
  <r>
    <x v="5"/>
    <x v="14"/>
    <n v="0.65694444444444444"/>
    <d v="1899-12-30T00:03:42"/>
    <x v="2"/>
    <x v="5"/>
    <s v="16"/>
    <x v="1"/>
    <x v="1"/>
    <n v="8141000"/>
    <n v="25449730"/>
    <d v="2022-04-07T15:46:14"/>
    <d v="2022-04-07T15:49:56"/>
    <x v="0"/>
    <s v="ANA CAROLLYNE DA CRUZ MIRANDA"/>
    <n v="17281"/>
    <s v="SARAH DE SOUSA PEREIRA"/>
    <x v="1"/>
    <s v="PEDIU PARA LIGAR EM OUTRO MOMENTO"/>
    <s v="AGENDAMENTO"/>
    <x v="2"/>
    <m/>
    <m/>
    <n v="16992828622"/>
    <n v="16992828622"/>
    <d v="2022-04-07T18:00:00"/>
    <s v="Cacau_CC_06.04"/>
    <n v="1649357151931310"/>
    <s v="Preditivo"/>
    <n v="10738"/>
    <s v="CACAU SHOW CI"/>
    <s v="Não"/>
    <m/>
    <m/>
    <m/>
    <m/>
    <m/>
    <m/>
    <s v="WENDEL GUSTAVO COSTA DOS SANTOS"/>
    <n v="4112839880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crislaineangelica8@gmail.com"/>
    <s v="NI"/>
    <d v="1904-07-30T00:00:00"/>
    <s v="Entre R$10.000 e R$19.999"/>
    <s v="SP PIEDADE CENTRO"/>
    <s v="NI"/>
    <s v="DIA 21/04/22 OU DIA 22/04/22 SP PIEDADE CENTRO"/>
  </r>
  <r>
    <x v="5"/>
    <x v="14"/>
    <n v="0.66249999999999998"/>
    <d v="1899-12-30T00:04:55"/>
    <x v="1"/>
    <x v="5"/>
    <s v="13"/>
    <x v="1"/>
    <x v="1"/>
    <n v="8141845"/>
    <n v="25449688"/>
    <d v="2022-04-07T15:54:30"/>
    <d v="2022-04-07T15:59:25"/>
    <x v="0"/>
    <s v="SILVIO ANTONIO RIBEIRO BRUZACA JUNIOR"/>
    <n v="17286"/>
    <s v="SARAH DE SOUSA PEREIRA"/>
    <x v="0"/>
    <s v="CONFIRMOU PRESENÇA NA LOJA"/>
    <s v="ACEITE"/>
    <x v="0"/>
    <m/>
    <m/>
    <n v="13974063251"/>
    <m/>
    <m/>
    <s v="Cacau_CC_06.04"/>
    <n v="1649357640984070"/>
    <s v="Preditivo"/>
    <n v="10738"/>
    <s v="CACAU SHOW CI"/>
    <s v="Não"/>
    <m/>
    <m/>
    <m/>
    <m/>
    <m/>
    <m/>
    <s v="AILA BARBOSA DA SILVA"/>
    <n v="2700073681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barretoalves189@gmail.com"/>
    <s v="NI"/>
    <d v="1920-02-06T00:00:00"/>
    <s v="Acima de R$100.000"/>
    <s v="SP BAURU 13 DE MAIO"/>
    <s v="NI"/>
    <s v="DATA: 18/04/2022"/>
  </r>
  <r>
    <x v="5"/>
    <x v="14"/>
    <n v="0.66597222222222219"/>
    <d v="1899-12-30T00:07:52"/>
    <x v="2"/>
    <x v="5"/>
    <s v="12"/>
    <x v="1"/>
    <x v="1"/>
    <n v="8142424"/>
    <n v="25449755"/>
    <d v="2022-04-07T15:59:57"/>
    <d v="2022-04-07T16:07:49"/>
    <x v="0"/>
    <s v="ANA CAROLLYNE DA CRUZ MIRANDA"/>
    <n v="17281"/>
    <s v="SARAH DE SOUSA PEREIRA"/>
    <x v="0"/>
    <s v="CONFIRMOU PRESENÇA NA LOJA"/>
    <s v="ACEITE"/>
    <x v="0"/>
    <m/>
    <m/>
    <n v="12992325364"/>
    <m/>
    <m/>
    <s v="Cacau_CC_06.04"/>
    <n v="1649357595979420"/>
    <s v="Preditivo"/>
    <n v="10738"/>
    <s v="CACAU SHOW CI"/>
    <s v="Não"/>
    <m/>
    <m/>
    <m/>
    <m/>
    <m/>
    <m/>
    <s v="Judicleide Paraguassu Cardoso"/>
    <n v="921362951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szilaport@gmail.com"/>
    <s v="NI"/>
    <n v="1707"/>
    <s v="Abaixo de R$299"/>
    <s v="RS CAXIAS DO SUL SH PRATAVIERA"/>
    <s v="NI"/>
    <s v="DIA 20/04/22 RS CAXIAS DO SUL SH PRATAVIERA"/>
  </r>
  <r>
    <x v="5"/>
    <x v="15"/>
    <n v="0.66805555555555562"/>
    <d v="1899-12-30T00:01:23"/>
    <x v="1"/>
    <x v="5"/>
    <s v="12"/>
    <x v="1"/>
    <x v="1"/>
    <n v="8142680"/>
    <n v="23637922"/>
    <d v="2022-04-07T16:02:29"/>
    <d v="2022-04-07T16:03:52"/>
    <x v="0"/>
    <s v="SILVIO ANTONIO RIBEIRO BRUZACA JUNIOR"/>
    <n v="17286"/>
    <s v="SARAH DE SOUSA PEREIRA"/>
    <x v="1"/>
    <s v="PEDIU PARA LIGAR EM OUTRO MOMENTO"/>
    <s v="AGENDAMENTO"/>
    <x v="2"/>
    <m/>
    <m/>
    <n v="12991213328"/>
    <n v="12991213328"/>
    <d v="2022-04-07T17:05:00"/>
    <s v="Cacau_CC_24.03"/>
    <n v="1.64935811610291E+16"/>
    <s v="Preditivo"/>
    <n v="10738"/>
    <s v="CACAU SHOW CI"/>
    <s v="Não"/>
    <m/>
    <m/>
    <m/>
    <m/>
    <m/>
    <m/>
    <s v="ELISÃ‚NGELA BORGES DE ANDRADE"/>
    <n v="42173836811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ERICA.RAMOS1008512@GMAIL.COM"/>
    <s v="NI"/>
    <n v="4364"/>
    <s v="Entre R$300 e R$1.999"/>
    <s v="SP GUARAREMA CENTRO"/>
    <s v="NI"/>
    <s v="DIA 18/04/22"/>
  </r>
  <r>
    <x v="5"/>
    <x v="15"/>
    <n v="0.67152777777777783"/>
    <d v="1899-12-30T00:00:15"/>
    <x v="2"/>
    <x v="5"/>
    <s v="19"/>
    <x v="1"/>
    <x v="1"/>
    <n v="8143160"/>
    <n v="23414058"/>
    <d v="2022-04-07T16:07:49"/>
    <d v="2022-04-07T16:08:04"/>
    <x v="0"/>
    <s v="ANA CAROLLYNE DA CRUZ MIRANDA"/>
    <n v="17281"/>
    <s v="SARAH DE SOUSA PEREIRA"/>
    <x v="1"/>
    <s v="CLIENTE VAI ANALISAR A PROPOSTA"/>
    <s v="AGENDAMENTO"/>
    <x v="5"/>
    <m/>
    <m/>
    <n v="19987671882"/>
    <n v="19987671882"/>
    <d v="2022-04-07T16:38:00"/>
    <s v="Cacau_CC_21.03"/>
    <n v="1.64935805810241E+16"/>
    <s v="Preditivo"/>
    <n v="10738"/>
    <s v="CACAU SHOW CI"/>
    <s v="Não"/>
    <m/>
    <m/>
    <m/>
    <m/>
    <m/>
    <m/>
    <s v="CINDY LADYANE TEODORO DE SOUZA"/>
    <n v="46781259814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simonecrestani@hotmail.com"/>
    <s v="NI"/>
    <d v="1918-06-10T00:00:00"/>
    <s v="Entre R$10.000 e R$19.999"/>
    <s v="RS TAPEJARA CENTRO"/>
    <s v="NI"/>
    <s v="DATA: 18/04/2022"/>
  </r>
  <r>
    <x v="5"/>
    <x v="15"/>
    <n v="0.67291666666666661"/>
    <d v="1899-12-30T00:01:37"/>
    <x v="2"/>
    <x v="5"/>
    <s v="11"/>
    <x v="1"/>
    <x v="1"/>
    <n v="8143258"/>
    <n v="23638078"/>
    <d v="2022-04-07T16:09:02"/>
    <d v="2022-04-07T16:10:39"/>
    <x v="0"/>
    <s v="ANA CAROLLYNE DA CRUZ MIRANDA"/>
    <n v="17281"/>
    <s v="SARAH DE SOUSA PEREIRA"/>
    <x v="1"/>
    <s v="PREFERIU FALAR PELO WHATSAPP"/>
    <s v="AGENDAMENTO"/>
    <x v="1"/>
    <m/>
    <m/>
    <n v="11945577807"/>
    <n v="11945577807"/>
    <d v="2022-04-07T16:40:00"/>
    <s v="Cacau_CC_24.03"/>
    <n v="1.64935852210669E+16"/>
    <s v="Preditivo"/>
    <n v="10738"/>
    <s v="CACAU SHOW CI"/>
    <s v="Não"/>
    <m/>
    <m/>
    <m/>
    <m/>
    <m/>
    <m/>
    <s v="Nabila Medas Luna"/>
    <n v="12846487707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studiolashs6@gmail.com"/>
    <s v="NI"/>
    <d v="1904-12-23T00:00:00"/>
    <s v="Entre R$5.000 e R$9.999"/>
    <s v="SP NOVO HORIZONTE CENTRO"/>
    <s v="NI"/>
    <s v="LOJA SP NOVO HORIZONTE CENTRO"/>
  </r>
  <r>
    <x v="5"/>
    <x v="15"/>
    <n v="0.67291666666666661"/>
    <d v="1899-12-30T00:05:08"/>
    <x v="1"/>
    <x v="5"/>
    <s v="16"/>
    <x v="1"/>
    <x v="1"/>
    <n v="8143287"/>
    <n v="24227909"/>
    <d v="2022-04-07T16:09:23"/>
    <d v="2022-04-07T16:14:31"/>
    <x v="0"/>
    <s v="SILVIO ANTONIO RIBEIRO BRUZACA JUNIOR"/>
    <n v="17286"/>
    <s v="SARAH DE SOUSA PEREIRA"/>
    <x v="2"/>
    <s v="INSATISFEITO - LOJA"/>
    <s v="RECUSA"/>
    <x v="7"/>
    <m/>
    <m/>
    <n v="16996023554"/>
    <m/>
    <m/>
    <s v="Cacau_CC_31.03"/>
    <n v="1.64935853810686E+16"/>
    <s v="Preditivo"/>
    <n v="10738"/>
    <s v="CACAU SHOW CI"/>
    <s v="Não"/>
    <m/>
    <m/>
    <m/>
    <m/>
    <m/>
    <m/>
    <s v="Kemilli Yumi Yoneda"/>
    <n v="4243149186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vickanthonyjk@gmail.com"/>
    <s v="NI"/>
    <n v="1481"/>
    <s v="Entre R$5.000 e R$9.999"/>
    <s v="SP COTIA CENTRO"/>
    <s v="NI"/>
    <s v="DATA: 12/04/2022"/>
  </r>
  <r>
    <x v="5"/>
    <x v="15"/>
    <n v="0.67638888888888893"/>
    <d v="1899-12-30T00:03:32"/>
    <x v="2"/>
    <x v="5"/>
    <s v="49"/>
    <x v="0"/>
    <x v="0"/>
    <n v="8143774"/>
    <n v="25426253"/>
    <d v="2022-04-07T16:14:30"/>
    <d v="2022-04-07T16:18:02"/>
    <x v="0"/>
    <s v="ANA CAROLLYNE DA CRUZ MIRANDA"/>
    <n v="17281"/>
    <s v="SARAH DE SOUSA PEREIRA"/>
    <x v="1"/>
    <s v="PEDIU PARA LIGAR EM OUTRO MOMENTO"/>
    <s v="AGENDAMENTO"/>
    <x v="2"/>
    <m/>
    <m/>
    <n v="49998165698"/>
    <n v="49998165698"/>
    <d v="2022-04-08T17:00:00"/>
    <s v="Cacau_CC_04.04"/>
    <n v="1.64935885610979E+16"/>
    <s v="Preditivo"/>
    <n v="10738"/>
    <s v="CACAU SHOW CI"/>
    <s v="Não"/>
    <m/>
    <m/>
    <m/>
    <m/>
    <m/>
    <m/>
    <s v="Paloma Thalia Jungles de Medeiros"/>
    <n v="1017064598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svaldemir2018@gmail.com"/>
    <s v="NI"/>
    <n v="1183"/>
    <s v="Acima de R$100.000"/>
    <s v="SP MOCOCA CENTRO"/>
    <s v="NI"/>
    <s v="DATA: 26/04/2022"/>
  </r>
  <r>
    <x v="5"/>
    <x v="15"/>
    <n v="0.68055555555555547"/>
    <d v="1899-12-30T00:05:31"/>
    <x v="1"/>
    <x v="5"/>
    <s v="54"/>
    <x v="2"/>
    <x v="0"/>
    <n v="8144405"/>
    <n v="23618734"/>
    <d v="2022-04-07T16:20:27"/>
    <d v="2022-04-07T16:25:58"/>
    <x v="0"/>
    <s v="SILVIO ANTONIO RIBEIRO BRUZACA JUNIOR"/>
    <n v="17286"/>
    <s v="SARAH DE SOUSA PEREIRA"/>
    <x v="0"/>
    <s v="CONFIRMOU PRESENÇA NA LOJA"/>
    <s v="ACEITE"/>
    <x v="0"/>
    <m/>
    <m/>
    <n v="54984483878"/>
    <m/>
    <m/>
    <s v="Cacau_CC_23.03"/>
    <n v="1.64935920411312E+16"/>
    <s v="Preditivo"/>
    <n v="10738"/>
    <s v="CACAU SHOW CI"/>
    <s v="Não"/>
    <m/>
    <m/>
    <m/>
    <m/>
    <m/>
    <m/>
    <s v="RAFAELA MACHADO"/>
    <n v="577292501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ndrehappyhair@hotmail.com"/>
    <s v="NI"/>
    <n v="1094"/>
    <s v="Entre R$10.000 e R$19.999"/>
    <s v="SP ITANHAEM CENTRO"/>
    <s v="NI"/>
    <s v="LOJA: SP ITANHAEM CENTRODIA:18/04/2022"/>
  </r>
  <r>
    <x v="5"/>
    <x v="16"/>
    <n v="0.69027777777777777"/>
    <d v="1899-12-30T00:05:36"/>
    <x v="2"/>
    <x v="5"/>
    <s v="17"/>
    <x v="1"/>
    <x v="1"/>
    <n v="8145769"/>
    <n v="25449686"/>
    <d v="2022-04-07T16:34:37"/>
    <d v="2022-04-07T16:40:13"/>
    <x v="0"/>
    <s v="ANA CAROLLYNE DA CRUZ MIRANDA"/>
    <n v="17281"/>
    <s v="SARAH DE SOUSA PEREIRA"/>
    <x v="0"/>
    <s v="CONFIRMOU PRESENÇA NA LOJA"/>
    <s v="ACEITE"/>
    <x v="0"/>
    <m/>
    <m/>
    <n v="17992528555"/>
    <m/>
    <m/>
    <s v="Cacau_CC_06.04"/>
    <n v="1.64936005412108E+16"/>
    <s v="Preditivo"/>
    <n v="10738"/>
    <s v="CACAU SHOW CI"/>
    <s v="Não"/>
    <m/>
    <m/>
    <m/>
    <m/>
    <m/>
    <m/>
    <s v="Camila Garros"/>
    <n v="4313706186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kukanunessouza033@gmail.com"/>
    <s v="NI"/>
    <n v="1452"/>
    <s v="Entre R$5.000 e R$9.999"/>
    <s v="SP JACAREI SH JACAREI"/>
    <s v="NI"/>
    <s v="LOJA: SHOPPING MOGI/ SÃO PAULO DATA: 23/04/2022"/>
  </r>
  <r>
    <x v="5"/>
    <x v="16"/>
    <n v="0.68958333333333333"/>
    <d v="1899-12-30T00:05:57"/>
    <x v="1"/>
    <x v="5"/>
    <s v="12"/>
    <x v="1"/>
    <x v="1"/>
    <n v="8145682"/>
    <n v="25426098"/>
    <d v="2022-04-07T16:33:35"/>
    <d v="2022-04-07T16:39:32"/>
    <x v="0"/>
    <s v="SILVIO ANTONIO RIBEIRO BRUZACA JUNIOR"/>
    <n v="17286"/>
    <s v="SARAH DE SOUSA PEREIRA"/>
    <x v="0"/>
    <s v="CONFIRMOU PRESENÇA NA LOJA"/>
    <s v="ACEITE"/>
    <x v="0"/>
    <m/>
    <m/>
    <n v="12992325265"/>
    <m/>
    <m/>
    <s v="Cacau_CC_04.04"/>
    <n v="1.64936000012069E+16"/>
    <s v="Preditivo"/>
    <n v="10738"/>
    <s v="CACAU SHOW CI"/>
    <s v="Não"/>
    <m/>
    <m/>
    <m/>
    <m/>
    <m/>
    <m/>
    <s v="Mariane de cassia Martins paulino"/>
    <n v="5094338480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samuelrodriguesdasilva649@gmail.com"/>
    <s v="NI"/>
    <d v="1909-05-06T00:00:00"/>
    <s v="Acima de R$100.000"/>
    <s v="RS FREDERICO WESTPHALEN CENTRO"/>
    <s v="NI"/>
    <s v="DIA 18/04/22 RS FREDERICO WESTPHALEN CENTRO"/>
  </r>
  <r>
    <x v="5"/>
    <x v="16"/>
    <n v="0.69444444444444453"/>
    <d v="1899-12-30T00:04:58"/>
    <x v="1"/>
    <x v="5"/>
    <s v="14"/>
    <x v="1"/>
    <x v="1"/>
    <n v="8146357"/>
    <n v="24165771"/>
    <d v="2022-04-07T16:40:50"/>
    <d v="2022-04-07T16:45:48"/>
    <x v="0"/>
    <s v="SILVIO ANTONIO RIBEIRO BRUZACA JUNIOR"/>
    <n v="17286"/>
    <s v="SARAH DE SOUSA PEREIRA"/>
    <x v="0"/>
    <s v="CONFIRMOU PRESENÇA NA LOJA"/>
    <s v="ACEITE"/>
    <x v="0"/>
    <m/>
    <m/>
    <n v="14991318614"/>
    <m/>
    <m/>
    <s v="Cacau_CC_30.03"/>
    <n v="1.64936042112294E+16"/>
    <s v="Preditivo"/>
    <n v="10738"/>
    <s v="CACAU SHOW CI"/>
    <s v="Não"/>
    <m/>
    <m/>
    <m/>
    <m/>
    <m/>
    <m/>
    <s v="Ana julia"/>
    <n v="5338603187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Laura.almeida0704@gmail.com"/>
    <s v="NI"/>
    <d v="1932-10-29T00:00:00"/>
    <s v="Entre R$2.000 e R$4.999"/>
    <s v="SP DIADEMA CARREFOUR DIADEMA"/>
    <s v="NI"/>
    <s v="DATA: 23/04/2022"/>
  </r>
  <r>
    <x v="5"/>
    <x v="16"/>
    <n v="0.69861111111111107"/>
    <d v="1899-12-30T00:01:02"/>
    <x v="1"/>
    <x v="5"/>
    <s v="51"/>
    <x v="2"/>
    <x v="0"/>
    <n v="8146901"/>
    <n v="24227922"/>
    <d v="2022-04-07T16:46:20"/>
    <d v="2022-04-07T16:47:22"/>
    <x v="0"/>
    <s v="SILVIO ANTONIO RIBEIRO BRUZACA JUNIOR"/>
    <n v="17286"/>
    <s v="SARAH DE SOUSA PEREIRA"/>
    <x v="1"/>
    <s v="PEDIU PARA LIGAR EM OUTRO MOMENTO"/>
    <s v="AGENDAMENTO"/>
    <x v="2"/>
    <m/>
    <m/>
    <n v="51996488410"/>
    <n v="51996488410"/>
    <d v="2022-04-07T18:10:00"/>
    <s v="Cacau_CC_31.03"/>
    <n v="1.64936077012638E+16"/>
    <s v="Preditivo"/>
    <n v="10738"/>
    <s v="CACAU SHOW CI"/>
    <s v="Não"/>
    <m/>
    <m/>
    <m/>
    <m/>
    <m/>
    <m/>
    <s v="Gabriela foques sarantopoulos"/>
    <n v="189212802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Walkerguilherme20@gmail.com"/>
    <s v="NI"/>
    <n v="1224"/>
    <s v="Entre R$30.000 e R$99.999"/>
    <s v="SP HORTOLANDIA CENTRO"/>
    <s v="NI"/>
    <s v="LOJA: MONTE MOR CENTRO/ SÃO PAULO DATA: 18/04/2022 Á TARDE"/>
  </r>
  <r>
    <x v="5"/>
    <x v="16"/>
    <n v="0.70208333333333339"/>
    <d v="1899-12-30T00:00:09"/>
    <x v="2"/>
    <x v="5"/>
    <s v="55"/>
    <x v="2"/>
    <x v="0"/>
    <n v="8147424"/>
    <n v="24228077"/>
    <d v="2022-04-07T16:51:46"/>
    <d v="2022-04-07T16:51:55"/>
    <x v="0"/>
    <s v="ANA CAROLLYNE DA CRUZ MIRANDA"/>
    <n v="17281"/>
    <s v="SARAH DE SOUSA PEREIRA"/>
    <x v="1"/>
    <s v="CLIENTE VAI ANALISAR A PROPOSTA"/>
    <s v="AGENDAMENTO"/>
    <x v="5"/>
    <m/>
    <m/>
    <n v="55996623016"/>
    <n v="55996623016"/>
    <d v="2022-04-07T17:21:00"/>
    <s v="Cacau_CC_31.03"/>
    <n v="1.64936101912883E+16"/>
    <s v="Preditivo"/>
    <n v="10738"/>
    <s v="CACAU SHOW CI"/>
    <s v="Não"/>
    <m/>
    <m/>
    <m/>
    <m/>
    <m/>
    <m/>
    <s v="FAGNER DA SILVA MENTGES"/>
    <n v="10016309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carol8877lopes@gmail.com"/>
    <s v="NI"/>
    <d v="1904-02-21T00:00:00"/>
    <s v="Entre R$30.000 e R$99.999"/>
    <s v="RS PELOTAS CENTRO"/>
    <s v="NI"/>
    <s v="DATA: 18/04/2022"/>
  </r>
  <r>
    <x v="5"/>
    <x v="16"/>
    <n v="0.70694444444444438"/>
    <d v="1899-12-30T00:04:55"/>
    <x v="1"/>
    <x v="5"/>
    <s v="51"/>
    <x v="2"/>
    <x v="0"/>
    <n v="8147964"/>
    <n v="25426103"/>
    <d v="2022-04-07T16:58:05"/>
    <d v="2022-04-07T17:03:00"/>
    <x v="0"/>
    <s v="SILVIO ANTONIO RIBEIRO BRUZACA JUNIOR"/>
    <n v="17286"/>
    <s v="SARAH DE SOUSA PEREIRA"/>
    <x v="0"/>
    <s v="CONFIRMOU PRESENÇA NA LOJA"/>
    <s v="ACEITE"/>
    <x v="0"/>
    <m/>
    <m/>
    <n v="51993567016"/>
    <m/>
    <m/>
    <s v="Cacau_CC_04.04"/>
    <n v="1.64936146113288E+16"/>
    <s v="Preditivo"/>
    <n v="10738"/>
    <s v="CACAU SHOW CI"/>
    <s v="Não"/>
    <m/>
    <m/>
    <m/>
    <m/>
    <m/>
    <m/>
    <s v="Oclides Kioma Ferreira"/>
    <n v="8628254900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carolinaemilyduda@gmail.com"/>
    <s v="NI"/>
    <n v="1829"/>
    <s v="Entre R$30.000 e R$99.999"/>
    <s v="SP SUMARE CENTRO"/>
    <s v="NI"/>
    <s v="DATA: 23/04/2022"/>
  </r>
  <r>
    <x v="5"/>
    <x v="17"/>
    <n v="0.70972222222222225"/>
    <d v="1899-12-30T00:01:17"/>
    <x v="2"/>
    <x v="5"/>
    <s v="11"/>
    <x v="1"/>
    <x v="1"/>
    <n v="8148306"/>
    <n v="23187255"/>
    <d v="2022-04-07T17:02:47"/>
    <d v="2022-04-07T17:04:04"/>
    <x v="0"/>
    <s v="ANA CAROLLYNE DA CRUZ MIRANDA"/>
    <n v="17281"/>
    <s v="SARAH DE SOUSA PEREIRA"/>
    <x v="0"/>
    <s v="CONFIRMOU PRESENÇA NA LOJA"/>
    <s v="ACEITE"/>
    <x v="0"/>
    <m/>
    <m/>
    <n v="11997196703"/>
    <m/>
    <m/>
    <s v="Cacau_CC_18.03"/>
    <n v="1.6493614961332E+16"/>
    <s v="Preditivo"/>
    <n v="10738"/>
    <s v="CACAU SHOW CI"/>
    <s v="Não"/>
    <m/>
    <m/>
    <m/>
    <m/>
    <m/>
    <m/>
    <s v="Mauricio Fernando maximiano junior"/>
    <n v="49212300804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ferzinhaferreira9@gmail.com"/>
    <s v="NI"/>
    <n v="8801"/>
    <s v="Sem faturamento"/>
    <s v="SP AGUDOS CENTRO TREZE DE MAIO"/>
    <s v="NI"/>
    <s v="LOJA:SP AGUDOS CENTRO TREZE DE MAIODIA:18/04/2022"/>
  </r>
  <r>
    <x v="5"/>
    <x v="17"/>
    <n v="0.71527777777777779"/>
    <d v="1899-12-30T00:01:23"/>
    <x v="2"/>
    <x v="5"/>
    <s v="11"/>
    <x v="1"/>
    <x v="1"/>
    <n v="8148696"/>
    <n v="25449687"/>
    <d v="2022-04-07T17:10:49"/>
    <d v="2022-04-07T17:12:12"/>
    <x v="0"/>
    <s v="ANA CAROLLYNE DA CRUZ MIRANDA"/>
    <n v="17281"/>
    <s v="SARAH DE SOUSA PEREIRA"/>
    <x v="1"/>
    <s v="CLIENTE VAI ANALISAR A PROPOSTA"/>
    <s v="AGENDAMENTO"/>
    <x v="5"/>
    <m/>
    <m/>
    <n v="11944763960"/>
    <n v="11944763960"/>
    <d v="2022-04-07T17:42:00"/>
    <s v="Cacau_CC_06.04"/>
    <n v="1.64936223113618E+16"/>
    <s v="Preditivo"/>
    <n v="10738"/>
    <s v="CACAU SHOW CI"/>
    <s v="Não"/>
    <m/>
    <m/>
    <m/>
    <m/>
    <m/>
    <m/>
    <s v="Bianca Melo de Lima"/>
    <n v="5067164484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nairabardella01@gmail.com"/>
    <s v="NI"/>
    <d v="1934-08-16T00:00:00"/>
    <s v="Entre R$5.000 e R$9.999"/>
    <s v="SP RIBEIRAO PRETO SUP SAVEGNAGO"/>
    <s v="NI"/>
    <s v="DIA 19/04/22 SP RIBEIRAO PRETO SUP SAVEGNAGO"/>
  </r>
  <r>
    <x v="5"/>
    <x v="17"/>
    <n v="0.71875"/>
    <d v="1899-12-30T00:04:30"/>
    <x v="1"/>
    <x v="5"/>
    <s v="11"/>
    <x v="1"/>
    <x v="1"/>
    <n v="8149048"/>
    <n v="23694488"/>
    <d v="2022-04-07T17:15:47"/>
    <d v="2022-04-07T17:20:17"/>
    <x v="0"/>
    <s v="SILVIO ANTONIO RIBEIRO BRUZACA JUNIOR"/>
    <n v="17286"/>
    <s v="SARAH DE SOUSA PEREIRA"/>
    <x v="0"/>
    <s v="CONFIRMOU PRESENÇA NA LOJA"/>
    <s v="ACEITE"/>
    <x v="0"/>
    <m/>
    <m/>
    <n v="11997355168"/>
    <m/>
    <m/>
    <s v="Cacau_CC_25.03.csv"/>
    <n v="1.64936252013796E+16"/>
    <s v="Preditivo"/>
    <n v="10738"/>
    <s v="CACAU SHOW CI"/>
    <s v="Não"/>
    <m/>
    <m/>
    <m/>
    <m/>
    <m/>
    <m/>
    <s v="Aparecida dos Santos Silva"/>
    <n v="29584992864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mandaesterlai@gmail.com"/>
    <s v="NI"/>
    <d v="1905-03-04T00:00:00"/>
    <s v="Acima de R$100.000"/>
    <s v="SP FRANCA CENTRO"/>
    <s v="NI"/>
    <s v="DIA 14/04/22 SP FRANCA CENTRO"/>
  </r>
  <r>
    <x v="5"/>
    <x v="17"/>
    <n v="0.7284722222222223"/>
    <d v="1899-12-30T00:04:15"/>
    <x v="1"/>
    <x v="5"/>
    <s v="17"/>
    <x v="1"/>
    <x v="1"/>
    <n v="8150160"/>
    <n v="23694350"/>
    <d v="2022-04-07T17:29:19"/>
    <d v="2022-04-07T17:33:34"/>
    <x v="0"/>
    <s v="SILVIO ANTONIO RIBEIRO BRUZACA JUNIOR"/>
    <n v="17286"/>
    <s v="SARAH DE SOUSA PEREIRA"/>
    <x v="0"/>
    <s v="CONFIRMOU PRESENÇA NA LOJA"/>
    <s v="ACEITE"/>
    <x v="0"/>
    <m/>
    <m/>
    <n v="17996775910"/>
    <m/>
    <m/>
    <s v="Cacau_CC_25.03.csv"/>
    <n v="1.64936334114418E+16"/>
    <s v="Preditivo"/>
    <n v="10738"/>
    <s v="CACAU SHOW CI"/>
    <s v="Não"/>
    <m/>
    <m/>
    <m/>
    <m/>
    <m/>
    <m/>
    <s v="Helen sthefanie LourenÃ§o da Silva"/>
    <n v="41070746843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girlkop15@gmail.com"/>
    <s v="NI"/>
    <d v="1916-11-17T00:00:00"/>
    <s v="Acima de R$100.000"/>
    <s v="SP LARANJAL PAULISTA CENTRO"/>
    <s v="NI"/>
    <d v="2022-04-22T00:00:00"/>
  </r>
  <r>
    <x v="5"/>
    <x v="18"/>
    <n v="0.73125000000000007"/>
    <d v="1899-12-30T00:03:07"/>
    <x v="2"/>
    <x v="5"/>
    <s v="16"/>
    <x v="1"/>
    <x v="1"/>
    <n v="8150486"/>
    <n v="21695585"/>
    <d v="2022-04-07T17:33:35"/>
    <d v="2022-04-07T17:36:42"/>
    <x v="0"/>
    <s v="ANA CAROLLYNE DA CRUZ MIRANDA"/>
    <n v="17281"/>
    <s v="SARAH DE SOUSA PEREIRA"/>
    <x v="0"/>
    <s v="CONFIRMOU PRESENÇA NA LOJA"/>
    <s v="ACEITE"/>
    <x v="0"/>
    <m/>
    <m/>
    <n v="16981232997"/>
    <m/>
    <m/>
    <s v="Cacau_CC_09.03"/>
    <n v="1.64936358914591E+16"/>
    <s v="Preditivo"/>
    <n v="10738"/>
    <s v="CACAU SHOW CI"/>
    <s v="Não"/>
    <m/>
    <m/>
    <m/>
    <m/>
    <m/>
    <m/>
    <s v="GABRIELA JANE DA SILVEIRA FERNANDES"/>
    <n v="40558877877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angelicamartinssantos4@gmail.com"/>
    <s v="NI"/>
    <d v="1904-01-20T00:00:00"/>
    <s v="Entre R$5.000 e R$9.999"/>
    <s v="SP COTIA CENTRO"/>
    <s v="NI"/>
    <s v="DIA 22/04/22 SP COTIA CENTRO"/>
  </r>
  <r>
    <x v="5"/>
    <x v="18"/>
    <n v="0.74652777777777779"/>
    <d v="1899-12-30T00:04:07"/>
    <x v="1"/>
    <x v="5"/>
    <s v="19"/>
    <x v="1"/>
    <x v="1"/>
    <n v="8152050"/>
    <n v="24072847"/>
    <d v="2022-04-07T17:55:14"/>
    <d v="2022-04-07T17:59:21"/>
    <x v="0"/>
    <s v="SILVIO ANTONIO RIBEIRO BRUZACA JUNIOR"/>
    <n v="17286"/>
    <s v="SARAH DE SOUSA PEREIRA"/>
    <x v="0"/>
    <s v="CONFIRMOU PRESENÇA NA LOJA"/>
    <s v="ACEITE"/>
    <x v="0"/>
    <m/>
    <m/>
    <n v="19978239067"/>
    <m/>
    <m/>
    <s v="Cacau_CC_28.03"/>
    <n v="1.64936489915323E+16"/>
    <s v="Preditivo"/>
    <n v="10738"/>
    <s v="CACAU SHOW CI"/>
    <s v="Não"/>
    <m/>
    <m/>
    <m/>
    <m/>
    <m/>
    <m/>
    <s v="sara vitoria da silva Mesquita"/>
    <n v="5067716789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luanapintocosta1987@outlook.com.br"/>
    <s v="NI"/>
    <n v="1114"/>
    <s v="Entre R$30.000 e R$99.999"/>
    <s v="SP SANTOS CENTRO"/>
    <s v="NI"/>
    <s v="DATA: 18/04/2022"/>
  </r>
  <r>
    <x v="5"/>
    <x v="19"/>
    <n v="0.75763888888888886"/>
    <d v="1899-12-30T00:00:22"/>
    <x v="1"/>
    <x v="5"/>
    <s v="47"/>
    <x v="0"/>
    <x v="0"/>
    <n v="8153164"/>
    <n v="21517121"/>
    <d v="2022-04-07T18:11:36"/>
    <d v="2022-04-07T18:11:58"/>
    <x v="0"/>
    <s v="SILVIO ANTONIO RIBEIRO BRUZACA JUNIOR"/>
    <n v="17286"/>
    <s v="SARAH DE SOUSA PEREIRA"/>
    <x v="0"/>
    <s v="CONFIRMOU PRESENÇA NA LOJA"/>
    <s v="ACEITE"/>
    <x v="0"/>
    <m/>
    <m/>
    <n v="47984777634"/>
    <m/>
    <m/>
    <s v="CC_02_03"/>
    <m/>
    <s v="Consulta De Cliente"/>
    <n v="10738"/>
    <s v="CACAU SHOW CI"/>
    <s v="Não"/>
    <m/>
    <m/>
    <m/>
    <m/>
    <m/>
    <m/>
    <s v="Denise Santos Soares"/>
    <n v="1104396009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silvacah414@gmail.com"/>
    <s v="NI"/>
    <d v="1921-03-08T00:00:00"/>
    <s v="Acima de R$100.000"/>
    <s v="SC PAPANDUVA CENTRO"/>
    <s v="NI"/>
    <s v="SC PAPANDUVA CENTRODIA:18/04/2022"/>
  </r>
  <r>
    <x v="5"/>
    <x v="19"/>
    <n v="0.76180555555555562"/>
    <d v="1899-12-30T00:01:31"/>
    <x v="1"/>
    <x v="5"/>
    <s v="11"/>
    <x v="1"/>
    <x v="1"/>
    <n v="8153546"/>
    <n v="25449645"/>
    <d v="2022-04-07T18:17:09"/>
    <d v="2022-04-07T18:18:40"/>
    <x v="0"/>
    <s v="SILVIO ANTONIO RIBEIRO BRUZACA JUNIOR"/>
    <n v="17286"/>
    <s v="SARAH DE SOUSA PEREIRA"/>
    <x v="1"/>
    <s v="PEDIU PARA LIGAR EM OUTRO MOMENTO"/>
    <s v="AGENDAMENTO"/>
    <x v="2"/>
    <m/>
    <m/>
    <n v="11999731427"/>
    <n v="11999731427"/>
    <d v="2022-04-07T18:25:00"/>
    <s v="Cacau_CC_06.04"/>
    <n v="1.64936614816208E+16"/>
    <s v="Preditivo"/>
    <n v="10738"/>
    <s v="CACAU SHOW CI"/>
    <s v="Não"/>
    <m/>
    <m/>
    <m/>
    <m/>
    <m/>
    <m/>
    <s v="jeisa Kathleen ribeiro da Silva santos"/>
    <n v="48503271842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sidiomarjgtba16@hotmail.com"/>
    <s v="NI"/>
    <d v="1906-01-27T00:00:00"/>
    <s v="Acima de R$100.000"/>
    <s v="RS MONTENEGRO CENTRO"/>
    <s v="NI"/>
    <s v="LOJA RS MONTENEGRO CENTRODIA: 22/04/2022"/>
  </r>
  <r>
    <x v="5"/>
    <x v="19"/>
    <n v="0.76180555555555562"/>
    <d v="1899-12-30T00:09:11"/>
    <x v="2"/>
    <x v="5"/>
    <s v="11"/>
    <x v="1"/>
    <x v="1"/>
    <n v="8153582"/>
    <n v="23618510"/>
    <d v="2022-04-07T18:17:50"/>
    <d v="2022-04-07T18:27:01"/>
    <x v="0"/>
    <s v="ANA CAROLLYNE DA CRUZ MIRANDA"/>
    <n v="17281"/>
    <s v="SARAH DE SOUSA PEREIRA"/>
    <x v="0"/>
    <s v="CONFIRMOU PRESENÇA NA LOJA"/>
    <s v="ACEITE"/>
    <x v="0"/>
    <m/>
    <m/>
    <n v="11961689787"/>
    <m/>
    <m/>
    <s v="Cacau_CC_23.03"/>
    <n v="1.64936622916259E+16"/>
    <s v="Preditivo"/>
    <n v="10738"/>
    <s v="CACAU SHOW CI"/>
    <s v="Não"/>
    <m/>
    <m/>
    <m/>
    <m/>
    <m/>
    <m/>
    <s v="Larissa batista dos Santos Oliveira"/>
    <n v="4576714880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lilianeberteli295@gmail.com"/>
    <s v="NI"/>
    <n v="7789"/>
    <s v="Entre R$30.000 e R$99.999"/>
    <s v="SP BATATAIS CENTRO"/>
    <s v="NI"/>
    <s v="DIA:16/04/2022SP BATATAIS CENTRO"/>
  </r>
  <r>
    <x v="5"/>
    <x v="19"/>
    <n v="0.76874999999999993"/>
    <d v="1899-12-30T00:00:35"/>
    <x v="2"/>
    <x v="5"/>
    <s v="14"/>
    <x v="1"/>
    <x v="1"/>
    <n v="8154240"/>
    <n v="24072912"/>
    <d v="2022-04-07T18:27:02"/>
    <d v="2022-04-07T18:27:37"/>
    <x v="0"/>
    <s v="ANA CAROLLYNE DA CRUZ MIRANDA"/>
    <n v="17281"/>
    <s v="SARAH DE SOUSA PEREIRA"/>
    <x v="1"/>
    <s v="CLIENTE VAI ANALISAR A PROPOSTA"/>
    <s v="AGENDAMENTO"/>
    <x v="5"/>
    <m/>
    <m/>
    <n v="14991204547"/>
    <n v="14991204547"/>
    <d v="2022-04-07T18:57:00"/>
    <s v="Cacau_CC_28.03"/>
    <n v="1.64936670816626E+16"/>
    <s v="Preditivo"/>
    <n v="10738"/>
    <s v="CACAU SHOW CI"/>
    <s v="Não"/>
    <m/>
    <m/>
    <m/>
    <m/>
    <m/>
    <m/>
    <s v="Natalia Cristina Guerra da Silva"/>
    <n v="43603905806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lisidudi21@gmail.com"/>
    <s v="NI"/>
    <n v="1672"/>
    <s v="Entre R$20.000 e R$29.999"/>
    <s v="RS CANOAS SH CANOAS"/>
    <s v="NI"/>
    <s v="LOJA:  Av. Victor Barreto, 2570 - Centro, Canoas - RS, 92010-000DIA: ATÉ O DIA 23/04/2022"/>
  </r>
  <r>
    <x v="5"/>
    <x v="20"/>
    <n v="0.77361111111111114"/>
    <d v="1899-12-30T00:00:54"/>
    <x v="1"/>
    <x v="5"/>
    <s v="48"/>
    <x v="0"/>
    <x v="0"/>
    <n v="8154807"/>
    <n v="24072746"/>
    <d v="2022-04-07T18:34:47"/>
    <d v="2022-04-07T18:35:41"/>
    <x v="0"/>
    <s v="SILVIO ANTONIO RIBEIRO BRUZACA JUNIOR"/>
    <n v="17286"/>
    <s v="SARAH DE SOUSA PEREIRA"/>
    <x v="0"/>
    <s v="CONFIRMOU PRESENÇA NA LOJA"/>
    <s v="ACEITE"/>
    <x v="0"/>
    <m/>
    <m/>
    <n v="48991368140"/>
    <m/>
    <m/>
    <s v="Cacau_CC_28.03"/>
    <m/>
    <s v="Consulta De Cliente"/>
    <n v="10738"/>
    <s v="CACAU SHOW CI"/>
    <s v="Não"/>
    <m/>
    <m/>
    <m/>
    <m/>
    <m/>
    <m/>
    <s v="Geisiane martins da silva"/>
    <n v="1363665596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Luisacaue13@gmail.com"/>
    <s v="NI"/>
    <d v="1909-06-21T00:00:00"/>
    <s v="Entre R$30.000 e R$99.999"/>
    <s v="SC IMBITUBA CENTRO"/>
    <s v="NI"/>
    <s v="DATA: 18/04/2022"/>
  </r>
  <r>
    <x v="5"/>
    <x v="20"/>
    <n v="0.77986111111111101"/>
    <d v="1899-12-30T00:01:38"/>
    <x v="2"/>
    <x v="5"/>
    <s v="11"/>
    <x v="1"/>
    <x v="1"/>
    <n v="8155427"/>
    <n v="25462109"/>
    <d v="2022-04-07T18:43:53"/>
    <d v="2022-04-07T18:45:31"/>
    <x v="0"/>
    <s v="ANA CAROLLYNE DA CRUZ MIRANDA"/>
    <n v="17281"/>
    <s v="SARAH DE SOUSA PEREIRA"/>
    <x v="0"/>
    <s v="CONFIRMOU PRESENÇA NA LOJA"/>
    <s v="ACEITE"/>
    <x v="0"/>
    <m/>
    <m/>
    <n v="11958487903"/>
    <m/>
    <m/>
    <s v="Cacau_CC_07.04"/>
    <n v="1.64936765317184E+16"/>
    <s v="Preditivo"/>
    <n v="10738"/>
    <s v="CACAU SHOW CI"/>
    <s v="Não"/>
    <m/>
    <m/>
    <m/>
    <m/>
    <m/>
    <m/>
    <s v="Igor Gustavo Siqueira Ferreira"/>
    <n v="44114617817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maisapaterno73@gmail.com"/>
    <s v="NI"/>
    <n v="4364"/>
    <s v="Entre R$300 e R$1.999"/>
    <s v="SP GUARAREMA CENTRO"/>
    <s v="NI"/>
    <s v="DATA: 07/05/2022"/>
  </r>
  <r>
    <x v="5"/>
    <x v="20"/>
    <n v="0.78125"/>
    <d v="1899-12-30T00:07:31"/>
    <x v="2"/>
    <x v="5"/>
    <s v="19"/>
    <x v="1"/>
    <x v="1"/>
    <n v="8155502"/>
    <n v="25462152"/>
    <d v="2022-04-07T18:45:32"/>
    <d v="2022-04-07T18:53:03"/>
    <x v="0"/>
    <s v="ANA CAROLLYNE DA CRUZ MIRANDA"/>
    <n v="17281"/>
    <s v="SARAH DE SOUSA PEREIRA"/>
    <x v="1"/>
    <s v="PEDIU PARA LIGAR EM OUTRO MOMENTO"/>
    <s v="AGENDAMENTO"/>
    <x v="2"/>
    <m/>
    <m/>
    <n v="19992755269"/>
    <n v="19992755269"/>
    <d v="2022-04-07T19:16:00"/>
    <s v="Cacau_CC_07.04"/>
    <n v="1.64936783617297E+16"/>
    <s v="Preditivo"/>
    <n v="10738"/>
    <s v="CACAU SHOW CI"/>
    <s v="Não"/>
    <m/>
    <m/>
    <m/>
    <m/>
    <m/>
    <m/>
    <s v="RAFAEL NEGRAO FONTES"/>
    <n v="40864397860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rosalinac8@gmail.com"/>
    <s v="NI"/>
    <d v="1923-10-09T00:00:00"/>
    <s v="Entre R$30.000 e R$99.999"/>
    <s v="SP ITAPEVI CENTRO"/>
    <s v="NI"/>
    <s v="DIA 16/04/22 SP ITAPEVI CENTRO"/>
  </r>
  <r>
    <x v="5"/>
    <x v="20"/>
    <n v="0.78333333333333333"/>
    <d v="1899-12-30T00:05:37"/>
    <x v="1"/>
    <x v="5"/>
    <s v="12"/>
    <x v="1"/>
    <x v="1"/>
    <n v="8155633"/>
    <n v="25462210"/>
    <d v="2022-04-07T18:48:10"/>
    <d v="2022-04-07T18:53:47"/>
    <x v="0"/>
    <s v="SILVIO ANTONIO RIBEIRO BRUZACA JUNIOR"/>
    <n v="17286"/>
    <s v="SARAH DE SOUSA PEREIRA"/>
    <x v="0"/>
    <s v="CONFIRMOU PRESENÇA NA LOJA"/>
    <s v="ACEITE"/>
    <x v="0"/>
    <m/>
    <m/>
    <n v="12997076001"/>
    <m/>
    <m/>
    <s v="Cacau_CC_07.04"/>
    <n v="1.64936803817409E+16"/>
    <s v="Preditivo"/>
    <n v="10738"/>
    <s v="CACAU SHOW CI"/>
    <s v="Não"/>
    <m/>
    <m/>
    <m/>
    <m/>
    <m/>
    <m/>
    <s v="Risolane Maria da Silva"/>
    <n v="40396807828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ericapsico02@hotmail.com"/>
    <s v="NI"/>
    <n v="3823"/>
    <s v="Sem faturamento"/>
    <s v="SP BARRETOS NORTH SHOPPING"/>
    <s v="NI"/>
    <s v="SP BARRETOS NORTH SHOPPINGDIA:17/04/2022 OU ATÉ 22/04/2022"/>
  </r>
  <r>
    <x v="5"/>
    <x v="21"/>
    <n v="0.79583333333333339"/>
    <d v="1899-12-30T00:00:23"/>
    <x v="2"/>
    <x v="5"/>
    <s v="13"/>
    <x v="1"/>
    <x v="1"/>
    <n v="8156413"/>
    <n v="25462317"/>
    <d v="2022-04-07T19:06:59"/>
    <d v="2022-04-07T19:07:22"/>
    <x v="0"/>
    <s v="ANA CAROLLYNE DA CRUZ MIRANDA"/>
    <n v="17281"/>
    <s v="SARAH DE SOUSA PEREIRA"/>
    <x v="1"/>
    <s v="PREFERIU FALAR PELO WHATSAPP"/>
    <s v="AGENDAMENTO"/>
    <x v="1"/>
    <m/>
    <m/>
    <n v="13988192406"/>
    <n v="13988192406"/>
    <d v="2022-04-07T19:37:00"/>
    <s v="Cacau_CC_07.04"/>
    <n v="1.64936907317914E+16"/>
    <s v="Preditivo"/>
    <n v="10738"/>
    <s v="CACAU SHOW CI"/>
    <s v="Não"/>
    <m/>
    <m/>
    <m/>
    <m/>
    <m/>
    <m/>
    <s v="Ana Paula de AlcÃ¢ntara Santos Santana"/>
    <n v="40666125805"/>
    <m/>
    <m/>
    <m/>
    <m/>
    <m/>
    <m/>
    <m/>
    <m/>
    <m/>
    <m/>
    <m/>
    <m/>
    <m/>
    <m/>
    <m/>
    <m/>
    <m/>
    <m/>
    <s v="NI"/>
    <s v="NI"/>
    <s v="NI"/>
    <s v="NI"/>
    <s v="NI"/>
    <s v="NI"/>
    <s v="NI"/>
    <s v="NI"/>
    <s v="NI"/>
    <s v="NI"/>
    <s v="laianeferreira767@gmail.com"/>
    <s v="NI"/>
    <n v="1491"/>
    <s v="Entre R$20.000 e R$29.999"/>
    <s v="RS CANOAS CENTRO"/>
    <s v="NI"/>
    <s v="DATA: 18/04/2022"/>
  </r>
  <r>
    <x v="5"/>
    <x v="21"/>
    <n v="0.7944444444444444"/>
    <d v="1899-12-30T00:04:12"/>
    <x v="1"/>
    <x v="5"/>
    <s v="12"/>
    <x v="1"/>
    <x v="1"/>
    <n v="8156370"/>
    <n v="25462330"/>
    <d v="2022-04-07T19:04:51"/>
    <d v="2022-04-07T19:09:03"/>
    <x v="0"/>
    <s v="SILVIO ANTONIO RIBEIRO BRUZACA JUNIOR"/>
    <n v="17286"/>
    <s v="SARAH DE SOUSA PEREIRA"/>
    <x v="0"/>
    <s v="CONFIRMOU PRESENÇA NA LOJA"/>
    <s v="ACEITE"/>
    <x v="0"/>
    <m/>
    <m/>
    <n v="12978983242"/>
    <m/>
    <m/>
    <s v="Cacau_CC_07.04"/>
    <n v="1.64936907317915E+16"/>
    <s v="Preditivo"/>
    <n v="10738"/>
    <s v="CACAU SHOW CI"/>
    <s v="Não"/>
    <m/>
    <m/>
    <m/>
    <m/>
    <m/>
    <m/>
    <s v="Driely Jofre Consenza"/>
    <n v="229437508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1"/>
    <n v="0.79791666666666661"/>
    <d v="1899-12-30T00:04:05"/>
    <x v="1"/>
    <x v="5"/>
    <s v="19"/>
    <x v="1"/>
    <x v="1"/>
    <n v="8156478"/>
    <n v="24165697"/>
    <d v="2022-04-07T19:09:33"/>
    <d v="2022-04-07T19:13:38"/>
    <x v="0"/>
    <s v="SILVIO ANTONIO RIBEIRO BRUZACA JUNIOR"/>
    <n v="17286"/>
    <s v="SARAH DE SOUSA PEREIRA"/>
    <x v="0"/>
    <s v="CONFIRMOU PRESENÇA NA LOJA"/>
    <s v="ACEITE"/>
    <x v="0"/>
    <m/>
    <m/>
    <n v="19983443065"/>
    <m/>
    <m/>
    <s v="Cacau_CC_30.03"/>
    <n v="1.64936934517944E+16"/>
    <s v="Preditivo"/>
    <n v="10738"/>
    <s v="CACAU SHOW CI"/>
    <s v="Não"/>
    <m/>
    <m/>
    <m/>
    <m/>
    <m/>
    <m/>
    <s v="andrea Cristina Lopes de Souza"/>
    <n v="13953198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1"/>
    <n v="0.79722222222222217"/>
    <d v="1899-12-30T00:08:08"/>
    <x v="2"/>
    <x v="5"/>
    <s v="51"/>
    <x v="2"/>
    <x v="0"/>
    <n v="8156438"/>
    <n v="25462376"/>
    <d v="2022-04-07T19:08:12"/>
    <d v="2022-04-07T19:16:20"/>
    <x v="0"/>
    <s v="ANA CAROLLYNE DA CRUZ MIRANDA"/>
    <n v="17281"/>
    <s v="SARAH DE SOUSA PEREIRA"/>
    <x v="0"/>
    <s v="CONFIRMOU PRESENÇA NA LOJA"/>
    <s v="ACEITE"/>
    <x v="0"/>
    <m/>
    <m/>
    <n v="51989288624"/>
    <m/>
    <m/>
    <s v="Cacau_CC_07.04"/>
    <n v="1.64936925017934E+16"/>
    <s v="Preditivo"/>
    <n v="10738"/>
    <s v="CACAU SHOW CI"/>
    <s v="Não"/>
    <m/>
    <m/>
    <m/>
    <m/>
    <m/>
    <m/>
    <s v="ClÃ¡udia do rosÃ¡rio"/>
    <n v="177866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1"/>
    <n v="0.80486111111111114"/>
    <d v="1899-12-30T00:01:16"/>
    <x v="2"/>
    <x v="5"/>
    <s v="13"/>
    <x v="1"/>
    <x v="1"/>
    <n v="8156701"/>
    <n v="25449638"/>
    <d v="2022-04-07T19:19:32"/>
    <d v="2022-04-07T19:20:48"/>
    <x v="0"/>
    <s v="ANA CAROLLYNE DA CRUZ MIRANDA"/>
    <n v="17281"/>
    <s v="SARAH DE SOUSA PEREIRA"/>
    <x v="0"/>
    <s v="CONFIRMOU PRESENÇA NA LOJA"/>
    <s v="ACEITE"/>
    <x v="0"/>
    <m/>
    <m/>
    <n v="13997139069"/>
    <m/>
    <m/>
    <s v="Cacau_CC_06.04"/>
    <n v="1.64936983617993E+16"/>
    <s v="Preditivo"/>
    <n v="10738"/>
    <s v="CACAU SHOW CI"/>
    <s v="Não"/>
    <m/>
    <m/>
    <m/>
    <m/>
    <m/>
    <m/>
    <s v="Fernanda Roberto Da Silva"/>
    <n v="32433535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9"/>
    <n v="0.55277777777777781"/>
    <d v="1899-12-30T00:05:06"/>
    <x v="2"/>
    <x v="0"/>
    <s v="15"/>
    <x v="1"/>
    <x v="1"/>
    <n v="8194632"/>
    <n v="25536775"/>
    <d v="2022-04-08T13:16:11"/>
    <d v="2022-04-08T13:21:17"/>
    <x v="0"/>
    <s v="ANA CAROLLYNE DA CRUZ MIRANDA"/>
    <n v="17281"/>
    <s v="SARAH DE SOUSA PEREIRA"/>
    <x v="0"/>
    <s v="CONFIRMOU PRESENÇA NA LOJA"/>
    <s v="ACEITE"/>
    <x v="0"/>
    <m/>
    <m/>
    <n v="15996169005"/>
    <m/>
    <m/>
    <s v="Cacau_CC_08.04"/>
    <n v="1649434548391560"/>
    <s v="Preditivo"/>
    <n v="10738"/>
    <s v="CACAU SHOW CI"/>
    <s v="Não"/>
    <m/>
    <m/>
    <m/>
    <m/>
    <m/>
    <m/>
    <s v="Carlos Henrique de campos"/>
    <n v="11001566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9"/>
    <n v="0.5541666666666667"/>
    <d v="1899-12-30T00:03:48"/>
    <x v="1"/>
    <x v="0"/>
    <s v="16"/>
    <x v="1"/>
    <x v="1"/>
    <n v="8194982"/>
    <n v="25536796"/>
    <d v="2022-04-08T13:18:51"/>
    <d v="2022-04-08T13:22:39"/>
    <x v="0"/>
    <s v="SILVIO ANTONIO RIBEIRO BRUZACA JUNIOR"/>
    <n v="17286"/>
    <s v="SARAH DE SOUSA PEREIRA"/>
    <x v="0"/>
    <s v="CONFIRMOU PRESENÇA NA LOJA"/>
    <s v="ACEITE"/>
    <x v="0"/>
    <m/>
    <m/>
    <n v="16991624608"/>
    <m/>
    <m/>
    <s v="Cacau_CC_08.04"/>
    <n v="1649434675394900"/>
    <s v="Preditivo"/>
    <n v="10738"/>
    <s v="CACAU SHOW CI"/>
    <s v="Não"/>
    <m/>
    <m/>
    <m/>
    <m/>
    <m/>
    <m/>
    <s v="JESSICA DA SILVA LAUTON"/>
    <n v="3861661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9"/>
    <n v="0.55625000000000002"/>
    <d v="1899-12-30T00:04:55"/>
    <x v="2"/>
    <x v="0"/>
    <s v="16"/>
    <x v="1"/>
    <x v="1"/>
    <n v="8195302"/>
    <n v="25536836"/>
    <d v="2022-04-08T13:21:27"/>
    <d v="2022-04-08T13:26:22"/>
    <x v="0"/>
    <s v="ANA CAROLLYNE DA CRUZ MIRANDA"/>
    <n v="17281"/>
    <s v="SARAH DE SOUSA PEREIRA"/>
    <x v="0"/>
    <s v="CONFIRMOU PRESENÇA NA LOJA"/>
    <s v="ACEITE"/>
    <x v="0"/>
    <m/>
    <m/>
    <n v="16991077452"/>
    <m/>
    <m/>
    <s v="Cacau_CC_08.04"/>
    <n v="1649434869400980"/>
    <s v="Preditivo"/>
    <n v="10738"/>
    <s v="CACAU SHOW CI"/>
    <s v="Não"/>
    <m/>
    <m/>
    <m/>
    <m/>
    <m/>
    <m/>
    <s v="Erica aparecida rocha"/>
    <n v="35633287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9"/>
    <n v="0.55763888888888891"/>
    <d v="1899-12-30T00:05:30"/>
    <x v="1"/>
    <x v="0"/>
    <s v="19"/>
    <x v="1"/>
    <x v="1"/>
    <n v="8195571"/>
    <n v="25536856"/>
    <d v="2022-04-08T13:23:25"/>
    <d v="2022-04-08T13:28:55"/>
    <x v="0"/>
    <s v="SILVIO ANTONIO RIBEIRO BRUZACA JUNIOR"/>
    <n v="17286"/>
    <s v="SARAH DE SOUSA PEREIRA"/>
    <x v="0"/>
    <s v="CONFIRMOU PRESENÇA NA LOJA"/>
    <s v="ACEITE"/>
    <x v="0"/>
    <m/>
    <m/>
    <n v="19991234262"/>
    <m/>
    <m/>
    <s v="Cacau_CC_08.04"/>
    <n v="1649434977404580"/>
    <s v="Preditivo"/>
    <n v="10738"/>
    <s v="CACAU SHOW CI"/>
    <s v="Não"/>
    <m/>
    <m/>
    <m/>
    <m/>
    <m/>
    <m/>
    <s v="Guilherme Henrique veiga"/>
    <n v="43959674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0"/>
    <n v="0.56319444444444444"/>
    <d v="1899-12-30T00:05:59"/>
    <x v="2"/>
    <x v="0"/>
    <s v="14"/>
    <x v="1"/>
    <x v="1"/>
    <n v="8196677"/>
    <n v="25462149"/>
    <d v="2022-04-08T13:31:50"/>
    <d v="2022-04-08T13:37:49"/>
    <x v="0"/>
    <s v="ANA CAROLLYNE DA CRUZ MIRANDA"/>
    <n v="17281"/>
    <s v="SARAH DE SOUSA PEREIRA"/>
    <x v="1"/>
    <s v="CLIENTE VAI ANALISAR A PROPOSTA"/>
    <s v="AGENDAMENTO"/>
    <x v="5"/>
    <m/>
    <m/>
    <n v="14998524995"/>
    <n v="14998524995"/>
    <d v="2022-04-08T14:07:00"/>
    <s v="Cacau_CC_07.04"/>
    <n v="1649435490420940"/>
    <s v="Preditivo"/>
    <n v="10738"/>
    <s v="CACAU SHOW CI"/>
    <s v="Não"/>
    <m/>
    <m/>
    <m/>
    <m/>
    <m/>
    <m/>
    <s v="italo abrucci"/>
    <n v="35306787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0"/>
    <n v="0.56805555555555554"/>
    <d v="1899-12-30T00:00:25"/>
    <x v="1"/>
    <x v="0"/>
    <s v="13"/>
    <x v="1"/>
    <x v="1"/>
    <n v="8197523"/>
    <n v="23414143"/>
    <d v="2022-04-08T13:38:51"/>
    <d v="2022-04-08T13:39:16"/>
    <x v="0"/>
    <s v="SILVIO ANTONIO RIBEIRO BRUZACA JUNIOR"/>
    <n v="17286"/>
    <s v="SARAH DE SOUSA PEREIRA"/>
    <x v="0"/>
    <s v="CONFIRMOU PRESENÇA NA LOJA"/>
    <s v="ACEITE"/>
    <x v="0"/>
    <m/>
    <m/>
    <n v="13974094524"/>
    <m/>
    <m/>
    <s v="Cacau_CC_21.03"/>
    <m/>
    <s v="Consulta De Cliente"/>
    <n v="10738"/>
    <s v="CACAU SHOW CI"/>
    <s v="Não"/>
    <m/>
    <m/>
    <m/>
    <m/>
    <m/>
    <m/>
    <s v="FLAVIA T A LOPES"/>
    <n v="30764304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0"/>
    <n v="0.57708333333333328"/>
    <d v="1899-12-30T00:07:42"/>
    <x v="1"/>
    <x v="0"/>
    <s v="11"/>
    <x v="1"/>
    <x v="1"/>
    <n v="8198834"/>
    <n v="25426056"/>
    <d v="2022-04-08T13:51:47"/>
    <d v="2022-04-08T13:59:29"/>
    <x v="0"/>
    <s v="SILVIO ANTONIO RIBEIRO BRUZACA JUNIOR"/>
    <n v="17286"/>
    <s v="SARAH DE SOUSA PEREIRA"/>
    <x v="0"/>
    <s v="CONFIRMOU PRESENÇA NA LOJA"/>
    <s v="ACEITE"/>
    <x v="0"/>
    <m/>
    <m/>
    <n v="11962374629"/>
    <m/>
    <m/>
    <s v="Cacau_CC_04.04"/>
    <n v="1649436686451040"/>
    <s v="Preditivo"/>
    <n v="10738"/>
    <s v="CACAU SHOW CI"/>
    <s v="Não"/>
    <m/>
    <m/>
    <m/>
    <m/>
    <m/>
    <m/>
    <s v="ELIANA BARBOSA DE SOUZA"/>
    <n v="27951890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1"/>
    <n v="0.58333333333333337"/>
    <d v="1899-12-30T00:01:07"/>
    <x v="2"/>
    <x v="0"/>
    <s v="19"/>
    <x v="1"/>
    <x v="1"/>
    <n v="8199677"/>
    <n v="25449753"/>
    <d v="2022-04-08T14:00:21"/>
    <d v="2022-04-08T14:01:28"/>
    <x v="0"/>
    <s v="ANA CAROLLYNE DA CRUZ MIRANDA"/>
    <n v="17281"/>
    <s v="SARAH DE SOUSA PEREIRA"/>
    <x v="1"/>
    <s v="SOBRE HORÁRIOS DE ATENDIMENTO"/>
    <s v="AGENDAMENTO"/>
    <x v="4"/>
    <m/>
    <m/>
    <n v="19995777687"/>
    <n v="19995777687"/>
    <d v="2022-04-08T14:30:00"/>
    <s v="Cacau_CC_06.04"/>
    <n v="1649437181455950"/>
    <s v="Preditivo"/>
    <n v="10738"/>
    <s v="CACAU SHOW CI"/>
    <s v="Não"/>
    <m/>
    <m/>
    <m/>
    <m/>
    <m/>
    <m/>
    <s v="Kaua Zanin Mendonca"/>
    <n v="55090292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1"/>
    <n v="0.58611111111111114"/>
    <d v="1899-12-30T00:00:46"/>
    <x v="1"/>
    <x v="0"/>
    <s v="12"/>
    <x v="1"/>
    <x v="1"/>
    <n v="8200169"/>
    <n v="23434451"/>
    <d v="2022-04-08T14:04:18"/>
    <d v="2022-04-08T14:05:04"/>
    <x v="0"/>
    <s v="SILVIO ANTONIO RIBEIRO BRUZACA JUNIOR"/>
    <n v="17286"/>
    <s v="SARAH DE SOUSA PEREIRA"/>
    <x v="0"/>
    <s v="CONFIRMOU PRESENÇA NA LOJA"/>
    <s v="ACEITE"/>
    <x v="0"/>
    <m/>
    <m/>
    <n v="12981440916"/>
    <m/>
    <m/>
    <s v="Cacau_CC_22.03"/>
    <m/>
    <s v="Consulta De Cliente"/>
    <n v="10738"/>
    <s v="CACAU SHOW CI"/>
    <s v="Não"/>
    <m/>
    <m/>
    <m/>
    <m/>
    <m/>
    <m/>
    <s v="Fernanda rodrigues Machado"/>
    <n v="49352799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1"/>
    <n v="0.59166666666666667"/>
    <d v="1899-12-30T00:00:19"/>
    <x v="1"/>
    <x v="0"/>
    <s v="12"/>
    <x v="1"/>
    <x v="1"/>
    <n v="8201124"/>
    <n v="23694255"/>
    <d v="2022-04-08T14:12:28"/>
    <d v="2022-04-08T14:12:47"/>
    <x v="0"/>
    <s v="SILVIO ANTONIO RIBEIRO BRUZACA JUNIOR"/>
    <n v="17286"/>
    <s v="SARAH DE SOUSA PEREIRA"/>
    <x v="0"/>
    <s v="CONFIRMOU PRESENÇA NA LOJA"/>
    <s v="ACEITE"/>
    <x v="0"/>
    <m/>
    <m/>
    <n v="12996156403"/>
    <m/>
    <m/>
    <s v="Cacau_CC_25.03.csv"/>
    <m/>
    <s v="Consulta De Cliente"/>
    <n v="10738"/>
    <s v="CACAU SHOW CI"/>
    <s v="Não"/>
    <m/>
    <m/>
    <m/>
    <m/>
    <m/>
    <m/>
    <s v="Francisca de Sousa landim sampaio"/>
    <n v="35727872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1"/>
    <n v="0.59513888888888888"/>
    <d v="1899-12-30T00:02:30"/>
    <x v="2"/>
    <x v="0"/>
    <s v="12"/>
    <x v="1"/>
    <x v="1"/>
    <n v="8201689"/>
    <n v="25426195"/>
    <d v="2022-04-08T14:17:35"/>
    <d v="2022-04-08T14:20:05"/>
    <x v="0"/>
    <s v="ANA CAROLLYNE DA CRUZ MIRANDA"/>
    <n v="17281"/>
    <s v="SARAH DE SOUSA PEREIRA"/>
    <x v="1"/>
    <s v="CLIENTE VAI ANALISAR A PROPOSTA"/>
    <s v="AGENDAMENTO"/>
    <x v="5"/>
    <m/>
    <m/>
    <n v="12992135476"/>
    <n v="12992135476"/>
    <d v="2022-04-08T14:50:00"/>
    <s v="Cacau_CC_04.04"/>
    <n v="1649438238473950"/>
    <s v="Preditivo"/>
    <n v="10738"/>
    <s v="CACAU SHOW CI"/>
    <s v="Não"/>
    <m/>
    <m/>
    <m/>
    <m/>
    <m/>
    <m/>
    <s v="Jennifer socorro Ribeiro"/>
    <n v="47551042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1"/>
    <n v="0.59791666666666665"/>
    <d v="1899-12-30T00:11:13"/>
    <x v="2"/>
    <x v="0"/>
    <s v="18"/>
    <x v="1"/>
    <x v="1"/>
    <n v="8202129"/>
    <n v="23694335"/>
    <d v="2022-04-08T14:21:03"/>
    <d v="2022-04-08T14:32:16"/>
    <x v="0"/>
    <s v="ANA CAROLLYNE DA CRUZ MIRANDA"/>
    <n v="17281"/>
    <s v="SARAH DE SOUSA PEREIRA"/>
    <x v="0"/>
    <s v="CONFIRMOU PRESENÇA NA LOJA"/>
    <s v="ACEITE"/>
    <x v="0"/>
    <m/>
    <m/>
    <n v="18991174625"/>
    <m/>
    <m/>
    <s v="Cacau_CC_25.03.csv"/>
    <n v="1649438445477040"/>
    <s v="Preditivo"/>
    <n v="10738"/>
    <s v="CACAU SHOW CI"/>
    <s v="Não"/>
    <m/>
    <m/>
    <m/>
    <m/>
    <m/>
    <m/>
    <s v="Edson dos Santos Farinasso"/>
    <n v="33988373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1"/>
    <n v="0.59861111111111109"/>
    <d v="1899-12-30T00:05:49"/>
    <x v="1"/>
    <x v="0"/>
    <s v="47"/>
    <x v="0"/>
    <x v="0"/>
    <n v="8202346"/>
    <n v="23638057"/>
    <d v="2022-04-08T14:22:37"/>
    <d v="2022-04-08T14:28:26"/>
    <x v="0"/>
    <s v="SILVIO ANTONIO RIBEIRO BRUZACA JUNIOR"/>
    <n v="17286"/>
    <s v="SARAH DE SOUSA PEREIRA"/>
    <x v="0"/>
    <s v="CONFIRMOU PRESENÇA NA LOJA"/>
    <s v="ACEITE"/>
    <x v="0"/>
    <m/>
    <m/>
    <n v="47996345594"/>
    <m/>
    <m/>
    <s v="Cacau_CC_24.03"/>
    <n v="1649438499477930"/>
    <s v="Preditivo"/>
    <n v="10738"/>
    <s v="CACAU SHOW CI"/>
    <s v="Não"/>
    <m/>
    <m/>
    <m/>
    <m/>
    <m/>
    <m/>
    <s v="Karina Barbosa Pinto"/>
    <n v="59909569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2"/>
    <n v="0.60416666666666663"/>
    <d v="1899-12-30T00:03:26"/>
    <x v="1"/>
    <x v="0"/>
    <s v="19"/>
    <x v="1"/>
    <x v="1"/>
    <n v="8203410"/>
    <n v="25449562"/>
    <d v="2022-04-08T14:30:52"/>
    <d v="2022-04-08T14:34:18"/>
    <x v="0"/>
    <s v="SILVIO ANTONIO RIBEIRO BRUZACA JUNIOR"/>
    <n v="17286"/>
    <s v="SARAH DE SOUSA PEREIRA"/>
    <x v="0"/>
    <s v="CONFIRMOU PRESENÇA NA LOJA"/>
    <s v="ACEITE"/>
    <x v="0"/>
    <m/>
    <m/>
    <n v="19997344584"/>
    <m/>
    <m/>
    <s v="Cacau_CC_06.04"/>
    <n v="1649439039485760"/>
    <s v="Preditivo"/>
    <n v="10738"/>
    <s v="CACAU SHOW CI"/>
    <s v="Não"/>
    <m/>
    <m/>
    <m/>
    <m/>
    <m/>
    <m/>
    <s v="Giulia Amaral gomes"/>
    <n v="42640088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2"/>
    <n v="0.60555555555555551"/>
    <d v="1899-12-30T00:03:54"/>
    <x v="2"/>
    <x v="0"/>
    <s v="19"/>
    <x v="1"/>
    <x v="1"/>
    <n v="8203638"/>
    <n v="24165551"/>
    <d v="2022-04-08T14:32:48"/>
    <d v="2022-04-08T14:36:42"/>
    <x v="0"/>
    <s v="ANA CAROLLYNE DA CRUZ MIRANDA"/>
    <n v="17281"/>
    <s v="SARAH DE SOUSA PEREIRA"/>
    <x v="1"/>
    <s v="PREFERIU FALAR PELO WHATSAPP"/>
    <s v="AGENDAMENTO"/>
    <x v="1"/>
    <m/>
    <m/>
    <n v="19991392419"/>
    <n v="19991392419"/>
    <d v="2022-04-08T15:06:00"/>
    <s v="Cacau_CC_30.03"/>
    <n v="1649439144487440"/>
    <s v="Preditivo"/>
    <n v="10738"/>
    <s v="CACAU SHOW CI"/>
    <s v="Não"/>
    <m/>
    <m/>
    <m/>
    <m/>
    <m/>
    <m/>
    <s v="KARINA ANGELITA"/>
    <n v="33515801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2"/>
    <n v="0.61527777777777781"/>
    <d v="1899-12-30T00:00:16"/>
    <x v="2"/>
    <x v="0"/>
    <s v="18"/>
    <x v="1"/>
    <x v="1"/>
    <n v="8204815"/>
    <n v="25449554"/>
    <d v="2022-04-08T14:46:32"/>
    <d v="2022-04-08T14:46:48"/>
    <x v="0"/>
    <s v="ANA CAROLLYNE DA CRUZ MIRANDA"/>
    <n v="17281"/>
    <s v="SARAH DE SOUSA PEREIRA"/>
    <x v="0"/>
    <s v="CONFIRMOU PRESENÇA NA LOJA"/>
    <s v="ACEITE"/>
    <x v="0"/>
    <m/>
    <m/>
    <n v="18996089254"/>
    <m/>
    <m/>
    <s v="Cacau_CC_06.04"/>
    <m/>
    <s v="Consulta De Cliente"/>
    <n v="10738"/>
    <s v="CACAU SHOW CI"/>
    <s v="Não"/>
    <m/>
    <m/>
    <m/>
    <m/>
    <m/>
    <m/>
    <s v="Joel bulgaroni Peixoto"/>
    <n v="95571158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2"/>
    <n v="0.61597222222222225"/>
    <d v="1899-12-30T00:02:23"/>
    <x v="2"/>
    <x v="0"/>
    <s v="47"/>
    <x v="0"/>
    <x v="0"/>
    <n v="8204882"/>
    <n v="24227948"/>
    <d v="2022-04-08T14:47:19"/>
    <d v="2022-04-08T14:49:42"/>
    <x v="0"/>
    <s v="ANA CAROLLYNE DA CRUZ MIRANDA"/>
    <n v="17281"/>
    <s v="SARAH DE SOUSA PEREIRA"/>
    <x v="1"/>
    <s v="PEDIU PARA LIGAR EM OUTRO MOMENTO"/>
    <s v="AGENDAMENTO"/>
    <x v="2"/>
    <m/>
    <m/>
    <n v="47999993272"/>
    <n v="47999993272"/>
    <d v="2022-04-08T15:18:00"/>
    <s v="Cacau_CC_31.03"/>
    <n v="1649440022507980"/>
    <s v="Preditivo"/>
    <n v="10738"/>
    <s v="CACAU SHOW CI"/>
    <s v="Não"/>
    <m/>
    <m/>
    <m/>
    <m/>
    <m/>
    <m/>
    <s v="Raquel de Oliveira Fagundes"/>
    <n v="11117586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2"/>
    <n v="0.62013888888888891"/>
    <d v="1899-12-30T00:04:42"/>
    <x v="1"/>
    <x v="0"/>
    <s v="12"/>
    <x v="1"/>
    <x v="1"/>
    <n v="8205406"/>
    <n v="23414209"/>
    <d v="2022-04-08T14:53:00"/>
    <d v="2022-04-08T14:57:42"/>
    <x v="0"/>
    <s v="SILVIO ANTONIO RIBEIRO BRUZACA JUNIOR"/>
    <n v="17286"/>
    <s v="SARAH DE SOUSA PEREIRA"/>
    <x v="0"/>
    <s v="CONFIRMOU PRESENÇA NA LOJA"/>
    <s v="ACEITE"/>
    <x v="0"/>
    <m/>
    <m/>
    <n v="12991209723"/>
    <m/>
    <m/>
    <s v="Cacau_CC_21.03"/>
    <n v="1649440352521610"/>
    <s v="Preditivo"/>
    <n v="10738"/>
    <s v="CACAU SHOW CI"/>
    <s v="Não"/>
    <m/>
    <m/>
    <m/>
    <m/>
    <m/>
    <m/>
    <s v="Thiago santos"/>
    <n v="385680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2"/>
    <n v="0.62430555555555556"/>
    <d v="1899-12-30T00:04:16"/>
    <x v="1"/>
    <x v="0"/>
    <s v="47"/>
    <x v="0"/>
    <x v="0"/>
    <n v="8205963"/>
    <n v="25386627"/>
    <d v="2022-04-08T14:59:44"/>
    <d v="2022-04-08T15:04:00"/>
    <x v="0"/>
    <s v="SILVIO ANTONIO RIBEIRO BRUZACA JUNIOR"/>
    <n v="17286"/>
    <s v="SARAH DE SOUSA PEREIRA"/>
    <x v="0"/>
    <s v="CONFIRMOU PRESENÇA NA LOJA"/>
    <s v="ACEITE"/>
    <x v="0"/>
    <m/>
    <m/>
    <n v="47996402906"/>
    <m/>
    <m/>
    <s v="Cacau_CC_01.04"/>
    <n v="1649440767539910"/>
    <s v="Preditivo"/>
    <n v="10738"/>
    <s v="CACAU SHOW CI"/>
    <s v="Não"/>
    <m/>
    <m/>
    <m/>
    <m/>
    <m/>
    <m/>
    <s v="Larissa juliana simÃ£o alano"/>
    <n v="5490503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3"/>
    <n v="0.64444444444444449"/>
    <d v="1899-12-30T00:04:34"/>
    <x v="2"/>
    <x v="0"/>
    <s v="11"/>
    <x v="1"/>
    <x v="1"/>
    <n v="8208443"/>
    <n v="24072722"/>
    <d v="2022-04-08T15:28:41"/>
    <d v="2022-04-08T15:33:15"/>
    <x v="0"/>
    <s v="ANA CAROLLYNE DA CRUZ MIRANDA"/>
    <n v="17281"/>
    <s v="SARAH DE SOUSA PEREIRA"/>
    <x v="0"/>
    <s v="CONFIRMOU PRESENÇA NA LOJA"/>
    <s v="ACEITE"/>
    <x v="0"/>
    <m/>
    <m/>
    <n v="11950468621"/>
    <m/>
    <m/>
    <s v="Cacau_CC_28.03"/>
    <n v="1649442510615980"/>
    <s v="Preditivo"/>
    <n v="10738"/>
    <s v="CACAU SHOW CI"/>
    <s v="Não"/>
    <m/>
    <m/>
    <m/>
    <m/>
    <m/>
    <m/>
    <s v="HeloÃ­sa ciryco da Silva godoi"/>
    <n v="33223269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3"/>
    <n v="0.6430555555555556"/>
    <d v="1899-12-30T00:04:59"/>
    <x v="1"/>
    <x v="0"/>
    <s v="11"/>
    <x v="1"/>
    <x v="1"/>
    <n v="8208281"/>
    <n v="25449538"/>
    <d v="2022-04-08T15:26:59"/>
    <d v="2022-04-08T15:31:58"/>
    <x v="0"/>
    <s v="SILVIO ANTONIO RIBEIRO BRUZACA JUNIOR"/>
    <n v="17286"/>
    <s v="SARAH DE SOUSA PEREIRA"/>
    <x v="0"/>
    <s v="CONFIRMOU PRESENÇA NA LOJA"/>
    <s v="ACEITE"/>
    <x v="0"/>
    <m/>
    <m/>
    <n v="11962974072"/>
    <m/>
    <m/>
    <s v="Cacau_CC_06.04"/>
    <n v="1649442392609320"/>
    <s v="Preditivo"/>
    <n v="10738"/>
    <s v="CACAU SHOW CI"/>
    <s v="Não"/>
    <m/>
    <m/>
    <m/>
    <m/>
    <m/>
    <m/>
    <s v="Carolyne de oliveira soares Alves"/>
    <n v="51082630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4"/>
    <n v="0.66249999999999998"/>
    <d v="1899-12-30T00:06:37"/>
    <x v="1"/>
    <x v="0"/>
    <s v="51"/>
    <x v="2"/>
    <x v="0"/>
    <n v="8211118"/>
    <n v="23694352"/>
    <d v="2022-04-08T15:54:20"/>
    <d v="2022-04-08T16:00:57"/>
    <x v="0"/>
    <s v="SILVIO ANTONIO RIBEIRO BRUZACA JUNIOR"/>
    <n v="17286"/>
    <s v="SARAH DE SOUSA PEREIRA"/>
    <x v="1"/>
    <s v="CLIENTE VAI ANALISAR A PROPOSTA"/>
    <s v="AGENDAMENTO"/>
    <x v="5"/>
    <m/>
    <m/>
    <n v="51998899669"/>
    <n v="51998899669"/>
    <d v="2022-04-25T16:30:00"/>
    <s v="Cacau_CC_25.03.csv"/>
    <n v="1649444043737010"/>
    <s v="Preditivo"/>
    <n v="10738"/>
    <s v="CACAU SHOW CI"/>
    <s v="Não"/>
    <m/>
    <m/>
    <m/>
    <m/>
    <m/>
    <m/>
    <s v="Jiana Pavanato Rubert"/>
    <n v="2464749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5"/>
    <n v="0.66666666666666663"/>
    <d v="1899-12-30T00:00:23"/>
    <x v="2"/>
    <x v="0"/>
    <s v="11"/>
    <x v="1"/>
    <x v="1"/>
    <n v="8211782"/>
    <n v="24228091"/>
    <d v="2022-04-08T16:00:52"/>
    <d v="2022-04-08T16:01:15"/>
    <x v="0"/>
    <s v="ANA CAROLLYNE DA CRUZ MIRANDA"/>
    <n v="17281"/>
    <s v="SARAH DE SOUSA PEREIRA"/>
    <x v="1"/>
    <s v="SOBRE HORÁRIOS DE ATENDIMENTO"/>
    <s v="AGENDAMENTO"/>
    <x v="4"/>
    <m/>
    <m/>
    <n v="11994934755"/>
    <n v="11994934755"/>
    <d v="2022-04-08T16:31:00"/>
    <s v="Cacau_CC_31.03"/>
    <n v="1649444431770890"/>
    <s v="Preditivo"/>
    <n v="10738"/>
    <s v="CACAU SHOW CI"/>
    <s v="Não"/>
    <m/>
    <m/>
    <m/>
    <m/>
    <m/>
    <m/>
    <s v="Liliane Rodrigues da Silva"/>
    <n v="34707679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5"/>
    <n v="0.66805555555555562"/>
    <d v="1899-12-30T00:03:50"/>
    <x v="2"/>
    <x v="0"/>
    <s v="15"/>
    <x v="1"/>
    <x v="1"/>
    <n v="8211905"/>
    <n v="23187233"/>
    <d v="2022-04-08T16:02:10"/>
    <d v="2022-04-08T16:06:00"/>
    <x v="0"/>
    <s v="ANA CAROLLYNE DA CRUZ MIRANDA"/>
    <n v="17281"/>
    <s v="SARAH DE SOUSA PEREIRA"/>
    <x v="1"/>
    <s v="PEDIU PARA LIGAR EM OUTRO MOMENTO"/>
    <s v="AGENDAMENTO"/>
    <x v="2"/>
    <m/>
    <m/>
    <n v="15981556945"/>
    <n v="15981556945"/>
    <d v="2022-04-08T16:34:00"/>
    <s v="Cacau_CC_18.03"/>
    <n v="1649444508777860"/>
    <s v="Preditivo"/>
    <n v="10738"/>
    <s v="CACAU SHOW CI"/>
    <s v="Não"/>
    <m/>
    <m/>
    <m/>
    <m/>
    <m/>
    <m/>
    <s v="Andreia Lopes de Almeida"/>
    <n v="16444704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5"/>
    <n v="0.66736111111111107"/>
    <d v="1899-12-30T00:04:23"/>
    <x v="1"/>
    <x v="0"/>
    <s v="19"/>
    <x v="1"/>
    <x v="1"/>
    <n v="8211807"/>
    <n v="23637925"/>
    <d v="2022-04-08T16:01:07"/>
    <d v="2022-04-08T16:05:30"/>
    <x v="0"/>
    <s v="SILVIO ANTONIO RIBEIRO BRUZACA JUNIOR"/>
    <n v="17286"/>
    <s v="SARAH DE SOUSA PEREIRA"/>
    <x v="0"/>
    <s v="CONFIRMOU PRESENÇA NA LOJA"/>
    <s v="ACEITE"/>
    <x v="0"/>
    <m/>
    <m/>
    <n v="19971340314"/>
    <m/>
    <m/>
    <s v="Cacau_CC_24.03"/>
    <n v="1649444453772780"/>
    <s v="Preditivo"/>
    <n v="10738"/>
    <s v="CACAU SHOW CI"/>
    <s v="Não"/>
    <m/>
    <m/>
    <m/>
    <m/>
    <m/>
    <m/>
    <s v="PatrÃ­cia Modesto"/>
    <n v="21886612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5"/>
    <n v="0.6743055555555556"/>
    <d v="1899-12-30T00:04:53"/>
    <x v="1"/>
    <x v="0"/>
    <s v="11"/>
    <x v="1"/>
    <x v="1"/>
    <n v="8212631"/>
    <n v="25426274"/>
    <d v="2022-04-08T16:11:10"/>
    <d v="2022-04-08T16:16:03"/>
    <x v="0"/>
    <s v="SILVIO ANTONIO RIBEIRO BRUZACA JUNIOR"/>
    <n v="17286"/>
    <s v="SARAH DE SOUSA PEREIRA"/>
    <x v="0"/>
    <s v="CONFIRMOU PRESENÇA NA LOJA"/>
    <s v="ACEITE"/>
    <x v="0"/>
    <m/>
    <m/>
    <n v="11993417139"/>
    <m/>
    <m/>
    <s v="Cacau_CC_04.04"/>
    <n v="1649445036809030"/>
    <s v="Preditivo"/>
    <n v="10738"/>
    <s v="CACAU SHOW CI"/>
    <s v="Não"/>
    <m/>
    <m/>
    <m/>
    <m/>
    <m/>
    <m/>
    <s v="Bruna Gomes de Oliveira Domingues"/>
    <n v="771983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5"/>
    <n v="0.68541666666666667"/>
    <d v="1899-12-30T00:02:05"/>
    <x v="2"/>
    <x v="0"/>
    <s v="16"/>
    <x v="1"/>
    <x v="1"/>
    <n v="8214199"/>
    <n v="25536789"/>
    <d v="2022-04-08T16:27:13"/>
    <d v="2022-04-08T16:29:18"/>
    <x v="0"/>
    <s v="ANA CAROLLYNE DA CRUZ MIRANDA"/>
    <n v="17281"/>
    <s v="SARAH DE SOUSA PEREIRA"/>
    <x v="0"/>
    <s v="CONFIRMOU PRESENÇA NA LOJA"/>
    <s v="ACEITE"/>
    <x v="0"/>
    <m/>
    <m/>
    <n v="16991232309"/>
    <m/>
    <m/>
    <s v="Cacau_CC_08.04"/>
    <n v="1649445979877220"/>
    <s v="Preditivo"/>
    <n v="10738"/>
    <s v="CACAU SHOW CI"/>
    <s v="Não"/>
    <m/>
    <m/>
    <m/>
    <m/>
    <m/>
    <m/>
    <s v="Jaqueline cristina santos guim"/>
    <n v="54885599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5"/>
    <n v="0.68333333333333324"/>
    <d v="1899-12-30T00:07:09"/>
    <x v="1"/>
    <x v="0"/>
    <s v="11"/>
    <x v="1"/>
    <x v="1"/>
    <n v="8213856"/>
    <n v="25536769"/>
    <d v="2022-04-08T16:24:03"/>
    <d v="2022-04-08T16:31:12"/>
    <x v="0"/>
    <s v="SILVIO ANTONIO RIBEIRO BRUZACA JUNIOR"/>
    <n v="17286"/>
    <s v="SARAH DE SOUSA PEREIRA"/>
    <x v="0"/>
    <s v="CONFIRMOU PRESENÇA NA LOJA"/>
    <s v="ACEITE"/>
    <x v="0"/>
    <m/>
    <m/>
    <n v="11957772537"/>
    <m/>
    <m/>
    <s v="Cacau_CC_08.04"/>
    <n v="1649445831865720"/>
    <s v="Preditivo"/>
    <n v="10738"/>
    <s v="CACAU SHOW CI"/>
    <s v="Não"/>
    <m/>
    <m/>
    <m/>
    <m/>
    <m/>
    <m/>
    <s v="Lilian Priscila de Freitas"/>
    <n v="33190387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6"/>
    <n v="0.68958333333333333"/>
    <d v="1899-12-30T00:00:20"/>
    <x v="2"/>
    <x v="0"/>
    <s v="11"/>
    <x v="1"/>
    <x v="1"/>
    <n v="8214838"/>
    <n v="25536855"/>
    <d v="2022-04-08T16:33:19"/>
    <d v="2022-04-08T16:33:39"/>
    <x v="0"/>
    <s v="ANA CAROLLYNE DA CRUZ MIRANDA"/>
    <n v="17281"/>
    <s v="SARAH DE SOUSA PEREIRA"/>
    <x v="1"/>
    <s v="PREFERIU FALAR PELO WHATSAPP"/>
    <s v="AGENDAMENTO"/>
    <x v="1"/>
    <m/>
    <m/>
    <n v="11968587803"/>
    <n v="11968587803"/>
    <d v="2022-04-08T17:03:00"/>
    <s v="Cacau_CC_08.04"/>
    <n v="1649446306898510"/>
    <s v="Preditivo"/>
    <n v="10738"/>
    <s v="CACAU SHOW CI"/>
    <s v="Não"/>
    <m/>
    <m/>
    <m/>
    <m/>
    <m/>
    <m/>
    <s v="AMANDA APARECIDA BEZERRA"/>
    <n v="42392427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6"/>
    <n v="0.68819444444444444"/>
    <d v="1899-12-30T00:04:47"/>
    <x v="1"/>
    <x v="0"/>
    <s v="19"/>
    <x v="1"/>
    <x v="1"/>
    <n v="8214652"/>
    <n v="25536842"/>
    <d v="2022-04-08T16:31:41"/>
    <d v="2022-04-08T16:36:28"/>
    <x v="0"/>
    <s v="SILVIO ANTONIO RIBEIRO BRUZACA JUNIOR"/>
    <n v="17286"/>
    <s v="SARAH DE SOUSA PEREIRA"/>
    <x v="0"/>
    <s v="CONFIRMOU PRESENÇA NA LOJA"/>
    <s v="ACEITE"/>
    <x v="0"/>
    <m/>
    <m/>
    <n v="19971265478"/>
    <m/>
    <m/>
    <s v="Cacau_CC_08.04"/>
    <n v="1649446259895660"/>
    <s v="Preditivo"/>
    <n v="10738"/>
    <s v="CACAU SHOW CI"/>
    <s v="Não"/>
    <m/>
    <m/>
    <m/>
    <m/>
    <m/>
    <m/>
    <s v="ThaÃ­s contreiras maciel"/>
    <n v="45423762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6"/>
    <n v="0.69374999999999998"/>
    <d v="1899-12-30T00:04:43"/>
    <x v="1"/>
    <x v="0"/>
    <s v="11"/>
    <x v="1"/>
    <x v="1"/>
    <n v="8215479"/>
    <n v="25462159"/>
    <d v="2022-04-08T16:39:29"/>
    <d v="2022-04-08T16:44:12"/>
    <x v="0"/>
    <s v="SILVIO ANTONIO RIBEIRO BRUZACA JUNIOR"/>
    <n v="17286"/>
    <s v="SARAH DE SOUSA PEREIRA"/>
    <x v="0"/>
    <s v="CONFIRMOU PRESENÇA NA LOJA"/>
    <s v="ACEITE"/>
    <x v="0"/>
    <m/>
    <m/>
    <n v="11933521480"/>
    <m/>
    <m/>
    <s v="Cacau_CC_07.04"/>
    <n v="1649446738930440"/>
    <s v="Preditivo"/>
    <n v="10738"/>
    <s v="CACAU SHOW CI"/>
    <s v="Não"/>
    <m/>
    <m/>
    <m/>
    <m/>
    <m/>
    <m/>
    <s v="Tamily Alice Campos Silva"/>
    <n v="406541378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6"/>
    <n v="0.70694444444444438"/>
    <d v="1899-12-30T00:00:17"/>
    <x v="2"/>
    <x v="0"/>
    <s v="47"/>
    <x v="0"/>
    <x v="0"/>
    <n v="8217368"/>
    <n v="25386708"/>
    <d v="2022-04-08T16:58:53"/>
    <d v="2022-04-08T16:59:10"/>
    <x v="0"/>
    <s v="ANA CAROLLYNE DA CRUZ MIRANDA"/>
    <n v="17281"/>
    <s v="SARAH DE SOUSA PEREIRA"/>
    <x v="1"/>
    <s v="CLIENTE VAI ANALISAR A PROPOSTA"/>
    <s v="AGENDAMENTO"/>
    <x v="5"/>
    <m/>
    <m/>
    <n v="47996245072"/>
    <n v="47996245072"/>
    <d v="2022-04-08T17:29:00"/>
    <s v="Cacau_CC_01.04"/>
    <n v="1649447673999400"/>
    <s v="Preditivo"/>
    <n v="10738"/>
    <s v="CACAU SHOW CI"/>
    <s v="Não"/>
    <m/>
    <m/>
    <m/>
    <m/>
    <m/>
    <m/>
    <s v="Lilian Cristine Wagner"/>
    <n v="914554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7"/>
    <n v="0.70833333333333337"/>
    <d v="1899-12-30T00:00:41"/>
    <x v="2"/>
    <x v="0"/>
    <s v="51"/>
    <x v="2"/>
    <x v="0"/>
    <n v="8217558"/>
    <n v="25386616"/>
    <d v="2022-04-08T17:00:52"/>
    <d v="2022-04-08T17:01:33"/>
    <x v="0"/>
    <s v="ANA CAROLLYNE DA CRUZ MIRANDA"/>
    <n v="17281"/>
    <s v="SARAH DE SOUSA PEREIRA"/>
    <x v="1"/>
    <s v="SOBRE HORÁRIOS DE ATENDIMENTO"/>
    <s v="AGENDAMENTO"/>
    <x v="4"/>
    <m/>
    <m/>
    <n v="51993051404"/>
    <n v="51993051404"/>
    <d v="2022-04-08T17:31:00"/>
    <s v="Cacau_CC_01.04"/>
    <n v="1.64944799910216E+16"/>
    <s v="Preditivo"/>
    <n v="10738"/>
    <s v="CACAU SHOW CI"/>
    <s v="Não"/>
    <m/>
    <m/>
    <m/>
    <m/>
    <m/>
    <m/>
    <s v="Mikaela da Silva Alves"/>
    <n v="5588564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6"/>
    <n v="0.70416666666666661"/>
    <d v="1899-12-30T00:15:12"/>
    <x v="1"/>
    <x v="0"/>
    <s v="11"/>
    <x v="1"/>
    <x v="1"/>
    <n v="8216992"/>
    <n v="23637911"/>
    <d v="2022-04-08T16:54:30"/>
    <d v="2022-04-08T17:09:42"/>
    <x v="0"/>
    <s v="SILVIO ANTONIO RIBEIRO BRUZACA JUNIOR"/>
    <n v="17286"/>
    <s v="SARAH DE SOUSA PEREIRA"/>
    <x v="0"/>
    <s v="CONFIRMOU PRESENÇA NA LOJA"/>
    <s v="ACEITE"/>
    <x v="0"/>
    <m/>
    <m/>
    <n v="11961810406"/>
    <m/>
    <m/>
    <s v="Cacau_CC_24.03"/>
    <n v="1649447646996940"/>
    <s v="Preditivo"/>
    <n v="10738"/>
    <s v="CACAU SHOW CI"/>
    <s v="Não"/>
    <m/>
    <m/>
    <m/>
    <m/>
    <m/>
    <m/>
    <s v="Cairo de Paula Gomes Noronha"/>
    <n v="43486064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7"/>
    <n v="0.71388888888888891"/>
    <d v="1899-12-30T00:01:32"/>
    <x v="2"/>
    <x v="0"/>
    <s v="11"/>
    <x v="1"/>
    <x v="1"/>
    <n v="8217922"/>
    <n v="23694467"/>
    <d v="2022-04-08T17:08:56"/>
    <d v="2022-04-08T17:10:28"/>
    <x v="0"/>
    <s v="ANA CAROLLYNE DA CRUZ MIRANDA"/>
    <n v="17281"/>
    <s v="SARAH DE SOUSA PEREIRA"/>
    <x v="0"/>
    <s v="CONFIRMOU PRESENÇA NA LOJA"/>
    <s v="ACEITE"/>
    <x v="0"/>
    <m/>
    <m/>
    <n v="11995621354"/>
    <m/>
    <m/>
    <s v="Cacau_CC_25.03.csv"/>
    <n v="1.6494482221031E+16"/>
    <s v="Preditivo"/>
    <n v="10738"/>
    <s v="CACAU SHOW CI"/>
    <s v="Não"/>
    <m/>
    <m/>
    <m/>
    <m/>
    <m/>
    <m/>
    <s v="Kethelen santos moreno"/>
    <n v="47499181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7"/>
    <n v="0.72499999999999998"/>
    <d v="1899-12-30T00:03:11"/>
    <x v="1"/>
    <x v="0"/>
    <s v="18"/>
    <x v="1"/>
    <x v="1"/>
    <n v="8219045"/>
    <n v="25536791"/>
    <d v="2022-04-08T17:24:51"/>
    <d v="2022-04-08T17:28:02"/>
    <x v="0"/>
    <s v="SILVIO ANTONIO RIBEIRO BRUZACA JUNIOR"/>
    <n v="17286"/>
    <s v="SARAH DE SOUSA PEREIRA"/>
    <x v="1"/>
    <s v="CLIENTE VAI ANALISAR A PROPOSTA"/>
    <s v="AGENDAMENTO"/>
    <x v="5"/>
    <m/>
    <m/>
    <n v="18996082712"/>
    <n v="18996082712"/>
    <d v="2022-04-20T17:57:00"/>
    <s v="Cacau_CC_08.04"/>
    <n v="1.64944947510935E+16"/>
    <s v="Preditivo"/>
    <n v="10738"/>
    <s v="CACAU SHOW CI"/>
    <s v="Não"/>
    <m/>
    <m/>
    <m/>
    <m/>
    <m/>
    <m/>
    <s v="MariÃ©li LetÃ­cia Ferreira MagalhÃ£es"/>
    <n v="47399270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8"/>
    <n v="0.74236111111111114"/>
    <d v="1899-12-30T00:05:58"/>
    <x v="2"/>
    <x v="0"/>
    <s v="13"/>
    <x v="1"/>
    <x v="1"/>
    <n v="8220926"/>
    <n v="23434376"/>
    <d v="2022-04-08T17:49:39"/>
    <d v="2022-04-08T17:55:37"/>
    <x v="0"/>
    <s v="ANA CAROLLYNE DA CRUZ MIRANDA"/>
    <n v="17281"/>
    <s v="SARAH DE SOUSA PEREIRA"/>
    <x v="0"/>
    <s v="CONFIRMOU PRESENÇA NA LOJA"/>
    <s v="ACEITE"/>
    <x v="0"/>
    <m/>
    <m/>
    <n v="13996101641"/>
    <m/>
    <m/>
    <s v="Cacau_CC_22.03"/>
    <n v="1.64945087211752E+16"/>
    <s v="Preditivo"/>
    <n v="10738"/>
    <s v="CACAU SHOW CI"/>
    <s v="Não"/>
    <m/>
    <m/>
    <m/>
    <m/>
    <m/>
    <m/>
    <s v="Leticia de Castro"/>
    <n v="36364060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9"/>
    <n v="0.76041666666666663"/>
    <d v="1899-12-30T00:00:56"/>
    <x v="2"/>
    <x v="0"/>
    <s v="55"/>
    <x v="2"/>
    <x v="0"/>
    <n v="8222977"/>
    <n v="25536781"/>
    <d v="2022-04-08T18:15:04"/>
    <d v="2022-04-08T18:16:00"/>
    <x v="0"/>
    <s v="ANA CAROLLYNE DA CRUZ MIRANDA"/>
    <n v="17281"/>
    <s v="SARAH DE SOUSA PEREIRA"/>
    <x v="1"/>
    <s v="PEDIU PARA LIGAR EM OUTRO MOMENTO"/>
    <s v="AGENDAMENTO"/>
    <x v="2"/>
    <m/>
    <m/>
    <n v="55999293234"/>
    <n v="55999293234"/>
    <d v="2022-04-08T18:45:00"/>
    <s v="Cacau_CC_08.04"/>
    <n v="1.64945236512572E+16"/>
    <s v="Preditivo"/>
    <n v="10738"/>
    <s v="CACAU SHOW CI"/>
    <s v="Não"/>
    <m/>
    <m/>
    <m/>
    <m/>
    <m/>
    <m/>
    <s v="JoÃ£o JosÃ© Luiz flores da silva"/>
    <n v="78065259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9"/>
    <n v="0.75763888888888886"/>
    <d v="1899-12-30T00:05:12"/>
    <x v="1"/>
    <x v="0"/>
    <s v="19"/>
    <x v="1"/>
    <x v="1"/>
    <n v="8222714"/>
    <n v="25536761"/>
    <d v="2022-04-08T18:11:43"/>
    <d v="2022-04-08T18:16:55"/>
    <x v="0"/>
    <s v="SILVIO ANTONIO RIBEIRO BRUZACA JUNIOR"/>
    <n v="17286"/>
    <s v="SARAH DE SOUSA PEREIRA"/>
    <x v="0"/>
    <s v="CONFIRMOU PRESENÇA NA LOJA"/>
    <s v="ACEITE"/>
    <x v="0"/>
    <m/>
    <m/>
    <n v="19992507354"/>
    <m/>
    <m/>
    <s v="Cacau_CC_08.04"/>
    <n v="1.64945228912545E+16"/>
    <s v="Preditivo"/>
    <n v="10738"/>
    <s v="CACAU SHOW CI"/>
    <s v="Não"/>
    <m/>
    <m/>
    <m/>
    <m/>
    <m/>
    <m/>
    <s v="Breno da cruz santos"/>
    <n v="4571395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9"/>
    <n v="0.77013888888888893"/>
    <d v="1899-12-30T00:02:41"/>
    <x v="2"/>
    <x v="0"/>
    <s v="47"/>
    <x v="0"/>
    <x v="0"/>
    <n v="8224141"/>
    <n v="25462309"/>
    <d v="2022-04-08T18:29:53"/>
    <d v="2022-04-08T18:32:34"/>
    <x v="0"/>
    <s v="ANA CAROLLYNE DA CRUZ MIRANDA"/>
    <n v="17281"/>
    <s v="SARAH DE SOUSA PEREIRA"/>
    <x v="1"/>
    <s v="SOBRE HORÁRIOS DE ATENDIMENTO"/>
    <s v="AGENDAMENTO"/>
    <x v="4"/>
    <m/>
    <m/>
    <n v="47991292305"/>
    <n v="47991292305"/>
    <d v="2022-04-08T19:00:00"/>
    <s v="Cacau_CC_07.04"/>
    <n v="1.64945336513139E+16"/>
    <s v="Preditivo"/>
    <n v="10738"/>
    <s v="CACAU SHOW CI"/>
    <s v="Não"/>
    <m/>
    <m/>
    <m/>
    <m/>
    <m/>
    <m/>
    <s v="Luanna Rodrigues de Oliveira"/>
    <n v="6580847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20"/>
    <n v="0.77222222222222225"/>
    <d v="1899-12-30T00:00:22"/>
    <x v="2"/>
    <x v="0"/>
    <s v="18"/>
    <x v="1"/>
    <x v="1"/>
    <n v="8224362"/>
    <n v="25462351"/>
    <d v="2022-04-08T18:32:37"/>
    <d v="2022-04-08T18:32:59"/>
    <x v="0"/>
    <s v="ANA CAROLLYNE DA CRUZ MIRANDA"/>
    <n v="17281"/>
    <s v="SARAH DE SOUSA PEREIRA"/>
    <x v="1"/>
    <s v="CLIENTE VAI ANALISAR A PROPOSTA"/>
    <s v="AGENDAMENTO"/>
    <x v="5"/>
    <m/>
    <m/>
    <n v="18996705442"/>
    <n v="18996705442"/>
    <d v="2022-04-08T19:02:00"/>
    <s v="Cacau_CC_07.04"/>
    <n v="1.64945346113201E+16"/>
    <s v="Preditivo"/>
    <n v="10738"/>
    <s v="CACAU SHOW CI"/>
    <s v="Não"/>
    <m/>
    <m/>
    <m/>
    <m/>
    <m/>
    <m/>
    <s v="Tainara da Silva Santos"/>
    <n v="40023287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20"/>
    <n v="0.77916666666666667"/>
    <d v="1899-12-30T00:00:27"/>
    <x v="2"/>
    <x v="0"/>
    <s v="12"/>
    <x v="1"/>
    <x v="1"/>
    <n v="8225098"/>
    <n v="25426395"/>
    <d v="2022-04-08T18:42:13"/>
    <d v="2022-04-08T18:42:40"/>
    <x v="0"/>
    <s v="ANA CAROLLYNE DA CRUZ MIRANDA"/>
    <n v="17281"/>
    <s v="SARAH DE SOUSA PEREIRA"/>
    <x v="1"/>
    <s v="SOBRE HORÁRIOS DE ATENDIMENTO"/>
    <s v="AGENDAMENTO"/>
    <x v="4"/>
    <m/>
    <m/>
    <n v="12996164247"/>
    <n v="12996164247"/>
    <d v="2022-04-08T19:12:00"/>
    <s v="Cacau_CC_05.04"/>
    <n v="1.64945387213497E+16"/>
    <s v="Preditivo"/>
    <n v="10738"/>
    <s v="CACAU SHOW CI"/>
    <s v="Não"/>
    <m/>
    <m/>
    <m/>
    <m/>
    <m/>
    <m/>
    <s v="VitÃ³ria Karoline Santos De Oliveira"/>
    <n v="49470505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20"/>
    <n v="0.78680555555555554"/>
    <d v="1899-12-30T00:00:10"/>
    <x v="2"/>
    <x v="0"/>
    <s v="11"/>
    <x v="1"/>
    <x v="1"/>
    <n v="8225649"/>
    <n v="23694257"/>
    <d v="2022-04-08T18:53:15"/>
    <d v="2022-04-08T18:53:25"/>
    <x v="0"/>
    <s v="ANA CAROLLYNE DA CRUZ MIRANDA"/>
    <n v="17281"/>
    <s v="SARAH DE SOUSA PEREIRA"/>
    <x v="1"/>
    <s v="SOBRE HORÁRIOS DE ATENDIMENTO"/>
    <s v="AGENDAMENTO"/>
    <x v="4"/>
    <m/>
    <m/>
    <n v="11990020544"/>
    <n v="11990020544"/>
    <d v="2022-04-08T19:23:00"/>
    <s v="Cacau_CC_25.03.csv"/>
    <n v="1.649454765141E+16"/>
    <s v="Preditivo"/>
    <n v="10738"/>
    <s v="CACAU SHOW CI"/>
    <s v="Não"/>
    <m/>
    <m/>
    <m/>
    <m/>
    <m/>
    <m/>
    <s v="Angelina Domingos"/>
    <n v="2288669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21"/>
    <n v="0.79999999999999993"/>
    <d v="1899-12-30T00:01:23"/>
    <x v="2"/>
    <x v="0"/>
    <s v="47"/>
    <x v="0"/>
    <x v="0"/>
    <n v="8226225"/>
    <n v="25426213"/>
    <d v="2022-04-08T19:12:04"/>
    <d v="2022-04-08T19:13:27"/>
    <x v="0"/>
    <s v="ANA CAROLLYNE DA CRUZ MIRANDA"/>
    <n v="17281"/>
    <s v="SARAH DE SOUSA PEREIRA"/>
    <x v="1"/>
    <s v="PEDIU PARA LIGAR EM OUTRO MOMENTO"/>
    <s v="AGENDAMENTO"/>
    <x v="2"/>
    <m/>
    <m/>
    <n v="47992537593"/>
    <n v="47992537593"/>
    <d v="2022-04-08T19:42:00"/>
    <s v="Cacau_CC_04.04"/>
    <n v="1.649455823144E+16"/>
    <s v="Preditivo"/>
    <n v="10738"/>
    <s v="CACAU SHOW CI"/>
    <s v="Não"/>
    <m/>
    <m/>
    <m/>
    <m/>
    <m/>
    <m/>
    <s v="Stephanie Carol montero tuesta"/>
    <n v="700230236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21"/>
    <n v="0.80069444444444438"/>
    <d v="1899-12-30T00:08:16"/>
    <x v="2"/>
    <x v="0"/>
    <s v="55"/>
    <x v="2"/>
    <x v="0"/>
    <n v="8226275"/>
    <n v="24165549"/>
    <d v="2022-04-08T19:13:40"/>
    <d v="2022-04-08T19:21:56"/>
    <x v="0"/>
    <s v="ANA CAROLLYNE DA CRUZ MIRANDA"/>
    <n v="17281"/>
    <s v="SARAH DE SOUSA PEREIRA"/>
    <x v="0"/>
    <s v="CONFIRMOU PRESENÇA NA LOJA"/>
    <s v="ACEITE"/>
    <x v="0"/>
    <m/>
    <m/>
    <n v="55999454032"/>
    <m/>
    <m/>
    <s v="Cacau_CC_30.03"/>
    <n v="1.64945599214423E+16"/>
    <s v="Preditivo"/>
    <n v="10738"/>
    <s v="CACAU SHOW CI"/>
    <s v="Não"/>
    <m/>
    <m/>
    <m/>
    <m/>
    <m/>
    <m/>
    <s v="Michele Batista Peres"/>
    <n v="9111880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21"/>
    <n v="0.80902777777777779"/>
    <d v="1899-12-30T00:07:31"/>
    <x v="1"/>
    <x v="0"/>
    <s v="13"/>
    <x v="1"/>
    <x v="1"/>
    <n v="8226679"/>
    <n v="24228004"/>
    <d v="2022-04-08T19:25:01"/>
    <d v="2022-04-08T19:32:32"/>
    <x v="0"/>
    <s v="SILVIO ANTONIO RIBEIRO BRUZACA JUNIOR"/>
    <n v="17286"/>
    <s v="SARAH DE SOUSA PEREIRA"/>
    <x v="0"/>
    <s v="CONFIRMOU PRESENÇA NA LOJA"/>
    <s v="ACEITE"/>
    <x v="0"/>
    <m/>
    <m/>
    <n v="13974278890"/>
    <m/>
    <m/>
    <s v="Cacau_CC_31.03"/>
    <n v="1.64945667414565E+16"/>
    <s v="Preditivo"/>
    <n v="10738"/>
    <s v="CACAU SHOW CI"/>
    <s v="Não"/>
    <m/>
    <m/>
    <m/>
    <m/>
    <m/>
    <m/>
    <s v="Thifanny carolinny"/>
    <n v="49726826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0"/>
    <n v="0.33402777777777781"/>
    <d v="1899-12-30T00:01:15"/>
    <x v="2"/>
    <x v="1"/>
    <s v="49"/>
    <x v="0"/>
    <x v="0"/>
    <n v="8232453"/>
    <n v="25536770"/>
    <d v="2022-04-09T08:01:29"/>
    <d v="2022-04-09T08:02:44"/>
    <x v="0"/>
    <s v="ANA CAROLLYNE DA CRUZ MIRANDA"/>
    <n v="17281"/>
    <s v="SARAH DE SOUSA PEREIRA"/>
    <x v="1"/>
    <s v="PEDIU PARA LIGAR EM OUTRO MOMENTO"/>
    <s v="AGENDAMENTO"/>
    <x v="2"/>
    <m/>
    <m/>
    <n v="49999920163"/>
    <n v="49999920163"/>
    <d v="2022-04-11T08:32:00"/>
    <s v="Cacau_CC_08.04"/>
    <n v="16495020632044"/>
    <s v="Preditivo"/>
    <n v="10738"/>
    <s v="CACAU SHOW CI"/>
    <s v="Não"/>
    <m/>
    <m/>
    <m/>
    <m/>
    <m/>
    <m/>
    <s v="Marcielone Braz"/>
    <n v="98910124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0"/>
    <n v="0.3347222222222222"/>
    <d v="1899-12-30T00:03:27"/>
    <x v="0"/>
    <x v="1"/>
    <s v="11"/>
    <x v="1"/>
    <x v="1"/>
    <n v="8232454"/>
    <n v="25536798"/>
    <d v="2022-04-09T08:02:06"/>
    <d v="2022-04-09T08:05:33"/>
    <x v="0"/>
    <s v="BIANCA MOREIRA TERCEIRO"/>
    <n v="17283"/>
    <s v="SARAH DE SOUSA PEREIRA"/>
    <x v="1"/>
    <s v="PEDIU PARA LIGAR EM OUTRO MOMENTO"/>
    <s v="AGENDAMENTO"/>
    <x v="2"/>
    <m/>
    <m/>
    <n v="11984727460"/>
    <n v="11984727460"/>
    <d v="2022-04-09T13:30:00"/>
    <s v="Cacau_CC_08.04"/>
    <n v="16495021152774"/>
    <s v="Preditivo"/>
    <n v="10738"/>
    <s v="CACAU SHOW CI"/>
    <s v="Não"/>
    <m/>
    <m/>
    <m/>
    <m/>
    <m/>
    <m/>
    <s v="Luana aparecida tavares"/>
    <n v="38776172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0"/>
    <n v="0.33819444444444446"/>
    <d v="1899-12-30T00:00:33"/>
    <x v="0"/>
    <x v="1"/>
    <s v="51"/>
    <x v="2"/>
    <x v="0"/>
    <n v="8232462"/>
    <n v="25536928"/>
    <d v="2022-04-09T08:07:52"/>
    <d v="2022-04-09T08:08:25"/>
    <x v="0"/>
    <s v="BIANCA MOREIRA TERCEIRO"/>
    <n v="17283"/>
    <s v="SARAH DE SOUSA PEREIRA"/>
    <x v="1"/>
    <s v="PEDIU PARA LIGAR EM OUTRO MOMENTO"/>
    <s v="AGENDAMENTO"/>
    <x v="2"/>
    <m/>
    <m/>
    <n v="51992791687"/>
    <n v="51992791687"/>
    <d v="2022-04-09T12:30:00"/>
    <s v="Cacau_CC_08.04"/>
    <n v="16495024487014"/>
    <s v="Preditivo"/>
    <n v="10738"/>
    <s v="CACAU SHOW CI"/>
    <s v="Não"/>
    <m/>
    <m/>
    <m/>
    <m/>
    <m/>
    <m/>
    <s v="Luan Gomes CorrÃªa Marcelino"/>
    <n v="85739960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0"/>
    <n v="0.33819444444444446"/>
    <d v="1899-12-30T00:05:23"/>
    <x v="2"/>
    <x v="1"/>
    <s v="15"/>
    <x v="1"/>
    <x v="1"/>
    <n v="8232461"/>
    <n v="25536940"/>
    <d v="2022-04-09T08:07:51"/>
    <d v="2022-04-09T08:13:14"/>
    <x v="0"/>
    <s v="ANA CAROLLYNE DA CRUZ MIRANDA"/>
    <n v="17281"/>
    <s v="SARAH DE SOUSA PEREIRA"/>
    <x v="0"/>
    <s v="CONFIRMOU PRESENÇA NA LOJA"/>
    <s v="ACEITE"/>
    <x v="0"/>
    <m/>
    <m/>
    <n v="15991680652"/>
    <m/>
    <m/>
    <s v="Cacau_CC_08.04"/>
    <n v="16495024547264"/>
    <s v="Preditivo"/>
    <n v="10738"/>
    <s v="CACAU SHOW CI"/>
    <s v="Não"/>
    <m/>
    <m/>
    <m/>
    <m/>
    <m/>
    <m/>
    <s v="CAROLINE APARECIDA DE CAMPOS ROSENO"/>
    <n v="423776068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0"/>
    <n v="0.33819444444444446"/>
    <d v="1899-12-30T00:04:30"/>
    <x v="1"/>
    <x v="1"/>
    <s v="14"/>
    <x v="1"/>
    <x v="1"/>
    <n v="8232460"/>
    <n v="25536923"/>
    <d v="2022-04-09T08:07:39"/>
    <d v="2022-04-09T08:12:09"/>
    <x v="0"/>
    <s v="SILVIO ANTONIO RIBEIRO BRUZACA JUNIOR"/>
    <n v="17286"/>
    <s v="SARAH DE SOUSA PEREIRA"/>
    <x v="1"/>
    <s v="CLIENTE VAI ANALISAR A PROPOSTA"/>
    <s v="AGENDAMENTO"/>
    <x v="5"/>
    <m/>
    <m/>
    <n v="14991274444"/>
    <n v="14991274444"/>
    <d v="2022-04-13T15:00:00"/>
    <s v="Cacau_CC_08.04"/>
    <n v="16495024416884"/>
    <s v="Preditivo"/>
    <n v="10738"/>
    <s v="CACAU SHOW CI"/>
    <s v="Não"/>
    <m/>
    <m/>
    <m/>
    <m/>
    <m/>
    <m/>
    <s v="Giovana Barbosa felix"/>
    <n v="4770827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0"/>
    <n v="0.34513888888888888"/>
    <d v="1899-12-30T00:04:48"/>
    <x v="1"/>
    <x v="1"/>
    <s v="19"/>
    <x v="1"/>
    <x v="1"/>
    <n v="8232473"/>
    <n v="25462323"/>
    <d v="2022-04-09T08:17:42"/>
    <d v="2022-04-09T08:22:30"/>
    <x v="0"/>
    <s v="SILVIO ANTONIO RIBEIRO BRUZACA JUNIOR"/>
    <n v="17286"/>
    <s v="SARAH DE SOUSA PEREIRA"/>
    <x v="1"/>
    <s v="CLIENTE VAI ANALISAR A PROPOSTA"/>
    <s v="AGENDAMENTO"/>
    <x v="5"/>
    <m/>
    <m/>
    <n v="19989718670"/>
    <n v="19989718670"/>
    <d v="2022-04-13T15:10:00"/>
    <s v="Cacau_CC_07.04"/>
    <n v="164950303915934"/>
    <s v="Preditivo"/>
    <n v="10738"/>
    <s v="CACAU SHOW CI"/>
    <s v="Não"/>
    <m/>
    <m/>
    <m/>
    <m/>
    <m/>
    <m/>
    <s v="Guilherme Ruy"/>
    <n v="4490530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0"/>
    <n v="0.34722222222222227"/>
    <d v="1899-12-30T00:01:23"/>
    <x v="0"/>
    <x v="1"/>
    <s v="16"/>
    <x v="1"/>
    <x v="1"/>
    <n v="8232482"/>
    <n v="22879030"/>
    <d v="2022-04-09T08:20:58"/>
    <d v="2022-04-09T08:22:21"/>
    <x v="0"/>
    <s v="BIANCA MOREIRA TERCEIRO"/>
    <n v="17283"/>
    <s v="SARAH DE SOUSA PEREIRA"/>
    <x v="1"/>
    <s v="CLIENTE VAI ANALISAR A PROPOSTA"/>
    <s v="AGENDAMENTO"/>
    <x v="5"/>
    <m/>
    <m/>
    <n v="16997593422"/>
    <n v="16997593422"/>
    <d v="2022-04-09T08:51:00"/>
    <s v="Cacau_CC_14.03"/>
    <n v="164950324020894"/>
    <s v="Preditivo"/>
    <n v="10738"/>
    <s v="CACAU SHOW CI"/>
    <s v="Não"/>
    <m/>
    <m/>
    <m/>
    <m/>
    <m/>
    <m/>
    <s v="Kauane Martins Coelho"/>
    <n v="41310813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0"/>
    <n v="0.34861111111111115"/>
    <d v="1899-12-30T00:00:47"/>
    <x v="2"/>
    <x v="1"/>
    <s v="11"/>
    <x v="1"/>
    <x v="1"/>
    <n v="8232486"/>
    <n v="25426281"/>
    <d v="2022-04-09T08:22:45"/>
    <d v="2022-04-09T08:23:32"/>
    <x v="0"/>
    <s v="ANA CAROLLYNE DA CRUZ MIRANDA"/>
    <n v="17281"/>
    <s v="SARAH DE SOUSA PEREIRA"/>
    <x v="1"/>
    <s v="SOBRE HORÁRIOS DE ATENDIMENTO"/>
    <s v="AGENDAMENTO"/>
    <x v="4"/>
    <m/>
    <m/>
    <n v="11991766499"/>
    <n v="11991766499"/>
    <d v="2022-04-09T08:53:00"/>
    <s v="Cacau_CC_04.04"/>
    <n v="164950335024454"/>
    <s v="Preditivo"/>
    <n v="10738"/>
    <s v="CACAU SHOW CI"/>
    <s v="Não"/>
    <m/>
    <m/>
    <m/>
    <m/>
    <m/>
    <m/>
    <s v="Sabrina Maria Da Silva"/>
    <n v="46830826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1"/>
    <n v="0.35416666666666669"/>
    <d v="1899-12-30T00:07:25"/>
    <x v="1"/>
    <x v="1"/>
    <s v="47"/>
    <x v="0"/>
    <x v="0"/>
    <n v="8232504"/>
    <n v="25449626"/>
    <d v="2022-04-09T08:30:35"/>
    <d v="2022-04-09T08:38:00"/>
    <x v="0"/>
    <s v="SILVIO ANTONIO RIBEIRO BRUZACA JUNIOR"/>
    <n v="17286"/>
    <s v="SARAH DE SOUSA PEREIRA"/>
    <x v="0"/>
    <s v="CONFIRMOU PRESENÇA NA LOJA"/>
    <s v="ACEITE"/>
    <x v="0"/>
    <m/>
    <m/>
    <n v="47991562253"/>
    <m/>
    <m/>
    <s v="Cacau_CC_06.04"/>
    <n v="164950382438984"/>
    <s v="Preditivo"/>
    <n v="10738"/>
    <s v="CACAU SHOW CI"/>
    <s v="Não"/>
    <m/>
    <m/>
    <m/>
    <m/>
    <m/>
    <m/>
    <s v="Jessica Rodrigues de Jesus de Lima"/>
    <n v="8040649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1"/>
    <n v="0.35486111111111113"/>
    <d v="1899-12-30T00:03:34"/>
    <x v="0"/>
    <x v="1"/>
    <s v="13"/>
    <x v="1"/>
    <x v="1"/>
    <n v="8232507"/>
    <n v="23618517"/>
    <d v="2022-04-09T08:31:24"/>
    <d v="2022-04-09T08:34:58"/>
    <x v="0"/>
    <s v="BIANCA MOREIRA TERCEIRO"/>
    <n v="17283"/>
    <s v="SARAH DE SOUSA PEREIRA"/>
    <x v="0"/>
    <s v="CONFIRMOU PRESENÇA NA LOJA"/>
    <s v="ACEITE"/>
    <x v="0"/>
    <m/>
    <m/>
    <n v="13996650751"/>
    <m/>
    <m/>
    <s v="Cacau_CC_23.03"/>
    <n v="164950386740384"/>
    <s v="Preditivo"/>
    <n v="10738"/>
    <s v="CACAU SHOW CI"/>
    <s v="Não"/>
    <m/>
    <m/>
    <m/>
    <m/>
    <m/>
    <m/>
    <s v="Raiane Guilherme Maciel"/>
    <n v="51458030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1"/>
    <n v="0.35833333333333334"/>
    <d v="1899-12-30T00:02:25"/>
    <x v="0"/>
    <x v="1"/>
    <s v="19"/>
    <x v="1"/>
    <x v="1"/>
    <n v="8232517"/>
    <n v="24227952"/>
    <d v="2022-04-09T08:36:25"/>
    <d v="2022-04-09T08:38:50"/>
    <x v="0"/>
    <s v="BIANCA MOREIRA TERCEIRO"/>
    <n v="17283"/>
    <s v="SARAH DE SOUSA PEREIRA"/>
    <x v="0"/>
    <s v="CONFIRMOU PRESENÇA NA LOJA"/>
    <s v="ACEITE"/>
    <x v="0"/>
    <m/>
    <m/>
    <n v="19995791091"/>
    <m/>
    <m/>
    <s v="Cacau_CC_31.03"/>
    <n v="164950416447294"/>
    <s v="Preditivo"/>
    <n v="10738"/>
    <s v="CACAU SHOW CI"/>
    <s v="Não"/>
    <m/>
    <m/>
    <m/>
    <m/>
    <m/>
    <m/>
    <s v="TainÃ¡ da Silva Gabriel"/>
    <n v="39825377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1"/>
    <n v="0.35972222222222222"/>
    <d v="1899-12-30T00:04:27"/>
    <x v="2"/>
    <x v="1"/>
    <s v="91"/>
    <x v="5"/>
    <x v="2"/>
    <n v="8232519"/>
    <n v="22945221"/>
    <d v="2022-04-09T08:38:00"/>
    <d v="2022-04-09T08:42:27"/>
    <x v="0"/>
    <s v="ANA CAROLLYNE DA CRUZ MIRANDA"/>
    <n v="17281"/>
    <s v="SARAH DE SOUSA PEREIRA"/>
    <x v="1"/>
    <s v="SOBRE HORÁRIOS DE ATENDIMENTO"/>
    <s v="AGENDAMENTO"/>
    <x v="4"/>
    <m/>
    <m/>
    <n v="91985165523"/>
    <n v="91985165523"/>
    <d v="2022-04-09T09:08:00"/>
    <s v="Cacau_CC_17.03"/>
    <n v="164950421048654"/>
    <s v="Preditivo"/>
    <n v="10738"/>
    <s v="CACAU SHOW CI"/>
    <s v="Não"/>
    <m/>
    <m/>
    <m/>
    <m/>
    <m/>
    <m/>
    <s v="Felipe GonÃ§alves Lopes"/>
    <n v="4136791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1"/>
    <n v="0.36180555555555555"/>
    <d v="1899-12-30T00:02:55"/>
    <x v="0"/>
    <x v="1"/>
    <s v="55"/>
    <x v="2"/>
    <x v="0"/>
    <n v="8232524"/>
    <n v="24161161"/>
    <d v="2022-04-09T08:41:40"/>
    <d v="2022-04-09T08:44:35"/>
    <x v="0"/>
    <s v="BIANCA MOREIRA TERCEIRO"/>
    <n v="17283"/>
    <s v="SARAH DE SOUSA PEREIRA"/>
    <x v="0"/>
    <s v="CONFIRMOU PRESENÇA NA LOJA"/>
    <s v="ACEITE"/>
    <x v="0"/>
    <m/>
    <m/>
    <n v="55996345243"/>
    <m/>
    <m/>
    <s v="Cacau_CC_29.03"/>
    <n v="164950447355134"/>
    <s v="Preditivo"/>
    <n v="10738"/>
    <s v="CACAU SHOW CI"/>
    <s v="Não"/>
    <m/>
    <m/>
    <m/>
    <m/>
    <m/>
    <m/>
    <s v="Treicyanne Silva da Rosa"/>
    <n v="3778957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1"/>
    <n v="0.36388888888888887"/>
    <d v="1899-12-30T00:02:15"/>
    <x v="2"/>
    <x v="1"/>
    <s v="54"/>
    <x v="2"/>
    <x v="0"/>
    <n v="8232530"/>
    <n v="24072910"/>
    <d v="2022-04-09T08:44:32"/>
    <d v="2022-04-09T08:46:47"/>
    <x v="0"/>
    <s v="ANA CAROLLYNE DA CRUZ MIRANDA"/>
    <n v="17281"/>
    <s v="SARAH DE SOUSA PEREIRA"/>
    <x v="0"/>
    <s v="CONFIRMOU PRESENÇA NA LOJA"/>
    <s v="ACEITE"/>
    <x v="0"/>
    <m/>
    <m/>
    <n v="54991208415"/>
    <m/>
    <m/>
    <s v="Cacau_CC_28.03"/>
    <n v="164950465160774"/>
    <s v="Preditivo"/>
    <n v="10738"/>
    <s v="CACAU SHOW CI"/>
    <s v="Não"/>
    <m/>
    <m/>
    <m/>
    <m/>
    <m/>
    <m/>
    <s v="Fernando Maciel De Freitas"/>
    <n v="89478088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1"/>
    <n v="0.37013888888888885"/>
    <d v="1899-12-30T00:04:01"/>
    <x v="0"/>
    <x v="1"/>
    <s v="34"/>
    <x v="4"/>
    <x v="1"/>
    <n v="8232542"/>
    <n v="24073188"/>
    <d v="2022-04-09T08:53:05"/>
    <d v="2022-04-09T08:57:06"/>
    <x v="0"/>
    <s v="BIANCA MOREIRA TERCEIRO"/>
    <n v="17283"/>
    <s v="SARAH DE SOUSA PEREIRA"/>
    <x v="0"/>
    <s v="CONFIRMOU PRESENÇA NA LOJA"/>
    <s v="ACEITE"/>
    <x v="0"/>
    <m/>
    <m/>
    <n v="34984280032"/>
    <m/>
    <m/>
    <s v="Cacau_CC_28.03"/>
    <n v="164950516480144"/>
    <s v="Preditivo"/>
    <n v="10738"/>
    <s v="CACAU SHOW CI"/>
    <s v="Não"/>
    <m/>
    <m/>
    <m/>
    <m/>
    <m/>
    <m/>
    <s v="Thiago Lima Coelho"/>
    <n v="10474812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1"/>
    <n v="0.36944444444444446"/>
    <d v="1899-12-30T00:06:16"/>
    <x v="1"/>
    <x v="1"/>
    <s v="15"/>
    <x v="1"/>
    <x v="1"/>
    <n v="8232540"/>
    <n v="25449510"/>
    <d v="2022-04-09T08:52:14"/>
    <d v="2022-04-09T08:58:30"/>
    <x v="0"/>
    <s v="SILVIO ANTONIO RIBEIRO BRUZACA JUNIOR"/>
    <n v="17286"/>
    <s v="SARAH DE SOUSA PEREIRA"/>
    <x v="0"/>
    <s v="CONFIRMOU PRESENÇA NA LOJA"/>
    <s v="ACEITE"/>
    <x v="0"/>
    <m/>
    <m/>
    <n v="15997461990"/>
    <m/>
    <m/>
    <s v="Cacau_CC_06.04"/>
    <n v="164950511578304"/>
    <s v="Preditivo"/>
    <n v="10738"/>
    <s v="CACAU SHOW CI"/>
    <s v="Não"/>
    <m/>
    <m/>
    <m/>
    <m/>
    <m/>
    <m/>
    <s v="Andrea Prando Mussato"/>
    <n v="2033127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2"/>
    <n v="0.375"/>
    <d v="1899-12-30T00:09:47"/>
    <x v="1"/>
    <x v="1"/>
    <s v="54"/>
    <x v="2"/>
    <x v="0"/>
    <n v="8232560"/>
    <n v="24228086"/>
    <d v="2022-04-09T09:00:31"/>
    <d v="2022-04-09T09:10:18"/>
    <x v="0"/>
    <s v="SILVIO ANTONIO RIBEIRO BRUZACA JUNIOR"/>
    <n v="17286"/>
    <s v="SARAH DE SOUSA PEREIRA"/>
    <x v="0"/>
    <s v="CONFIRMOU PRESENÇA NA LOJA"/>
    <s v="ACEITE"/>
    <x v="0"/>
    <m/>
    <m/>
    <n v="54981558642"/>
    <m/>
    <m/>
    <s v="Cacau_CC_31.03"/>
    <n v="164950561591394"/>
    <s v="Preditivo"/>
    <n v="10738"/>
    <s v="CACAU SHOW CI"/>
    <s v="Não"/>
    <m/>
    <m/>
    <m/>
    <m/>
    <m/>
    <m/>
    <s v="Orides Rodrigues da Silva"/>
    <n v="60060794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3"/>
    <n v="0.40902777777777777"/>
    <d v="1899-12-30T00:07:04"/>
    <x v="0"/>
    <x v="1"/>
    <s v="51"/>
    <x v="2"/>
    <x v="0"/>
    <n v="8234108"/>
    <n v="24227876"/>
    <d v="2022-04-09T09:49:45"/>
    <d v="2022-04-09T09:56:49"/>
    <x v="0"/>
    <s v="BIANCA MOREIRA TERCEIRO"/>
    <n v="17283"/>
    <s v="SARAH DE SOUSA PEREIRA"/>
    <x v="0"/>
    <s v="CONFIRMOU PRESENÇA NA LOJA"/>
    <s v="ACEITE"/>
    <x v="0"/>
    <m/>
    <m/>
    <n v="51999555277"/>
    <m/>
    <m/>
    <s v="Cacau_CC_31.03"/>
    <n v="1649508556143570"/>
    <s v="Preditivo"/>
    <n v="10738"/>
    <s v="CACAU SHOW CI"/>
    <s v="Não"/>
    <m/>
    <m/>
    <m/>
    <m/>
    <m/>
    <m/>
    <s v="MARIA RITIELLE DA SILVA FAVARIN"/>
    <n v="2134429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3"/>
    <n v="0.41319444444444442"/>
    <d v="1899-12-30T00:00:27"/>
    <x v="2"/>
    <x v="1"/>
    <s v="48"/>
    <x v="0"/>
    <x v="0"/>
    <n v="8234794"/>
    <n v="25449530"/>
    <d v="2022-04-09T09:55:18"/>
    <d v="2022-04-09T09:55:45"/>
    <x v="0"/>
    <s v="ANA CAROLLYNE DA CRUZ MIRANDA"/>
    <n v="17281"/>
    <s v="SARAH DE SOUSA PEREIRA"/>
    <x v="1"/>
    <s v="PEDIU PARA LIGAR EM OUTRO MOMENTO"/>
    <s v="AGENDAMENTO"/>
    <x v="2"/>
    <m/>
    <m/>
    <n v="48988323763"/>
    <n v="48988323763"/>
    <d v="2022-04-09T10:25:00"/>
    <s v="Cacau_CC_06.04"/>
    <n v="1649508898160250"/>
    <s v="Preditivo"/>
    <n v="10738"/>
    <s v="CACAU SHOW CI"/>
    <s v="Não"/>
    <m/>
    <m/>
    <m/>
    <m/>
    <m/>
    <m/>
    <s v="Ana Claudia Silva meriz"/>
    <n v="7484512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3"/>
    <n v="0.41041666666666665"/>
    <d v="1899-12-30T00:04:50"/>
    <x v="1"/>
    <x v="1"/>
    <s v="48"/>
    <x v="0"/>
    <x v="0"/>
    <n v="8234294"/>
    <n v="24227868"/>
    <d v="2022-04-09T09:51:30"/>
    <d v="2022-04-09T09:56:20"/>
    <x v="0"/>
    <s v="SILVIO ANTONIO RIBEIRO BRUZACA JUNIOR"/>
    <n v="17286"/>
    <s v="SARAH DE SOUSA PEREIRA"/>
    <x v="1"/>
    <s v="CLIENTE VAI ANALISAR A PROPOSTA"/>
    <s v="AGENDAMENTO"/>
    <x v="5"/>
    <m/>
    <m/>
    <n v="48988105955"/>
    <n v="48988105955"/>
    <d v="2022-04-15T14:26:00"/>
    <s v="Cacau_CC_31.03"/>
    <n v="1649508674149490"/>
    <s v="Preditivo"/>
    <n v="10738"/>
    <s v="CACAU SHOW CI"/>
    <s v="Não"/>
    <m/>
    <m/>
    <m/>
    <m/>
    <m/>
    <m/>
    <s v="Dyelen Aparecida do Nascimento MendonÃ§a"/>
    <n v="10607905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3"/>
    <n v="0.41597222222222219"/>
    <d v="1899-12-30T00:04:04"/>
    <x v="2"/>
    <x v="1"/>
    <s v="55"/>
    <x v="2"/>
    <x v="0"/>
    <n v="8235355"/>
    <n v="25426155"/>
    <d v="2022-04-09T09:59:14"/>
    <d v="2022-04-09T10:03:18"/>
    <x v="0"/>
    <s v="ANA CAROLLYNE DA CRUZ MIRANDA"/>
    <n v="17281"/>
    <s v="SARAH DE SOUSA PEREIRA"/>
    <x v="0"/>
    <s v="CONFIRMOU PRESENÇA NA LOJA"/>
    <s v="ACEITE"/>
    <x v="0"/>
    <m/>
    <m/>
    <n v="55984384674"/>
    <m/>
    <m/>
    <s v="Cacau_CC_04.04"/>
    <n v="1649509136172950"/>
    <s v="Preditivo"/>
    <n v="10738"/>
    <s v="CACAU SHOW CI"/>
    <s v="Não"/>
    <m/>
    <m/>
    <m/>
    <m/>
    <m/>
    <m/>
    <s v="Felipe Tadeu moura da silva"/>
    <n v="5518307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"/>
    <n v="0.41875000000000001"/>
    <d v="1899-12-30T00:01:01"/>
    <x v="2"/>
    <x v="1"/>
    <s v="49"/>
    <x v="0"/>
    <x v="0"/>
    <n v="8235949"/>
    <n v="25386755"/>
    <d v="2022-04-09T10:03:38"/>
    <d v="2022-04-09T10:04:39"/>
    <x v="0"/>
    <s v="ANA CAROLLYNE DA CRUZ MIRANDA"/>
    <n v="17281"/>
    <s v="SARAH DE SOUSA PEREIRA"/>
    <x v="1"/>
    <s v="PEDIU PARA LIGAR EM OUTRO MOMENTO"/>
    <s v="AGENDAMENTO"/>
    <x v="2"/>
    <m/>
    <m/>
    <n v="49991843597"/>
    <n v="49991843597"/>
    <d v="2022-04-09T10:40:00"/>
    <s v="Cacau_CC_01.04"/>
    <n v="1649509384186570"/>
    <s v="Preditivo"/>
    <n v="10738"/>
    <s v="CACAU SHOW CI"/>
    <s v="Não"/>
    <m/>
    <m/>
    <m/>
    <m/>
    <m/>
    <m/>
    <s v="JuciÃ©li Marta Nogueira"/>
    <n v="9242652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3"/>
    <n v="0.4145833333333333"/>
    <d v="1899-12-30T00:11:38"/>
    <x v="0"/>
    <x v="1"/>
    <s v="14"/>
    <x v="1"/>
    <x v="1"/>
    <n v="8235065"/>
    <n v="23413893"/>
    <d v="2022-04-09T09:57:15"/>
    <d v="2022-04-09T10:08:53"/>
    <x v="0"/>
    <s v="BIANCA MOREIRA TERCEIRO"/>
    <n v="17283"/>
    <s v="SARAH DE SOUSA PEREIRA"/>
    <x v="0"/>
    <s v="CONFIRMOU PRESENÇA NA LOJA"/>
    <s v="ACEITE"/>
    <x v="0"/>
    <m/>
    <m/>
    <n v="14998127062"/>
    <m/>
    <m/>
    <s v="Cacau_CC_21.03"/>
    <n v="1649509002164230"/>
    <s v="Preditivo"/>
    <n v="10738"/>
    <s v="CACAU SHOW CI"/>
    <s v="Não"/>
    <m/>
    <m/>
    <m/>
    <m/>
    <m/>
    <m/>
    <s v="ROSELI ALVES DOS REIS"/>
    <n v="38244405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"/>
    <n v="0.4201388888888889"/>
    <d v="1899-12-30T00:04:40"/>
    <x v="2"/>
    <x v="1"/>
    <s v="18"/>
    <x v="1"/>
    <x v="1"/>
    <n v="8236152"/>
    <n v="24072941"/>
    <d v="2022-04-09T10:05:05"/>
    <d v="2022-04-09T10:09:45"/>
    <x v="0"/>
    <s v="ANA CAROLLYNE DA CRUZ MIRANDA"/>
    <n v="17281"/>
    <s v="SARAH DE SOUSA PEREIRA"/>
    <x v="0"/>
    <s v="CONFIRMOU PRESENÇA NA LOJA"/>
    <s v="ACEITE"/>
    <x v="0"/>
    <m/>
    <m/>
    <n v="18997310875"/>
    <m/>
    <m/>
    <s v="Cacau_CC_28.03"/>
    <n v="1649509471191260"/>
    <s v="Preditivo"/>
    <n v="10738"/>
    <s v="CACAU SHOW CI"/>
    <s v="Não"/>
    <m/>
    <m/>
    <m/>
    <m/>
    <m/>
    <m/>
    <s v="Geovana Aleixo da Silva"/>
    <n v="48301489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"/>
    <n v="0.42638888888888887"/>
    <d v="1899-12-30T00:01:21"/>
    <x v="0"/>
    <x v="1"/>
    <s v="19"/>
    <x v="1"/>
    <x v="1"/>
    <n v="8237666"/>
    <n v="25426072"/>
    <d v="2022-04-09T10:14:15"/>
    <d v="2022-04-09T10:15:36"/>
    <x v="0"/>
    <s v="BIANCA MOREIRA TERCEIRO"/>
    <n v="17283"/>
    <s v="SARAH DE SOUSA PEREIRA"/>
    <x v="1"/>
    <s v="PEDIU PARA LIGAR EM OUTRO MOMENTO"/>
    <s v="AGENDAMENTO"/>
    <x v="2"/>
    <m/>
    <m/>
    <n v="19987724740"/>
    <n v="19987724740"/>
    <d v="2022-04-09T14:00:00"/>
    <s v="Cacau_CC_04.04"/>
    <n v="1649510034220630"/>
    <s v="Preditivo"/>
    <n v="10738"/>
    <s v="CACAU SHOW CI"/>
    <s v="Não"/>
    <m/>
    <m/>
    <m/>
    <m/>
    <m/>
    <m/>
    <s v="Jeiciele Cardoso de Oliveira"/>
    <n v="48306189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"/>
    <n v="0.42777777777777781"/>
    <d v="1899-12-30T00:00:20"/>
    <x v="1"/>
    <x v="1"/>
    <s v="16"/>
    <x v="1"/>
    <x v="1"/>
    <n v="8238018"/>
    <n v="22878802"/>
    <d v="2022-04-09T10:16:18"/>
    <d v="2022-04-09T10:16:38"/>
    <x v="0"/>
    <s v="SILVIO ANTONIO RIBEIRO BRUZACA JUNIOR"/>
    <n v="17286"/>
    <s v="SARAH DE SOUSA PEREIRA"/>
    <x v="0"/>
    <s v="CONFIRMOU PRESENÇA NA LOJA"/>
    <s v="ACEITE"/>
    <x v="0"/>
    <m/>
    <m/>
    <n v="16992783619"/>
    <m/>
    <m/>
    <s v="Cacau_CC_14.03"/>
    <m/>
    <s v="Consulta De Cliente"/>
    <n v="10738"/>
    <s v="CACAU SHOW CI"/>
    <s v="Não"/>
    <m/>
    <m/>
    <m/>
    <m/>
    <m/>
    <m/>
    <s v="Fernanda Aparecida dos Santos"/>
    <n v="33582799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"/>
    <n v="0.42638888888888887"/>
    <d v="1899-12-30T00:03:17"/>
    <x v="2"/>
    <x v="1"/>
    <s v="13"/>
    <x v="1"/>
    <x v="1"/>
    <n v="8237771"/>
    <n v="25449576"/>
    <d v="2022-04-09T10:14:54"/>
    <d v="2022-04-09T10:18:11"/>
    <x v="0"/>
    <s v="ANA CAROLLYNE DA CRUZ MIRANDA"/>
    <n v="17281"/>
    <s v="SARAH DE SOUSA PEREIRA"/>
    <x v="2"/>
    <s v="JÁ COMPROU"/>
    <s v="RECUSA"/>
    <x v="6"/>
    <m/>
    <m/>
    <n v="13996282140"/>
    <m/>
    <m/>
    <s v="Cacau_CC_06.04"/>
    <n v="1649510056221950"/>
    <s v="Preditivo"/>
    <n v="10738"/>
    <s v="CACAU SHOW CI"/>
    <s v="Não"/>
    <m/>
    <m/>
    <m/>
    <m/>
    <m/>
    <m/>
    <s v="Denis Roberto villens"/>
    <n v="32249442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"/>
    <n v="0.42708333333333331"/>
    <d v="1899-12-30T00:03:20"/>
    <x v="0"/>
    <x v="1"/>
    <s v="96"/>
    <x v="10"/>
    <x v="2"/>
    <n v="8237895"/>
    <n v="23694310"/>
    <d v="2022-04-09T10:15:38"/>
    <d v="2022-04-09T10:18:58"/>
    <x v="0"/>
    <s v="BIANCA MOREIRA TERCEIRO"/>
    <n v="17283"/>
    <s v="SARAH DE SOUSA PEREIRA"/>
    <x v="0"/>
    <s v="CONFIRMOU PRESENÇA NA LOJA"/>
    <s v="ACEITE"/>
    <x v="0"/>
    <m/>
    <m/>
    <n v="96981339092"/>
    <m/>
    <m/>
    <s v="Cacau_CC_25.03.csv"/>
    <n v="1649510118224630"/>
    <s v="Preditivo"/>
    <n v="10738"/>
    <s v="CACAU SHOW CI"/>
    <s v="Não"/>
    <m/>
    <m/>
    <m/>
    <m/>
    <m/>
    <m/>
    <s v="Nayara Mirla Castilho de Menezes"/>
    <n v="78757185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"/>
    <n v="0.42986111111111108"/>
    <d v="1899-12-30T00:04:28"/>
    <x v="0"/>
    <x v="1"/>
    <s v="13"/>
    <x v="1"/>
    <x v="1"/>
    <n v="8238597"/>
    <n v="25449575"/>
    <d v="2022-04-09T10:19:18"/>
    <d v="2022-04-09T10:23:46"/>
    <x v="0"/>
    <s v="BIANCA MOREIRA TERCEIRO"/>
    <n v="17283"/>
    <s v="SARAH DE SOUSA PEREIRA"/>
    <x v="0"/>
    <s v="CONFIRMOU PRESENÇA NA LOJA"/>
    <s v="ACEITE"/>
    <x v="0"/>
    <m/>
    <m/>
    <n v="13981518696"/>
    <m/>
    <m/>
    <s v="Cacau_CC_06.04"/>
    <n v="1649510334236530"/>
    <s v="Preditivo"/>
    <n v="10738"/>
    <s v="CACAU SHOW CI"/>
    <s v="Não"/>
    <m/>
    <m/>
    <m/>
    <m/>
    <m/>
    <m/>
    <s v="Alexiana Eufrasio martins"/>
    <n v="34466067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"/>
    <n v="0.43333333333333335"/>
    <d v="1899-12-30T00:03:05"/>
    <x v="0"/>
    <x v="1"/>
    <s v="15"/>
    <x v="1"/>
    <x v="1"/>
    <n v="8239661"/>
    <n v="24165565"/>
    <d v="2022-04-09T10:24:36"/>
    <d v="2022-04-09T10:27:41"/>
    <x v="0"/>
    <s v="BIANCA MOREIRA TERCEIRO"/>
    <n v="17283"/>
    <s v="SARAH DE SOUSA PEREIRA"/>
    <x v="1"/>
    <s v="CLIENTE VAI ANALISAR A PROPOSTA"/>
    <s v="AGENDAMENTO"/>
    <x v="5"/>
    <m/>
    <m/>
    <n v="15991973610"/>
    <n v="15991973610"/>
    <d v="2022-04-09T10:56:00"/>
    <s v="Cacau_CC_30.03"/>
    <n v="1649510656251240"/>
    <s v="Preditivo"/>
    <n v="10738"/>
    <s v="CACAU SHOW CI"/>
    <s v="Não"/>
    <m/>
    <m/>
    <m/>
    <m/>
    <m/>
    <m/>
    <s v="Giovana Cristina pizol"/>
    <n v="28896042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"/>
    <n v="0.43541666666666662"/>
    <d v="1899-12-30T00:01:41"/>
    <x v="0"/>
    <x v="1"/>
    <s v="17"/>
    <x v="1"/>
    <x v="1"/>
    <n v="8240276"/>
    <n v="25536865"/>
    <d v="2022-04-09T10:27:55"/>
    <d v="2022-04-09T10:29:36"/>
    <x v="0"/>
    <s v="BIANCA MOREIRA TERCEIRO"/>
    <n v="17283"/>
    <s v="SARAH DE SOUSA PEREIRA"/>
    <x v="0"/>
    <s v="CONFIRMOU PRESENÇA NA LOJA"/>
    <s v="ACEITE"/>
    <x v="0"/>
    <m/>
    <m/>
    <n v="17992641809"/>
    <m/>
    <m/>
    <s v="Cacau_CC_08.04"/>
    <n v="1649510848259860"/>
    <s v="Preditivo"/>
    <n v="10738"/>
    <s v="CACAU SHOW CI"/>
    <s v="Não"/>
    <m/>
    <m/>
    <m/>
    <m/>
    <m/>
    <m/>
    <s v="Danubia Simone Ferreira MaurÃ­cio"/>
    <n v="53869372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5"/>
    <n v="0.4381944444444445"/>
    <d v="1899-12-30T00:01:11"/>
    <x v="0"/>
    <x v="1"/>
    <s v="16"/>
    <x v="1"/>
    <x v="1"/>
    <n v="8240888"/>
    <n v="25462172"/>
    <d v="2022-04-09T10:31:28"/>
    <d v="2022-04-09T10:32:39"/>
    <x v="0"/>
    <s v="BIANCA MOREIRA TERCEIRO"/>
    <n v="17283"/>
    <s v="SARAH DE SOUSA PEREIRA"/>
    <x v="1"/>
    <s v="PEDIU PARA LIGAR EM OUTRO MOMENTO"/>
    <s v="AGENDAMENTO"/>
    <x v="2"/>
    <m/>
    <m/>
    <n v="16996464375"/>
    <n v="16996464375"/>
    <d v="2022-04-11T09:00:00"/>
    <s v="Cacau_CC_07.04"/>
    <n v="1649511061270340"/>
    <s v="Preditivo"/>
    <n v="10738"/>
    <s v="CACAU SHOW CI"/>
    <s v="Não"/>
    <m/>
    <m/>
    <m/>
    <m/>
    <m/>
    <m/>
    <s v="JOISY SABINO LOPES SILVA"/>
    <n v="34712906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5"/>
    <n v="0.43888888888888888"/>
    <d v="1899-12-30T00:00:24"/>
    <x v="2"/>
    <x v="1"/>
    <s v="55"/>
    <x v="2"/>
    <x v="0"/>
    <n v="8241083"/>
    <n v="25536941"/>
    <d v="2022-04-09T10:32:32"/>
    <d v="2022-04-09T10:32:56"/>
    <x v="0"/>
    <s v="ANA CAROLLYNE DA CRUZ MIRANDA"/>
    <n v="17281"/>
    <s v="SARAH DE SOUSA PEREIRA"/>
    <x v="0"/>
    <s v="CONFIRMOU PRESENÇA NA LOJA"/>
    <s v="ACEITE"/>
    <x v="0"/>
    <m/>
    <m/>
    <n v="55999168099"/>
    <m/>
    <m/>
    <s v="Cacau_CC_08.04"/>
    <n v="1649510914262630"/>
    <s v="Preditivo"/>
    <n v="10738"/>
    <s v="CACAU SHOW CI"/>
    <s v="Não"/>
    <m/>
    <m/>
    <m/>
    <m/>
    <m/>
    <m/>
    <s v="ClÃ¡udia Martins Pilar Bilibio"/>
    <n v="1046109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5"/>
    <n v="0.43958333333333338"/>
    <d v="1899-12-30T00:02:42"/>
    <x v="0"/>
    <x v="1"/>
    <s v="48"/>
    <x v="0"/>
    <x v="0"/>
    <n v="8241330"/>
    <n v="25462312"/>
    <d v="2022-04-09T10:33:57"/>
    <d v="2022-04-09T10:36:39"/>
    <x v="0"/>
    <s v="BIANCA MOREIRA TERCEIRO"/>
    <n v="17283"/>
    <s v="SARAH DE SOUSA PEREIRA"/>
    <x v="0"/>
    <s v="CONFIRMOU PRESENÇA NA LOJA"/>
    <s v="ACEITE"/>
    <x v="0"/>
    <m/>
    <m/>
    <n v="48998424709"/>
    <m/>
    <m/>
    <s v="Cacau_CC_07.04"/>
    <n v="1649511203278650"/>
    <s v="Preditivo"/>
    <n v="10738"/>
    <s v="CACAU SHOW CI"/>
    <s v="Não"/>
    <m/>
    <m/>
    <m/>
    <m/>
    <m/>
    <m/>
    <s v="LetÃ­cia souza"/>
    <n v="7980126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"/>
    <n v="0.43402777777777773"/>
    <d v="1899-12-30T00:10:45"/>
    <x v="1"/>
    <x v="1"/>
    <s v="11"/>
    <x v="1"/>
    <x v="1"/>
    <n v="8239932"/>
    <n v="24228052"/>
    <d v="2022-04-09T10:25:55"/>
    <d v="2022-04-09T10:36:40"/>
    <x v="0"/>
    <s v="SILVIO ANTONIO RIBEIRO BRUZACA JUNIOR"/>
    <n v="17286"/>
    <s v="SARAH DE SOUSA PEREIRA"/>
    <x v="0"/>
    <s v="CONFIRMOU PRESENÇA NA LOJA"/>
    <s v="ACEITE"/>
    <x v="0"/>
    <m/>
    <m/>
    <n v="11939571421"/>
    <m/>
    <m/>
    <s v="Cacau_CC_31.03"/>
    <n v="1649510723254620"/>
    <s v="Preditivo"/>
    <n v="10738"/>
    <s v="CACAU SHOW CI"/>
    <s v="Não"/>
    <m/>
    <m/>
    <m/>
    <m/>
    <m/>
    <m/>
    <s v="Vanessa Cristina Santos Aureliano"/>
    <n v="35529193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5"/>
    <n v="0.44375000000000003"/>
    <d v="1899-12-30T00:01:12"/>
    <x v="1"/>
    <x v="1"/>
    <s v="11"/>
    <x v="1"/>
    <x v="1"/>
    <n v="8242277"/>
    <n v="21688404"/>
    <d v="2022-04-09T10:39:11"/>
    <d v="2022-04-09T10:40:23"/>
    <x v="0"/>
    <s v="SILVIO ANTONIO RIBEIRO BRUZACA JUNIOR"/>
    <n v="17286"/>
    <s v="SARAH DE SOUSA PEREIRA"/>
    <x v="0"/>
    <s v="CONFIRMOU PRESENÇA NA LOJA"/>
    <s v="ACEITE"/>
    <x v="0"/>
    <m/>
    <m/>
    <n v="11991392576"/>
    <m/>
    <m/>
    <s v="Cacau_CC_07.03.csv"/>
    <m/>
    <s v="Consulta De Cliente"/>
    <n v="10738"/>
    <s v="CACAU SHOW CI"/>
    <s v="Não"/>
    <m/>
    <m/>
    <m/>
    <m/>
    <m/>
    <m/>
    <s v="Ademilsa de Macedo e Silva"/>
    <n v="250920838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5"/>
    <n v="0.44513888888888892"/>
    <d v="1899-12-30T00:00:41"/>
    <x v="1"/>
    <x v="1"/>
    <s v="51"/>
    <x v="2"/>
    <x v="0"/>
    <n v="8242779"/>
    <n v="25426252"/>
    <d v="2022-04-09T10:41:51"/>
    <d v="2022-04-09T10:42:32"/>
    <x v="0"/>
    <s v="SILVIO ANTONIO RIBEIRO BRUZACA JUNIOR"/>
    <n v="17286"/>
    <s v="SARAH DE SOUSA PEREIRA"/>
    <x v="1"/>
    <s v="PEDIU PARA LIGAR EM OUTRO MOMENTO"/>
    <s v="AGENDAMENTO"/>
    <x v="2"/>
    <m/>
    <m/>
    <n v="51997573945"/>
    <n v="51997573945"/>
    <d v="2022-04-09T12:00:00"/>
    <s v="Cacau_CC_04.04"/>
    <n v="1649511647303370"/>
    <s v="Preditivo"/>
    <n v="10738"/>
    <s v="CACAU SHOW CI"/>
    <s v="Não"/>
    <m/>
    <m/>
    <m/>
    <m/>
    <m/>
    <m/>
    <s v="Marcos CornÃ©lio Bernardes"/>
    <n v="5894166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5"/>
    <n v="0.44444444444444442"/>
    <d v="1899-12-30T00:02:23"/>
    <x v="0"/>
    <x v="1"/>
    <s v="51"/>
    <x v="2"/>
    <x v="0"/>
    <n v="8242545"/>
    <n v="24072773"/>
    <d v="2022-04-09T10:40:26"/>
    <d v="2022-04-09T10:42:49"/>
    <x v="0"/>
    <s v="BIANCA MOREIRA TERCEIRO"/>
    <n v="17283"/>
    <s v="SARAH DE SOUSA PEREIRA"/>
    <x v="1"/>
    <s v="CLIENTE VAI ANALISAR A PROPOSTA"/>
    <s v="AGENDAMENTO"/>
    <x v="5"/>
    <m/>
    <m/>
    <n v="51995119532"/>
    <n v="51995119532"/>
    <d v="2022-04-09T11:11:00"/>
    <s v="Cacau_CC_28.03"/>
    <n v="1649511607300810"/>
    <s v="Preditivo"/>
    <n v="10738"/>
    <s v="CACAU SHOW CI"/>
    <s v="Não"/>
    <m/>
    <m/>
    <m/>
    <m/>
    <m/>
    <m/>
    <s v="Miriam Sant'Ana Rosa"/>
    <n v="333114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5"/>
    <n v="0.44791666666666669"/>
    <d v="1899-12-30T00:00:33"/>
    <x v="0"/>
    <x v="1"/>
    <s v="11"/>
    <x v="1"/>
    <x v="1"/>
    <n v="8243355"/>
    <n v="23637857"/>
    <d v="2022-04-09T10:45:30"/>
    <d v="2022-04-09T10:46:03"/>
    <x v="0"/>
    <s v="BIANCA MOREIRA TERCEIRO"/>
    <n v="17283"/>
    <s v="SARAH DE SOUSA PEREIRA"/>
    <x v="1"/>
    <s v="PEDIU PARA LIGAR EM OUTRO MOMENTO"/>
    <s v="AGENDAMENTO"/>
    <x v="2"/>
    <m/>
    <m/>
    <n v="11995705270"/>
    <n v="11995705270"/>
    <d v="2022-04-11T10:00:00"/>
    <s v="Cacau_CC_24.03"/>
    <n v="1649511912318810"/>
    <s v="Preditivo"/>
    <n v="10738"/>
    <s v="CACAU SHOW CI"/>
    <s v="Não"/>
    <m/>
    <m/>
    <m/>
    <m/>
    <m/>
    <m/>
    <s v="Beatriz Amaral Cypriano"/>
    <n v="395444128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5"/>
    <n v="0.4513888888888889"/>
    <d v="1899-12-30T00:03:12"/>
    <x v="0"/>
    <x v="1"/>
    <s v="16"/>
    <x v="1"/>
    <x v="1"/>
    <n v="8244134"/>
    <n v="24073191"/>
    <d v="2022-04-09T10:50:23"/>
    <d v="2022-04-09T10:53:35"/>
    <x v="0"/>
    <s v="BIANCA MOREIRA TERCEIRO"/>
    <n v="17283"/>
    <s v="SARAH DE SOUSA PEREIRA"/>
    <x v="0"/>
    <s v="CONFIRMOU PRESENÇA NA LOJA"/>
    <s v="ACEITE"/>
    <x v="0"/>
    <m/>
    <m/>
    <n v="16993141713"/>
    <m/>
    <m/>
    <s v="Cacau_CC_28.03"/>
    <n v="1649512208336220"/>
    <s v="Preditivo"/>
    <n v="10738"/>
    <s v="CACAU SHOW CI"/>
    <s v="Não"/>
    <m/>
    <m/>
    <m/>
    <m/>
    <m/>
    <m/>
    <s v="Brenda Cristine vigilato da Silva"/>
    <n v="56252263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5"/>
    <n v="0.45069444444444445"/>
    <d v="1899-12-30T00:04:44"/>
    <x v="2"/>
    <x v="1"/>
    <s v="11"/>
    <x v="1"/>
    <x v="1"/>
    <n v="8244054"/>
    <n v="25426280"/>
    <d v="2022-04-09T10:49:56"/>
    <d v="2022-04-09T10:54:40"/>
    <x v="0"/>
    <s v="ANA CAROLLYNE DA CRUZ MIRANDA"/>
    <n v="17281"/>
    <s v="SARAH DE SOUSA PEREIRA"/>
    <x v="0"/>
    <s v="CONFIRMOU PRESENÇA NA LOJA"/>
    <s v="ACEITE"/>
    <x v="0"/>
    <m/>
    <m/>
    <n v="11981610195"/>
    <m/>
    <m/>
    <s v="Cacau_CC_04.04"/>
    <n v="1649512177334370"/>
    <s v="Preditivo"/>
    <n v="10738"/>
    <s v="CACAU SHOW CI"/>
    <s v="Não"/>
    <m/>
    <m/>
    <m/>
    <m/>
    <m/>
    <m/>
    <s v="Cristiane da Silva Costa"/>
    <n v="23015076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5"/>
    <n v="0.45555555555555555"/>
    <d v="1899-12-30T00:02:41"/>
    <x v="2"/>
    <x v="1"/>
    <s v="19"/>
    <x v="1"/>
    <x v="1"/>
    <n v="8245007"/>
    <n v="25426045"/>
    <d v="2022-04-09T10:56:04"/>
    <d v="2022-04-09T10:58:45"/>
    <x v="0"/>
    <s v="ANA CAROLLYNE DA CRUZ MIRANDA"/>
    <n v="17281"/>
    <s v="SARAH DE SOUSA PEREIRA"/>
    <x v="1"/>
    <s v="SOBRE HORÁRIOS DE ATENDIMENTO"/>
    <s v="AGENDAMENTO"/>
    <x v="4"/>
    <m/>
    <m/>
    <n v="19971059578"/>
    <n v="19971059578"/>
    <d v="2022-04-09T11:26:00"/>
    <s v="Cacau_CC_04.04"/>
    <n v="1649512535354430"/>
    <s v="Preditivo"/>
    <n v="10738"/>
    <s v="CACAU SHOW CI"/>
    <s v="Não"/>
    <m/>
    <m/>
    <m/>
    <m/>
    <m/>
    <m/>
    <s v="Vanessa de Jesus Mariano"/>
    <n v="35509428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6"/>
    <n v="0.46111111111111108"/>
    <d v="1899-12-30T00:01:15"/>
    <x v="1"/>
    <x v="1"/>
    <s v="55"/>
    <x v="2"/>
    <x v="0"/>
    <n v="8246216"/>
    <n v="23187100"/>
    <d v="2022-04-09T11:04:01"/>
    <d v="2022-04-09T11:05:16"/>
    <x v="0"/>
    <s v="SILVIO ANTONIO RIBEIRO BRUZACA JUNIOR"/>
    <n v="17286"/>
    <s v="SARAH DE SOUSA PEREIRA"/>
    <x v="0"/>
    <s v="CONFIRMOU PRESENÇA NA LOJA"/>
    <s v="ACEITE"/>
    <x v="0"/>
    <m/>
    <m/>
    <n v="55997246364"/>
    <m/>
    <m/>
    <s v="Cacau_CC_18.03"/>
    <m/>
    <s v="Consulta De Cliente"/>
    <n v="10738"/>
    <s v="CACAU SHOW CI"/>
    <s v="Não"/>
    <m/>
    <m/>
    <m/>
    <m/>
    <m/>
    <m/>
    <s v="Yure Freitas lacerda"/>
    <n v="479246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6"/>
    <n v="0.46180555555555558"/>
    <d v="1899-12-30T00:01:13"/>
    <x v="2"/>
    <x v="1"/>
    <s v="16"/>
    <x v="1"/>
    <x v="1"/>
    <n v="8246387"/>
    <n v="24228075"/>
    <d v="2022-04-09T11:05:26"/>
    <d v="2022-04-09T11:06:39"/>
    <x v="0"/>
    <s v="ANA CAROLLYNE DA CRUZ MIRANDA"/>
    <n v="17281"/>
    <s v="SARAH DE SOUSA PEREIRA"/>
    <x v="1"/>
    <s v="PEDIU PARA LIGAR EM OUTRO MOMENTO"/>
    <s v="AGENDAMENTO"/>
    <x v="2"/>
    <m/>
    <m/>
    <n v="16994504225"/>
    <n v="16994504225"/>
    <d v="2022-04-09T11:36:00"/>
    <s v="Cacau_CC_31.03"/>
    <n v="1649513066387170"/>
    <s v="Preditivo"/>
    <n v="10738"/>
    <s v="CACAU SHOW CI"/>
    <s v="Não"/>
    <m/>
    <m/>
    <m/>
    <m/>
    <m/>
    <m/>
    <s v="Fernanda michele do amaral"/>
    <n v="37222508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6"/>
    <n v="0.46388888888888885"/>
    <d v="1899-12-30T00:00:59"/>
    <x v="0"/>
    <x v="1"/>
    <s v="14"/>
    <x v="1"/>
    <x v="1"/>
    <n v="8246743"/>
    <n v="25449689"/>
    <d v="2022-04-09T11:08:06"/>
    <d v="2022-04-09T11:09:05"/>
    <x v="0"/>
    <s v="BIANCA MOREIRA TERCEIRO"/>
    <n v="17283"/>
    <s v="SARAH DE SOUSA PEREIRA"/>
    <x v="1"/>
    <s v="PEDIU PARA LIGAR EM OUTRO MOMENTO"/>
    <s v="AGENDAMENTO"/>
    <x v="2"/>
    <m/>
    <m/>
    <n v="14981443216"/>
    <n v="14981443216"/>
    <d v="2022-04-11T11:00:00"/>
    <s v="Cacau_CC_06.04"/>
    <n v="1649513259397900"/>
    <s v="Preditivo"/>
    <n v="10738"/>
    <s v="CACAU SHOW CI"/>
    <s v="Não"/>
    <m/>
    <m/>
    <m/>
    <m/>
    <m/>
    <m/>
    <s v="Priscila Maria Cabral"/>
    <n v="42985946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6"/>
    <n v="0.46249999999999997"/>
    <d v="1899-12-30T00:04:40"/>
    <x v="1"/>
    <x v="1"/>
    <s v="19"/>
    <x v="1"/>
    <x v="1"/>
    <n v="8246467"/>
    <n v="23618583"/>
    <d v="2022-04-09T11:06:05"/>
    <d v="2022-04-09T11:10:45"/>
    <x v="0"/>
    <s v="SILVIO ANTONIO RIBEIRO BRUZACA JUNIOR"/>
    <n v="17286"/>
    <s v="SARAH DE SOUSA PEREIRA"/>
    <x v="1"/>
    <s v="CLIENTE VAI ANALISAR A PROPOSTA"/>
    <s v="AGENDAMENTO"/>
    <x v="5"/>
    <m/>
    <m/>
    <n v="19998417047"/>
    <n v="19998417047"/>
    <d v="2022-04-12T15:15:00"/>
    <s v="Cacau_CC_23.03"/>
    <n v="1649513145391810"/>
    <s v="Preditivo"/>
    <n v="10738"/>
    <s v="CACAU SHOW CI"/>
    <s v="Não"/>
    <m/>
    <m/>
    <m/>
    <m/>
    <m/>
    <m/>
    <s v="Edilene Aparecida Ribeiro da Costa"/>
    <n v="4570110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6"/>
    <n v="0.46597222222222223"/>
    <d v="1899-12-30T00:02:04"/>
    <x v="0"/>
    <x v="1"/>
    <s v="55"/>
    <x v="2"/>
    <x v="0"/>
    <n v="8247123"/>
    <n v="24227973"/>
    <d v="2022-04-09T11:11:24"/>
    <d v="2022-04-09T11:13:28"/>
    <x v="0"/>
    <s v="BIANCA MOREIRA TERCEIRO"/>
    <n v="17283"/>
    <s v="SARAH DE SOUSA PEREIRA"/>
    <x v="1"/>
    <s v="PEDIU PARA LIGAR EM OUTRO MOMENTO"/>
    <s v="AGENDAMENTO"/>
    <x v="2"/>
    <m/>
    <m/>
    <n v="55991396203"/>
    <n v="55991396203"/>
    <d v="2022-04-11T13:00:00"/>
    <s v="Cacau_CC_31.03"/>
    <n v="1649513467408760"/>
    <s v="Preditivo"/>
    <n v="10738"/>
    <s v="CACAU SHOW CI"/>
    <s v="Não"/>
    <m/>
    <m/>
    <m/>
    <m/>
    <m/>
    <m/>
    <s v="William Francisco de Andrade Bastos"/>
    <n v="4281298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6"/>
    <n v="0.46736111111111112"/>
    <d v="1899-12-30T00:01:58"/>
    <x v="0"/>
    <x v="1"/>
    <s v="16"/>
    <x v="1"/>
    <x v="1"/>
    <n v="8247399"/>
    <n v="25386748"/>
    <d v="2022-04-09T11:13:36"/>
    <d v="2022-04-09T11:15:34"/>
    <x v="0"/>
    <s v="BIANCA MOREIRA TERCEIRO"/>
    <n v="17283"/>
    <s v="SARAH DE SOUSA PEREIRA"/>
    <x v="0"/>
    <s v="CONFIRMOU PRESENÇA NA LOJA"/>
    <s v="ACEITE"/>
    <x v="0"/>
    <m/>
    <m/>
    <n v="16992652251"/>
    <m/>
    <m/>
    <s v="Cacau_CC_01.04"/>
    <n v="1649513590416370"/>
    <s v="Preditivo"/>
    <n v="10738"/>
    <s v="CACAU SHOW CI"/>
    <s v="Não"/>
    <m/>
    <m/>
    <m/>
    <m/>
    <m/>
    <m/>
    <s v="Delaila Cristina da Silva"/>
    <n v="46113389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6"/>
    <n v="0.46597222222222223"/>
    <d v="1899-12-30T00:05:05"/>
    <x v="1"/>
    <x v="1"/>
    <s v="19"/>
    <x v="1"/>
    <x v="1"/>
    <n v="8247122"/>
    <n v="24227842"/>
    <d v="2022-04-09T11:11:24"/>
    <d v="2022-04-09T11:16:29"/>
    <x v="0"/>
    <s v="SILVIO ANTONIO RIBEIRO BRUZACA JUNIOR"/>
    <n v="17286"/>
    <s v="SARAH DE SOUSA PEREIRA"/>
    <x v="0"/>
    <s v="CONFIRMOU PRESENÇA NA LOJA"/>
    <s v="ACEITE"/>
    <x v="0"/>
    <m/>
    <m/>
    <n v="19971210114"/>
    <m/>
    <m/>
    <s v="Cacau_CC_31.03"/>
    <n v="1649513468408900"/>
    <s v="Preditivo"/>
    <n v="10738"/>
    <s v="CACAU SHOW CI"/>
    <s v="Não"/>
    <m/>
    <m/>
    <m/>
    <m/>
    <m/>
    <m/>
    <s v="CAROLINE MARCON DE OLIVEIRA"/>
    <n v="44843131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6"/>
    <n v="0.47361111111111115"/>
    <d v="1899-12-30T00:02:58"/>
    <x v="0"/>
    <x v="1"/>
    <s v="15"/>
    <x v="1"/>
    <x v="1"/>
    <n v="8248702"/>
    <n v="24072843"/>
    <d v="2022-04-09T11:22:05"/>
    <d v="2022-04-09T11:25:03"/>
    <x v="0"/>
    <s v="BIANCA MOREIRA TERCEIRO"/>
    <n v="17283"/>
    <s v="SARAH DE SOUSA PEREIRA"/>
    <x v="0"/>
    <s v="CONFIRMOU PRESENÇA NA LOJA"/>
    <s v="ACEITE"/>
    <x v="0"/>
    <m/>
    <m/>
    <n v="15998033801"/>
    <m/>
    <m/>
    <s v="Cacau_CC_28.03"/>
    <n v="1649514103452610"/>
    <s v="Preditivo"/>
    <n v="10738"/>
    <s v="CACAU SHOW CI"/>
    <s v="Não"/>
    <m/>
    <m/>
    <m/>
    <m/>
    <m/>
    <m/>
    <s v="Alessandra de Cassia campos silva"/>
    <n v="38429589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6"/>
    <n v="0.47500000000000003"/>
    <d v="1899-12-30T00:06:46"/>
    <x v="1"/>
    <x v="1"/>
    <s v="11"/>
    <x v="1"/>
    <x v="1"/>
    <n v="8249137"/>
    <n v="23618568"/>
    <d v="2022-04-09T11:24:46"/>
    <d v="2022-04-09T11:31:32"/>
    <x v="0"/>
    <s v="SILVIO ANTONIO RIBEIRO BRUZACA JUNIOR"/>
    <n v="17286"/>
    <s v="SARAH DE SOUSA PEREIRA"/>
    <x v="1"/>
    <s v="CLIENTE VAI ANALISAR A PROPOSTA"/>
    <s v="AGENDAMENTO"/>
    <x v="5"/>
    <m/>
    <m/>
    <n v="11993012751"/>
    <n v="11993012751"/>
    <d v="2022-04-14T16:01:00"/>
    <s v="Cacau_CC_23.03"/>
    <n v="1649514251460600"/>
    <s v="Preditivo"/>
    <n v="10738"/>
    <s v="CACAU SHOW CI"/>
    <s v="Não"/>
    <m/>
    <m/>
    <m/>
    <m/>
    <m/>
    <m/>
    <s v="Maria Regina do EspÃ­rito Santo Henrique"/>
    <n v="16585441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24"/>
    <n v="0.47986111111111113"/>
    <d v="1899-12-30T00:04:11"/>
    <x v="1"/>
    <x v="1"/>
    <s v="13"/>
    <x v="1"/>
    <x v="1"/>
    <n v="8250321"/>
    <n v="25386676"/>
    <d v="2022-04-09T11:31:48"/>
    <d v="2022-04-09T11:35:59"/>
    <x v="0"/>
    <s v="SILVIO ANTONIO RIBEIRO BRUZACA JUNIOR"/>
    <n v="17286"/>
    <s v="SARAH DE SOUSA PEREIRA"/>
    <x v="0"/>
    <s v="CONFIRMOU PRESENÇA NA LOJA"/>
    <s v="ACEITE"/>
    <x v="0"/>
    <m/>
    <m/>
    <n v="13996217288"/>
    <m/>
    <m/>
    <s v="Cacau_CC_01.04"/>
    <n v="1649514681483910"/>
    <s v="Preditivo"/>
    <n v="10738"/>
    <s v="CACAU SHOW CI"/>
    <s v="Não"/>
    <m/>
    <m/>
    <m/>
    <m/>
    <m/>
    <m/>
    <s v="Rodrigo dos Santos e Santos"/>
    <n v="27738050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6"/>
    <n v="0.47291666666666665"/>
    <d v="1899-12-30T00:29:42"/>
    <x v="2"/>
    <x v="1"/>
    <s v="51"/>
    <x v="2"/>
    <x v="0"/>
    <n v="8248688"/>
    <n v="25426169"/>
    <d v="2022-04-09T11:21:59"/>
    <d v="2022-04-09T11:51:41"/>
    <x v="0"/>
    <s v="ANA CAROLLYNE DA CRUZ MIRANDA"/>
    <n v="17281"/>
    <s v="SARAH DE SOUSA PEREIRA"/>
    <x v="0"/>
    <s v="CONFIRMOU PRESENÇA NA LOJA"/>
    <s v="ACEITE"/>
    <x v="0"/>
    <m/>
    <m/>
    <n v="51981511175"/>
    <m/>
    <m/>
    <s v="Cacau_CC_04.04"/>
    <n v="1649514102452510"/>
    <s v="Preditivo"/>
    <n v="10738"/>
    <s v="CACAU SHOW CI"/>
    <s v="Não"/>
    <m/>
    <m/>
    <m/>
    <m/>
    <m/>
    <m/>
    <s v="Cristiane Sivinski"/>
    <n v="81193513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24"/>
    <n v="0.49305555555555558"/>
    <d v="1899-12-30T00:04:54"/>
    <x v="1"/>
    <x v="1"/>
    <s v="16"/>
    <x v="1"/>
    <x v="1"/>
    <n v="8252907"/>
    <n v="25449681"/>
    <d v="2022-04-09T11:50:39"/>
    <d v="2022-04-09T11:55:33"/>
    <x v="0"/>
    <s v="SILVIO ANTONIO RIBEIRO BRUZACA JUNIOR"/>
    <n v="17286"/>
    <s v="SARAH DE SOUSA PEREIRA"/>
    <x v="0"/>
    <s v="CONFIRMOU PRESENÇA NA LOJA"/>
    <s v="ACEITE"/>
    <x v="0"/>
    <m/>
    <m/>
    <n v="16994235293"/>
    <m/>
    <m/>
    <s v="Cacau_CC_06.04"/>
    <n v="1649515786528880"/>
    <s v="Preditivo"/>
    <n v="10738"/>
    <s v="CACAU SHOW CI"/>
    <s v="Não"/>
    <m/>
    <m/>
    <m/>
    <m/>
    <m/>
    <m/>
    <s v="Ana Carolina Augusta Ronca"/>
    <n v="3350102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24"/>
    <n v="0.49861111111111112"/>
    <d v="1899-12-30T00:00:36"/>
    <x v="0"/>
    <x v="1"/>
    <s v="16"/>
    <x v="1"/>
    <x v="1"/>
    <n v="8253860"/>
    <n v="25426064"/>
    <d v="2022-04-09T11:58:16"/>
    <d v="2022-04-09T11:58:52"/>
    <x v="0"/>
    <s v="BIANCA MOREIRA TERCEIRO"/>
    <n v="17283"/>
    <s v="SARAH DE SOUSA PEREIRA"/>
    <x v="1"/>
    <s v="SOBRE HORÁRIOS DE ATENDIMENTO"/>
    <s v="AGENDAMENTO"/>
    <x v="4"/>
    <m/>
    <m/>
    <n v="16994283031"/>
    <n v="16994283031"/>
    <d v="2022-04-09T12:27:00"/>
    <s v="Cacau_CC_04.04"/>
    <n v="1649516261547590"/>
    <s v="Preditivo"/>
    <n v="10738"/>
    <s v="CACAU SHOW CI"/>
    <s v="Não"/>
    <m/>
    <m/>
    <m/>
    <m/>
    <m/>
    <m/>
    <s v="Gilberto Gomes dos santos"/>
    <n v="825951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7"/>
    <n v="0.5180555555555556"/>
    <d v="1899-12-30T00:02:23"/>
    <x v="2"/>
    <x v="1"/>
    <s v="19"/>
    <x v="1"/>
    <x v="1"/>
    <n v="8258576"/>
    <n v="24161111"/>
    <d v="2022-04-09T12:26:58"/>
    <d v="2022-04-09T12:29:21"/>
    <x v="0"/>
    <s v="ANA CAROLLYNE DA CRUZ MIRANDA"/>
    <n v="17281"/>
    <s v="SARAH DE SOUSA PEREIRA"/>
    <x v="1"/>
    <s v="PEDIU PARA LIGAR EM OUTRO MOMENTO"/>
    <s v="AGENDAMENTO"/>
    <x v="2"/>
    <m/>
    <m/>
    <n v="19988880447"/>
    <n v="19988880447"/>
    <d v="2022-04-09T12:58:00"/>
    <s v="Cacau_CC_29.03"/>
    <n v="1649518004638050"/>
    <s v="Preditivo"/>
    <n v="10738"/>
    <s v="CACAU SHOW CI"/>
    <s v="Não"/>
    <m/>
    <m/>
    <m/>
    <m/>
    <m/>
    <m/>
    <s v="Maria InÃªs da Silva Furquim"/>
    <n v="46684617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8"/>
    <n v="0.5229166666666667"/>
    <d v="1899-12-30T00:00:50"/>
    <x v="1"/>
    <x v="1"/>
    <s v="11"/>
    <x v="1"/>
    <x v="1"/>
    <n v="8259599"/>
    <n v="24072664"/>
    <d v="2022-04-09T12:33:02"/>
    <d v="2022-04-09T12:33:52"/>
    <x v="0"/>
    <s v="SILVIO ANTONIO RIBEIRO BRUZACA JUNIOR"/>
    <n v="17286"/>
    <s v="SARAH DE SOUSA PEREIRA"/>
    <x v="1"/>
    <s v="PEDIU PARA LIGAR EM OUTRO MOMENTO"/>
    <s v="AGENDAMENTO"/>
    <x v="2"/>
    <m/>
    <m/>
    <n v="11992518595"/>
    <n v="11992518595"/>
    <d v="2022-04-11T14:03:00"/>
    <s v="Cacau_CC_28.03"/>
    <n v="1649518364664270"/>
    <s v="Preditivo"/>
    <n v="10738"/>
    <s v="CACAU SHOW CI"/>
    <s v="Não"/>
    <m/>
    <m/>
    <m/>
    <m/>
    <m/>
    <m/>
    <s v="Mariana Caroline dos Santos"/>
    <n v="34828197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8"/>
    <n v="0.52916666666666667"/>
    <d v="1899-12-30T00:00:08"/>
    <x v="2"/>
    <x v="1"/>
    <s v="55"/>
    <x v="2"/>
    <x v="0"/>
    <n v="8261144"/>
    <n v="25462146"/>
    <d v="2022-04-09T12:42:20"/>
    <d v="2022-04-09T12:42:28"/>
    <x v="0"/>
    <s v="ANA CAROLLYNE DA CRUZ MIRANDA"/>
    <n v="17281"/>
    <s v="SARAH DE SOUSA PEREIRA"/>
    <x v="1"/>
    <s v="SOBRE HORÁRIOS DE ATENDIMENTO"/>
    <s v="AGENDAMENTO"/>
    <x v="4"/>
    <m/>
    <m/>
    <n v="55984082961"/>
    <n v="55984082961"/>
    <d v="2022-04-09T13:12:00"/>
    <s v="Cacau_CC_07.04"/>
    <n v="1649518828693180"/>
    <s v="Preditivo"/>
    <n v="10738"/>
    <s v="CACAU SHOW CI"/>
    <s v="Não"/>
    <m/>
    <m/>
    <m/>
    <m/>
    <m/>
    <m/>
    <s v="Amanda colombo pimentel"/>
    <n v="4618762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8"/>
    <n v="0.52986111111111112"/>
    <d v="1899-12-30T00:02:39"/>
    <x v="0"/>
    <x v="1"/>
    <s v="11"/>
    <x v="1"/>
    <x v="1"/>
    <n v="8261279"/>
    <n v="25536957"/>
    <d v="2022-04-09T12:43:08"/>
    <d v="2022-04-09T12:45:47"/>
    <x v="0"/>
    <s v="BIANCA MOREIRA TERCEIRO"/>
    <n v="17283"/>
    <s v="SARAH DE SOUSA PEREIRA"/>
    <x v="0"/>
    <s v="CONFIRMOU PRESENÇA NA LOJA"/>
    <s v="ACEITE"/>
    <x v="0"/>
    <m/>
    <m/>
    <n v="11992336188"/>
    <m/>
    <m/>
    <s v="Cacau_CC_08.04"/>
    <n v="1649518970701230"/>
    <s v="Preditivo"/>
    <n v="10738"/>
    <s v="CACAU SHOW CI"/>
    <s v="Não"/>
    <m/>
    <m/>
    <m/>
    <m/>
    <m/>
    <m/>
    <s v="Daniella da Silva Santos"/>
    <n v="16294975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8"/>
    <n v="0.53055555555555556"/>
    <d v="1899-12-30T00:03:11"/>
    <x v="1"/>
    <x v="1"/>
    <s v="13"/>
    <x v="1"/>
    <x v="1"/>
    <n v="8261449"/>
    <n v="25462195"/>
    <d v="2022-04-09T12:44:14"/>
    <d v="2022-04-09T12:47:25"/>
    <x v="0"/>
    <s v="SILVIO ANTONIO RIBEIRO BRUZACA JUNIOR"/>
    <n v="17286"/>
    <s v="SARAH DE SOUSA PEREIRA"/>
    <x v="1"/>
    <s v="PREFERIU FALAR PELO WHATSAPP"/>
    <s v="AGENDAMENTO"/>
    <x v="1"/>
    <m/>
    <m/>
    <n v="13991071445"/>
    <n v="13991071445"/>
    <d v="2022-04-09T13:17:00"/>
    <s v="Cacau_CC_07.04"/>
    <n v="1649519035705620"/>
    <s v="Preditivo"/>
    <n v="10738"/>
    <s v="CACAU SHOW CI"/>
    <s v="Não"/>
    <m/>
    <m/>
    <m/>
    <m/>
    <m/>
    <m/>
    <s v="douglas dos lopessantos almeida"/>
    <n v="21898829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8"/>
    <n v="0.53402777777777777"/>
    <d v="1899-12-30T00:00:27"/>
    <x v="0"/>
    <x v="1"/>
    <s v="11"/>
    <x v="1"/>
    <x v="1"/>
    <n v="8262355"/>
    <n v="21517873"/>
    <d v="2022-04-09T12:49:36"/>
    <d v="2022-04-09T12:50:03"/>
    <x v="0"/>
    <s v="BIANCA MOREIRA TERCEIRO"/>
    <n v="17283"/>
    <s v="SARAH DE SOUSA PEREIRA"/>
    <x v="0"/>
    <s v="CONFIRMOU PRESENÇA NA LOJA"/>
    <s v="ACEITE"/>
    <x v="0"/>
    <m/>
    <m/>
    <n v="11933188767"/>
    <m/>
    <m/>
    <s v="CC_02_03"/>
    <n v="1649519346725290"/>
    <s v="Preditivo"/>
    <n v="10738"/>
    <s v="CACAU SHOW CI"/>
    <s v="Não"/>
    <m/>
    <m/>
    <m/>
    <m/>
    <m/>
    <m/>
    <s v="Deis Santos de Jesus"/>
    <n v="3986671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8"/>
    <n v="0.53333333333333333"/>
    <d v="1899-12-30T00:04:31"/>
    <x v="1"/>
    <x v="1"/>
    <s v="19"/>
    <x v="1"/>
    <x v="1"/>
    <n v="8262195"/>
    <n v="25462272"/>
    <d v="2022-04-09T12:48:45"/>
    <d v="2022-04-09T12:53:16"/>
    <x v="0"/>
    <s v="SILVIO ANTONIO RIBEIRO BRUZACA JUNIOR"/>
    <n v="17286"/>
    <s v="SARAH DE SOUSA PEREIRA"/>
    <x v="0"/>
    <s v="CONFIRMOU PRESENÇA NA LOJA"/>
    <s v="ACEITE"/>
    <x v="0"/>
    <m/>
    <m/>
    <n v="19992967994"/>
    <m/>
    <m/>
    <s v="Cacau_CC_07.04"/>
    <n v="1649519308722780"/>
    <s v="Preditivo"/>
    <n v="10738"/>
    <s v="CACAU SHOW CI"/>
    <s v="Não"/>
    <m/>
    <m/>
    <m/>
    <m/>
    <m/>
    <m/>
    <s v="PatrÃ­cia Juliana da luz"/>
    <n v="392670808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8"/>
    <n v="0.53472222222222221"/>
    <d v="1899-12-30T00:03:16"/>
    <x v="0"/>
    <x v="1"/>
    <s v="51"/>
    <x v="2"/>
    <x v="0"/>
    <n v="8262462"/>
    <n v="24165601"/>
    <d v="2022-04-09T12:50:12"/>
    <d v="2022-04-09T12:53:28"/>
    <x v="0"/>
    <s v="BIANCA MOREIRA TERCEIRO"/>
    <n v="17283"/>
    <s v="SARAH DE SOUSA PEREIRA"/>
    <x v="0"/>
    <s v="CONFIRMOU PRESENÇA NA LOJA"/>
    <s v="ACEITE"/>
    <x v="0"/>
    <m/>
    <m/>
    <n v="51995317641"/>
    <m/>
    <m/>
    <s v="Cacau_CC_30.03"/>
    <n v="1649519349725390"/>
    <s v="Preditivo"/>
    <n v="10738"/>
    <s v="CACAU SHOW CI"/>
    <s v="Não"/>
    <m/>
    <m/>
    <m/>
    <m/>
    <m/>
    <m/>
    <s v="Kamila Joseane Padilha da Silva"/>
    <n v="1349826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8"/>
    <n v="0.53402777777777777"/>
    <d v="1899-12-30T00:05:47"/>
    <x v="2"/>
    <x v="1"/>
    <s v="53"/>
    <x v="2"/>
    <x v="0"/>
    <n v="8262296"/>
    <n v="25462238"/>
    <d v="2022-04-09T12:49:16"/>
    <d v="2022-04-09T12:55:03"/>
    <x v="0"/>
    <s v="ANA CAROLLYNE DA CRUZ MIRANDA"/>
    <n v="17281"/>
    <s v="SARAH DE SOUSA PEREIRA"/>
    <x v="0"/>
    <s v="CONFIRMOU PRESENÇA NA LOJA"/>
    <s v="ACEITE"/>
    <x v="0"/>
    <m/>
    <m/>
    <n v="53984010812"/>
    <m/>
    <m/>
    <s v="Cacau_CC_07.04"/>
    <n v="1649519333724450"/>
    <s v="Preditivo"/>
    <n v="10738"/>
    <s v="CACAU SHOW CI"/>
    <s v="Não"/>
    <m/>
    <m/>
    <m/>
    <m/>
    <m/>
    <m/>
    <s v="Andriele Fonseca De Souza"/>
    <n v="4814267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8"/>
    <n v="0.53819444444444442"/>
    <d v="1899-12-30T00:00:10"/>
    <x v="2"/>
    <x v="1"/>
    <s v="11"/>
    <x v="1"/>
    <x v="1"/>
    <n v="8263233"/>
    <n v="25426349"/>
    <d v="2022-04-09T12:55:05"/>
    <d v="2022-04-09T12:55:15"/>
    <x v="0"/>
    <s v="ANA CAROLLYNE DA CRUZ MIRANDA"/>
    <n v="17281"/>
    <s v="SARAH DE SOUSA PEREIRA"/>
    <x v="1"/>
    <s v="SOBRE HORÁRIOS DE ATENDIMENTO"/>
    <s v="AGENDAMENTO"/>
    <x v="4"/>
    <m/>
    <m/>
    <n v="11945551932"/>
    <n v="11945551932"/>
    <d v="2022-04-09T13:25:00"/>
    <s v="Cacau_CC_05.04"/>
    <n v="1649519646743730"/>
    <s v="Preditivo"/>
    <n v="10738"/>
    <s v="CACAU SHOW CI"/>
    <s v="Não"/>
    <m/>
    <m/>
    <m/>
    <m/>
    <m/>
    <m/>
    <s v="Beatriz Santos Coutinho Calixto"/>
    <n v="5846675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8"/>
    <n v="0.54097222222222219"/>
    <d v="1899-12-30T00:03:44"/>
    <x v="2"/>
    <x v="1"/>
    <s v="51"/>
    <x v="2"/>
    <x v="0"/>
    <n v="8263955"/>
    <n v="24072817"/>
    <d v="2022-04-09T12:59:34"/>
    <d v="2022-04-09T13:03:18"/>
    <x v="0"/>
    <s v="ANA CAROLLYNE DA CRUZ MIRANDA"/>
    <n v="17281"/>
    <s v="SARAH DE SOUSA PEREIRA"/>
    <x v="1"/>
    <s v="CLIENTE VAI ANALISAR A PROPOSTA"/>
    <s v="AGENDAMENTO"/>
    <x v="5"/>
    <m/>
    <m/>
    <n v="51992211973"/>
    <n v="51992211973"/>
    <d v="2022-04-09T13:31:00"/>
    <s v="Cacau_CC_28.03"/>
    <n v="1649519958764700"/>
    <s v="Preditivo"/>
    <n v="10738"/>
    <s v="CACAU SHOW CI"/>
    <s v="Não"/>
    <m/>
    <m/>
    <m/>
    <m/>
    <m/>
    <m/>
    <s v="Marcelina Maria Vieira gonÃ§alves"/>
    <n v="9534244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8"/>
    <n v="0.53680555555555554"/>
    <d v="1899-12-30T00:08:21"/>
    <x v="1"/>
    <x v="1"/>
    <s v="11"/>
    <x v="1"/>
    <x v="1"/>
    <n v="8263017"/>
    <n v="25426097"/>
    <d v="2022-04-09T12:53:45"/>
    <d v="2022-04-09T13:02:06"/>
    <x v="0"/>
    <s v="SILVIO ANTONIO RIBEIRO BRUZACA JUNIOR"/>
    <n v="17286"/>
    <s v="SARAH DE SOUSA PEREIRA"/>
    <x v="0"/>
    <s v="CONFIRMOU PRESENÇA NA LOJA"/>
    <s v="ACEITE"/>
    <x v="0"/>
    <m/>
    <m/>
    <n v="11960663338"/>
    <m/>
    <m/>
    <s v="Cacau_CC_04.04"/>
    <n v="1649519568739930"/>
    <s v="Preditivo"/>
    <n v="10738"/>
    <s v="CACAU SHOW CI"/>
    <s v="Não"/>
    <m/>
    <m/>
    <m/>
    <m/>
    <m/>
    <m/>
    <s v="Daniela Alves de AraÃºjo Lima"/>
    <n v="2263452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9"/>
    <n v="0.54652777777777783"/>
    <d v="1899-12-30T00:01:03"/>
    <x v="0"/>
    <x v="1"/>
    <s v="49"/>
    <x v="0"/>
    <x v="0"/>
    <n v="8264887"/>
    <n v="25449639"/>
    <d v="2022-04-09T13:07:47"/>
    <d v="2022-04-09T13:08:50"/>
    <x v="0"/>
    <s v="BIANCA MOREIRA TERCEIRO"/>
    <n v="17283"/>
    <s v="SARAH DE SOUSA PEREIRA"/>
    <x v="1"/>
    <s v="PEDIU PARA LIGAR EM OUTRO MOMENTO"/>
    <s v="AGENDAMENTO"/>
    <x v="2"/>
    <m/>
    <m/>
    <n v="49988580092"/>
    <n v="49988580092"/>
    <d v="2022-04-09T13:40:00"/>
    <s v="Cacau_CC_06.04"/>
    <n v="1649520450797520"/>
    <s v="Preditivo"/>
    <n v="10738"/>
    <s v="CACAU SHOW CI"/>
    <s v="Não"/>
    <m/>
    <m/>
    <m/>
    <m/>
    <m/>
    <m/>
    <s v="Tiago Tadeu Piva"/>
    <n v="7067733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9"/>
    <n v="0.54722222222222217"/>
    <d v="1899-12-30T00:01:36"/>
    <x v="2"/>
    <x v="1"/>
    <s v="11"/>
    <x v="1"/>
    <x v="1"/>
    <n v="8264993"/>
    <n v="25462308"/>
    <d v="2022-04-09T13:08:52"/>
    <d v="2022-04-09T13:10:28"/>
    <x v="0"/>
    <s v="ANA CAROLLYNE DA CRUZ MIRANDA"/>
    <n v="17281"/>
    <s v="SARAH DE SOUSA PEREIRA"/>
    <x v="1"/>
    <s v="PEDIU PARA LIGAR EM OUTRO MOMENTO"/>
    <s v="AGENDAMENTO"/>
    <x v="2"/>
    <m/>
    <m/>
    <n v="11947339388"/>
    <n v="11947339388"/>
    <d v="2022-04-09T13:39:00"/>
    <s v="Cacau_CC_07.04"/>
    <n v="1649520503801380"/>
    <s v="Preditivo"/>
    <n v="10738"/>
    <s v="CACAU SHOW CI"/>
    <s v="Não"/>
    <m/>
    <m/>
    <m/>
    <m/>
    <m/>
    <m/>
    <s v="Gisele Aparecida Pacciani"/>
    <n v="25841812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9"/>
    <n v="0.54583333333333328"/>
    <d v="1899-12-30T00:04:10"/>
    <x v="1"/>
    <x v="1"/>
    <s v="15"/>
    <x v="1"/>
    <x v="1"/>
    <n v="8264802"/>
    <n v="25449533"/>
    <d v="2022-04-09T13:06:55"/>
    <d v="2022-04-09T13:11:05"/>
    <x v="0"/>
    <s v="SILVIO ANTONIO RIBEIRO BRUZACA JUNIOR"/>
    <n v="17286"/>
    <s v="SARAH DE SOUSA PEREIRA"/>
    <x v="0"/>
    <s v="CONFIRMOU PRESENÇA NA LOJA"/>
    <s v="ACEITE"/>
    <x v="0"/>
    <m/>
    <m/>
    <n v="15998357298"/>
    <m/>
    <m/>
    <s v="Cacau_CC_06.04"/>
    <n v="1649520391792990"/>
    <s v="Preditivo"/>
    <n v="10738"/>
    <s v="CACAU SHOW CI"/>
    <s v="Não"/>
    <m/>
    <m/>
    <m/>
    <m/>
    <m/>
    <m/>
    <s v="Vanessa Ramos Pereira Pacheco"/>
    <n v="42547837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9"/>
    <n v="0.55069444444444449"/>
    <d v="1899-12-30T00:00:33"/>
    <x v="2"/>
    <x v="1"/>
    <s v="55"/>
    <x v="2"/>
    <x v="0"/>
    <n v="8265449"/>
    <n v="23434364"/>
    <d v="2022-04-09T13:13:49"/>
    <d v="2022-04-09T13:14:22"/>
    <x v="0"/>
    <s v="ANA CAROLLYNE DA CRUZ MIRANDA"/>
    <n v="17281"/>
    <s v="SARAH DE SOUSA PEREIRA"/>
    <x v="0"/>
    <s v="CONFIRMOU PRESENÇA NA LOJA"/>
    <s v="ACEITE"/>
    <x v="0"/>
    <m/>
    <m/>
    <n v="55999274800"/>
    <m/>
    <m/>
    <s v="Cacau_CC_22.03"/>
    <n v="1649520656813380"/>
    <s v="Preditivo"/>
    <n v="10738"/>
    <s v="CACAU SHOW CI"/>
    <s v="Não"/>
    <m/>
    <m/>
    <m/>
    <m/>
    <m/>
    <m/>
    <s v="Daniel Duarte Dos Santos"/>
    <n v="2628989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9"/>
    <n v="0.56041666666666667"/>
    <d v="1899-12-30T00:05:10"/>
    <x v="1"/>
    <x v="1"/>
    <s v="19"/>
    <x v="1"/>
    <x v="1"/>
    <n v="8266508"/>
    <n v="25449670"/>
    <d v="2022-04-09T13:27:14"/>
    <d v="2022-04-09T13:32:24"/>
    <x v="0"/>
    <s v="SILVIO ANTONIO RIBEIRO BRUZACA JUNIOR"/>
    <n v="17286"/>
    <s v="SARAH DE SOUSA PEREIRA"/>
    <x v="1"/>
    <s v="CLIENTE VAI ANALISAR A PROPOSTA"/>
    <s v="AGENDAMENTO"/>
    <x v="5"/>
    <m/>
    <m/>
    <n v="19995395549"/>
    <n v="19995395549"/>
    <d v="2022-04-12T15:40:00"/>
    <s v="Cacau_CC_06.04"/>
    <n v="1649521618874230"/>
    <s v="Preditivo"/>
    <n v="10738"/>
    <s v="CACAU SHOW CI"/>
    <s v="Não"/>
    <m/>
    <m/>
    <m/>
    <m/>
    <m/>
    <m/>
    <s v="Ana Fayla Santos de Queiroz"/>
    <n v="39469902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10"/>
    <n v="0.56597222222222221"/>
    <d v="1899-12-30T00:00:23"/>
    <x v="2"/>
    <x v="1"/>
    <s v="11"/>
    <x v="1"/>
    <x v="1"/>
    <n v="8267283"/>
    <n v="25462147"/>
    <d v="2022-04-09T13:35:03"/>
    <d v="2022-04-09T13:35:26"/>
    <x v="0"/>
    <s v="ANA CAROLLYNE DA CRUZ MIRANDA"/>
    <n v="17281"/>
    <s v="SARAH DE SOUSA PEREIRA"/>
    <x v="0"/>
    <s v="CONFIRMOU PRESENÇA NA LOJA"/>
    <s v="ACEITE"/>
    <x v="0"/>
    <m/>
    <m/>
    <n v="11991755320"/>
    <m/>
    <m/>
    <s v="Cacau_CC_07.04"/>
    <n v="1649521799881310"/>
    <s v="Preditivo"/>
    <n v="10738"/>
    <s v="CACAU SHOW CI"/>
    <s v="Não"/>
    <m/>
    <m/>
    <m/>
    <m/>
    <m/>
    <m/>
    <s v="ELIZANA GOMES DA SILVA"/>
    <n v="28265792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10"/>
    <n v="0.5708333333333333"/>
    <d v="1899-12-30T00:10:36"/>
    <x v="1"/>
    <x v="1"/>
    <s v="47"/>
    <x v="0"/>
    <x v="0"/>
    <n v="8267900"/>
    <n v="25449509"/>
    <d v="2022-04-09T13:42:14"/>
    <d v="2022-04-09T13:52:50"/>
    <x v="0"/>
    <s v="SILVIO ANTONIO RIBEIRO BRUZACA JUNIOR"/>
    <n v="17286"/>
    <s v="SARAH DE SOUSA PEREIRA"/>
    <x v="0"/>
    <s v="CONFIRMOU PRESENÇA NA LOJA"/>
    <s v="ACEITE"/>
    <x v="0"/>
    <m/>
    <m/>
    <n v="47996168910"/>
    <m/>
    <m/>
    <s v="Cacau_CC_06.04"/>
    <n v="1649522517898960"/>
    <s v="Preditivo"/>
    <n v="10738"/>
    <s v="CACAU SHOW CI"/>
    <s v="Não"/>
    <m/>
    <m/>
    <m/>
    <m/>
    <m/>
    <m/>
    <s v="Izabel Cristian Peres Palmas"/>
    <n v="57612169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10"/>
    <n v="0.57847222222222217"/>
    <d v="1899-12-30T00:05:22"/>
    <x v="1"/>
    <x v="1"/>
    <s v="17"/>
    <x v="1"/>
    <x v="1"/>
    <n v="8269164"/>
    <n v="23637899"/>
    <d v="2022-04-09T13:53:36"/>
    <d v="2022-04-09T13:58:58"/>
    <x v="0"/>
    <s v="SILVIO ANTONIO RIBEIRO BRUZACA JUNIOR"/>
    <n v="17286"/>
    <s v="SARAH DE SOUSA PEREIRA"/>
    <x v="0"/>
    <s v="CONFIRMOU PRESENÇA NA LOJA"/>
    <s v="ACEITE"/>
    <x v="0"/>
    <m/>
    <m/>
    <n v="17981377439"/>
    <m/>
    <m/>
    <s v="Cacau_CC_24.03"/>
    <n v="1649523187939210"/>
    <s v="Preditivo"/>
    <n v="10738"/>
    <s v="CACAU SHOW CI"/>
    <s v="Não"/>
    <m/>
    <m/>
    <m/>
    <m/>
    <m/>
    <m/>
    <s v="Raquel dos Santos AraÃºjo Vieira"/>
    <n v="48111834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10"/>
    <n v="0.58124999999999993"/>
    <d v="1899-12-30T00:03:32"/>
    <x v="2"/>
    <x v="1"/>
    <s v="51"/>
    <x v="2"/>
    <x v="0"/>
    <n v="8269614"/>
    <n v="23694538"/>
    <d v="2022-04-09T13:57:50"/>
    <d v="2022-04-09T14:01:22"/>
    <x v="0"/>
    <s v="ANA CAROLLYNE DA CRUZ MIRANDA"/>
    <n v="17281"/>
    <s v="SARAH DE SOUSA PEREIRA"/>
    <x v="1"/>
    <s v="PEDIU PARA LIGAR EM OUTRO MOMENTO"/>
    <s v="AGENDAMENTO"/>
    <x v="2"/>
    <m/>
    <m/>
    <n v="51999482447"/>
    <n v="51999482447"/>
    <d v="2022-04-09T14:29:00"/>
    <s v="Cacau_CC_25.03.csv"/>
    <n v="1649523454962440"/>
    <s v="Preditivo"/>
    <n v="10738"/>
    <s v="CACAU SHOW CI"/>
    <s v="Não"/>
    <m/>
    <m/>
    <m/>
    <m/>
    <m/>
    <m/>
    <s v="Vanessa Nascimento dos Santos"/>
    <n v="8968710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10"/>
    <n v="0.58263888888888882"/>
    <d v="1899-12-30T00:01:00"/>
    <x v="1"/>
    <x v="1"/>
    <s v="54"/>
    <x v="2"/>
    <x v="0"/>
    <n v="8269783"/>
    <n v="25426070"/>
    <d v="2022-04-09T13:59:37"/>
    <d v="2022-04-09T14:00:37"/>
    <x v="0"/>
    <s v="SILVIO ANTONIO RIBEIRO BRUZACA JUNIOR"/>
    <n v="17286"/>
    <s v="SARAH DE SOUSA PEREIRA"/>
    <x v="1"/>
    <s v="PEDIU PARA LIGAR EM OUTRO MOMENTO"/>
    <s v="AGENDAMENTO"/>
    <x v="2"/>
    <m/>
    <m/>
    <n v="54999292633"/>
    <n v="54999292633"/>
    <d v="2022-04-11T14:30:00"/>
    <s v="Cacau_CC_04.04"/>
    <n v="1649523554971600"/>
    <s v="Preditivo"/>
    <n v="10738"/>
    <s v="CACAU SHOW CI"/>
    <s v="Não"/>
    <m/>
    <m/>
    <m/>
    <m/>
    <m/>
    <m/>
    <s v="Rafaela Machado Carvalho"/>
    <n v="445525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11"/>
    <n v="0.58611111111111114"/>
    <d v="1899-12-30T00:02:38"/>
    <x v="2"/>
    <x v="1"/>
    <s v="51"/>
    <x v="2"/>
    <x v="0"/>
    <n v="8270334"/>
    <n v="25426076"/>
    <d v="2022-04-09T14:04:29"/>
    <d v="2022-04-09T14:07:07"/>
    <x v="0"/>
    <s v="ANA CAROLLYNE DA CRUZ MIRANDA"/>
    <n v="17281"/>
    <s v="SARAH DE SOUSA PEREIRA"/>
    <x v="0"/>
    <s v="CONFIRMOU PRESENÇA NA LOJA"/>
    <s v="ACEITE"/>
    <x v="0"/>
    <m/>
    <m/>
    <n v="51996242671"/>
    <m/>
    <m/>
    <s v="Cacau_CC_04.04"/>
    <n v="1649523854996310"/>
    <s v="Preditivo"/>
    <n v="10738"/>
    <s v="CACAU SHOW CI"/>
    <s v="Não"/>
    <m/>
    <m/>
    <m/>
    <m/>
    <m/>
    <m/>
    <s v="Evandro oliveira dos santos"/>
    <n v="2313999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11"/>
    <n v="0.58888888888888891"/>
    <d v="1899-12-30T00:04:47"/>
    <x v="2"/>
    <x v="1"/>
    <s v="51"/>
    <x v="2"/>
    <x v="0"/>
    <n v="8270860"/>
    <n v="24227925"/>
    <d v="2022-04-09T14:08:27"/>
    <d v="2022-04-09T14:13:14"/>
    <x v="0"/>
    <s v="ANA CAROLLYNE DA CRUZ MIRANDA"/>
    <n v="17281"/>
    <s v="SARAH DE SOUSA PEREIRA"/>
    <x v="1"/>
    <s v="PREFERIU FALAR PELO WHATSAPP"/>
    <s v="AGENDAMENTO"/>
    <x v="1"/>
    <m/>
    <m/>
    <n v="51997627438"/>
    <n v="51997627438"/>
    <d v="2022-04-09T14:42:00"/>
    <s v="Cacau_CC_31.03"/>
    <n v="1.64952407710168E+16"/>
    <s v="Preditivo"/>
    <n v="10738"/>
    <s v="CACAU SHOW CI"/>
    <s v="Não"/>
    <m/>
    <m/>
    <m/>
    <m/>
    <m/>
    <m/>
    <s v="Tayna maria dos santos silva"/>
    <n v="4150178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11"/>
    <n v="0.59305555555555556"/>
    <d v="1899-12-30T00:00:25"/>
    <x v="1"/>
    <x v="1"/>
    <s v="54"/>
    <x v="2"/>
    <x v="0"/>
    <n v="8271777"/>
    <n v="25462243"/>
    <d v="2022-04-09T14:14:54"/>
    <d v="2022-04-09T14:15:19"/>
    <x v="0"/>
    <s v="SILVIO ANTONIO RIBEIRO BRUZACA JUNIOR"/>
    <n v="17286"/>
    <s v="SARAH DE SOUSA PEREIRA"/>
    <x v="1"/>
    <s v="CLIENTE VAI ANALISAR A PROPOSTA"/>
    <s v="AGENDAMENTO"/>
    <x v="5"/>
    <m/>
    <m/>
    <n v="54996409168"/>
    <n v="54996409168"/>
    <d v="2022-04-25T14:45:00"/>
    <s v="Cacau_CC_07.04"/>
    <n v="1.64952392010024E+16"/>
    <s v="Preditivo"/>
    <n v="10738"/>
    <s v="CACAU SHOW CI"/>
    <s v="Não"/>
    <m/>
    <m/>
    <m/>
    <m/>
    <m/>
    <m/>
    <s v="Leidi Daiane de Oliveira"/>
    <n v="403672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0"/>
    <n v="0.34930555555555554"/>
    <d v="1899-12-30T00:02:10"/>
    <x v="0"/>
    <x v="2"/>
    <s v="17"/>
    <x v="1"/>
    <x v="1"/>
    <n v="8282286"/>
    <n v="25462378"/>
    <d v="2022-04-11T08:23:52"/>
    <d v="2022-04-11T08:26:02"/>
    <x v="0"/>
    <s v="BIANCA MOREIRA TERCEIRO"/>
    <n v="17283"/>
    <s v="SARAH DE SOUSA PEREIRA"/>
    <x v="0"/>
    <s v="CONFIRMOU PRESENÇA NA LOJA"/>
    <s v="ACEITE"/>
    <x v="0"/>
    <m/>
    <m/>
    <n v="17988349341"/>
    <m/>
    <m/>
    <s v="Cacau_CC_07.04"/>
    <n v="16496762087884"/>
    <s v="Preditivo"/>
    <n v="10738"/>
    <s v="CACAU SHOW CI"/>
    <s v="Não"/>
    <m/>
    <m/>
    <m/>
    <m/>
    <m/>
    <m/>
    <s v="Jesse luis da silva"/>
    <n v="38361350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0"/>
    <n v="0.35347222222222219"/>
    <d v="1899-12-30T00:02:59"/>
    <x v="0"/>
    <x v="2"/>
    <s v="16"/>
    <x v="1"/>
    <x v="1"/>
    <n v="8282289"/>
    <n v="25462304"/>
    <d v="2022-04-11T08:29:36"/>
    <d v="2022-04-11T08:32:35"/>
    <x v="0"/>
    <s v="BIANCA MOREIRA TERCEIRO"/>
    <n v="17283"/>
    <s v="SARAH DE SOUSA PEREIRA"/>
    <x v="1"/>
    <s v="CLIENTE VAI ANALISAR A PROPOSTA"/>
    <s v="AGENDAMENTO"/>
    <x v="5"/>
    <m/>
    <m/>
    <n v="16997453861"/>
    <n v="16997453861"/>
    <d v="2022-04-11T09:01:00"/>
    <s v="Cacau_CC_07.04"/>
    <n v="16496765609714"/>
    <s v="Preditivo"/>
    <n v="10738"/>
    <s v="CACAU SHOW CI"/>
    <s v="Não"/>
    <m/>
    <m/>
    <m/>
    <m/>
    <m/>
    <m/>
    <s v="REGINA CELIA SCHMIEDEL FERRI"/>
    <n v="21616570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1"/>
    <n v="0.35972222222222222"/>
    <d v="1899-12-30T00:06:16"/>
    <x v="0"/>
    <x v="2"/>
    <s v="11"/>
    <x v="1"/>
    <x v="1"/>
    <n v="8282294"/>
    <n v="24165604"/>
    <d v="2022-04-11T08:38:32"/>
    <d v="2022-04-11T08:44:48"/>
    <x v="0"/>
    <s v="BIANCA MOREIRA TERCEIRO"/>
    <n v="17283"/>
    <s v="SARAH DE SOUSA PEREIRA"/>
    <x v="0"/>
    <s v="CONFIRMOU PRESENÇA NA LOJA"/>
    <s v="ACEITE"/>
    <x v="0"/>
    <m/>
    <m/>
    <n v="11996268585"/>
    <m/>
    <m/>
    <s v="Cacau_CC_30.03"/>
    <n v="164967709113004"/>
    <s v="Preditivo"/>
    <n v="10738"/>
    <s v="CACAU SHOW CI"/>
    <s v="Não"/>
    <m/>
    <m/>
    <m/>
    <m/>
    <m/>
    <m/>
    <s v="Alexsander de Campos Manhoso"/>
    <n v="11455300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1"/>
    <n v="0.3659722222222222"/>
    <d v="1899-12-30T00:01:36"/>
    <x v="0"/>
    <x v="2"/>
    <s v="13"/>
    <x v="1"/>
    <x v="1"/>
    <n v="8282528"/>
    <n v="25536862"/>
    <d v="2022-04-11T08:47:38"/>
    <d v="2022-04-11T08:49:14"/>
    <x v="0"/>
    <s v="BIANCA MOREIRA TERCEIRO"/>
    <n v="17283"/>
    <s v="SARAH DE SOUSA PEREIRA"/>
    <x v="1"/>
    <s v="PEDIU PARA LIGAR EM OUTRO MOMENTO"/>
    <s v="AGENDAMENTO"/>
    <x v="2"/>
    <m/>
    <m/>
    <n v="13981085881"/>
    <n v="13981085881"/>
    <d v="2022-04-11T09:00:00"/>
    <s v="Cacau_CC_08.04"/>
    <n v="164967764016004"/>
    <s v="Preditivo"/>
    <n v="10738"/>
    <s v="CACAU SHOW CI"/>
    <s v="Não"/>
    <m/>
    <m/>
    <m/>
    <m/>
    <m/>
    <m/>
    <s v="Hellen Carolina Cabral dos Santos"/>
    <n v="3932942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1"/>
    <n v="0.36944444444444446"/>
    <d v="1899-12-30T00:03:47"/>
    <x v="0"/>
    <x v="2"/>
    <s v="51"/>
    <x v="2"/>
    <x v="0"/>
    <n v="8282730"/>
    <n v="25426190"/>
    <d v="2022-04-11T08:52:15"/>
    <d v="2022-04-11T08:56:02"/>
    <x v="0"/>
    <s v="BIANCA MOREIRA TERCEIRO"/>
    <n v="17283"/>
    <s v="SARAH DE SOUSA PEREIRA"/>
    <x v="1"/>
    <s v="CLIENTE VAI ANALISAR A PROPOSTA"/>
    <s v="AGENDAMENTO"/>
    <x v="5"/>
    <m/>
    <m/>
    <n v="51981115991"/>
    <n v="51981115991"/>
    <d v="2022-04-11T09:25:00"/>
    <s v="Cacau_CC_04.04"/>
    <n v="164967791217584"/>
    <s v="Preditivo"/>
    <n v="10738"/>
    <s v="CACAU SHOW CI"/>
    <s v="Não"/>
    <m/>
    <m/>
    <m/>
    <m/>
    <m/>
    <m/>
    <s v="Andressa Silveira Azevedo"/>
    <n v="84684658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1"/>
    <n v="0.37222222222222223"/>
    <d v="1899-12-30T00:01:53"/>
    <x v="0"/>
    <x v="2"/>
    <s v="19"/>
    <x v="1"/>
    <x v="1"/>
    <n v="8282949"/>
    <n v="25426226"/>
    <d v="2022-04-11T08:56:38"/>
    <d v="2022-04-11T08:58:31"/>
    <x v="0"/>
    <s v="BIANCA MOREIRA TERCEIRO"/>
    <n v="17283"/>
    <s v="SARAH DE SOUSA PEREIRA"/>
    <x v="0"/>
    <s v="CONFIRMOU PRESENÇA NA LOJA"/>
    <s v="ACEITE"/>
    <x v="0"/>
    <m/>
    <m/>
    <n v="19988691377"/>
    <m/>
    <m/>
    <s v="Cacau_CC_04.04"/>
    <n v="164967817718954"/>
    <s v="Preditivo"/>
    <n v="10738"/>
    <s v="CACAU SHOW CI"/>
    <s v="Não"/>
    <m/>
    <m/>
    <m/>
    <m/>
    <m/>
    <m/>
    <s v="Jenifer MuÃ±oz Marins"/>
    <n v="5291185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2"/>
    <n v="0.375"/>
    <d v="1899-12-30T00:03:49"/>
    <x v="0"/>
    <x v="2"/>
    <s v="13"/>
    <x v="1"/>
    <x v="1"/>
    <n v="8283171"/>
    <n v="25386665"/>
    <d v="2022-04-11T09:00:07"/>
    <d v="2022-04-11T09:03:56"/>
    <x v="0"/>
    <s v="BIANCA MOREIRA TERCEIRO"/>
    <n v="17283"/>
    <s v="SARAH DE SOUSA PEREIRA"/>
    <x v="1"/>
    <s v="PEDIU PARA LIGAR EM OUTRO MOMENTO"/>
    <s v="AGENDAMENTO"/>
    <x v="2"/>
    <m/>
    <m/>
    <n v="13997766675"/>
    <n v="13997766675"/>
    <d v="2022-05-02T09:32:00"/>
    <s v="Cacau_CC_01.04"/>
    <n v="164967838620234"/>
    <s v="Preditivo"/>
    <n v="10738"/>
    <s v="CACAU SHOW CI"/>
    <s v="Não"/>
    <m/>
    <m/>
    <m/>
    <m/>
    <m/>
    <m/>
    <s v="Monica rezende e"/>
    <n v="569316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2"/>
    <n v="0.37847222222222227"/>
    <d v="1899-12-30T00:01:52"/>
    <x v="0"/>
    <x v="2"/>
    <s v="55"/>
    <x v="2"/>
    <x v="0"/>
    <n v="8283785"/>
    <n v="24165786"/>
    <d v="2022-04-11T09:05:51"/>
    <d v="2022-04-11T09:07:43"/>
    <x v="0"/>
    <s v="BIANCA MOREIRA TERCEIRO"/>
    <n v="17283"/>
    <s v="SARAH DE SOUSA PEREIRA"/>
    <x v="0"/>
    <s v="CONFIRMOU PRESENÇA NA LOJA"/>
    <s v="ACEITE"/>
    <x v="0"/>
    <m/>
    <m/>
    <n v="55984049147"/>
    <m/>
    <m/>
    <s v="Cacau_CC_30.03"/>
    <n v="164967873028394"/>
    <s v="Preditivo"/>
    <n v="10738"/>
    <s v="CACAU SHOW CI"/>
    <s v="Não"/>
    <m/>
    <m/>
    <m/>
    <m/>
    <m/>
    <m/>
    <s v="JÃºlia Rodrigues de Oliveira"/>
    <n v="84910038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3"/>
    <n v="0.40347222222222223"/>
    <d v="1899-12-30T00:03:08"/>
    <x v="0"/>
    <x v="2"/>
    <s v="14"/>
    <x v="1"/>
    <x v="1"/>
    <n v="8288658"/>
    <n v="25462189"/>
    <d v="2022-04-11T09:41:35"/>
    <d v="2022-04-11T09:44:43"/>
    <x v="0"/>
    <s v="BIANCA MOREIRA TERCEIRO"/>
    <n v="17283"/>
    <s v="SARAH DE SOUSA PEREIRA"/>
    <x v="1"/>
    <s v="CLIENTE VAI ANALISAR A PROPOSTA"/>
    <s v="AGENDAMENTO"/>
    <x v="5"/>
    <m/>
    <m/>
    <n v="14998797309"/>
    <n v="14998797309"/>
    <d v="2022-04-11T10:13:00"/>
    <s v="Cacau_CC_07.04"/>
    <n v="164968087879334"/>
    <s v="Preditivo"/>
    <n v="10738"/>
    <s v="CACAU SHOW CI"/>
    <s v="Não"/>
    <m/>
    <m/>
    <m/>
    <m/>
    <m/>
    <m/>
    <s v="Maria Vilela da Silva"/>
    <n v="24921995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3"/>
    <n v="0.40972222222222227"/>
    <d v="1899-12-30T00:02:17"/>
    <x v="0"/>
    <x v="2"/>
    <s v="15"/>
    <x v="1"/>
    <x v="1"/>
    <n v="8289999"/>
    <n v="24165774"/>
    <d v="2022-04-11T09:50:22"/>
    <d v="2022-04-11T09:52:39"/>
    <x v="0"/>
    <s v="BIANCA MOREIRA TERCEIRO"/>
    <n v="17283"/>
    <s v="SARAH DE SOUSA PEREIRA"/>
    <x v="0"/>
    <s v="CONFIRMOU PRESENÇA NA LOJA"/>
    <s v="ACEITE"/>
    <x v="0"/>
    <m/>
    <m/>
    <n v="15996629315"/>
    <m/>
    <m/>
    <s v="Cacau_CC_30.03"/>
    <n v="164968139995624"/>
    <s v="Preditivo"/>
    <n v="10738"/>
    <s v="CACAU SHOW CI"/>
    <s v="Não"/>
    <m/>
    <m/>
    <m/>
    <m/>
    <m/>
    <m/>
    <s v="Pamella Regina Teixeira GonÃ§alves"/>
    <n v="44164507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3"/>
    <n v="0.41597222222222219"/>
    <d v="1899-12-30T00:03:58"/>
    <x v="0"/>
    <x v="2"/>
    <s v="19"/>
    <x v="1"/>
    <x v="1"/>
    <n v="8291353"/>
    <n v="24161050"/>
    <d v="2022-04-11T09:59:35"/>
    <d v="2022-04-11T10:03:33"/>
    <x v="0"/>
    <s v="BIANCA MOREIRA TERCEIRO"/>
    <n v="17283"/>
    <s v="SARAH DE SOUSA PEREIRA"/>
    <x v="1"/>
    <s v="CLIENTE VAI ANALISAR A PROPOSTA"/>
    <s v="AGENDAMENTO"/>
    <x v="5"/>
    <m/>
    <m/>
    <n v="19991238534"/>
    <n v="19991238534"/>
    <d v="2022-04-11T10:32:00"/>
    <s v="Cacau_CC_29.03"/>
    <n v="1649681954108630"/>
    <s v="Preditivo"/>
    <n v="10738"/>
    <s v="CACAU SHOW CI"/>
    <s v="Não"/>
    <m/>
    <m/>
    <m/>
    <m/>
    <m/>
    <m/>
    <s v="Maria Beatriz Duarte"/>
    <n v="5028529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4"/>
    <n v="0.4201388888888889"/>
    <d v="1899-12-30T00:01:13"/>
    <x v="0"/>
    <x v="2"/>
    <s v="15"/>
    <x v="1"/>
    <x v="1"/>
    <n v="8292283"/>
    <n v="23694449"/>
    <d v="2022-04-11T10:05:52"/>
    <d v="2022-04-11T10:07:05"/>
    <x v="0"/>
    <s v="BIANCA MOREIRA TERCEIRO"/>
    <n v="17283"/>
    <s v="SARAH DE SOUSA PEREIRA"/>
    <x v="1"/>
    <s v="PEDIU PARA LIGAR EM OUTRO MOMENTO"/>
    <s v="AGENDAMENTO"/>
    <x v="2"/>
    <m/>
    <m/>
    <n v="15997331869"/>
    <n v="15997331869"/>
    <d v="2022-04-11T12:00:00"/>
    <s v="Cacau_CC_25.03.csv"/>
    <n v="1649682332121530"/>
    <s v="Preditivo"/>
    <n v="10738"/>
    <s v="CACAU SHOW CI"/>
    <s v="Não"/>
    <m/>
    <m/>
    <m/>
    <m/>
    <m/>
    <m/>
    <s v="Fabiane Delgado FranÃ§a"/>
    <n v="452561748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4"/>
    <n v="0.42222222222222222"/>
    <d v="1899-12-30T00:01:52"/>
    <x v="0"/>
    <x v="2"/>
    <s v="11"/>
    <x v="1"/>
    <x v="1"/>
    <n v="8292582"/>
    <n v="24072793"/>
    <d v="2022-04-11T10:08:19"/>
    <d v="2022-04-11T10:10:11"/>
    <x v="0"/>
    <s v="BIANCA MOREIRA TERCEIRO"/>
    <n v="17283"/>
    <s v="SARAH DE SOUSA PEREIRA"/>
    <x v="0"/>
    <s v="CONFIRMOU PRESENÇA NA LOJA"/>
    <s v="ACEITE"/>
    <x v="0"/>
    <m/>
    <m/>
    <n v="11932037715"/>
    <m/>
    <m/>
    <s v="Cacau_CC_28.03"/>
    <n v="1649682480126380"/>
    <s v="Preditivo"/>
    <n v="10738"/>
    <s v="CACAU SHOW CI"/>
    <s v="Não"/>
    <m/>
    <m/>
    <m/>
    <m/>
    <m/>
    <m/>
    <s v="Fernanda Oliveira costa"/>
    <n v="4736700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4"/>
    <n v="0.4236111111111111"/>
    <d v="1899-12-30T00:14:49"/>
    <x v="0"/>
    <x v="2"/>
    <s v="13"/>
    <x v="1"/>
    <x v="1"/>
    <n v="8292914"/>
    <n v="25536862"/>
    <d v="2022-04-11T10:10:43"/>
    <d v="2022-04-11T10:25:32"/>
    <x v="0"/>
    <s v="BIANCA MOREIRA TERCEIRO"/>
    <n v="17283"/>
    <s v="SARAH DE SOUSA PEREIRA"/>
    <x v="0"/>
    <s v="CONFIRMOU PRESENÇA NA LOJA"/>
    <s v="ACEITE"/>
    <x v="0"/>
    <m/>
    <m/>
    <n v="13981085881"/>
    <m/>
    <m/>
    <s v="Cacau_CC_08.04"/>
    <m/>
    <s v="Consulta De Cliente"/>
    <n v="10738"/>
    <s v="CACAU SHOW CI"/>
    <s v="Não"/>
    <m/>
    <m/>
    <m/>
    <m/>
    <m/>
    <m/>
    <s v="Hellen Carolina Cabral dos Santos"/>
    <n v="3932942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5"/>
    <n v="0.4381944444444445"/>
    <d v="1899-12-30T00:08:41"/>
    <x v="0"/>
    <x v="2"/>
    <s v="14"/>
    <x v="1"/>
    <x v="1"/>
    <n v="8295734"/>
    <n v="25724436"/>
    <d v="2022-04-11T10:31:18"/>
    <d v="2022-04-11T10:39:59"/>
    <x v="0"/>
    <s v="BIANCA MOREIRA TERCEIRO"/>
    <n v="17283"/>
    <s v="SARAH DE SOUSA PEREIRA"/>
    <x v="0"/>
    <s v="CONFIRMOU PRESENÇA NA LOJA"/>
    <s v="ACEITE"/>
    <x v="0"/>
    <m/>
    <m/>
    <n v="14998262366"/>
    <m/>
    <m/>
    <s v="Cacau_CC_11.04"/>
    <n v="1649683867156990"/>
    <s v="Preditivo"/>
    <n v="10738"/>
    <s v="CACAU SHOW CI"/>
    <s v="Não"/>
    <m/>
    <m/>
    <m/>
    <m/>
    <m/>
    <m/>
    <s v="Natalia Caroline pardim moura"/>
    <n v="4237413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6"/>
    <n v="0.46111111111111108"/>
    <d v="1899-12-30T00:01:15"/>
    <x v="0"/>
    <x v="2"/>
    <s v="51"/>
    <x v="2"/>
    <x v="0"/>
    <n v="8299496"/>
    <n v="25724551"/>
    <d v="2022-04-11T11:04:10"/>
    <d v="2022-04-11T11:05:25"/>
    <x v="0"/>
    <s v="BIANCA MOREIRA TERCEIRO"/>
    <n v="17283"/>
    <s v="SARAH DE SOUSA PEREIRA"/>
    <x v="1"/>
    <s v="PEDIU PARA LIGAR EM OUTRO MOMENTO"/>
    <s v="AGENDAMENTO"/>
    <x v="2"/>
    <m/>
    <m/>
    <n v="51993929942"/>
    <n v="51993929942"/>
    <d v="2022-04-11T19:00:00"/>
    <s v="Cacau_CC_11.04"/>
    <n v="1649685835191770"/>
    <s v="Preditivo"/>
    <n v="10738"/>
    <s v="CACAU SHOW CI"/>
    <s v="Não"/>
    <m/>
    <m/>
    <m/>
    <m/>
    <m/>
    <m/>
    <s v="Gabriel Nunes da silva"/>
    <n v="8543470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6"/>
    <n v="0.46180555555555558"/>
    <d v="1899-12-30T00:02:28"/>
    <x v="0"/>
    <x v="2"/>
    <s v="16"/>
    <x v="1"/>
    <x v="1"/>
    <n v="8299601"/>
    <n v="25724570"/>
    <d v="2022-04-11T11:05:53"/>
    <d v="2022-04-11T11:08:21"/>
    <x v="0"/>
    <s v="BIANCA MOREIRA TERCEIRO"/>
    <n v="17283"/>
    <s v="SARAH DE SOUSA PEREIRA"/>
    <x v="0"/>
    <s v="CONFIRMOU PRESENÇA NA LOJA"/>
    <s v="ACEITE"/>
    <x v="0"/>
    <m/>
    <m/>
    <n v="16991359771"/>
    <m/>
    <m/>
    <s v="Cacau_CC_11.04"/>
    <n v="1649685932193490"/>
    <s v="Preditivo"/>
    <n v="10738"/>
    <s v="CACAU SHOW CI"/>
    <s v="Não"/>
    <m/>
    <m/>
    <m/>
    <m/>
    <m/>
    <m/>
    <s v="Jaqueline Bortoleto Alves Roviero"/>
    <n v="345888738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6"/>
    <n v="0.46875"/>
    <d v="1899-12-30T00:01:12"/>
    <x v="0"/>
    <x v="2"/>
    <s v="19"/>
    <x v="1"/>
    <x v="1"/>
    <n v="8300377"/>
    <n v="25724668"/>
    <d v="2022-04-11T11:15:06"/>
    <d v="2022-04-11T11:16:18"/>
    <x v="0"/>
    <s v="BIANCA MOREIRA TERCEIRO"/>
    <n v="17283"/>
    <s v="SARAH DE SOUSA PEREIRA"/>
    <x v="1"/>
    <s v="PEDIU PARA LIGAR EM OUTRO MOMENTO"/>
    <s v="AGENDAMENTO"/>
    <x v="2"/>
    <m/>
    <m/>
    <n v="19992633416"/>
    <n v="19992633416"/>
    <d v="2022-04-11T12:00:00"/>
    <s v="Cacau_CC_11.04"/>
    <n v="1649686486202940"/>
    <s v="Preditivo"/>
    <n v="10738"/>
    <s v="CACAU SHOW CI"/>
    <s v="Não"/>
    <m/>
    <m/>
    <m/>
    <m/>
    <m/>
    <m/>
    <s v="Erick LourenÃ§o de Sousa"/>
    <n v="45730285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6"/>
    <n v="0.4694444444444445"/>
    <d v="1899-12-30T00:02:11"/>
    <x v="0"/>
    <x v="2"/>
    <s v="16"/>
    <x v="1"/>
    <x v="1"/>
    <n v="8300599"/>
    <n v="25724684"/>
    <d v="2022-04-11T11:16:58"/>
    <d v="2022-04-11T11:19:09"/>
    <x v="0"/>
    <s v="BIANCA MOREIRA TERCEIRO"/>
    <n v="17283"/>
    <s v="SARAH DE SOUSA PEREIRA"/>
    <x v="0"/>
    <s v="CONFIRMOU PRESENÇA NA LOJA"/>
    <s v="ACEITE"/>
    <x v="0"/>
    <m/>
    <m/>
    <n v="16993572740"/>
    <m/>
    <m/>
    <s v="Cacau_CC_11.04"/>
    <n v="1649686601204880"/>
    <s v="Preditivo"/>
    <n v="10738"/>
    <s v="CACAU SHOW CI"/>
    <s v="Não"/>
    <m/>
    <m/>
    <m/>
    <m/>
    <m/>
    <m/>
    <s v="Diele Catarina de Oliveira Gomes"/>
    <n v="38518393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6"/>
    <n v="0.47222222222222227"/>
    <d v="1899-12-30T00:01:14"/>
    <x v="0"/>
    <x v="2"/>
    <s v="19"/>
    <x v="1"/>
    <x v="1"/>
    <n v="8301040"/>
    <n v="25724713"/>
    <d v="2022-04-11T11:20:08"/>
    <d v="2022-04-11T11:21:22"/>
    <x v="0"/>
    <s v="BIANCA MOREIRA TERCEIRO"/>
    <n v="17283"/>
    <s v="SARAH DE SOUSA PEREIRA"/>
    <x v="1"/>
    <s v="PEDIU PARA LIGAR EM OUTRO MOMENTO"/>
    <s v="AGENDAMENTO"/>
    <x v="2"/>
    <m/>
    <m/>
    <n v="19989236144"/>
    <n v="19989236144"/>
    <d v="2022-04-11T12:20:00"/>
    <s v="Cacau_CC_11.04"/>
    <n v="1649686793208340"/>
    <s v="Preditivo"/>
    <n v="10738"/>
    <s v="CACAU SHOW CI"/>
    <s v="Não"/>
    <m/>
    <m/>
    <m/>
    <m/>
    <m/>
    <m/>
    <s v="Roberta De Jesus Rosa Dos Santos"/>
    <n v="17793441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6"/>
    <n v="0.47430555555555554"/>
    <d v="1899-12-30T00:06:24"/>
    <x v="0"/>
    <x v="2"/>
    <s v="11"/>
    <x v="1"/>
    <x v="1"/>
    <n v="8301487"/>
    <n v="25724734"/>
    <d v="2022-04-11T11:23:01"/>
    <d v="2022-04-11T11:29:25"/>
    <x v="0"/>
    <s v="BIANCA MOREIRA TERCEIRO"/>
    <n v="17283"/>
    <s v="SARAH DE SOUSA PEREIRA"/>
    <x v="0"/>
    <s v="CONFIRMOU PRESENÇA NA LOJA"/>
    <s v="ACEITE"/>
    <x v="0"/>
    <m/>
    <m/>
    <n v="11971678764"/>
    <m/>
    <m/>
    <s v="Cacau_CC_11.04"/>
    <n v="1649686954212280"/>
    <s v="Preditivo"/>
    <n v="10738"/>
    <s v="CACAU SHOW CI"/>
    <s v="Não"/>
    <m/>
    <m/>
    <m/>
    <m/>
    <m/>
    <m/>
    <s v="Rayane Oliveira de Souza"/>
    <n v="2342332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24"/>
    <n v="0.47986111111111113"/>
    <d v="1899-12-30T00:02:23"/>
    <x v="0"/>
    <x v="2"/>
    <s v="11"/>
    <x v="1"/>
    <x v="1"/>
    <n v="8302746"/>
    <n v="25724804"/>
    <d v="2022-04-11T11:31:24"/>
    <d v="2022-04-11T11:33:47"/>
    <x v="0"/>
    <s v="BIANCA MOREIRA TERCEIRO"/>
    <n v="17283"/>
    <s v="SARAH DE SOUSA PEREIRA"/>
    <x v="0"/>
    <s v="CONFIRMOU PRESENÇA NA LOJA"/>
    <s v="ACEITE"/>
    <x v="0"/>
    <m/>
    <m/>
    <n v="11950630050"/>
    <m/>
    <m/>
    <s v="Cacau_CC_11.04"/>
    <n v="1649687465224800"/>
    <s v="Preditivo"/>
    <n v="10738"/>
    <s v="CACAU SHOW CI"/>
    <s v="Não"/>
    <m/>
    <m/>
    <m/>
    <m/>
    <m/>
    <m/>
    <s v="Fernanda Correia Silveira"/>
    <n v="48892550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24"/>
    <n v="0.48194444444444445"/>
    <d v="1899-12-30T00:02:42"/>
    <x v="0"/>
    <x v="2"/>
    <s v="11"/>
    <x v="1"/>
    <x v="1"/>
    <n v="8303143"/>
    <n v="25724825"/>
    <d v="2022-04-11T11:34:12"/>
    <d v="2022-04-11T11:36:54"/>
    <x v="0"/>
    <s v="BIANCA MOREIRA TERCEIRO"/>
    <n v="17283"/>
    <s v="SARAH DE SOUSA PEREIRA"/>
    <x v="0"/>
    <s v="CONFIRMOU PRESENÇA NA LOJA"/>
    <s v="ACEITE"/>
    <x v="0"/>
    <m/>
    <m/>
    <n v="11952105506"/>
    <m/>
    <m/>
    <s v="Cacau_CC_11.04"/>
    <n v="1649687641226950"/>
    <s v="Preditivo"/>
    <n v="10738"/>
    <s v="CACAU SHOW CI"/>
    <s v="Não"/>
    <m/>
    <m/>
    <m/>
    <m/>
    <m/>
    <m/>
    <s v="Silvia Pereira Dias"/>
    <n v="26468410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24"/>
    <n v="0.48402777777777778"/>
    <d v="1899-12-30T00:02:43"/>
    <x v="0"/>
    <x v="2"/>
    <s v="14"/>
    <x v="1"/>
    <x v="1"/>
    <n v="8303569"/>
    <n v="25724849"/>
    <d v="2022-04-11T11:37:08"/>
    <d v="2022-04-11T11:39:51"/>
    <x v="0"/>
    <s v="BIANCA MOREIRA TERCEIRO"/>
    <n v="17283"/>
    <s v="SARAH DE SOUSA PEREIRA"/>
    <x v="0"/>
    <s v="CONFIRMOU PRESENÇA NA LOJA"/>
    <s v="ACEITE"/>
    <x v="0"/>
    <m/>
    <m/>
    <n v="14991987214"/>
    <m/>
    <m/>
    <s v="Cacau_CC_11.04"/>
    <n v="1649687805230750"/>
    <s v="Preditivo"/>
    <n v="10738"/>
    <s v="CACAU SHOW CI"/>
    <s v="Não"/>
    <m/>
    <m/>
    <m/>
    <m/>
    <m/>
    <m/>
    <s v="priscila dos santos rodrigues"/>
    <n v="2375037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7"/>
    <n v="0.51041666666666663"/>
    <d v="1899-12-30T00:02:03"/>
    <x v="0"/>
    <x v="2"/>
    <s v="11"/>
    <x v="1"/>
    <x v="1"/>
    <n v="8308886"/>
    <n v="23694406"/>
    <d v="2022-04-11T12:15:52"/>
    <d v="2022-04-11T12:17:55"/>
    <x v="0"/>
    <s v="BIANCA MOREIRA TERCEIRO"/>
    <n v="17283"/>
    <s v="SARAH DE SOUSA PEREIRA"/>
    <x v="0"/>
    <s v="CONFIRMOU PRESENÇA NA LOJA"/>
    <s v="ACEITE"/>
    <x v="0"/>
    <m/>
    <m/>
    <n v="11995018852"/>
    <m/>
    <m/>
    <s v="Cacau_CC_25.03.csv"/>
    <n v="1649690123276560"/>
    <s v="Preditivo"/>
    <n v="10738"/>
    <s v="CACAU SHOW CI"/>
    <s v="Não"/>
    <m/>
    <m/>
    <m/>
    <m/>
    <m/>
    <m/>
    <s v="SILVANA MARIA SILVA DE VIEIRA CARDOSO"/>
    <n v="6187047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7"/>
    <n v="0.51874999999999993"/>
    <d v="1899-12-30T00:01:53"/>
    <x v="0"/>
    <x v="2"/>
    <s v="11"/>
    <x v="1"/>
    <x v="1"/>
    <n v="8310435"/>
    <n v="25426227"/>
    <d v="2022-04-11T12:27:55"/>
    <d v="2022-04-11T12:29:48"/>
    <x v="0"/>
    <s v="BIANCA MOREIRA TERCEIRO"/>
    <n v="17283"/>
    <s v="SARAH DE SOUSA PEREIRA"/>
    <x v="0"/>
    <s v="CONFIRMOU PRESENÇA NA LOJA"/>
    <s v="ACEITE"/>
    <x v="0"/>
    <m/>
    <m/>
    <n v="11962523617"/>
    <m/>
    <m/>
    <s v="Cacau_CC_04.04"/>
    <n v="1649690847290350"/>
    <s v="Preditivo"/>
    <n v="10738"/>
    <s v="CACAU SHOW CI"/>
    <s v="Não"/>
    <m/>
    <m/>
    <m/>
    <m/>
    <m/>
    <m/>
    <s v="AndrÃ© Porrino"/>
    <n v="2130021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8"/>
    <n v="0.52361111111111114"/>
    <d v="1899-12-30T00:03:52"/>
    <x v="0"/>
    <x v="2"/>
    <s v="16"/>
    <x v="1"/>
    <x v="1"/>
    <n v="8311317"/>
    <n v="21688807"/>
    <d v="2022-04-11T12:34:01"/>
    <d v="2022-04-11T12:37:53"/>
    <x v="0"/>
    <s v="BIANCA MOREIRA TERCEIRO"/>
    <n v="17283"/>
    <s v="SARAH DE SOUSA PEREIRA"/>
    <x v="0"/>
    <s v="CONFIRMOU PRESENÇA NA LOJA"/>
    <s v="ACEITE"/>
    <x v="0"/>
    <m/>
    <m/>
    <n v="16999637106"/>
    <m/>
    <m/>
    <s v="Cacau_CC_08.03"/>
    <n v="1649691222298390"/>
    <s v="Preditivo"/>
    <n v="10738"/>
    <s v="CACAU SHOW CI"/>
    <s v="Não"/>
    <m/>
    <m/>
    <m/>
    <m/>
    <m/>
    <m/>
    <s v="Pamelade castro vicente"/>
    <n v="49952550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8"/>
    <n v="0.53125"/>
    <d v="1899-12-30T00:03:15"/>
    <x v="0"/>
    <x v="2"/>
    <s v="14"/>
    <x v="1"/>
    <x v="1"/>
    <n v="8312833"/>
    <n v="25449541"/>
    <d v="2022-04-11T12:45:25"/>
    <d v="2022-04-11T12:48:40"/>
    <x v="0"/>
    <s v="BIANCA MOREIRA TERCEIRO"/>
    <n v="17283"/>
    <s v="SARAH DE SOUSA PEREIRA"/>
    <x v="0"/>
    <s v="CONFIRMOU PRESENÇA NA LOJA"/>
    <s v="ACEITE"/>
    <x v="0"/>
    <m/>
    <m/>
    <n v="14997187216"/>
    <m/>
    <m/>
    <s v="Cacau_CC_06.04"/>
    <n v="1649691910309540"/>
    <s v="Preditivo"/>
    <n v="10738"/>
    <s v="CACAU SHOW CI"/>
    <s v="Não"/>
    <m/>
    <m/>
    <m/>
    <m/>
    <m/>
    <m/>
    <s v="Gilberto aparecido magano"/>
    <n v="32582071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8"/>
    <n v="0.53680555555555554"/>
    <d v="1899-12-30T00:03:13"/>
    <x v="0"/>
    <x v="2"/>
    <s v="14"/>
    <x v="1"/>
    <x v="1"/>
    <n v="8313803"/>
    <n v="25426341"/>
    <d v="2022-04-11T12:53:05"/>
    <d v="2022-04-11T12:56:18"/>
    <x v="0"/>
    <s v="BIANCA MOREIRA TERCEIRO"/>
    <n v="17283"/>
    <s v="SARAH DE SOUSA PEREIRA"/>
    <x v="0"/>
    <s v="CONFIRMOU PRESENÇA NA LOJA"/>
    <s v="ACEITE"/>
    <x v="0"/>
    <m/>
    <m/>
    <n v="14998969050"/>
    <m/>
    <m/>
    <s v="Cacau_CC_05.04"/>
    <n v="1649692368318500"/>
    <s v="Preditivo"/>
    <n v="10738"/>
    <s v="CACAU SHOW CI"/>
    <s v="Não"/>
    <m/>
    <m/>
    <m/>
    <m/>
    <m/>
    <m/>
    <s v="Larissa de godoy ferreira"/>
    <n v="47813304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9"/>
    <n v="0.54166666666666663"/>
    <d v="1899-12-30T00:05:17"/>
    <x v="1"/>
    <x v="2"/>
    <s v="55"/>
    <x v="2"/>
    <x v="0"/>
    <n v="8314767"/>
    <n v="23413957"/>
    <d v="2022-04-11T13:00:48"/>
    <d v="2022-04-11T13:06:05"/>
    <x v="0"/>
    <s v="SILVIO ANTONIO RIBEIRO BRUZACA JUNIOR"/>
    <n v="17286"/>
    <s v="SARAH DE SOUSA PEREIRA"/>
    <x v="0"/>
    <s v="CONFIRMOU PRESENÇA NA LOJA"/>
    <s v="ACEITE"/>
    <x v="0"/>
    <m/>
    <m/>
    <n v="55991088592"/>
    <m/>
    <m/>
    <s v="Cacau_CC_21.03"/>
    <n v="1649692832327220"/>
    <s v="Preditivo"/>
    <n v="10738"/>
    <s v="CACAU SHOW CI"/>
    <s v="Não"/>
    <m/>
    <m/>
    <m/>
    <m/>
    <m/>
    <m/>
    <s v="Raquel Cezar Bairro"/>
    <n v="570968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9"/>
    <n v="0.5444444444444444"/>
    <d v="1899-12-30T00:01:38"/>
    <x v="0"/>
    <x v="2"/>
    <s v="19"/>
    <x v="1"/>
    <x v="1"/>
    <n v="8315187"/>
    <n v="25449604"/>
    <d v="2022-04-11T13:04:56"/>
    <d v="2022-04-11T13:06:34"/>
    <x v="0"/>
    <s v="BIANCA MOREIRA TERCEIRO"/>
    <n v="17283"/>
    <s v="SARAH DE SOUSA PEREIRA"/>
    <x v="0"/>
    <s v="CONFIRMOU PRESENÇA NA LOJA"/>
    <s v="ACEITE"/>
    <x v="0"/>
    <m/>
    <m/>
    <n v="19988320027"/>
    <m/>
    <m/>
    <s v="Cacau_CC_06.04"/>
    <n v="1649693078334170"/>
    <s v="Preditivo"/>
    <n v="10738"/>
    <s v="CACAU SHOW CI"/>
    <s v="Não"/>
    <m/>
    <m/>
    <m/>
    <m/>
    <m/>
    <m/>
    <s v="Sara Xavier"/>
    <n v="27257112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9"/>
    <n v="0.5444444444444444"/>
    <d v="1899-12-30T00:07:05"/>
    <x v="2"/>
    <x v="2"/>
    <s v="47"/>
    <x v="0"/>
    <x v="0"/>
    <n v="8315133"/>
    <n v="22878950"/>
    <d v="2022-04-11T13:04:23"/>
    <d v="2022-04-11T13:11:28"/>
    <x v="0"/>
    <s v="ANA CAROLLYNE DA CRUZ MIRANDA"/>
    <n v="17281"/>
    <s v="SARAH DE SOUSA PEREIRA"/>
    <x v="0"/>
    <s v="CONFIRMOU PRESENÇA NA LOJA"/>
    <s v="ACEITE"/>
    <x v="0"/>
    <m/>
    <m/>
    <n v="47999894344"/>
    <m/>
    <m/>
    <s v="Cacau_CC_14.03"/>
    <n v="1649693047332950"/>
    <s v="Preditivo"/>
    <n v="10738"/>
    <s v="CACAU SHOW CI"/>
    <s v="Não"/>
    <m/>
    <m/>
    <m/>
    <m/>
    <m/>
    <m/>
    <s v="Maria Augusta Isensee"/>
    <n v="98182419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9"/>
    <n v="0.54583333333333328"/>
    <d v="1899-12-30T00:05:21"/>
    <x v="1"/>
    <x v="2"/>
    <s v="53"/>
    <x v="2"/>
    <x v="0"/>
    <n v="8315400"/>
    <n v="22879110"/>
    <d v="2022-04-11T13:06:39"/>
    <d v="2022-04-11T13:12:00"/>
    <x v="0"/>
    <s v="SILVIO ANTONIO RIBEIRO BRUZACA JUNIOR"/>
    <n v="17286"/>
    <s v="SARAH DE SOUSA PEREIRA"/>
    <x v="0"/>
    <s v="CONFIRMOU PRESENÇA NA LOJA"/>
    <s v="ACEITE"/>
    <x v="0"/>
    <m/>
    <m/>
    <n v="53984594090"/>
    <m/>
    <m/>
    <s v="Cacau_CC_14.03"/>
    <n v="1649693178337690"/>
    <s v="Preditivo"/>
    <n v="10738"/>
    <s v="CACAU SHOW CI"/>
    <s v="Não"/>
    <m/>
    <m/>
    <m/>
    <m/>
    <m/>
    <m/>
    <s v="Giulia da Silva oliveira"/>
    <n v="3451731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9"/>
    <n v="0.54999999999999993"/>
    <d v="1899-12-30T00:04:38"/>
    <x v="0"/>
    <x v="2"/>
    <s v="14"/>
    <x v="1"/>
    <x v="1"/>
    <n v="8316006"/>
    <n v="25536765"/>
    <d v="2022-04-11T13:12:14"/>
    <d v="2022-04-11T13:16:52"/>
    <x v="0"/>
    <s v="BIANCA MOREIRA TERCEIRO"/>
    <n v="17283"/>
    <s v="SARAH DE SOUSA PEREIRA"/>
    <x v="0"/>
    <s v="CONFIRMOU PRESENÇA NA LOJA"/>
    <s v="ACEITE"/>
    <x v="0"/>
    <m/>
    <m/>
    <n v="14991667164"/>
    <m/>
    <m/>
    <s v="Cacau_CC_08.04"/>
    <n v="1649693518349860"/>
    <s v="Preditivo"/>
    <n v="10738"/>
    <s v="CACAU SHOW CI"/>
    <s v="Não"/>
    <m/>
    <m/>
    <m/>
    <m/>
    <m/>
    <m/>
    <s v="Ana Carolina Jesus Matias"/>
    <n v="49407135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9"/>
    <n v="0.55069444444444449"/>
    <d v="1899-12-30T00:05:40"/>
    <x v="1"/>
    <x v="2"/>
    <s v="79"/>
    <x v="8"/>
    <x v="3"/>
    <n v="8316136"/>
    <n v="23637831"/>
    <d v="2022-04-11T13:13:24"/>
    <d v="2022-04-11T13:19:04"/>
    <x v="0"/>
    <s v="SILVIO ANTONIO RIBEIRO BRUZACA JUNIOR"/>
    <n v="17286"/>
    <s v="SARAH DE SOUSA PEREIRA"/>
    <x v="1"/>
    <s v="CLIENTE VAI ANALISAR A PROPOSTA"/>
    <s v="AGENDAMENTO"/>
    <x v="5"/>
    <m/>
    <m/>
    <n v="79999418181"/>
    <n v="79999418181"/>
    <d v="2022-04-18T16:48:00"/>
    <s v="Cacau_CC_24.03"/>
    <n v="1649693569352350"/>
    <s v="Preditivo"/>
    <n v="10738"/>
    <s v="CACAU SHOW CI"/>
    <s v="Não"/>
    <m/>
    <m/>
    <m/>
    <m/>
    <m/>
    <m/>
    <s v="Jacquelline dos Santos Santana"/>
    <n v="1142546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9"/>
    <n v="0.5541666666666667"/>
    <d v="1899-12-30T00:01:47"/>
    <x v="0"/>
    <x v="2"/>
    <s v="47"/>
    <x v="0"/>
    <x v="0"/>
    <n v="8316706"/>
    <n v="25462334"/>
    <d v="2022-04-11T13:18:31"/>
    <d v="2022-04-11T13:20:18"/>
    <x v="0"/>
    <s v="BIANCA MOREIRA TERCEIRO"/>
    <n v="17283"/>
    <s v="SARAH DE SOUSA PEREIRA"/>
    <x v="0"/>
    <s v="CONFIRMOU PRESENÇA NA LOJA"/>
    <s v="ACEITE"/>
    <x v="0"/>
    <m/>
    <m/>
    <n v="47996331716"/>
    <m/>
    <m/>
    <s v="Cacau_CC_07.04"/>
    <n v="1649693870362020"/>
    <s v="Preditivo"/>
    <n v="10738"/>
    <s v="CACAU SHOW CI"/>
    <s v="Não"/>
    <m/>
    <m/>
    <m/>
    <m/>
    <m/>
    <m/>
    <s v="Aline Arnauts"/>
    <n v="8562455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9"/>
    <n v="0.55347222222222225"/>
    <d v="1899-12-30T00:06:50"/>
    <x v="2"/>
    <x v="2"/>
    <s v="17"/>
    <x v="1"/>
    <x v="1"/>
    <n v="8316614"/>
    <n v="25462121"/>
    <d v="2022-04-11T13:17:43"/>
    <d v="2022-04-11T13:24:33"/>
    <x v="0"/>
    <s v="ANA CAROLLYNE DA CRUZ MIRANDA"/>
    <n v="17281"/>
    <s v="SARAH DE SOUSA PEREIRA"/>
    <x v="0"/>
    <s v="CONFIRMOU PRESENÇA NA LOJA"/>
    <s v="ACEITE"/>
    <x v="0"/>
    <m/>
    <m/>
    <n v="17991198460"/>
    <m/>
    <m/>
    <s v="Cacau_CC_07.04"/>
    <n v="1649693848360980"/>
    <s v="Preditivo"/>
    <n v="10738"/>
    <s v="CACAU SHOW CI"/>
    <s v="Não"/>
    <m/>
    <m/>
    <m/>
    <m/>
    <m/>
    <m/>
    <s v="Luana Leal Firmino"/>
    <n v="45989240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9"/>
    <n v="0.55694444444444446"/>
    <d v="1899-12-30T00:01:26"/>
    <x v="0"/>
    <x v="2"/>
    <s v="48"/>
    <x v="0"/>
    <x v="0"/>
    <n v="8317176"/>
    <n v="25449537"/>
    <d v="2022-04-11T13:22:43"/>
    <d v="2022-04-11T13:24:09"/>
    <x v="0"/>
    <s v="BIANCA MOREIRA TERCEIRO"/>
    <n v="17283"/>
    <s v="SARAH DE SOUSA PEREIRA"/>
    <x v="1"/>
    <s v="PREFERIU FALAR PELO WHATSAPP"/>
    <s v="AGENDAMENTO"/>
    <x v="1"/>
    <m/>
    <m/>
    <n v="48996623971"/>
    <n v="48996623971"/>
    <d v="2022-04-11T13:53:00"/>
    <s v="Cacau_CC_06.04"/>
    <n v="1649694147373010"/>
    <s v="Preditivo"/>
    <n v="10738"/>
    <s v="CACAU SHOW CI"/>
    <s v="Não"/>
    <m/>
    <m/>
    <m/>
    <m/>
    <m/>
    <m/>
    <s v="Thamires Raquel Baccin"/>
    <n v="3248558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9"/>
    <n v="0.55902777777777779"/>
    <d v="1899-12-30T00:01:01"/>
    <x v="0"/>
    <x v="2"/>
    <s v="19"/>
    <x v="1"/>
    <x v="1"/>
    <n v="8317505"/>
    <n v="24227888"/>
    <d v="2022-04-11T13:25:40"/>
    <d v="2022-04-11T13:26:41"/>
    <x v="0"/>
    <s v="BIANCA MOREIRA TERCEIRO"/>
    <n v="17283"/>
    <s v="SARAH DE SOUSA PEREIRA"/>
    <x v="1"/>
    <s v="PEDIU PARA LIGAR EM OUTRO MOMENTO"/>
    <s v="AGENDAMENTO"/>
    <x v="2"/>
    <m/>
    <m/>
    <n v="19996751094"/>
    <n v="19996751094"/>
    <d v="2022-04-11T18:00:00"/>
    <s v="Cacau_CC_31.03"/>
    <n v="1649694324378220"/>
    <s v="Preditivo"/>
    <n v="10738"/>
    <s v="CACAU SHOW CI"/>
    <s v="Não"/>
    <m/>
    <m/>
    <m/>
    <m/>
    <m/>
    <m/>
    <s v="Anderson de Souza"/>
    <n v="22991181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9"/>
    <n v="0.55486111111111114"/>
    <d v="1899-12-30T00:11:01"/>
    <x v="1"/>
    <x v="2"/>
    <s v="11"/>
    <x v="1"/>
    <x v="1"/>
    <n v="8316826"/>
    <n v="23618697"/>
    <d v="2022-04-11T13:19:26"/>
    <d v="2022-04-11T13:30:27"/>
    <x v="0"/>
    <s v="SILVIO ANTONIO RIBEIRO BRUZACA JUNIOR"/>
    <n v="17286"/>
    <s v="SARAH DE SOUSA PEREIRA"/>
    <x v="0"/>
    <s v="CONFIRMOU PRESENÇA NA LOJA"/>
    <s v="ACEITE"/>
    <x v="0"/>
    <m/>
    <m/>
    <n v="11987505280"/>
    <m/>
    <m/>
    <s v="Cacau_CC_23.03"/>
    <n v="1649693938364560"/>
    <s v="Preditivo"/>
    <n v="10738"/>
    <s v="CACAU SHOW CI"/>
    <s v="Não"/>
    <m/>
    <m/>
    <m/>
    <m/>
    <m/>
    <m/>
    <s v="VerÃ´nica Haiara Santos Amaro"/>
    <n v="47232742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9"/>
    <n v="0.56111111111111112"/>
    <d v="1899-12-30T00:01:05"/>
    <x v="0"/>
    <x v="2"/>
    <s v="11"/>
    <x v="1"/>
    <x v="1"/>
    <n v="8317890"/>
    <n v="24165573"/>
    <d v="2022-04-11T13:28:49"/>
    <d v="2022-04-11T13:29:54"/>
    <x v="0"/>
    <s v="BIANCA MOREIRA TERCEIRO"/>
    <n v="17283"/>
    <s v="SARAH DE SOUSA PEREIRA"/>
    <x v="1"/>
    <s v="PREFERIU FALAR PELO WHATSAPP"/>
    <s v="AGENDAMENTO"/>
    <x v="1"/>
    <m/>
    <m/>
    <n v="11988080779"/>
    <n v="11988080779"/>
    <d v="2022-04-11T13:58:00"/>
    <s v="Cacau_CC_30.03"/>
    <n v="1649694515384340"/>
    <s v="Preditivo"/>
    <n v="10738"/>
    <s v="CACAU SHOW CI"/>
    <s v="Não"/>
    <m/>
    <m/>
    <m/>
    <m/>
    <m/>
    <m/>
    <s v="Amanda Maria Alves de Souza"/>
    <n v="35918165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10"/>
    <n v="0.56597222222222221"/>
    <d v="1899-12-30T00:01:51"/>
    <x v="0"/>
    <x v="2"/>
    <s v="19"/>
    <x v="1"/>
    <x v="1"/>
    <n v="8318594"/>
    <n v="24072736"/>
    <d v="2022-04-11T13:35:11"/>
    <d v="2022-04-11T13:37:02"/>
    <x v="0"/>
    <s v="BIANCA MOREIRA TERCEIRO"/>
    <n v="17283"/>
    <s v="SARAH DE SOUSA PEREIRA"/>
    <x v="0"/>
    <s v="CONFIRMOU PRESENÇA NA LOJA"/>
    <s v="ACEITE"/>
    <x v="0"/>
    <m/>
    <m/>
    <n v="19993538592"/>
    <m/>
    <m/>
    <s v="Cacau_CC_28.03"/>
    <n v="1649694896395420"/>
    <s v="Preditivo"/>
    <n v="10738"/>
    <s v="CACAU SHOW CI"/>
    <s v="Não"/>
    <m/>
    <m/>
    <m/>
    <m/>
    <m/>
    <m/>
    <s v="Yasmin Ferraz paes de Oliveira"/>
    <n v="51189095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10"/>
    <n v="0.56944444444444442"/>
    <d v="1899-12-30T00:05:02"/>
    <x v="1"/>
    <x v="2"/>
    <s v="55"/>
    <x v="2"/>
    <x v="0"/>
    <n v="8319066"/>
    <n v="25462196"/>
    <d v="2022-04-11T13:40:15"/>
    <d v="2022-04-11T13:45:17"/>
    <x v="0"/>
    <s v="SILVIO ANTONIO RIBEIRO BRUZACA JUNIOR"/>
    <n v="17286"/>
    <s v="SARAH DE SOUSA PEREIRA"/>
    <x v="1"/>
    <s v="PEDIU PARA LIGAR EM OUTRO MOMENTO"/>
    <s v="AGENDAMENTO"/>
    <x v="2"/>
    <m/>
    <m/>
    <n v="55991252686"/>
    <n v="55991252686"/>
    <d v="2022-04-11T18:00:00"/>
    <s v="Cacau_CC_07.04"/>
    <n v="1649695190400440"/>
    <s v="Preditivo"/>
    <n v="10738"/>
    <s v="CACAU SHOW CI"/>
    <s v="Não"/>
    <m/>
    <m/>
    <m/>
    <m/>
    <m/>
    <m/>
    <s v="ANA GIULIA VIDAL DA Rosa"/>
    <n v="3959150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10"/>
    <n v="0.57013888888888886"/>
    <d v="1899-12-30T00:07:44"/>
    <x v="2"/>
    <x v="2"/>
    <s v="55"/>
    <x v="2"/>
    <x v="0"/>
    <n v="8319161"/>
    <n v="25536792"/>
    <d v="2022-04-11T13:41:29"/>
    <d v="2022-04-11T13:49:13"/>
    <x v="0"/>
    <s v="ANA CAROLLYNE DA CRUZ MIRANDA"/>
    <n v="17281"/>
    <s v="SARAH DE SOUSA PEREIRA"/>
    <x v="0"/>
    <s v="CONFIRMOU PRESENÇA NA LOJA"/>
    <s v="ACEITE"/>
    <x v="0"/>
    <m/>
    <m/>
    <n v="55999463860"/>
    <m/>
    <m/>
    <s v="Cacau_CC_08.04"/>
    <n v="1649695262401810"/>
    <s v="Preditivo"/>
    <n v="10738"/>
    <s v="CACAU SHOW CI"/>
    <s v="Não"/>
    <m/>
    <m/>
    <m/>
    <m/>
    <m/>
    <m/>
    <s v="Paula Rodales"/>
    <n v="51106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10"/>
    <n v="0.57430555555555551"/>
    <d v="1899-12-30T00:01:41"/>
    <x v="0"/>
    <x v="2"/>
    <s v="16"/>
    <x v="1"/>
    <x v="1"/>
    <n v="8319691"/>
    <n v="25536878"/>
    <d v="2022-04-11T13:47:45"/>
    <d v="2022-04-11T13:49:26"/>
    <x v="0"/>
    <s v="BIANCA MOREIRA TERCEIRO"/>
    <n v="17283"/>
    <s v="SARAH DE SOUSA PEREIRA"/>
    <x v="1"/>
    <s v="CLIENTE VAI ANALISAR A PROPOSTA"/>
    <s v="AGENDAMENTO"/>
    <x v="5"/>
    <m/>
    <m/>
    <n v="16991114486"/>
    <n v="16991114486"/>
    <d v="2022-04-11T14:18:00"/>
    <s v="Cacau_CC_08.04"/>
    <n v="1649695648405800"/>
    <s v="Preditivo"/>
    <n v="10738"/>
    <s v="CACAU SHOW CI"/>
    <s v="Não"/>
    <m/>
    <m/>
    <m/>
    <m/>
    <m/>
    <m/>
    <s v="Juliana Pereira da Silva"/>
    <n v="41155442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12"/>
    <n v="0.61875000000000002"/>
    <d v="1899-12-30T00:04:39"/>
    <x v="1"/>
    <x v="2"/>
    <s v="47"/>
    <x v="0"/>
    <x v="0"/>
    <n v="8320446"/>
    <n v="24072954"/>
    <d v="2022-04-11T14:51:02"/>
    <d v="2022-04-11T14:55:41"/>
    <x v="0"/>
    <s v="SILVIO ANTONIO RIBEIRO BRUZACA JUNIOR"/>
    <n v="17286"/>
    <s v="SARAH DE SOUSA PEREIRA"/>
    <x v="0"/>
    <s v="CONFIRMOU PRESENÇA NA LOJA"/>
    <s v="ACEITE"/>
    <x v="0"/>
    <m/>
    <m/>
    <n v="47984934312"/>
    <m/>
    <m/>
    <s v="Cacau_CC_28.03"/>
    <n v="1649699433486270"/>
    <s v="Preditivo"/>
    <n v="10738"/>
    <s v="CACAU SHOW CI"/>
    <s v="Não"/>
    <m/>
    <m/>
    <m/>
    <m/>
    <m/>
    <m/>
    <s v="Gilvan medenski"/>
    <n v="703468369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15"/>
    <n v="0.66875000000000007"/>
    <d v="1899-12-30T00:00:50"/>
    <x v="1"/>
    <x v="2"/>
    <s v="18"/>
    <x v="1"/>
    <x v="1"/>
    <n v="8322088"/>
    <n v="25724437"/>
    <d v="2022-04-11T16:03:29"/>
    <d v="2022-04-11T16:04:19"/>
    <x v="0"/>
    <s v="SILVIO ANTONIO RIBEIRO BRUZACA JUNIOR"/>
    <n v="17286"/>
    <s v="SARAH DE SOUSA PEREIRA"/>
    <x v="0"/>
    <s v="CONFIRMOU PRESENÇA NA LOJA"/>
    <s v="ACEITE"/>
    <x v="0"/>
    <m/>
    <m/>
    <n v="18996825652"/>
    <m/>
    <m/>
    <s v="Cacau_CC_11.04"/>
    <m/>
    <s v="Consulta De Cliente"/>
    <n v="10738"/>
    <s v="CACAU SHOW CI"/>
    <s v="Não"/>
    <m/>
    <m/>
    <m/>
    <m/>
    <m/>
    <m/>
    <s v="Bruna Cristina GonÃ§alves"/>
    <n v="307300378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17"/>
    <n v="0.72430555555555554"/>
    <d v="1899-12-30T00:00:50"/>
    <x v="1"/>
    <x v="2"/>
    <s v="11"/>
    <x v="1"/>
    <x v="1"/>
    <n v="8328335"/>
    <n v="25724446"/>
    <d v="2022-04-11T17:23:57"/>
    <d v="2022-04-11T17:24:47"/>
    <x v="0"/>
    <s v="SILVIO ANTONIO RIBEIRO BRUZACA JUNIOR"/>
    <n v="17286"/>
    <s v="SARAH DE SOUSA PEREIRA"/>
    <x v="0"/>
    <s v="CONFIRMOU PRESENÇA NA LOJA"/>
    <s v="ACEITE"/>
    <x v="0"/>
    <m/>
    <m/>
    <n v="11943776270"/>
    <m/>
    <m/>
    <s v="Cacau_CC_11.04"/>
    <m/>
    <s v="Consulta De Cliente"/>
    <n v="10738"/>
    <s v="CACAU SHOW CI"/>
    <s v="Não"/>
    <m/>
    <m/>
    <m/>
    <m/>
    <m/>
    <m/>
    <s v="THIAGO ROGERIO LUMIATI"/>
    <n v="35674375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1"/>
    <n v="0.36458333333333331"/>
    <d v="1899-12-30T00:01:59"/>
    <x v="0"/>
    <x v="3"/>
    <s v="13"/>
    <x v="1"/>
    <x v="1"/>
    <n v="8351901"/>
    <n v="25724638"/>
    <d v="2022-04-12T08:45:35"/>
    <d v="2022-04-12T08:47:34"/>
    <x v="0"/>
    <s v="BIANCA MOREIRA TERCEIRO"/>
    <n v="17283"/>
    <s v="SARAH DE SOUSA PEREIRA"/>
    <x v="1"/>
    <s v="PEDIU PARA LIGAR EM OUTRO MOMENTO"/>
    <s v="AGENDAMENTO"/>
    <x v="2"/>
    <m/>
    <m/>
    <n v="13981743015"/>
    <n v="13981743015"/>
    <d v="2022-04-12T13:00:00"/>
    <s v="Cacau_CC_11.04"/>
    <m/>
    <s v="Consulta De Cliente"/>
    <n v="10738"/>
    <s v="CACAU SHOW CI"/>
    <s v="Não"/>
    <m/>
    <m/>
    <m/>
    <m/>
    <m/>
    <m/>
    <s v="Juliane de Jesus Rosa"/>
    <n v="37630537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2"/>
    <n v="0.38541666666666669"/>
    <d v="1899-12-30T00:02:19"/>
    <x v="0"/>
    <x v="3"/>
    <s v="18"/>
    <x v="1"/>
    <x v="1"/>
    <n v="8354578"/>
    <n v="25724579"/>
    <d v="2022-04-12T09:15:03"/>
    <d v="2022-04-12T09:17:22"/>
    <x v="0"/>
    <s v="BIANCA MOREIRA TERCEIRO"/>
    <n v="17283"/>
    <s v="SARAH DE SOUSA PEREIRA"/>
    <x v="0"/>
    <s v="CONFIRMOU PRESENÇA NA LOJA"/>
    <s v="ACEITE"/>
    <x v="0"/>
    <m/>
    <m/>
    <n v="18996556483"/>
    <m/>
    <m/>
    <s v="Cacau_CC_11.04"/>
    <n v="164976568563775"/>
    <s v="Preditivo"/>
    <n v="10738"/>
    <s v="CACAU SHOW CI"/>
    <s v="Não"/>
    <m/>
    <m/>
    <m/>
    <m/>
    <m/>
    <m/>
    <s v="Luana Cristina Viana Silva"/>
    <n v="4520770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2"/>
    <n v="0.39166666666666666"/>
    <d v="1899-12-30T00:02:37"/>
    <x v="0"/>
    <x v="3"/>
    <s v="11"/>
    <x v="1"/>
    <x v="1"/>
    <n v="8355520"/>
    <n v="25724698"/>
    <d v="2022-04-12T09:24:41"/>
    <d v="2022-04-12T09:27:18"/>
    <x v="0"/>
    <s v="BIANCA MOREIRA TERCEIRO"/>
    <n v="17283"/>
    <s v="SARAH DE SOUSA PEREIRA"/>
    <x v="1"/>
    <s v="PEDIU PARA LIGAR EM OUTRO MOMENTO"/>
    <s v="AGENDAMENTO"/>
    <x v="2"/>
    <m/>
    <m/>
    <n v="11978039928"/>
    <n v="11978039928"/>
    <d v="2022-04-30T09:55:00"/>
    <s v="Cacau_CC_11.04"/>
    <n v="164976626423574"/>
    <s v="Preditivo"/>
    <n v="10738"/>
    <s v="CACAU SHOW CI"/>
    <s v="Não"/>
    <m/>
    <m/>
    <m/>
    <m/>
    <m/>
    <m/>
    <s v="Julia Ivanovite"/>
    <n v="52134536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2"/>
    <n v="0.39513888888888887"/>
    <d v="1899-12-30T00:01:38"/>
    <x v="0"/>
    <x v="3"/>
    <s v="51"/>
    <x v="2"/>
    <x v="0"/>
    <n v="8356123"/>
    <n v="25724839"/>
    <d v="2022-04-12T09:29:43"/>
    <d v="2022-04-12T09:31:21"/>
    <x v="0"/>
    <s v="BIANCA MOREIRA TERCEIRO"/>
    <n v="17283"/>
    <s v="SARAH DE SOUSA PEREIRA"/>
    <x v="0"/>
    <s v="CONFIRMOU PRESENÇA NA LOJA"/>
    <s v="ACEITE"/>
    <x v="0"/>
    <m/>
    <m/>
    <n v="51993795868"/>
    <m/>
    <m/>
    <s v="Cacau_CC_11.04"/>
    <n v="164976656632314"/>
    <s v="Preditivo"/>
    <n v="10738"/>
    <s v="CACAU SHOW CI"/>
    <s v="Não"/>
    <m/>
    <m/>
    <m/>
    <m/>
    <m/>
    <m/>
    <s v="Dienifer Juliana dias machado"/>
    <n v="4537796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4"/>
    <n v="0.4368055555555555"/>
    <d v="1899-12-30T00:00:56"/>
    <x v="0"/>
    <x v="3"/>
    <s v="55"/>
    <x v="2"/>
    <x v="0"/>
    <n v="8364832"/>
    <n v="23434271"/>
    <d v="2022-04-12T10:29:47"/>
    <d v="2022-04-12T10:30:43"/>
    <x v="0"/>
    <s v="BIANCA MOREIRA TERCEIRO"/>
    <n v="17283"/>
    <s v="SARAH DE SOUSA PEREIRA"/>
    <x v="1"/>
    <s v="PEDIU PARA LIGAR EM OUTRO MOMENTO"/>
    <s v="AGENDAMENTO"/>
    <x v="2"/>
    <m/>
    <m/>
    <n v="55999135492"/>
    <n v="55999135492"/>
    <d v="2022-04-12T15:00:00"/>
    <s v="Cacau_CC_22.03"/>
    <n v="1649770168131890"/>
    <s v="Preditivo"/>
    <n v="10738"/>
    <s v="CACAU SHOW CI"/>
    <s v="Não"/>
    <m/>
    <m/>
    <m/>
    <m/>
    <m/>
    <m/>
    <s v="Jaiane Martins da Silva"/>
    <n v="1853666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5"/>
    <n v="0.4465277777777778"/>
    <d v="1899-12-30T00:02:14"/>
    <x v="0"/>
    <x v="3"/>
    <s v="47"/>
    <x v="0"/>
    <x v="0"/>
    <n v="8366725"/>
    <n v="25426246"/>
    <d v="2022-04-12T10:43:37"/>
    <d v="2022-04-12T10:45:51"/>
    <x v="0"/>
    <s v="BIANCA MOREIRA TERCEIRO"/>
    <n v="17283"/>
    <s v="SARAH DE SOUSA PEREIRA"/>
    <x v="1"/>
    <s v="PROMOÇÕES DISPONÍVEIS"/>
    <s v="AGENDAMENTO"/>
    <x v="3"/>
    <m/>
    <m/>
    <n v="47984780639"/>
    <n v="47984780639"/>
    <d v="2022-04-12T11:14:00"/>
    <s v="Cacau_CC_04.04"/>
    <n v="1649770999145890"/>
    <s v="Preditivo"/>
    <n v="10738"/>
    <s v="CACAU SHOW CI"/>
    <s v="Não"/>
    <m/>
    <m/>
    <m/>
    <m/>
    <m/>
    <m/>
    <s v="ROSI MARI LIMA DA SILVA"/>
    <n v="84695005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5"/>
    <n v="0.44861111111111113"/>
    <d v="1899-12-30T00:03:06"/>
    <x v="0"/>
    <x v="3"/>
    <s v="16"/>
    <x v="1"/>
    <x v="1"/>
    <n v="8367072"/>
    <n v="25449603"/>
    <d v="2022-04-12T10:46:06"/>
    <d v="2022-04-12T10:49:12"/>
    <x v="0"/>
    <s v="BIANCA MOREIRA TERCEIRO"/>
    <n v="17283"/>
    <s v="SARAH DE SOUSA PEREIRA"/>
    <x v="0"/>
    <s v="CONFIRMOU PRESENÇA NA LOJA"/>
    <s v="ACEITE"/>
    <x v="0"/>
    <m/>
    <m/>
    <n v="16996033889"/>
    <m/>
    <m/>
    <s v="Cacau_CC_06.04"/>
    <n v="1649771138150190"/>
    <s v="Preditivo"/>
    <n v="10738"/>
    <s v="CACAU SHOW CI"/>
    <s v="Não"/>
    <m/>
    <m/>
    <m/>
    <m/>
    <m/>
    <m/>
    <s v="Vanessa Aparecida Leodoro"/>
    <n v="22527635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5"/>
    <n v="0.45694444444444443"/>
    <d v="1899-12-30T00:01:52"/>
    <x v="0"/>
    <x v="3"/>
    <s v="51"/>
    <x v="2"/>
    <x v="0"/>
    <n v="8368644"/>
    <n v="25449555"/>
    <d v="2022-04-12T10:58:37"/>
    <d v="2022-04-12T11:00:29"/>
    <x v="0"/>
    <s v="BIANCA MOREIRA TERCEIRO"/>
    <n v="17283"/>
    <s v="SARAH DE SOUSA PEREIRA"/>
    <x v="0"/>
    <s v="CONFIRMOU PRESENÇA NA LOJA"/>
    <s v="ACEITE"/>
    <x v="0"/>
    <m/>
    <m/>
    <n v="51999264492"/>
    <m/>
    <m/>
    <s v="Cacau_CC_06.04"/>
    <n v="1649771894164150"/>
    <s v="Preditivo"/>
    <n v="10738"/>
    <s v="CACAU SHOW CI"/>
    <s v="Não"/>
    <m/>
    <m/>
    <m/>
    <m/>
    <m/>
    <m/>
    <s v="Catia Regina Goncalves"/>
    <n v="98743554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6"/>
    <n v="0.4597222222222222"/>
    <d v="1899-12-30T00:03:00"/>
    <x v="0"/>
    <x v="3"/>
    <s v="34"/>
    <x v="4"/>
    <x v="1"/>
    <n v="8369125"/>
    <n v="24227987"/>
    <d v="2022-04-12T11:02:37"/>
    <d v="2022-04-12T11:05:37"/>
    <x v="0"/>
    <s v="BIANCA MOREIRA TERCEIRO"/>
    <n v="17283"/>
    <s v="SARAH DE SOUSA PEREIRA"/>
    <x v="1"/>
    <s v="PEDIU PARA LIGAR EM OUTRO MOMENTO"/>
    <s v="AGENDAMENTO"/>
    <x v="2"/>
    <m/>
    <m/>
    <n v="34992414058"/>
    <n v="34992414058"/>
    <d v="2022-04-12T18:00:00"/>
    <s v="Cacau_CC_31.03"/>
    <n v="1649772133169620"/>
    <s v="Preditivo"/>
    <n v="10738"/>
    <s v="CACAU SHOW CI"/>
    <s v="Não"/>
    <m/>
    <m/>
    <m/>
    <m/>
    <m/>
    <m/>
    <s v="Laise Conceicao Rodrigues"/>
    <n v="8598069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6"/>
    <n v="0.46388888888888885"/>
    <d v="1899-12-30T00:04:27"/>
    <x v="0"/>
    <x v="3"/>
    <s v="17"/>
    <x v="1"/>
    <x v="1"/>
    <n v="8369750"/>
    <n v="25536870"/>
    <d v="2022-04-12T11:08:09"/>
    <d v="2022-04-12T11:12:36"/>
    <x v="0"/>
    <s v="BIANCA MOREIRA TERCEIRO"/>
    <n v="17283"/>
    <s v="SARAH DE SOUSA PEREIRA"/>
    <x v="0"/>
    <s v="CONFIRMOU PRESENÇA NA LOJA"/>
    <s v="ACEITE"/>
    <x v="0"/>
    <m/>
    <m/>
    <n v="17997350459"/>
    <m/>
    <m/>
    <s v="Cacau_CC_08.04"/>
    <n v="1649772472179010"/>
    <s v="Preditivo"/>
    <n v="10738"/>
    <s v="CACAU SHOW CI"/>
    <s v="Não"/>
    <m/>
    <m/>
    <m/>
    <m/>
    <m/>
    <m/>
    <s v="Ingret daiane Aparecida Souza dias"/>
    <n v="36138504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24"/>
    <n v="0.47916666666666669"/>
    <d v="1899-12-30T00:02:22"/>
    <x v="0"/>
    <x v="3"/>
    <s v="11"/>
    <x v="1"/>
    <x v="1"/>
    <n v="8372673"/>
    <n v="25449578"/>
    <d v="2022-04-12T11:30:21"/>
    <d v="2022-04-12T11:32:43"/>
    <x v="0"/>
    <s v="BIANCA MOREIRA TERCEIRO"/>
    <n v="17283"/>
    <s v="SARAH DE SOUSA PEREIRA"/>
    <x v="0"/>
    <s v="CONFIRMOU PRESENÇA NA LOJA"/>
    <s v="ACEITE"/>
    <x v="0"/>
    <m/>
    <m/>
    <n v="11982918945"/>
    <m/>
    <m/>
    <s v="Cacau_CC_06.04"/>
    <n v="1649773798209160"/>
    <s v="Preditivo"/>
    <n v="10738"/>
    <s v="CACAU SHOW CI"/>
    <s v="Não"/>
    <m/>
    <m/>
    <m/>
    <m/>
    <m/>
    <m/>
    <s v="Aline da silva tavares"/>
    <n v="3787594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24"/>
    <n v="0.4826388888888889"/>
    <d v="1899-12-30T00:01:07"/>
    <x v="0"/>
    <x v="3"/>
    <s v="12"/>
    <x v="1"/>
    <x v="1"/>
    <n v="8373441"/>
    <n v="24165807"/>
    <d v="2022-04-12T11:35:01"/>
    <d v="2022-04-12T11:36:08"/>
    <x v="0"/>
    <s v="BIANCA MOREIRA TERCEIRO"/>
    <n v="17283"/>
    <s v="SARAH DE SOUSA PEREIRA"/>
    <x v="1"/>
    <s v="PEDIU PARA LIGAR EM OUTRO MOMENTO"/>
    <s v="AGENDAMENTO"/>
    <x v="2"/>
    <m/>
    <m/>
    <n v="12991278655"/>
    <n v="12991278655"/>
    <d v="2022-04-12T13:00:00"/>
    <s v="Cacau_CC_30.03"/>
    <n v="1649774072217730"/>
    <s v="Preditivo"/>
    <n v="10738"/>
    <s v="CACAU SHOW CI"/>
    <s v="Não"/>
    <m/>
    <m/>
    <m/>
    <m/>
    <m/>
    <m/>
    <s v="Fabia Cristina Cursino"/>
    <n v="3502451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24"/>
    <n v="0.48333333333333334"/>
    <d v="1899-12-30T00:03:10"/>
    <x v="0"/>
    <x v="3"/>
    <s v="17"/>
    <x v="1"/>
    <x v="1"/>
    <n v="8373632"/>
    <n v="25449650"/>
    <d v="2022-04-12T11:36:13"/>
    <d v="2022-04-12T11:39:23"/>
    <x v="0"/>
    <s v="BIANCA MOREIRA TERCEIRO"/>
    <n v="17283"/>
    <s v="SARAH DE SOUSA PEREIRA"/>
    <x v="2"/>
    <s v="JÁ COMPROU"/>
    <s v="RECUSA"/>
    <x v="6"/>
    <m/>
    <m/>
    <n v="17996768811"/>
    <m/>
    <m/>
    <s v="Cacau_CC_06.04"/>
    <n v="1649774151219520"/>
    <s v="Preditivo"/>
    <n v="10738"/>
    <s v="CACAU SHOW CI"/>
    <s v="Não"/>
    <m/>
    <m/>
    <m/>
    <m/>
    <m/>
    <m/>
    <s v="Fabiola Camila roque pereira Cardoso"/>
    <n v="39513756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24"/>
    <n v="0.48541666666666666"/>
    <d v="1899-12-30T00:01:04"/>
    <x v="0"/>
    <x v="3"/>
    <s v="12"/>
    <x v="1"/>
    <x v="1"/>
    <n v="8374150"/>
    <n v="25386760"/>
    <d v="2022-04-12T11:39:24"/>
    <d v="2022-04-12T11:40:28"/>
    <x v="0"/>
    <s v="BIANCA MOREIRA TERCEIRO"/>
    <n v="17283"/>
    <s v="SARAH DE SOUSA PEREIRA"/>
    <x v="1"/>
    <s v="PEDIU PARA LIGAR EM OUTRO MOMENTO"/>
    <s v="AGENDAMENTO"/>
    <x v="2"/>
    <m/>
    <m/>
    <n v="12981136198"/>
    <n v="12981136198"/>
    <d v="2022-04-12T13:30:00"/>
    <s v="Cacau_CC_01.04"/>
    <n v="1649774337223650"/>
    <s v="Preditivo"/>
    <n v="10738"/>
    <s v="CACAU SHOW CI"/>
    <s v="Não"/>
    <m/>
    <m/>
    <m/>
    <m/>
    <m/>
    <m/>
    <s v="Julio Augusto de Campos"/>
    <n v="37387533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24"/>
    <n v="0.4861111111111111"/>
    <d v="1899-12-30T00:03:06"/>
    <x v="0"/>
    <x v="3"/>
    <s v="11"/>
    <x v="1"/>
    <x v="1"/>
    <n v="8374378"/>
    <n v="25462124"/>
    <d v="2022-04-12T11:40:53"/>
    <d v="2022-04-12T11:43:59"/>
    <x v="0"/>
    <s v="BIANCA MOREIRA TERCEIRO"/>
    <n v="17283"/>
    <s v="SARAH DE SOUSA PEREIRA"/>
    <x v="0"/>
    <s v="CONFIRMOU PRESENÇA NA LOJA"/>
    <s v="ACEITE"/>
    <x v="0"/>
    <m/>
    <m/>
    <n v="11995821510"/>
    <m/>
    <m/>
    <s v="Cacau_CC_07.04"/>
    <n v="1649774435226420"/>
    <s v="Preditivo"/>
    <n v="10738"/>
    <s v="CACAU SHOW CI"/>
    <s v="Não"/>
    <m/>
    <m/>
    <m/>
    <m/>
    <m/>
    <m/>
    <s v="Tatiana Cardoso Rodrigues dos Santos"/>
    <n v="32375949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7"/>
    <n v="0.50972222222222219"/>
    <d v="1899-12-30T00:02:51"/>
    <x v="0"/>
    <x v="3"/>
    <s v="11"/>
    <x v="1"/>
    <x v="1"/>
    <n v="8379362"/>
    <n v="25449733"/>
    <d v="2022-04-12T12:14:49"/>
    <d v="2022-04-12T12:17:40"/>
    <x v="0"/>
    <s v="BIANCA MOREIRA TERCEIRO"/>
    <n v="17283"/>
    <s v="SARAH DE SOUSA PEREIRA"/>
    <x v="0"/>
    <s v="CONFIRMOU PRESENÇA NA LOJA"/>
    <s v="ACEITE"/>
    <x v="0"/>
    <m/>
    <m/>
    <n v="11993495988"/>
    <m/>
    <m/>
    <s v="Cacau_CC_06.04"/>
    <n v="1649776475268810"/>
    <s v="Preditivo"/>
    <n v="10738"/>
    <s v="CACAU SHOW CI"/>
    <s v="Não"/>
    <m/>
    <m/>
    <m/>
    <m/>
    <m/>
    <m/>
    <s v="Lidiane Rodrigues"/>
    <n v="51981720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7"/>
    <n v="0.51388888888888895"/>
    <d v="1899-12-30T00:04:24"/>
    <x v="0"/>
    <x v="3"/>
    <s v="11"/>
    <x v="1"/>
    <x v="1"/>
    <n v="8380168"/>
    <n v="25724537"/>
    <d v="2022-04-12T12:20:58"/>
    <d v="2022-04-12T12:25:22"/>
    <x v="0"/>
    <s v="BIANCA MOREIRA TERCEIRO"/>
    <n v="17283"/>
    <s v="SARAH DE SOUSA PEREIRA"/>
    <x v="0"/>
    <s v="CONFIRMOU PRESENÇA NA LOJA"/>
    <s v="ACEITE"/>
    <x v="0"/>
    <m/>
    <m/>
    <n v="11968558778"/>
    <m/>
    <m/>
    <s v="Cacau_CC_11.04"/>
    <n v="1649776845275960"/>
    <s v="Preditivo"/>
    <n v="10738"/>
    <s v="CACAU SHOW CI"/>
    <s v="Não"/>
    <m/>
    <m/>
    <m/>
    <m/>
    <m/>
    <m/>
    <s v="Regiane Martins"/>
    <n v="38724684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7"/>
    <n v="0.5180555555555556"/>
    <d v="1899-12-30T00:02:43"/>
    <x v="0"/>
    <x v="3"/>
    <s v="11"/>
    <x v="1"/>
    <x v="1"/>
    <n v="8380948"/>
    <n v="25724739"/>
    <d v="2022-04-12T12:26:37"/>
    <d v="2022-04-12T12:29:20"/>
    <x v="0"/>
    <s v="BIANCA MOREIRA TERCEIRO"/>
    <n v="17283"/>
    <s v="SARAH DE SOUSA PEREIRA"/>
    <x v="0"/>
    <s v="CONFIRMOU PRESENÇA NA LOJA"/>
    <s v="ACEITE"/>
    <x v="0"/>
    <m/>
    <m/>
    <n v="11987143849"/>
    <m/>
    <m/>
    <s v="Cacau_CC_11.04"/>
    <n v="1649777180282340"/>
    <s v="Preditivo"/>
    <n v="10738"/>
    <s v="CACAU SHOW CI"/>
    <s v="Não"/>
    <m/>
    <m/>
    <m/>
    <m/>
    <m/>
    <m/>
    <s v="NatÃ¡lia Cristina da Silva AraÃºjo"/>
    <n v="8640375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8"/>
    <n v="0.5229166666666667"/>
    <d v="1899-12-30T00:03:32"/>
    <x v="0"/>
    <x v="3"/>
    <s v="11"/>
    <x v="1"/>
    <x v="1"/>
    <n v="8381990"/>
    <n v="25426410"/>
    <d v="2022-04-12T12:33:53"/>
    <d v="2022-04-12T12:37:25"/>
    <x v="0"/>
    <s v="BIANCA MOREIRA TERCEIRO"/>
    <n v="17283"/>
    <s v="SARAH DE SOUSA PEREIRA"/>
    <x v="0"/>
    <s v="CONFIRMOU PRESENÇA NA LOJA"/>
    <s v="ACEITE"/>
    <x v="0"/>
    <m/>
    <m/>
    <n v="11966128674"/>
    <m/>
    <m/>
    <s v="Cacau_CC_05.04"/>
    <n v="1649777613293940"/>
    <s v="Preditivo"/>
    <n v="10738"/>
    <s v="CACAU SHOW CI"/>
    <s v="Não"/>
    <m/>
    <m/>
    <m/>
    <m/>
    <m/>
    <m/>
    <s v="Valdelice Pereira de Santana"/>
    <n v="39995564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8"/>
    <n v="0.52777777777777779"/>
    <d v="1899-12-30T00:01:37"/>
    <x v="0"/>
    <x v="3"/>
    <s v="11"/>
    <x v="1"/>
    <x v="1"/>
    <n v="8382954"/>
    <n v="23694522"/>
    <d v="2022-04-12T12:40:17"/>
    <d v="2022-04-12T12:41:54"/>
    <x v="0"/>
    <s v="BIANCA MOREIRA TERCEIRO"/>
    <n v="17283"/>
    <s v="SARAH DE SOUSA PEREIRA"/>
    <x v="0"/>
    <s v="CONFIRMOU PRESENÇA NA LOJA"/>
    <s v="ACEITE"/>
    <x v="0"/>
    <m/>
    <m/>
    <n v="11951545251"/>
    <m/>
    <m/>
    <s v="Cacau_CC_25.03.csv"/>
    <n v="1649777999304620"/>
    <s v="Preditivo"/>
    <n v="10738"/>
    <s v="CACAU SHOW CI"/>
    <s v="Não"/>
    <m/>
    <m/>
    <m/>
    <m/>
    <m/>
    <m/>
    <s v="Daniele Xavier tonini"/>
    <n v="236081228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8"/>
    <n v="0.53263888888888888"/>
    <d v="1899-12-30T00:00:47"/>
    <x v="0"/>
    <x v="3"/>
    <s v="51"/>
    <x v="2"/>
    <x v="0"/>
    <n v="8384010"/>
    <n v="23618662"/>
    <d v="2022-04-12T12:47:21"/>
    <d v="2022-04-12T12:48:08"/>
    <x v="0"/>
    <s v="BIANCA MOREIRA TERCEIRO"/>
    <n v="17283"/>
    <s v="SARAH DE SOUSA PEREIRA"/>
    <x v="1"/>
    <s v="PREFERIU FALAR PELO WHATSAPP"/>
    <s v="AGENDAMENTO"/>
    <x v="1"/>
    <m/>
    <m/>
    <n v="51996310502"/>
    <n v="51996310502"/>
    <d v="2022-04-12T13:17:00"/>
    <s v="Cacau_CC_23.03"/>
    <n v="1649778413315670"/>
    <s v="Preditivo"/>
    <n v="10738"/>
    <s v="CACAU SHOW CI"/>
    <s v="Não"/>
    <m/>
    <m/>
    <m/>
    <m/>
    <m/>
    <m/>
    <s v="Jorge Henrique bertotti Soares"/>
    <n v="92000053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8"/>
    <n v="0.53749999999999998"/>
    <d v="1899-12-30T00:01:20"/>
    <x v="0"/>
    <x v="3"/>
    <s v="51"/>
    <x v="2"/>
    <x v="0"/>
    <n v="8385077"/>
    <n v="25536804"/>
    <d v="2022-04-12T12:54:15"/>
    <d v="2022-04-12T12:55:35"/>
    <x v="0"/>
    <s v="BIANCA MOREIRA TERCEIRO"/>
    <n v="17283"/>
    <s v="SARAH DE SOUSA PEREIRA"/>
    <x v="1"/>
    <s v="PREFERIU FALAR PELO WHATSAPP"/>
    <s v="AGENDAMENTO"/>
    <x v="1"/>
    <m/>
    <m/>
    <n v="51994133969"/>
    <n v="51994133969"/>
    <d v="2022-04-12T13:24:00"/>
    <s v="Cacau_CC_08.04"/>
    <n v="1649778831326820"/>
    <s v="Preditivo"/>
    <n v="10738"/>
    <s v="CACAU SHOW CI"/>
    <s v="Não"/>
    <m/>
    <m/>
    <m/>
    <m/>
    <m/>
    <m/>
    <s v="Ana Paula moreira da silva"/>
    <n v="62063060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9"/>
    <n v="0.54236111111111118"/>
    <d v="1899-12-30T00:01:18"/>
    <x v="0"/>
    <x v="3"/>
    <s v="51"/>
    <x v="2"/>
    <x v="0"/>
    <n v="8386106"/>
    <n v="24227991"/>
    <d v="2022-04-12T13:01:55"/>
    <d v="2022-04-12T13:03:13"/>
    <x v="0"/>
    <s v="BIANCA MOREIRA TERCEIRO"/>
    <n v="17283"/>
    <s v="SARAH DE SOUSA PEREIRA"/>
    <x v="1"/>
    <s v="CLIENTE VAI ANALISAR A PROPOSTA"/>
    <s v="AGENDAMENTO"/>
    <x v="5"/>
    <m/>
    <m/>
    <n v="51986206269"/>
    <n v="51986206269"/>
    <d v="2022-04-12T13:32:00"/>
    <s v="Cacau_CC_31.03"/>
    <n v="1649779275337940"/>
    <s v="Preditivo"/>
    <n v="10738"/>
    <s v="CACAU SHOW CI"/>
    <s v="Não"/>
    <m/>
    <m/>
    <m/>
    <m/>
    <m/>
    <m/>
    <s v="PatrÃ­cia Engers Moreira"/>
    <n v="1955975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9"/>
    <n v="0.54375000000000007"/>
    <d v="1899-12-30T00:01:01"/>
    <x v="0"/>
    <x v="3"/>
    <s v="48"/>
    <x v="0"/>
    <x v="0"/>
    <n v="8386328"/>
    <n v="23694261"/>
    <d v="2022-04-12T13:03:52"/>
    <d v="2022-04-12T13:04:53"/>
    <x v="0"/>
    <s v="BIANCA MOREIRA TERCEIRO"/>
    <n v="17283"/>
    <s v="SARAH DE SOUSA PEREIRA"/>
    <x v="1"/>
    <s v="PEDIU PARA LIGAR EM OUTRO MOMENTO"/>
    <s v="AGENDAMENTO"/>
    <x v="2"/>
    <m/>
    <m/>
    <n v="48998574637"/>
    <n v="48998574637"/>
    <d v="2022-04-12T19:00:00"/>
    <s v="Cacau_CC_25.03.csv"/>
    <n v="1649779384340700"/>
    <s v="Preditivo"/>
    <n v="10738"/>
    <s v="CACAU SHOW CI"/>
    <s v="Não"/>
    <m/>
    <m/>
    <m/>
    <m/>
    <m/>
    <m/>
    <s v="Camila Bittencourt Lopes"/>
    <n v="803796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9"/>
    <n v="0.54236111111111118"/>
    <d v="1899-12-30T00:05:29"/>
    <x v="1"/>
    <x v="3"/>
    <s v="11"/>
    <x v="1"/>
    <x v="1"/>
    <n v="8386063"/>
    <n v="24227959"/>
    <d v="2022-04-12T13:01:35"/>
    <d v="2022-04-12T13:07:04"/>
    <x v="0"/>
    <s v="SILVIO ANTONIO RIBEIRO BRUZACA JUNIOR"/>
    <n v="17286"/>
    <s v="SARAH DE SOUSA PEREIRA"/>
    <x v="1"/>
    <s v="CLIENTE VAI ANALISAR A PROPOSTA"/>
    <s v="AGENDAMENTO"/>
    <x v="5"/>
    <m/>
    <m/>
    <n v="11939426629"/>
    <n v="11939426629"/>
    <d v="2022-04-13T13:36:00"/>
    <s v="Cacau_CC_31.03"/>
    <n v="1649779282338190"/>
    <s v="Preditivo"/>
    <n v="10738"/>
    <s v="CACAU SHOW CI"/>
    <s v="Não"/>
    <m/>
    <m/>
    <m/>
    <m/>
    <m/>
    <m/>
    <s v="Graziela de lima firmino"/>
    <n v="47324299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9"/>
    <n v="0.54513888888888895"/>
    <d v="1899-12-30T00:03:17"/>
    <x v="0"/>
    <x v="3"/>
    <s v="19"/>
    <x v="1"/>
    <x v="1"/>
    <n v="8386478"/>
    <n v="25536917"/>
    <d v="2022-04-12T13:05:17"/>
    <d v="2022-04-12T13:08:34"/>
    <x v="0"/>
    <s v="BIANCA MOREIRA TERCEIRO"/>
    <n v="17283"/>
    <s v="SARAH DE SOUSA PEREIRA"/>
    <x v="0"/>
    <s v="CONFIRMOU PRESENÇA NA LOJA"/>
    <s v="ACEITE"/>
    <x v="0"/>
    <m/>
    <m/>
    <n v="19982323060"/>
    <m/>
    <m/>
    <s v="Cacau_CC_08.04"/>
    <n v="1649779480343000"/>
    <s v="Preditivo"/>
    <n v="10738"/>
    <s v="CACAU SHOW CI"/>
    <s v="Não"/>
    <m/>
    <m/>
    <m/>
    <m/>
    <m/>
    <m/>
    <s v="HeloÃ¡ AraÃºjo da Silva"/>
    <n v="59324704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9"/>
    <n v="0.54791666666666672"/>
    <d v="1899-12-30T00:01:18"/>
    <x v="0"/>
    <x v="3"/>
    <s v="11"/>
    <x v="1"/>
    <x v="1"/>
    <n v="8386967"/>
    <n v="25449505"/>
    <d v="2022-04-12T13:09:21"/>
    <d v="2022-04-12T13:10:39"/>
    <x v="0"/>
    <s v="BIANCA MOREIRA TERCEIRO"/>
    <n v="17283"/>
    <s v="SARAH DE SOUSA PEREIRA"/>
    <x v="2"/>
    <s v="PROBLEMAS DE SAÚDE"/>
    <s v="RECUSA"/>
    <x v="8"/>
    <m/>
    <m/>
    <n v="11973170248"/>
    <m/>
    <m/>
    <s v="Cacau_CC_06.04"/>
    <n v="1649779738349260"/>
    <s v="Preditivo"/>
    <n v="10738"/>
    <s v="CACAU SHOW CI"/>
    <s v="Não"/>
    <m/>
    <m/>
    <m/>
    <m/>
    <m/>
    <m/>
    <s v="JessIca Santiago Guerra"/>
    <n v="42777532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9"/>
    <n v="0.54861111111111105"/>
    <d v="1899-12-30T00:01:41"/>
    <x v="1"/>
    <x v="3"/>
    <s v="11"/>
    <x v="1"/>
    <x v="1"/>
    <n v="8387058"/>
    <n v="24165805"/>
    <d v="2022-04-12T13:10:02"/>
    <d v="2022-04-12T13:11:43"/>
    <x v="0"/>
    <s v="SILVIO ANTONIO RIBEIRO BRUZACA JUNIOR"/>
    <n v="17286"/>
    <s v="SARAH DE SOUSA PEREIRA"/>
    <x v="1"/>
    <s v="CLIENTE VAI ANALISAR A PROPOSTA"/>
    <s v="AGENDAMENTO"/>
    <x v="5"/>
    <m/>
    <m/>
    <n v="11952780081"/>
    <n v="11952780081"/>
    <d v="2022-04-12T13:41:00"/>
    <s v="Cacau_CC_30.03"/>
    <n v="1649779770350020"/>
    <s v="Preditivo"/>
    <n v="10738"/>
    <s v="CACAU SHOW CI"/>
    <s v="Não"/>
    <m/>
    <m/>
    <m/>
    <m/>
    <m/>
    <m/>
    <s v="Glyceria Paula dos santos"/>
    <n v="52735596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9"/>
    <n v="0.54999999999999993"/>
    <d v="1899-12-30T00:01:45"/>
    <x v="0"/>
    <x v="3"/>
    <s v="11"/>
    <x v="1"/>
    <x v="1"/>
    <n v="8387376"/>
    <n v="22945144"/>
    <d v="2022-04-12T13:12:30"/>
    <d v="2022-04-12T13:14:15"/>
    <x v="0"/>
    <s v="BIANCA MOREIRA TERCEIRO"/>
    <n v="17283"/>
    <s v="SARAH DE SOUSA PEREIRA"/>
    <x v="0"/>
    <s v="CONFIRMOU PRESENÇA NA LOJA"/>
    <s v="ACEITE"/>
    <x v="0"/>
    <m/>
    <m/>
    <n v="11950335242"/>
    <m/>
    <m/>
    <s v="Cacau_CC_17.03"/>
    <n v="1649779935354650"/>
    <s v="Preditivo"/>
    <n v="10738"/>
    <s v="CACAU SHOW CI"/>
    <s v="Não"/>
    <m/>
    <m/>
    <m/>
    <m/>
    <m/>
    <m/>
    <s v="Witney VitÃ³ria Aparecida Soares"/>
    <n v="4906191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9"/>
    <n v="0.55208333333333337"/>
    <d v="1899-12-30T00:01:37"/>
    <x v="0"/>
    <x v="3"/>
    <s v="11"/>
    <x v="1"/>
    <x v="1"/>
    <n v="8387749"/>
    <n v="23637840"/>
    <d v="2022-04-12T13:15:27"/>
    <d v="2022-04-12T13:17:04"/>
    <x v="0"/>
    <s v="BIANCA MOREIRA TERCEIRO"/>
    <n v="17283"/>
    <s v="SARAH DE SOUSA PEREIRA"/>
    <x v="1"/>
    <s v="CLIENTE VAI ANALISAR A PROPOSTA"/>
    <s v="AGENDAMENTO"/>
    <x v="5"/>
    <m/>
    <m/>
    <n v="11994011030"/>
    <n v="11994011030"/>
    <d v="2022-04-12T13:46:00"/>
    <s v="Cacau_CC_24.03"/>
    <n v="1649780081360510"/>
    <s v="Preditivo"/>
    <n v="10738"/>
    <s v="CACAU SHOW CI"/>
    <s v="Não"/>
    <m/>
    <m/>
    <m/>
    <m/>
    <m/>
    <m/>
    <s v="Lucas Pereira de Oliveira"/>
    <n v="46116759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9"/>
    <n v="0.5541666666666667"/>
    <d v="1899-12-30T00:02:30"/>
    <x v="0"/>
    <x v="3"/>
    <s v="16"/>
    <x v="1"/>
    <x v="1"/>
    <n v="8388057"/>
    <n v="25426062"/>
    <d v="2022-04-12T13:18:07"/>
    <d v="2022-04-12T13:20:37"/>
    <x v="0"/>
    <s v="BIANCA MOREIRA TERCEIRO"/>
    <n v="17283"/>
    <s v="SARAH DE SOUSA PEREIRA"/>
    <x v="0"/>
    <s v="CONFIRMOU PRESENÇA NA LOJA"/>
    <s v="ACEITE"/>
    <x v="0"/>
    <m/>
    <m/>
    <n v="16991718923"/>
    <m/>
    <m/>
    <s v="Cacau_CC_04.04"/>
    <n v="1649780263365710"/>
    <s v="Preditivo"/>
    <n v="10738"/>
    <s v="CACAU SHOW CI"/>
    <s v="Não"/>
    <m/>
    <m/>
    <m/>
    <m/>
    <m/>
    <m/>
    <s v="Isabela Cintra"/>
    <n v="46394484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9"/>
    <n v="0.55763888888888891"/>
    <d v="1899-12-30T00:02:01"/>
    <x v="2"/>
    <x v="3"/>
    <s v="18"/>
    <x v="1"/>
    <x v="1"/>
    <n v="8388699"/>
    <n v="25462259"/>
    <d v="2022-04-12T13:23:14"/>
    <d v="2022-04-12T13:25:15"/>
    <x v="0"/>
    <s v="ANA CAROLLYNE DA CRUZ MIRANDA"/>
    <n v="17281"/>
    <s v="SARAH DE SOUSA PEREIRA"/>
    <x v="1"/>
    <s v="PEDIU PARA LIGAR EM OUTRO MOMENTO"/>
    <s v="AGENDAMENTO"/>
    <x v="2"/>
    <m/>
    <m/>
    <n v="18997817526"/>
    <n v="18997817526"/>
    <d v="2022-04-13T13:24:00"/>
    <s v="Cacau_CC_07.04"/>
    <n v="1649780577375270"/>
    <s v="Preditivo"/>
    <n v="10738"/>
    <s v="CACAU SHOW CI"/>
    <s v="Não"/>
    <m/>
    <m/>
    <m/>
    <m/>
    <m/>
    <m/>
    <s v="Beatriz batistela calixto"/>
    <n v="32672283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9"/>
    <n v="0.55833333333333335"/>
    <d v="1899-12-30T00:01:43"/>
    <x v="0"/>
    <x v="3"/>
    <s v="11"/>
    <x v="1"/>
    <x v="1"/>
    <n v="8388808"/>
    <n v="24228026"/>
    <d v="2022-04-12T13:24:11"/>
    <d v="2022-04-12T13:25:54"/>
    <x v="0"/>
    <s v="BIANCA MOREIRA TERCEIRO"/>
    <n v="17283"/>
    <s v="SARAH DE SOUSA PEREIRA"/>
    <x v="2"/>
    <s v="JÁ COMPROU"/>
    <s v="RECUSA"/>
    <x v="6"/>
    <m/>
    <m/>
    <n v="11953200449"/>
    <m/>
    <m/>
    <s v="Cacau_CC_31.03"/>
    <n v="1649780627376660"/>
    <s v="Preditivo"/>
    <n v="10738"/>
    <s v="CACAU SHOW CI"/>
    <s v="Não"/>
    <m/>
    <m/>
    <m/>
    <m/>
    <m/>
    <m/>
    <s v="Michele Pedroso da Silva"/>
    <n v="3253236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9"/>
    <n v="0.55486111111111114"/>
    <d v="1899-12-30T00:07:52"/>
    <x v="1"/>
    <x v="3"/>
    <s v="51"/>
    <x v="2"/>
    <x v="0"/>
    <n v="8388265"/>
    <n v="25462324"/>
    <d v="2022-04-12T13:19:53"/>
    <d v="2022-04-12T13:27:45"/>
    <x v="0"/>
    <s v="SILVIO ANTONIO RIBEIRO BRUZACA JUNIOR"/>
    <n v="17286"/>
    <s v="SARAH DE SOUSA PEREIRA"/>
    <x v="0"/>
    <s v="CONFIRMOU PRESENÇA NA LOJA"/>
    <s v="ACEITE"/>
    <x v="0"/>
    <m/>
    <m/>
    <n v="51999971785"/>
    <m/>
    <m/>
    <s v="Cacau_CC_07.04"/>
    <n v="1649780363369160"/>
    <s v="Preditivo"/>
    <n v="10738"/>
    <s v="CACAU SHOW CI"/>
    <s v="Não"/>
    <m/>
    <m/>
    <m/>
    <m/>
    <m/>
    <m/>
    <s v="Camila_meneguine@hotmail.com"/>
    <n v="3057858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9"/>
    <n v="0.56041666666666667"/>
    <d v="1899-12-30T00:02:01"/>
    <x v="0"/>
    <x v="3"/>
    <s v="48"/>
    <x v="0"/>
    <x v="0"/>
    <n v="8389182"/>
    <n v="25536893"/>
    <d v="2022-04-12T13:27:10"/>
    <d v="2022-04-12T13:29:11"/>
    <x v="0"/>
    <s v="BIANCA MOREIRA TERCEIRO"/>
    <n v="17283"/>
    <s v="SARAH DE SOUSA PEREIRA"/>
    <x v="1"/>
    <s v="CLIENTE VAI ANALISAR A PROPOSTA"/>
    <s v="AGENDAMENTO"/>
    <x v="5"/>
    <m/>
    <m/>
    <n v="48988263601"/>
    <n v="48988263601"/>
    <d v="2022-04-12T13:58:00"/>
    <s v="Cacau_CC_08.04"/>
    <n v="1649780811383330"/>
    <s v="Preditivo"/>
    <n v="10738"/>
    <s v="CACAU SHOW CI"/>
    <s v="Não"/>
    <m/>
    <m/>
    <m/>
    <m/>
    <m/>
    <m/>
    <s v="Gustavo lopes"/>
    <n v="10948185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9"/>
    <n v="0.56041666666666667"/>
    <d v="1899-12-30T00:01:09"/>
    <x v="2"/>
    <x v="3"/>
    <s v="14"/>
    <x v="1"/>
    <x v="1"/>
    <n v="8389252"/>
    <n v="25724460"/>
    <d v="2022-04-12T13:27:47"/>
    <d v="2022-04-12T13:28:56"/>
    <x v="0"/>
    <s v="ANA CAROLLYNE DA CRUZ MIRANDA"/>
    <n v="17281"/>
    <s v="SARAH DE SOUSA PEREIRA"/>
    <x v="1"/>
    <s v="PEDIU PARA LIGAR EM OUTRO MOMENTO"/>
    <s v="AGENDAMENTO"/>
    <x v="2"/>
    <m/>
    <m/>
    <n v="14997461469"/>
    <n v="14997461469"/>
    <d v="2022-04-12T19:00:00"/>
    <s v="Cacau_CC_11.04"/>
    <n v="1649780841384060"/>
    <s v="Preditivo"/>
    <n v="10738"/>
    <s v="CACAU SHOW CI"/>
    <s v="Não"/>
    <m/>
    <m/>
    <m/>
    <m/>
    <m/>
    <m/>
    <s v="Patricia de Lourdes letras pereira"/>
    <n v="33060291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9"/>
    <n v="0.56180555555555556"/>
    <d v="1899-12-30T00:01:05"/>
    <x v="1"/>
    <x v="3"/>
    <s v="11"/>
    <x v="1"/>
    <x v="1"/>
    <n v="8389413"/>
    <n v="25724667"/>
    <d v="2022-04-12T13:29:11"/>
    <d v="2022-04-12T13:30:16"/>
    <x v="0"/>
    <s v="SILVIO ANTONIO RIBEIRO BRUZACA JUNIOR"/>
    <n v="17286"/>
    <s v="SARAH DE SOUSA PEREIRA"/>
    <x v="1"/>
    <s v="CLIENTE VAI ANALISAR A PROPOSTA"/>
    <s v="AGENDAMENTO"/>
    <x v="5"/>
    <m/>
    <m/>
    <n v="11978619020"/>
    <n v="11978619020"/>
    <d v="2022-04-12T14:00:00"/>
    <s v="Cacau_CC_11.04"/>
    <n v="1649780936387220"/>
    <s v="Preditivo"/>
    <n v="10738"/>
    <s v="CACAU SHOW CI"/>
    <s v="Não"/>
    <m/>
    <m/>
    <m/>
    <m/>
    <m/>
    <m/>
    <s v="Richard da Silva"/>
    <n v="42542733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10"/>
    <n v="0.56319444444444444"/>
    <d v="1899-12-30T00:01:01"/>
    <x v="0"/>
    <x v="3"/>
    <s v="48"/>
    <x v="0"/>
    <x v="0"/>
    <n v="8389666"/>
    <n v="25724731"/>
    <d v="2022-04-12T13:31:12"/>
    <d v="2022-04-12T13:32:13"/>
    <x v="0"/>
    <s v="BIANCA MOREIRA TERCEIRO"/>
    <n v="17283"/>
    <s v="SARAH DE SOUSA PEREIRA"/>
    <x v="1"/>
    <s v="CLIENTE VAI ANALISAR A PROPOSTA"/>
    <s v="AGENDAMENTO"/>
    <x v="5"/>
    <m/>
    <m/>
    <n v="48984186075"/>
    <n v="48984186075"/>
    <d v="2022-04-12T14:01:00"/>
    <s v="Cacau_CC_11.04"/>
    <n v="1649780995389030"/>
    <s v="Preditivo"/>
    <n v="10738"/>
    <s v="CACAU SHOW CI"/>
    <s v="Não"/>
    <m/>
    <m/>
    <m/>
    <m/>
    <m/>
    <m/>
    <s v="Gabrielle Pires da Cunha"/>
    <n v="8046690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10"/>
    <n v="0.56388888888888888"/>
    <d v="1899-12-30T00:01:02"/>
    <x v="0"/>
    <x v="3"/>
    <s v="13"/>
    <x v="1"/>
    <x v="1"/>
    <n v="8389797"/>
    <n v="25724805"/>
    <d v="2022-04-12T13:32:25"/>
    <d v="2022-04-12T13:33:27"/>
    <x v="0"/>
    <s v="BIANCA MOREIRA TERCEIRO"/>
    <n v="17283"/>
    <s v="SARAH DE SOUSA PEREIRA"/>
    <x v="1"/>
    <s v="PEDIU PARA LIGAR EM OUTRO MOMENTO"/>
    <s v="AGENDAMENTO"/>
    <x v="2"/>
    <m/>
    <m/>
    <n v="13996870238"/>
    <n v="13996870238"/>
    <d v="2022-04-13T09:00:00"/>
    <s v="Cacau_CC_11.04"/>
    <n v="1649781119391720"/>
    <s v="Preditivo"/>
    <n v="10738"/>
    <s v="CACAU SHOW CI"/>
    <s v="Não"/>
    <m/>
    <m/>
    <m/>
    <m/>
    <m/>
    <m/>
    <s v="Manuella Picchetto dos anjos"/>
    <n v="515736058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10"/>
    <n v="0.56388888888888888"/>
    <d v="1899-12-30T00:02:31"/>
    <x v="1"/>
    <x v="3"/>
    <s v="49"/>
    <x v="0"/>
    <x v="0"/>
    <n v="8389758"/>
    <n v="25724763"/>
    <d v="2022-04-12T13:32:01"/>
    <d v="2022-04-12T13:34:32"/>
    <x v="0"/>
    <s v="SILVIO ANTONIO RIBEIRO BRUZACA JUNIOR"/>
    <n v="17286"/>
    <s v="SARAH DE SOUSA PEREIRA"/>
    <x v="1"/>
    <s v="CATÁLOGO/REVISTA"/>
    <s v="AGENDAMENTO"/>
    <x v="9"/>
    <m/>
    <m/>
    <n v="49999662356"/>
    <n v="49999662356"/>
    <d v="2022-04-12T14:03:00"/>
    <s v="Cacau_CC_11.04"/>
    <n v="1649781099391110"/>
    <s v="Preditivo"/>
    <n v="10738"/>
    <s v="CACAU SHOW CI"/>
    <s v="Não"/>
    <m/>
    <m/>
    <m/>
    <m/>
    <m/>
    <m/>
    <s v="Michelli Didomenico"/>
    <n v="3267971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10"/>
    <n v="0.56458333333333333"/>
    <d v="1899-12-30T00:00:46"/>
    <x v="0"/>
    <x v="3"/>
    <s v="51"/>
    <x v="2"/>
    <x v="0"/>
    <n v="8389902"/>
    <n v="25724846"/>
    <d v="2022-04-12T13:33:33"/>
    <d v="2022-04-12T13:34:19"/>
    <x v="0"/>
    <s v="BIANCA MOREIRA TERCEIRO"/>
    <n v="17283"/>
    <s v="SARAH DE SOUSA PEREIRA"/>
    <x v="1"/>
    <s v="PREFERIU FALAR PELO WHATSAPP"/>
    <s v="AGENDAMENTO"/>
    <x v="1"/>
    <m/>
    <m/>
    <n v="51991473566"/>
    <n v="51991473566"/>
    <d v="2022-04-12T14:03:00"/>
    <s v="Cacau_CC_11.04"/>
    <n v="1649781159392800"/>
    <s v="Preditivo"/>
    <n v="10738"/>
    <s v="CACAU SHOW CI"/>
    <s v="Não"/>
    <m/>
    <m/>
    <m/>
    <m/>
    <m/>
    <m/>
    <s v="Fernanda Ferraz Torres"/>
    <n v="1807785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10"/>
    <n v="0.56597222222222221"/>
    <d v="1899-12-30T00:00:59"/>
    <x v="1"/>
    <x v="3"/>
    <s v="19"/>
    <x v="1"/>
    <x v="1"/>
    <n v="8390091"/>
    <n v="25462327"/>
    <d v="2022-04-12T13:35:13"/>
    <d v="2022-04-12T13:36:12"/>
    <x v="0"/>
    <s v="SILVIO ANTONIO RIBEIRO BRUZACA JUNIOR"/>
    <n v="17286"/>
    <s v="SARAH DE SOUSA PEREIRA"/>
    <x v="1"/>
    <s v="PEDIU PARA LIGAR EM OUTRO MOMENTO"/>
    <s v="AGENDAMENTO"/>
    <x v="2"/>
    <m/>
    <m/>
    <n v="19998183179"/>
    <n v="19998183179"/>
    <d v="2022-04-12T18:00:00"/>
    <s v="Cacau_CC_07.04"/>
    <n v="1649781297396160"/>
    <s v="Preditivo"/>
    <n v="10738"/>
    <s v="CACAU SHOW CI"/>
    <s v="Não"/>
    <m/>
    <m/>
    <m/>
    <m/>
    <m/>
    <m/>
    <s v="Cristiana santana"/>
    <n v="45243427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10"/>
    <n v="0.57152777777777775"/>
    <d v="1899-12-30T00:01:53"/>
    <x v="2"/>
    <x v="3"/>
    <s v="53"/>
    <x v="2"/>
    <x v="0"/>
    <n v="8390840"/>
    <n v="24073168"/>
    <d v="2022-04-12T13:43:13"/>
    <d v="2022-04-12T13:45:06"/>
    <x v="0"/>
    <s v="ANA CAROLLYNE DA CRUZ MIRANDA"/>
    <n v="17281"/>
    <s v="SARAH DE SOUSA PEREIRA"/>
    <x v="1"/>
    <s v="PREFERIU FALAR PELO WHATSAPP"/>
    <s v="AGENDAMENTO"/>
    <x v="1"/>
    <m/>
    <m/>
    <n v="53991012989"/>
    <n v="53991012989"/>
    <d v="2022-04-12T14:15:00"/>
    <s v="Cacau_CC_28.03"/>
    <n v="1649781755401350"/>
    <s v="Preditivo"/>
    <n v="10738"/>
    <s v="CACAU SHOW CI"/>
    <s v="Não"/>
    <m/>
    <m/>
    <m/>
    <m/>
    <m/>
    <m/>
    <s v="Francine"/>
    <n v="6133176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10"/>
    <n v="0.56736111111111109"/>
    <d v="1899-12-30T00:09:31"/>
    <x v="1"/>
    <x v="3"/>
    <s v="11"/>
    <x v="1"/>
    <x v="1"/>
    <n v="8390318"/>
    <n v="25426157"/>
    <d v="2022-04-12T13:37:29"/>
    <d v="2022-04-12T13:47:00"/>
    <x v="0"/>
    <s v="SILVIO ANTONIO RIBEIRO BRUZACA JUNIOR"/>
    <n v="17286"/>
    <s v="SARAH DE SOUSA PEREIRA"/>
    <x v="1"/>
    <s v="CLIENTE VAI ANALISAR A PROPOSTA"/>
    <s v="AGENDAMENTO"/>
    <x v="5"/>
    <m/>
    <m/>
    <n v="11956946187"/>
    <n v="11956946187"/>
    <d v="2022-04-15T14:16:00"/>
    <s v="Cacau_CC_04.04"/>
    <n v="1649781430397900"/>
    <s v="Preditivo"/>
    <n v="10738"/>
    <s v="CACAU SHOW CI"/>
    <s v="Não"/>
    <m/>
    <m/>
    <m/>
    <m/>
    <m/>
    <m/>
    <s v="DANIELA HENCKLAIN"/>
    <n v="22334060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10"/>
    <n v="0.57638888888888895"/>
    <d v="1899-12-30T00:00:37"/>
    <x v="0"/>
    <x v="3"/>
    <s v="11"/>
    <x v="1"/>
    <x v="1"/>
    <n v="8391443"/>
    <n v="24165636"/>
    <d v="2022-04-12T13:50:20"/>
    <d v="2022-04-12T13:50:57"/>
    <x v="0"/>
    <s v="BIANCA MOREIRA TERCEIRO"/>
    <n v="17283"/>
    <s v="SARAH DE SOUSA PEREIRA"/>
    <x v="1"/>
    <s v="SOBRE HORÁRIOS DE ATENDIMENTO"/>
    <s v="AGENDAMENTO"/>
    <x v="4"/>
    <m/>
    <m/>
    <n v="11965456830"/>
    <n v="11965456830"/>
    <d v="2022-04-12T14:20:00"/>
    <s v="Cacau_CC_30.03"/>
    <n v="1649782194406930"/>
    <s v="Preditivo"/>
    <n v="10738"/>
    <s v="CACAU SHOW CI"/>
    <s v="Não"/>
    <m/>
    <m/>
    <m/>
    <m/>
    <m/>
    <m/>
    <s v="JosÃ© Carlos Costa da Silva"/>
    <n v="35636784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10"/>
    <n v="0.57777777777777783"/>
    <d v="1899-12-30T00:01:08"/>
    <x v="2"/>
    <x v="3"/>
    <s v="11"/>
    <x v="1"/>
    <x v="1"/>
    <n v="8391649"/>
    <n v="23637928"/>
    <d v="2022-04-12T13:52:24"/>
    <d v="2022-04-12T13:53:32"/>
    <x v="0"/>
    <s v="ANA CAROLLYNE DA CRUZ MIRANDA"/>
    <n v="17281"/>
    <s v="SARAH DE SOUSA PEREIRA"/>
    <x v="1"/>
    <s v="PEDIU PARA LIGAR EM OUTRO MOMENTO"/>
    <s v="AGENDAMENTO"/>
    <x v="2"/>
    <m/>
    <m/>
    <n v="11985236645"/>
    <n v="11985236645"/>
    <d v="2022-04-12T14:23:00"/>
    <s v="Cacau_CC_24.03"/>
    <n v="1649782325409520"/>
    <s v="Preditivo"/>
    <n v="10738"/>
    <s v="CACAU SHOW CI"/>
    <s v="Não"/>
    <m/>
    <m/>
    <m/>
    <m/>
    <m/>
    <m/>
    <s v="VANESSA APARECIDA DO CARMO TORINA DE OLIVEIRA"/>
    <n v="4017931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10"/>
    <n v="0.57847222222222217"/>
    <d v="1899-12-30T00:00:40"/>
    <x v="0"/>
    <x v="3"/>
    <s v="11"/>
    <x v="1"/>
    <x v="1"/>
    <n v="8391779"/>
    <n v="25462151"/>
    <d v="2022-04-12T13:53:43"/>
    <d v="2022-04-12T13:54:23"/>
    <x v="0"/>
    <s v="BIANCA MOREIRA TERCEIRO"/>
    <n v="17283"/>
    <s v="SARAH DE SOUSA PEREIRA"/>
    <x v="1"/>
    <s v="PEDIU PARA LIGAR EM OUTRO MOMENTO"/>
    <s v="AGENDAMENTO"/>
    <x v="2"/>
    <m/>
    <m/>
    <n v="11943420145"/>
    <n v="11943420145"/>
    <d v="2022-04-12T15:00:00"/>
    <s v="Cacau_CC_07.04"/>
    <n v="1649782397410770"/>
    <s v="Preditivo"/>
    <n v="10738"/>
    <s v="CACAU SHOW CI"/>
    <s v="Não"/>
    <m/>
    <m/>
    <m/>
    <m/>
    <m/>
    <m/>
    <s v="Andressa da Silva Mantovani Flausino"/>
    <n v="4430211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10"/>
    <n v="0.57916666666666672"/>
    <d v="1899-12-30T00:01:44"/>
    <x v="2"/>
    <x v="3"/>
    <s v="12"/>
    <x v="1"/>
    <x v="1"/>
    <n v="8391828"/>
    <n v="23694345"/>
    <d v="2022-04-12T13:54:07"/>
    <d v="2022-04-12T13:55:51"/>
    <x v="0"/>
    <s v="ANA CAROLLYNE DA CRUZ MIRANDA"/>
    <n v="17281"/>
    <s v="SARAH DE SOUSA PEREIRA"/>
    <x v="1"/>
    <s v="PREFERIU FALAR PELO WHATSAPP"/>
    <s v="AGENDAMENTO"/>
    <x v="1"/>
    <m/>
    <m/>
    <n v="12991810909"/>
    <n v="12991810909"/>
    <d v="2022-04-12T14:25:00"/>
    <s v="Cacau_CC_25.03.csv"/>
    <n v="1649782425411220"/>
    <s v="Preditivo"/>
    <n v="10738"/>
    <s v="CACAU SHOW CI"/>
    <s v="Não"/>
    <m/>
    <m/>
    <m/>
    <m/>
    <m/>
    <m/>
    <s v="Ana Caroline"/>
    <n v="504757078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10"/>
    <n v="0.57708333333333328"/>
    <d v="1899-12-30T00:06:31"/>
    <x v="1"/>
    <x v="3"/>
    <s v="12"/>
    <x v="1"/>
    <x v="1"/>
    <n v="8391597"/>
    <n v="24227885"/>
    <d v="2022-04-12T13:51:55"/>
    <d v="2022-04-12T13:58:26"/>
    <x v="0"/>
    <s v="SILVIO ANTONIO RIBEIRO BRUZACA JUNIOR"/>
    <n v="17286"/>
    <s v="SARAH DE SOUSA PEREIRA"/>
    <x v="0"/>
    <s v="CONFIRMOU PRESENÇA NA LOJA"/>
    <s v="ACEITE"/>
    <x v="0"/>
    <m/>
    <m/>
    <n v="12991347769"/>
    <m/>
    <m/>
    <s v="Cacau_CC_31.03"/>
    <n v="1649782289408580"/>
    <s v="Preditivo"/>
    <n v="10738"/>
    <s v="CACAU SHOW CI"/>
    <s v="Não"/>
    <m/>
    <m/>
    <m/>
    <m/>
    <m/>
    <m/>
    <s v="Paulo Henrique Ribeiro dos Santos"/>
    <n v="4303204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19"/>
    <n v="0.75208333333333333"/>
    <d v="1899-12-30T00:07:42"/>
    <x v="2"/>
    <x v="3"/>
    <s v="11"/>
    <x v="1"/>
    <x v="1"/>
    <n v="8416795"/>
    <n v="25724509"/>
    <d v="2022-04-12T18:03:19"/>
    <d v="2022-04-12T18:11:01"/>
    <x v="0"/>
    <s v="ANA CAROLLYNE DA CRUZ MIRANDA"/>
    <n v="17281"/>
    <s v="SARAH DE SOUSA PEREIRA"/>
    <x v="1"/>
    <s v="PEDIU PARA LIGAR EM OUTRO MOMENTO"/>
    <s v="AGENDAMENTO"/>
    <x v="2"/>
    <m/>
    <m/>
    <n v="11954694380"/>
    <n v="11954694380"/>
    <d v="2022-04-12T18:34:00"/>
    <s v="Cacau_CC_11.04"/>
    <n v="1649797228816930"/>
    <s v="Preditivo"/>
    <n v="10738"/>
    <s v="CACAU SHOW CI"/>
    <s v="Não"/>
    <m/>
    <m/>
    <m/>
    <m/>
    <m/>
    <m/>
    <s v="Stephanie de Paula trindade"/>
    <n v="42295406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19"/>
    <n v="0.75"/>
    <d v="1899-12-30T00:06:27"/>
    <x v="1"/>
    <x v="3"/>
    <s v="11"/>
    <x v="1"/>
    <x v="1"/>
    <n v="8416590"/>
    <n v="25724492"/>
    <d v="2022-04-12T18:00:38"/>
    <d v="2022-04-12T18:07:05"/>
    <x v="0"/>
    <s v="SILVIO ANTONIO RIBEIRO BRUZACA JUNIOR"/>
    <n v="17286"/>
    <s v="SARAH DE SOUSA PEREIRA"/>
    <x v="0"/>
    <s v="CONFIRMOU PRESENÇA NA LOJA"/>
    <s v="ACEITE"/>
    <x v="0"/>
    <m/>
    <m/>
    <n v="11998261362"/>
    <m/>
    <m/>
    <s v="Cacau_CC_11.04"/>
    <n v="1649797226816730"/>
    <s v="Preditivo"/>
    <n v="10738"/>
    <s v="CACAU SHOW CI"/>
    <s v="Não"/>
    <m/>
    <m/>
    <m/>
    <m/>
    <m/>
    <m/>
    <s v="Ana Carolina Ferreira de paula"/>
    <n v="51951810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19"/>
    <n v="0.75555555555555554"/>
    <d v="1899-12-30T00:06:01"/>
    <x v="1"/>
    <x v="3"/>
    <s v="16"/>
    <x v="1"/>
    <x v="1"/>
    <n v="8417184"/>
    <n v="25724679"/>
    <d v="2022-04-12T18:08:21"/>
    <d v="2022-04-12T18:14:22"/>
    <x v="0"/>
    <s v="SILVIO ANTONIO RIBEIRO BRUZACA JUNIOR"/>
    <n v="17286"/>
    <s v="SARAH DE SOUSA PEREIRA"/>
    <x v="1"/>
    <s v="CLIENTE VAI ANALISAR A PROPOSTA"/>
    <s v="AGENDAMENTO"/>
    <x v="5"/>
    <m/>
    <m/>
    <n v="16992701951"/>
    <n v="16992701951"/>
    <d v="2022-04-18T18:44:00"/>
    <s v="Cacau_CC_11.04"/>
    <n v="1649797681829110"/>
    <s v="Preditivo"/>
    <n v="10738"/>
    <s v="CACAU SHOW CI"/>
    <s v="Não"/>
    <m/>
    <m/>
    <m/>
    <m/>
    <m/>
    <m/>
    <s v="Leonardo Bressianini"/>
    <n v="46748893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20"/>
    <n v="0.77500000000000002"/>
    <d v="1899-12-30T00:06:21"/>
    <x v="2"/>
    <x v="3"/>
    <s v="51"/>
    <x v="2"/>
    <x v="0"/>
    <n v="8419462"/>
    <n v="25724852"/>
    <d v="2022-04-12T18:36:01"/>
    <d v="2022-04-12T18:42:22"/>
    <x v="0"/>
    <s v="ANA CAROLLYNE DA CRUZ MIRANDA"/>
    <n v="17281"/>
    <s v="SARAH DE SOUSA PEREIRA"/>
    <x v="1"/>
    <s v="PEDIU PARA LIGAR EM OUTRO MOMENTO"/>
    <s v="AGENDAMENTO"/>
    <x v="2"/>
    <m/>
    <m/>
    <n v="51994987495"/>
    <n v="51994987495"/>
    <d v="2022-04-12T19:40:00"/>
    <s v="Cacau_CC_11.04"/>
    <n v="1649799228862490"/>
    <s v="Preditivo"/>
    <n v="10738"/>
    <s v="CACAU SHOW CI"/>
    <s v="Não"/>
    <m/>
    <m/>
    <m/>
    <m/>
    <m/>
    <m/>
    <s v="Bruna Mathias dos santos"/>
    <n v="8603070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20"/>
    <n v="0.77361111111111114"/>
    <d v="1899-12-30T00:06:52"/>
    <x v="1"/>
    <x v="3"/>
    <s v="19"/>
    <x v="1"/>
    <x v="1"/>
    <n v="8419297"/>
    <n v="25724851"/>
    <d v="2022-04-12T18:34:07"/>
    <d v="2022-04-12T18:40:59"/>
    <x v="0"/>
    <s v="SILVIO ANTONIO RIBEIRO BRUZACA JUNIOR"/>
    <n v="17286"/>
    <s v="SARAH DE SOUSA PEREIRA"/>
    <x v="0"/>
    <s v="CONFIRMOU PRESENÇA NA LOJA"/>
    <s v="ACEITE"/>
    <x v="0"/>
    <m/>
    <m/>
    <n v="19993785350"/>
    <m/>
    <m/>
    <s v="Cacau_CC_11.04"/>
    <n v="1649799226862420"/>
    <s v="Preditivo"/>
    <n v="10738"/>
    <s v="CACAU SHOW CI"/>
    <s v="Não"/>
    <m/>
    <m/>
    <m/>
    <m/>
    <m/>
    <m/>
    <s v="Jessica Gomes de Abreu"/>
    <n v="15799926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20"/>
    <n v="0.77916666666666667"/>
    <d v="1899-12-30T00:04:41"/>
    <x v="2"/>
    <x v="3"/>
    <s v="16"/>
    <x v="1"/>
    <x v="1"/>
    <n v="8420033"/>
    <n v="25724877"/>
    <d v="2022-04-12T18:42:22"/>
    <d v="2022-04-12T18:47:03"/>
    <x v="0"/>
    <s v="ANA CAROLLYNE DA CRUZ MIRANDA"/>
    <n v="17281"/>
    <s v="SARAH DE SOUSA PEREIRA"/>
    <x v="0"/>
    <s v="CONFIRMOU PRESENÇA NA LOJA"/>
    <s v="ACEITE"/>
    <x v="0"/>
    <m/>
    <m/>
    <n v="16994520887"/>
    <m/>
    <m/>
    <s v="Cacau_CC_11.04"/>
    <n v="1649799305864160"/>
    <s v="Preditivo"/>
    <n v="10738"/>
    <s v="CACAU SHOW CI"/>
    <s v="Não"/>
    <m/>
    <m/>
    <m/>
    <m/>
    <m/>
    <m/>
    <s v="RAFAEL RODRIGUES DOS SANTOS"/>
    <n v="4162700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20"/>
    <n v="0.78263888888888899"/>
    <d v="1899-12-30T00:00:14"/>
    <x v="2"/>
    <x v="3"/>
    <s v="48"/>
    <x v="0"/>
    <x v="0"/>
    <n v="8420395"/>
    <n v="24227861"/>
    <d v="2022-04-12T18:47:04"/>
    <d v="2022-04-12T18:47:18"/>
    <x v="0"/>
    <s v="ANA CAROLLYNE DA CRUZ MIRANDA"/>
    <n v="17281"/>
    <s v="SARAH DE SOUSA PEREIRA"/>
    <x v="1"/>
    <s v="CLIENTE VAI ANALISAR A PROPOSTA"/>
    <s v="AGENDAMENTO"/>
    <x v="5"/>
    <m/>
    <m/>
    <n v="48988286488"/>
    <n v="48988286488"/>
    <d v="2022-04-12T19:17:00"/>
    <s v="Cacau_CC_31.03"/>
    <n v="1649799817879960"/>
    <s v="Preditivo"/>
    <n v="10738"/>
    <s v="CACAU SHOW CI"/>
    <s v="Não"/>
    <m/>
    <m/>
    <m/>
    <m/>
    <m/>
    <m/>
    <s v="Ana Alice Andrade"/>
    <n v="463541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20"/>
    <n v="0.78472222222222221"/>
    <d v="1899-12-30T00:01:56"/>
    <x v="2"/>
    <x v="3"/>
    <s v="51"/>
    <x v="2"/>
    <x v="0"/>
    <n v="8420606"/>
    <n v="23694287"/>
    <d v="2022-04-12T18:50:16"/>
    <d v="2022-04-12T18:52:12"/>
    <x v="0"/>
    <s v="ANA CAROLLYNE DA CRUZ MIRANDA"/>
    <n v="17281"/>
    <s v="SARAH DE SOUSA PEREIRA"/>
    <x v="1"/>
    <s v="PEDIU PARA LIGAR EM OUTRO MOMENTO"/>
    <s v="AGENDAMENTO"/>
    <x v="2"/>
    <m/>
    <m/>
    <n v="51990098733"/>
    <n v="51990098733"/>
    <d v="2022-04-12T19:20:00"/>
    <s v="Cacau_CC_25.03.csv"/>
    <n v="1649800189893480"/>
    <s v="Preditivo"/>
    <n v="10738"/>
    <s v="CACAU SHOW CI"/>
    <s v="Não"/>
    <m/>
    <m/>
    <m/>
    <m/>
    <m/>
    <m/>
    <s v="CÃ©sar Samil Machado Da Rosa"/>
    <n v="6912799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20"/>
    <n v="0.78680555555555554"/>
    <d v="1899-12-30T00:01:42"/>
    <x v="2"/>
    <x v="3"/>
    <s v="14"/>
    <x v="1"/>
    <x v="1"/>
    <n v="8420801"/>
    <n v="23638026"/>
    <d v="2022-04-12T18:53:43"/>
    <d v="2022-04-12T18:55:25"/>
    <x v="0"/>
    <s v="ANA CAROLLYNE DA CRUZ MIRANDA"/>
    <n v="17281"/>
    <s v="SARAH DE SOUSA PEREIRA"/>
    <x v="1"/>
    <s v="PEDIU PARA LIGAR EM OUTRO MOMENTO"/>
    <s v="AGENDAMENTO"/>
    <x v="2"/>
    <m/>
    <m/>
    <n v="14988369364"/>
    <n v="14988369364"/>
    <d v="2022-04-12T19:24:00"/>
    <s v="Cacau_CC_24.03"/>
    <n v="1649800394900970"/>
    <s v="Preditivo"/>
    <n v="10738"/>
    <s v="CACAU SHOW CI"/>
    <s v="Não"/>
    <m/>
    <m/>
    <m/>
    <m/>
    <m/>
    <m/>
    <s v="Everton preisler"/>
    <n v="24677842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20"/>
    <n v="0.78402777777777777"/>
    <d v="1899-12-30T00:07:15"/>
    <x v="1"/>
    <x v="3"/>
    <s v="53"/>
    <x v="2"/>
    <x v="0"/>
    <n v="8420544"/>
    <n v="25536867"/>
    <d v="2022-04-12T18:49:13"/>
    <d v="2022-04-12T18:56:28"/>
    <x v="0"/>
    <s v="SILVIO ANTONIO RIBEIRO BRUZACA JUNIOR"/>
    <n v="17286"/>
    <s v="SARAH DE SOUSA PEREIRA"/>
    <x v="1"/>
    <s v="CLIENTE VAI ANALISAR A PROPOSTA"/>
    <s v="AGENDAMENTO"/>
    <x v="5"/>
    <m/>
    <m/>
    <n v="53991828540"/>
    <n v="53991828540"/>
    <d v="2022-04-18T18:26:00"/>
    <s v="Cacau_CC_08.04"/>
    <n v="1649800138891470"/>
    <s v="Preditivo"/>
    <n v="10738"/>
    <s v="CACAU SHOW CI"/>
    <s v="Não"/>
    <m/>
    <m/>
    <m/>
    <m/>
    <m/>
    <m/>
    <s v="Dieniffer ribeiro aires"/>
    <n v="67508920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20"/>
    <n v="0.79027777777777775"/>
    <d v="1899-12-30T00:03:10"/>
    <x v="2"/>
    <x v="3"/>
    <s v="13"/>
    <x v="1"/>
    <x v="1"/>
    <n v="8421072"/>
    <n v="24165723"/>
    <d v="2022-04-12T18:58:23"/>
    <d v="2022-04-12T19:01:33"/>
    <x v="0"/>
    <s v="ANA CAROLLYNE DA CRUZ MIRANDA"/>
    <n v="17281"/>
    <s v="SARAH DE SOUSA PEREIRA"/>
    <x v="1"/>
    <s v="PREFERIU FALAR PELO WHATSAPP"/>
    <s v="AGENDAMENTO"/>
    <x v="1"/>
    <m/>
    <m/>
    <n v="13991803592"/>
    <n v="13991803592"/>
    <d v="2022-04-12T19:31:00"/>
    <s v="Cacau_CC_30.03"/>
    <n v="1649800647910840"/>
    <s v="Preditivo"/>
    <n v="10738"/>
    <s v="CACAU SHOW CI"/>
    <s v="Não"/>
    <m/>
    <m/>
    <m/>
    <m/>
    <m/>
    <m/>
    <s v="Jorge Lucas Cabral Silva"/>
    <n v="45232003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21"/>
    <n v="0.79236111111111107"/>
    <d v="1899-12-30T00:01:51"/>
    <x v="2"/>
    <x v="3"/>
    <s v="13"/>
    <x v="1"/>
    <x v="1"/>
    <n v="8421210"/>
    <n v="24228009"/>
    <d v="2022-04-12T19:01:46"/>
    <d v="2022-04-12T19:03:37"/>
    <x v="0"/>
    <s v="ANA CAROLLYNE DA CRUZ MIRANDA"/>
    <n v="17281"/>
    <s v="SARAH DE SOUSA PEREIRA"/>
    <x v="1"/>
    <s v="PREFERIU FALAR PELO WHATSAPP"/>
    <s v="AGENDAMENTO"/>
    <x v="1"/>
    <m/>
    <m/>
    <n v="13988733033"/>
    <n v="13988733033"/>
    <d v="2022-04-12T19:32:00"/>
    <s v="Cacau_CC_31.03"/>
    <n v="1649800870915490"/>
    <s v="Preditivo"/>
    <n v="10738"/>
    <s v="CACAU SHOW CI"/>
    <s v="Não"/>
    <m/>
    <m/>
    <m/>
    <m/>
    <m/>
    <m/>
    <s v="Bruna de Albuquerque Belmiro"/>
    <n v="56446751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20"/>
    <n v="0.7909722222222223"/>
    <d v="1899-12-30T00:11:39"/>
    <x v="1"/>
    <x v="3"/>
    <s v="51"/>
    <x v="2"/>
    <x v="0"/>
    <n v="8421114"/>
    <n v="25536921"/>
    <d v="2022-04-12T18:59:06"/>
    <d v="2022-04-12T19:10:45"/>
    <x v="0"/>
    <s v="SILVIO ANTONIO RIBEIRO BRUZACA JUNIOR"/>
    <n v="17286"/>
    <s v="SARAH DE SOUSA PEREIRA"/>
    <x v="1"/>
    <s v="CLIENTE VAI ANALISAR A PROPOSTA"/>
    <s v="AGENDAMENTO"/>
    <x v="5"/>
    <m/>
    <m/>
    <n v="51991595934"/>
    <n v="51991595934"/>
    <d v="2022-04-18T18:40:00"/>
    <s v="Cacau_CC_08.04"/>
    <n v="1649800715912670"/>
    <s v="Preditivo"/>
    <n v="10738"/>
    <s v="CACAU SHOW CI"/>
    <s v="Não"/>
    <m/>
    <m/>
    <m/>
    <m/>
    <m/>
    <m/>
    <s v="Gisele FeijÃ³ Brisolara Cabeda"/>
    <n v="97544485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21"/>
    <n v="0.80486111111111114"/>
    <d v="1899-12-30T00:00:32"/>
    <x v="2"/>
    <x v="3"/>
    <s v="11"/>
    <x v="1"/>
    <x v="1"/>
    <n v="8421616"/>
    <n v="21688536"/>
    <d v="2022-04-12T19:19:37"/>
    <d v="2022-04-12T19:20:09"/>
    <x v="0"/>
    <s v="ANA CAROLLYNE DA CRUZ MIRANDA"/>
    <n v="17281"/>
    <s v="SARAH DE SOUSA PEREIRA"/>
    <x v="1"/>
    <s v="PREFERIU FALAR PELO WHATSAPP"/>
    <s v="AGENDAMENTO"/>
    <x v="1"/>
    <m/>
    <m/>
    <n v="11942560926"/>
    <n v="11942560926"/>
    <d v="2022-04-12T19:50:00"/>
    <s v="Cacau_CC_07.03.csv"/>
    <n v="1649801898919100"/>
    <s v="Preditivo"/>
    <n v="10738"/>
    <s v="CACAU SHOW CI"/>
    <s v="Não"/>
    <m/>
    <m/>
    <m/>
    <m/>
    <m/>
    <m/>
    <s v="Karen Tozoni de Oliveira"/>
    <n v="449905258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21"/>
    <n v="0.80902777777777779"/>
    <d v="1899-12-30T00:01:05"/>
    <x v="2"/>
    <x v="3"/>
    <s v="13"/>
    <x v="1"/>
    <x v="1"/>
    <n v="8421926"/>
    <n v="25426259"/>
    <d v="2022-04-12T19:25:23"/>
    <d v="2022-04-12T19:26:28"/>
    <x v="0"/>
    <s v="ANA CAROLLYNE DA CRUZ MIRANDA"/>
    <n v="17281"/>
    <s v="SARAH DE SOUSA PEREIRA"/>
    <x v="1"/>
    <s v="PEDIU PARA LIGAR EM OUTRO MOMENTO"/>
    <s v="AGENDAMENTO"/>
    <x v="2"/>
    <m/>
    <m/>
    <n v="13997152483"/>
    <n v="13997152483"/>
    <d v="2022-04-12T19:56:00"/>
    <s v="Cacau_CC_04.04"/>
    <n v="1649802305929050"/>
    <s v="Preditivo"/>
    <n v="10738"/>
    <s v="CACAU SHOW CI"/>
    <s v="Não"/>
    <m/>
    <m/>
    <m/>
    <m/>
    <m/>
    <m/>
    <s v="Kaio Felipe Lopes Marques"/>
    <n v="53362712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n v="0.3354166666666667"/>
    <d v="1899-12-30T00:06:49"/>
    <x v="0"/>
    <x v="4"/>
    <s v="11"/>
    <x v="1"/>
    <x v="1"/>
    <n v="8428185"/>
    <n v="25724477"/>
    <d v="2022-04-13T08:03:33"/>
    <d v="2022-04-13T08:10:22"/>
    <x v="0"/>
    <s v="BIANCA MOREIRA TERCEIRO"/>
    <n v="17283"/>
    <s v="SARAH DE SOUSA PEREIRA"/>
    <x v="1"/>
    <s v="CLIENTE VAI ANALISAR A PROPOSTA"/>
    <s v="AGENDAMENTO"/>
    <x v="5"/>
    <m/>
    <m/>
    <n v="11960747435"/>
    <n v="11960747435"/>
    <d v="2022-04-13T08:39:00"/>
    <s v="Cacau_CC_11.04"/>
    <n v="1649847800384"/>
    <s v="Preditivo"/>
    <n v="10738"/>
    <s v="CACAU SHOW CI"/>
    <s v="Não"/>
    <m/>
    <m/>
    <m/>
    <m/>
    <m/>
    <m/>
    <s v="Myrella Clara GonÃ§alves Fernandes"/>
    <n v="562864618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0"/>
    <n v="0.3520833333333333"/>
    <d v="1899-12-30T00:16:29"/>
    <x v="0"/>
    <x v="4"/>
    <s v="11"/>
    <x v="1"/>
    <x v="1"/>
    <n v="8428188"/>
    <n v="25724767"/>
    <d v="2022-04-13T08:27:34"/>
    <d v="2022-04-13T08:44:03"/>
    <x v="0"/>
    <s v="BIANCA MOREIRA TERCEIRO"/>
    <n v="17283"/>
    <s v="SARAH DE SOUSA PEREIRA"/>
    <x v="0"/>
    <s v="CONFIRMOU PRESENÇA NA LOJA"/>
    <s v="ACEITE"/>
    <x v="0"/>
    <m/>
    <m/>
    <n v="11995710086"/>
    <m/>
    <m/>
    <s v="Cacau_CC_11.04"/>
    <n v="16498492464274"/>
    <s v="Preditivo"/>
    <n v="10738"/>
    <s v="CACAU SHOW CI"/>
    <s v="Não"/>
    <m/>
    <m/>
    <m/>
    <m/>
    <m/>
    <m/>
    <s v="Erica Candelori Pantojo"/>
    <n v="220806398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"/>
    <n v="0.36527777777777781"/>
    <d v="1899-12-30T00:13:33"/>
    <x v="0"/>
    <x v="4"/>
    <s v="48"/>
    <x v="0"/>
    <x v="0"/>
    <n v="8428411"/>
    <n v="25449693"/>
    <d v="2022-04-13T08:46:25"/>
    <d v="2022-04-13T08:59:58"/>
    <x v="0"/>
    <s v="BIANCA MOREIRA TERCEIRO"/>
    <n v="17283"/>
    <s v="SARAH DE SOUSA PEREIRA"/>
    <x v="1"/>
    <s v="PEDIU PARA LIGAR EM OUTRO MOMENTO"/>
    <s v="AGENDAMENTO"/>
    <x v="2"/>
    <m/>
    <m/>
    <n v="48984032938"/>
    <n v="48984032938"/>
    <d v="2022-04-21T09:27:00"/>
    <s v="Cacau_CC_06.04"/>
    <n v="164985035917764"/>
    <s v="Preditivo"/>
    <n v="10738"/>
    <s v="CACAU SHOW CI"/>
    <s v="Não"/>
    <m/>
    <m/>
    <m/>
    <m/>
    <m/>
    <m/>
    <s v="Tatiane Candido dos Reis"/>
    <n v="579081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"/>
    <n v="0.3743055555555555"/>
    <d v="1899-12-30T00:10:08"/>
    <x v="0"/>
    <x v="4"/>
    <s v="12"/>
    <x v="1"/>
    <x v="1"/>
    <n v="8429287"/>
    <n v="24165720"/>
    <d v="2022-04-13T08:59:59"/>
    <d v="2022-04-13T09:10:07"/>
    <x v="0"/>
    <s v="BIANCA MOREIRA TERCEIRO"/>
    <n v="17283"/>
    <s v="SARAH DE SOUSA PEREIRA"/>
    <x v="0"/>
    <s v="CONFIRMOU PRESENÇA NA LOJA"/>
    <s v="ACEITE"/>
    <x v="0"/>
    <m/>
    <m/>
    <n v="12991381678"/>
    <m/>
    <m/>
    <s v="Cacau_CC_30.03"/>
    <n v="164985111526364"/>
    <s v="Preditivo"/>
    <n v="10738"/>
    <s v="CACAU SHOW CI"/>
    <s v="Não"/>
    <m/>
    <m/>
    <m/>
    <m/>
    <m/>
    <m/>
    <s v="Raissa Palma Taveira"/>
    <n v="415757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2"/>
    <n v="0.38194444444444442"/>
    <d v="1899-12-30T00:12:56"/>
    <x v="0"/>
    <x v="4"/>
    <s v="53"/>
    <x v="2"/>
    <x v="0"/>
    <n v="8430691"/>
    <n v="25426057"/>
    <d v="2022-04-13T09:10:38"/>
    <d v="2022-04-13T09:23:34"/>
    <x v="0"/>
    <s v="BIANCA MOREIRA TERCEIRO"/>
    <n v="17283"/>
    <s v="SARAH DE SOUSA PEREIRA"/>
    <x v="1"/>
    <s v="PEDIU PARA LIGAR EM OUTRO MOMENTO"/>
    <s v="AGENDAMENTO"/>
    <x v="2"/>
    <m/>
    <m/>
    <n v="53999758391"/>
    <n v="53999758391"/>
    <d v="2022-04-21T09:00:00"/>
    <s v="Cacau_CC_04.04"/>
    <n v="164985182443844"/>
    <s v="Preditivo"/>
    <n v="10738"/>
    <s v="CACAU SHOW CI"/>
    <s v="Não"/>
    <m/>
    <m/>
    <m/>
    <m/>
    <m/>
    <m/>
    <s v="Nilza Terezinha GuimarÃ£es Saldanha"/>
    <n v="22632778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2"/>
    <n v="0.3923611111111111"/>
    <d v="1899-12-30T00:04:53"/>
    <x v="0"/>
    <x v="4"/>
    <s v="51"/>
    <x v="2"/>
    <x v="0"/>
    <n v="8433132"/>
    <n v="27201782"/>
    <d v="2022-04-13T09:25:20"/>
    <d v="2022-04-13T09:30:13"/>
    <x v="0"/>
    <s v="BIANCA MOREIRA TERCEIRO"/>
    <n v="17283"/>
    <s v="SARAH DE SOUSA PEREIRA"/>
    <x v="0"/>
    <s v="CONFIRMOU PRESENÇA NA LOJA"/>
    <s v="ACEITE"/>
    <x v="0"/>
    <m/>
    <m/>
    <n v="51990080050"/>
    <m/>
    <m/>
    <s v="Cacau_CC_13.04"/>
    <n v="164985269967154"/>
    <s v="Preditivo"/>
    <n v="10738"/>
    <s v="CACAU SHOW CI"/>
    <s v="Não"/>
    <m/>
    <m/>
    <m/>
    <m/>
    <m/>
    <m/>
    <s v="Fabiano Martins"/>
    <n v="6995050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3"/>
    <n v="0.39583333333333331"/>
    <d v="1899-12-30T00:06:18"/>
    <x v="0"/>
    <x v="4"/>
    <s v="16"/>
    <x v="1"/>
    <x v="1"/>
    <n v="8433968"/>
    <n v="27201860"/>
    <d v="2022-04-13T09:30:24"/>
    <d v="2022-04-13T09:36:42"/>
    <x v="0"/>
    <s v="BIANCA MOREIRA TERCEIRO"/>
    <n v="17283"/>
    <s v="SARAH DE SOUSA PEREIRA"/>
    <x v="0"/>
    <s v="CONFIRMOU PRESENÇA NA LOJA"/>
    <s v="ACEITE"/>
    <x v="0"/>
    <m/>
    <m/>
    <n v="16993480085"/>
    <m/>
    <m/>
    <s v="Cacau_CC_13.04"/>
    <n v="164985299975894"/>
    <s v="Preditivo"/>
    <n v="10738"/>
    <s v="CACAU SHOW CI"/>
    <s v="Não"/>
    <m/>
    <m/>
    <m/>
    <m/>
    <m/>
    <m/>
    <s v="Maria Heduardha Odallya Lopes Silva"/>
    <n v="47811065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3"/>
    <n v="0.40208333333333335"/>
    <d v="1899-12-30T00:04:55"/>
    <x v="0"/>
    <x v="4"/>
    <s v="51"/>
    <x v="2"/>
    <x v="0"/>
    <n v="8435540"/>
    <n v="27202023"/>
    <d v="2022-04-13T09:39:37"/>
    <d v="2022-04-13T09:44:32"/>
    <x v="0"/>
    <s v="BIANCA MOREIRA TERCEIRO"/>
    <n v="17283"/>
    <s v="SARAH DE SOUSA PEREIRA"/>
    <x v="0"/>
    <s v="CONFIRMOU PRESENÇA NA LOJA"/>
    <s v="ACEITE"/>
    <x v="0"/>
    <m/>
    <m/>
    <n v="51995451890"/>
    <m/>
    <m/>
    <s v="Cacau_CC_13.04"/>
    <n v="164985355392904"/>
    <s v="Preditivo"/>
    <n v="10738"/>
    <s v="CACAU SHOW CI"/>
    <s v="Não"/>
    <m/>
    <m/>
    <m/>
    <m/>
    <m/>
    <m/>
    <s v="Cassio Taua dos santos zimmermann"/>
    <n v="2900894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3"/>
    <n v="0.4055555555555555"/>
    <d v="1899-12-30T00:01:05"/>
    <x v="0"/>
    <x v="4"/>
    <s v="11"/>
    <x v="1"/>
    <x v="1"/>
    <n v="8436361"/>
    <n v="26463193"/>
    <d v="2022-04-13T09:44:53"/>
    <d v="2022-04-13T09:45:58"/>
    <x v="0"/>
    <s v="BIANCA MOREIRA TERCEIRO"/>
    <n v="17283"/>
    <s v="SARAH DE SOUSA PEREIRA"/>
    <x v="1"/>
    <s v="PEDIU PARA LIGAR EM OUTRO MOMENTO"/>
    <s v="AGENDAMENTO"/>
    <x v="2"/>
    <m/>
    <m/>
    <n v="11942259961"/>
    <n v="11942259961"/>
    <d v="2022-04-13T17:00:00"/>
    <s v="Cacau_CC_12.04"/>
    <n v="1649853873102500"/>
    <s v="Preditivo"/>
    <n v="10738"/>
    <s v="CACAU SHOW CI"/>
    <s v="Não"/>
    <m/>
    <m/>
    <m/>
    <m/>
    <m/>
    <m/>
    <s v="Izabela Clara da Silva Pereira"/>
    <n v="454345028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3"/>
    <n v="0.4069444444444445"/>
    <d v="1899-12-30T00:04:59"/>
    <x v="0"/>
    <x v="4"/>
    <s v="48"/>
    <x v="0"/>
    <x v="0"/>
    <n v="8436570"/>
    <n v="26463232"/>
    <d v="2022-04-13T09:46:06"/>
    <d v="2022-04-13T09:51:05"/>
    <x v="0"/>
    <s v="BIANCA MOREIRA TERCEIRO"/>
    <n v="17283"/>
    <s v="SARAH DE SOUSA PEREIRA"/>
    <x v="0"/>
    <s v="CONFIRMOU PRESENÇA NA LOJA"/>
    <s v="ACEITE"/>
    <x v="0"/>
    <m/>
    <m/>
    <n v="48996925451"/>
    <m/>
    <m/>
    <s v="Cacau_CC_12.04"/>
    <n v="1649853941104690"/>
    <s v="Preditivo"/>
    <n v="10738"/>
    <s v="CACAU SHOW CI"/>
    <s v="Não"/>
    <m/>
    <m/>
    <m/>
    <m/>
    <m/>
    <m/>
    <s v="Aline cortina boeno"/>
    <n v="7945573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4"/>
    <n v="0.41944444444444445"/>
    <d v="1899-12-30T00:07:14"/>
    <x v="0"/>
    <x v="4"/>
    <s v="47"/>
    <x v="0"/>
    <x v="0"/>
    <n v="8439370"/>
    <n v="24161078"/>
    <d v="2022-04-13T10:04:23"/>
    <d v="2022-04-13T10:11:37"/>
    <x v="0"/>
    <s v="BIANCA MOREIRA TERCEIRO"/>
    <n v="17283"/>
    <s v="SARAH DE SOUSA PEREIRA"/>
    <x v="0"/>
    <s v="CONFIRMOU PRESENÇA NA LOJA"/>
    <s v="ACEITE"/>
    <x v="0"/>
    <m/>
    <m/>
    <n v="47988449198"/>
    <m/>
    <m/>
    <s v="Cacau_CC_29.03"/>
    <n v="1649855045141960"/>
    <s v="Preditivo"/>
    <n v="10738"/>
    <s v="CACAU SHOW CI"/>
    <s v="Não"/>
    <m/>
    <m/>
    <m/>
    <m/>
    <m/>
    <m/>
    <s v="Graziele Schneider"/>
    <n v="43881449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5"/>
    <n v="0.4513888888888889"/>
    <d v="1899-12-30T00:00:40"/>
    <x v="0"/>
    <x v="4"/>
    <s v="18"/>
    <x v="1"/>
    <x v="1"/>
    <n v="8446025"/>
    <n v="25724690"/>
    <d v="2022-04-13T10:50:13"/>
    <d v="2022-04-13T10:50:53"/>
    <x v="0"/>
    <s v="BIANCA MOREIRA TERCEIRO"/>
    <n v="17283"/>
    <s v="SARAH DE SOUSA PEREIRA"/>
    <x v="1"/>
    <s v="PEDIU PARA LIGAR EM OUTRO MOMENTO"/>
    <s v="AGENDAMENTO"/>
    <x v="2"/>
    <m/>
    <m/>
    <n v="18997853247"/>
    <n v="18997853247"/>
    <d v="2022-04-13T13:00:00"/>
    <s v="Cacau_CC_11.04"/>
    <n v="1649857786240800"/>
    <s v="Preditivo"/>
    <n v="10738"/>
    <s v="CACAU SHOW CI"/>
    <s v="Não"/>
    <m/>
    <m/>
    <m/>
    <m/>
    <m/>
    <m/>
    <s v="Geffson BRITO"/>
    <n v="37377137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6"/>
    <n v="0.46180555555555558"/>
    <d v="1899-12-30T00:05:23"/>
    <x v="0"/>
    <x v="4"/>
    <s v="13"/>
    <x v="1"/>
    <x v="1"/>
    <n v="8447813"/>
    <n v="24161113"/>
    <d v="2022-04-13T11:05:31"/>
    <d v="2022-04-13T11:10:54"/>
    <x v="0"/>
    <s v="BIANCA MOREIRA TERCEIRO"/>
    <n v="17283"/>
    <s v="SARAH DE SOUSA PEREIRA"/>
    <x v="1"/>
    <s v="CLIENTE VAI ANALISAR A PROPOSTA"/>
    <s v="AGENDAMENTO"/>
    <x v="5"/>
    <m/>
    <m/>
    <n v="13988733440"/>
    <n v="13988733440"/>
    <d v="2022-04-13T11:39:00"/>
    <s v="Cacau_CC_29.03"/>
    <n v="1649858701259720"/>
    <s v="Preditivo"/>
    <n v="10738"/>
    <s v="CACAU SHOW CI"/>
    <s v="Não"/>
    <m/>
    <m/>
    <m/>
    <m/>
    <m/>
    <m/>
    <s v="Amanda maria diniz dos santos"/>
    <n v="480705928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6"/>
    <n v="0.46597222222222223"/>
    <d v="1899-12-30T00:08:51"/>
    <x v="0"/>
    <x v="4"/>
    <s v="47"/>
    <x v="0"/>
    <x v="0"/>
    <n v="8448393"/>
    <n v="25462197"/>
    <d v="2022-04-13T11:11:14"/>
    <d v="2022-04-13T11:20:05"/>
    <x v="0"/>
    <s v="BIANCA MOREIRA TERCEIRO"/>
    <n v="17283"/>
    <s v="SARAH DE SOUSA PEREIRA"/>
    <x v="1"/>
    <s v="PEDIU PARA LIGAR EM OUTRO MOMENTO"/>
    <s v="AGENDAMENTO"/>
    <x v="2"/>
    <m/>
    <m/>
    <n v="47984791198"/>
    <n v="47984791198"/>
    <d v="2022-04-21T11:49:00"/>
    <s v="Cacau_CC_07.04"/>
    <n v="1649859051273190"/>
    <s v="Preditivo"/>
    <n v="10738"/>
    <s v="CACAU SHOW CI"/>
    <s v="Não"/>
    <m/>
    <m/>
    <m/>
    <m/>
    <m/>
    <m/>
    <s v="Elaine Weber Fasczanki"/>
    <n v="7522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6"/>
    <n v="0.47291666666666665"/>
    <d v="1899-12-30T00:14:22"/>
    <x v="0"/>
    <x v="4"/>
    <s v="35"/>
    <x v="4"/>
    <x v="1"/>
    <n v="8449850"/>
    <n v="25462160"/>
    <d v="2022-04-13T11:21:14"/>
    <d v="2022-04-13T11:35:36"/>
    <x v="0"/>
    <s v="BIANCA MOREIRA TERCEIRO"/>
    <n v="17283"/>
    <s v="SARAH DE SOUSA PEREIRA"/>
    <x v="0"/>
    <s v="CONFIRMOU PRESENÇA NA LOJA"/>
    <s v="ACEITE"/>
    <x v="0"/>
    <m/>
    <m/>
    <n v="35984786790"/>
    <m/>
    <m/>
    <s v="Cacau_CC_07.04"/>
    <n v="1649859646292390"/>
    <s v="Preditivo"/>
    <n v="10738"/>
    <s v="CACAU SHOW CI"/>
    <s v="Não"/>
    <m/>
    <m/>
    <m/>
    <m/>
    <m/>
    <m/>
    <s v="Valdemir dos Santos Batista"/>
    <n v="804440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24"/>
    <n v="0.48472222222222222"/>
    <d v="1899-12-30T00:00:48"/>
    <x v="0"/>
    <x v="4"/>
    <s v="19"/>
    <x v="1"/>
    <x v="1"/>
    <n v="8452415"/>
    <n v="25426125"/>
    <d v="2022-04-13T11:38:19"/>
    <d v="2022-04-13T11:39:07"/>
    <x v="0"/>
    <s v="BIANCA MOREIRA TERCEIRO"/>
    <n v="17283"/>
    <s v="SARAH DE SOUSA PEREIRA"/>
    <x v="1"/>
    <s v="PEDIU PARA LIGAR EM OUTRO MOMENTO"/>
    <s v="AGENDAMENTO"/>
    <x v="2"/>
    <m/>
    <m/>
    <n v="19993990515"/>
    <n v="19993990515"/>
    <d v="2022-04-13T15:00:00"/>
    <s v="Cacau_CC_04.04"/>
    <n v="1649860674317930"/>
    <s v="Preditivo"/>
    <n v="10738"/>
    <s v="CACAU SHOW CI"/>
    <s v="Não"/>
    <m/>
    <m/>
    <m/>
    <m/>
    <m/>
    <m/>
    <s v="FERNANDA MAGALHAES ALTOE"/>
    <n v="37797094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7"/>
    <n v="0.51250000000000007"/>
    <d v="1899-12-30T00:00:59"/>
    <x v="0"/>
    <x v="4"/>
    <s v="11"/>
    <x v="1"/>
    <x v="1"/>
    <n v="8458478"/>
    <n v="24161042"/>
    <d v="2022-04-13T12:18:56"/>
    <d v="2022-04-13T12:19:55"/>
    <x v="0"/>
    <s v="BIANCA MOREIRA TERCEIRO"/>
    <n v="17283"/>
    <s v="SARAH DE SOUSA PEREIRA"/>
    <x v="1"/>
    <s v="PEDIU PARA LIGAR EM OUTRO MOMENTO"/>
    <s v="AGENDAMENTO"/>
    <x v="2"/>
    <m/>
    <m/>
    <n v="11971651798"/>
    <n v="11971651798"/>
    <d v="2022-04-13T13:30:00"/>
    <s v="Cacau_CC_29.03"/>
    <n v="1649863112370540"/>
    <s v="Preditivo"/>
    <n v="10738"/>
    <s v="CACAU SHOW CI"/>
    <s v="Não"/>
    <m/>
    <m/>
    <m/>
    <m/>
    <m/>
    <m/>
    <s v="Ã‚ngela Fernandes Modesto Pinheiro"/>
    <n v="34218087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7"/>
    <n v="0.5180555555555556"/>
    <d v="1899-12-30T00:04:43"/>
    <x v="0"/>
    <x v="4"/>
    <s v="13"/>
    <x v="1"/>
    <x v="1"/>
    <n v="8459633"/>
    <n v="25449595"/>
    <d v="2022-04-13T12:26:49"/>
    <d v="2022-04-13T12:31:32"/>
    <x v="0"/>
    <s v="BIANCA MOREIRA TERCEIRO"/>
    <n v="17283"/>
    <s v="SARAH DE SOUSA PEREIRA"/>
    <x v="1"/>
    <s v="PEDIU PARA LIGAR EM OUTRO MOMENTO"/>
    <s v="AGENDAMENTO"/>
    <x v="2"/>
    <m/>
    <m/>
    <n v="13992126832"/>
    <n v="13992126832"/>
    <d v="2022-04-13T18:00:00"/>
    <s v="Cacau_CC_06.04"/>
    <n v="1649863592379500"/>
    <s v="Preditivo"/>
    <n v="10738"/>
    <s v="CACAU SHOW CI"/>
    <s v="Não"/>
    <m/>
    <m/>
    <m/>
    <m/>
    <m/>
    <m/>
    <s v="Edson Gomes cadette jÃºnior"/>
    <n v="21358823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8"/>
    <n v="0.52361111111111114"/>
    <d v="1899-12-30T00:00:45"/>
    <x v="0"/>
    <x v="4"/>
    <s v="13"/>
    <x v="1"/>
    <x v="1"/>
    <n v="8460852"/>
    <n v="25449781"/>
    <d v="2022-04-13T12:34:20"/>
    <d v="2022-04-13T12:35:05"/>
    <x v="0"/>
    <s v="BIANCA MOREIRA TERCEIRO"/>
    <n v="17283"/>
    <s v="SARAH DE SOUSA PEREIRA"/>
    <x v="1"/>
    <s v="PEDIU PARA LIGAR EM OUTRO MOMENTO"/>
    <s v="AGENDAMENTO"/>
    <x v="2"/>
    <m/>
    <m/>
    <n v="13974212738"/>
    <n v="13974212738"/>
    <d v="2022-04-13T16:00:00"/>
    <s v="Cacau_CC_06.04"/>
    <n v="1649864033388910"/>
    <s v="Preditivo"/>
    <n v="10738"/>
    <s v="CACAU SHOW CI"/>
    <s v="Não"/>
    <m/>
    <m/>
    <m/>
    <m/>
    <m/>
    <m/>
    <s v="Carlos Donizete Moraes da Silva"/>
    <n v="57262732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8"/>
    <n v="0.52638888888888891"/>
    <d v="1899-12-30T00:09:47"/>
    <x v="0"/>
    <x v="4"/>
    <s v="55"/>
    <x v="2"/>
    <x v="0"/>
    <n v="8461513"/>
    <n v="24072801"/>
    <d v="2022-04-13T12:38:22"/>
    <d v="2022-04-13T12:48:09"/>
    <x v="0"/>
    <s v="BIANCA MOREIRA TERCEIRO"/>
    <n v="17283"/>
    <s v="SARAH DE SOUSA PEREIRA"/>
    <x v="0"/>
    <s v="CONFIRMOU PRESENÇA NA LOJA"/>
    <s v="ACEITE"/>
    <x v="0"/>
    <m/>
    <m/>
    <n v="55999550152"/>
    <m/>
    <m/>
    <s v="Cacau_CC_28.03"/>
    <n v="1649864278395910"/>
    <s v="Preditivo"/>
    <n v="10738"/>
    <s v="CACAU SHOW CI"/>
    <s v="Não"/>
    <m/>
    <m/>
    <m/>
    <m/>
    <m/>
    <m/>
    <s v="Queli Almeida"/>
    <n v="9839616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8"/>
    <n v="0.53472222222222221"/>
    <d v="1899-12-30T00:04:53"/>
    <x v="0"/>
    <x v="4"/>
    <s v="55"/>
    <x v="2"/>
    <x v="0"/>
    <n v="8463386"/>
    <n v="24072911"/>
    <d v="2022-04-13T12:50:16"/>
    <d v="2022-04-13T12:55:09"/>
    <x v="0"/>
    <s v="BIANCA MOREIRA TERCEIRO"/>
    <n v="17283"/>
    <s v="SARAH DE SOUSA PEREIRA"/>
    <x v="0"/>
    <s v="CONFIRMOU PRESENÇA NA LOJA"/>
    <s v="ACEITE"/>
    <x v="0"/>
    <m/>
    <m/>
    <n v="55997324622"/>
    <m/>
    <m/>
    <s v="Cacau_CC_28.03"/>
    <n v="1649864990419750"/>
    <s v="Preditivo"/>
    <n v="10738"/>
    <s v="CACAU SHOW CI"/>
    <s v="Não"/>
    <m/>
    <m/>
    <m/>
    <m/>
    <m/>
    <m/>
    <s v="Ana Bruna da rosa schreiber"/>
    <n v="3696186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8"/>
    <n v="0.5395833333333333"/>
    <d v="1899-12-30T00:01:08"/>
    <x v="0"/>
    <x v="4"/>
    <s v="11"/>
    <x v="1"/>
    <x v="1"/>
    <n v="8464410"/>
    <n v="25536784"/>
    <d v="2022-04-13T12:57:42"/>
    <d v="2022-04-13T12:58:50"/>
    <x v="0"/>
    <s v="BIANCA MOREIRA TERCEIRO"/>
    <n v="17283"/>
    <s v="SARAH DE SOUSA PEREIRA"/>
    <x v="1"/>
    <s v="PREFERIU FALAR PELO WHATSAPP"/>
    <s v="AGENDAMENTO"/>
    <x v="1"/>
    <m/>
    <m/>
    <n v="11950443399"/>
    <n v="11950443399"/>
    <d v="2022-04-13T13:27:00"/>
    <s v="Cacau_CC_08.04"/>
    <n v="1649865448436260"/>
    <s v="Preditivo"/>
    <n v="10738"/>
    <s v="CACAU SHOW CI"/>
    <s v="Não"/>
    <m/>
    <m/>
    <m/>
    <m/>
    <m/>
    <m/>
    <s v="Ricardo Wilson Dos Santos"/>
    <n v="130511748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9"/>
    <n v="0.54166666666666663"/>
    <d v="1899-12-30T00:00:40"/>
    <x v="0"/>
    <x v="4"/>
    <s v="19"/>
    <x v="1"/>
    <x v="1"/>
    <n v="8464791"/>
    <n v="24165883"/>
    <d v="2022-04-13T13:00:02"/>
    <d v="2022-04-13T13:00:42"/>
    <x v="0"/>
    <s v="BIANCA MOREIRA TERCEIRO"/>
    <n v="17283"/>
    <s v="SARAH DE SOUSA PEREIRA"/>
    <x v="1"/>
    <s v="SOBRE HORÁRIOS DE ATENDIMENTO"/>
    <s v="AGENDAMENTO"/>
    <x v="4"/>
    <m/>
    <m/>
    <n v="19992765108"/>
    <n v="19992765108"/>
    <d v="2022-04-13T13:29:00"/>
    <s v="Cacau_CC_30.03"/>
    <n v="1649865583441830"/>
    <s v="Preditivo"/>
    <n v="10738"/>
    <s v="CACAU SHOW CI"/>
    <s v="Não"/>
    <m/>
    <m/>
    <m/>
    <m/>
    <m/>
    <m/>
    <s v="Felipe Augusto de Souza"/>
    <n v="48379300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9"/>
    <n v="0.54236111111111118"/>
    <d v="1899-12-30T00:05:16"/>
    <x v="0"/>
    <x v="4"/>
    <s v="16"/>
    <x v="1"/>
    <x v="1"/>
    <n v="8465025"/>
    <n v="24227985"/>
    <d v="2022-04-13T13:01:40"/>
    <d v="2022-04-13T13:06:56"/>
    <x v="0"/>
    <s v="BIANCA MOREIRA TERCEIRO"/>
    <n v="17283"/>
    <s v="SARAH DE SOUSA PEREIRA"/>
    <x v="0"/>
    <s v="CONFIRMOU PRESENÇA NA LOJA"/>
    <s v="ACEITE"/>
    <x v="0"/>
    <m/>
    <m/>
    <n v="16994231451"/>
    <m/>
    <m/>
    <s v="Cacau_CC_31.03"/>
    <n v="1649865688445750"/>
    <s v="Preditivo"/>
    <n v="10738"/>
    <s v="CACAU SHOW CI"/>
    <s v="Não"/>
    <m/>
    <m/>
    <m/>
    <m/>
    <m/>
    <m/>
    <s v="Bruna crispim"/>
    <n v="43136422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9"/>
    <n v="0.54236111111111118"/>
    <d v="1899-12-30T00:06:06"/>
    <x v="2"/>
    <x v="4"/>
    <s v="15"/>
    <x v="1"/>
    <x v="1"/>
    <n v="8465038"/>
    <n v="25536816"/>
    <d v="2022-04-13T13:01:44"/>
    <d v="2022-04-13T13:07:50"/>
    <x v="0"/>
    <s v="ANA CAROLLYNE DA CRUZ MIRANDA"/>
    <n v="17281"/>
    <s v="SARAH DE SOUSA PEREIRA"/>
    <x v="0"/>
    <s v="CONFIRMOU PRESENÇA NA LOJA"/>
    <s v="ACEITE"/>
    <x v="0"/>
    <m/>
    <m/>
    <n v="15997265388"/>
    <m/>
    <m/>
    <s v="Cacau_CC_08.04"/>
    <n v="1649865689445860"/>
    <s v="Preditivo"/>
    <n v="10738"/>
    <s v="CACAU SHOW CI"/>
    <s v="Não"/>
    <m/>
    <m/>
    <m/>
    <m/>
    <m/>
    <m/>
    <s v="FRANCIELLE Assis de oliveira"/>
    <n v="45722606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9"/>
    <n v="0.5493055555555556"/>
    <d v="1899-12-30T00:03:01"/>
    <x v="1"/>
    <x v="4"/>
    <s v="47"/>
    <x v="0"/>
    <x v="0"/>
    <n v="8466220"/>
    <n v="23637888"/>
    <d v="2022-04-13T13:11:06"/>
    <d v="2022-04-13T13:14:07"/>
    <x v="0"/>
    <s v="SILVIO ANTONIO RIBEIRO BRUZACA JUNIOR"/>
    <n v="17286"/>
    <s v="SARAH DE SOUSA PEREIRA"/>
    <x v="1"/>
    <s v="PEDIU PARA LIGAR EM OUTRO MOMENTO"/>
    <s v="AGENDAMENTO"/>
    <x v="2"/>
    <m/>
    <m/>
    <n v="47997211391"/>
    <n v="47997211391"/>
    <d v="2022-04-15T13:44:00"/>
    <s v="Cacau_CC_24.03"/>
    <n v="1649866242466650"/>
    <s v="Preditivo"/>
    <n v="10738"/>
    <s v="CACAU SHOW CI"/>
    <s v="Não"/>
    <m/>
    <m/>
    <m/>
    <m/>
    <m/>
    <m/>
    <s v="Rosanna Barcia Ramos"/>
    <n v="756422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9"/>
    <n v="0.5493055555555556"/>
    <d v="1899-12-30T00:04:04"/>
    <x v="2"/>
    <x v="4"/>
    <s v="11"/>
    <x v="1"/>
    <x v="1"/>
    <n v="8466304"/>
    <n v="24072709"/>
    <d v="2022-04-13T13:11:42"/>
    <d v="2022-04-13T13:15:46"/>
    <x v="0"/>
    <s v="ANA CAROLLYNE DA CRUZ MIRANDA"/>
    <n v="17281"/>
    <s v="SARAH DE SOUSA PEREIRA"/>
    <x v="0"/>
    <s v="CONFIRMOU PRESENÇA NA LOJA"/>
    <s v="ACEITE"/>
    <x v="0"/>
    <m/>
    <m/>
    <n v="11972747613"/>
    <m/>
    <m/>
    <s v="Cacau_CC_28.03"/>
    <n v="1649866288468240"/>
    <s v="Preditivo"/>
    <n v="10738"/>
    <s v="CACAU SHOW CI"/>
    <s v="Não"/>
    <m/>
    <m/>
    <m/>
    <m/>
    <m/>
    <m/>
    <s v="Diva Lima Ribeiro Silva"/>
    <n v="6140548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9"/>
    <n v="0.55208333333333337"/>
    <d v="1899-12-30T00:05:50"/>
    <x v="1"/>
    <x v="4"/>
    <s v="11"/>
    <x v="1"/>
    <x v="1"/>
    <n v="8466758"/>
    <n v="25386681"/>
    <d v="2022-04-13T13:15:22"/>
    <d v="2022-04-13T13:21:12"/>
    <x v="0"/>
    <s v="SILVIO ANTONIO RIBEIRO BRUZACA JUNIOR"/>
    <n v="17286"/>
    <s v="SARAH DE SOUSA PEREIRA"/>
    <x v="0"/>
    <s v="CONFIRMOU PRESENÇA NA LOJA"/>
    <s v="ACEITE"/>
    <x v="0"/>
    <m/>
    <m/>
    <n v="11968480338"/>
    <m/>
    <m/>
    <s v="Cacau_CC_01.04"/>
    <n v="1649866505478140"/>
    <s v="Preditivo"/>
    <n v="10738"/>
    <s v="CACAU SHOW CI"/>
    <s v="Não"/>
    <m/>
    <m/>
    <m/>
    <m/>
    <m/>
    <m/>
    <s v="Simone Santos"/>
    <n v="32574876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9"/>
    <n v="0.55555555555555558"/>
    <d v="1899-12-30T00:01:18"/>
    <x v="2"/>
    <x v="4"/>
    <s v="12"/>
    <x v="1"/>
    <x v="1"/>
    <n v="8467463"/>
    <n v="24228130"/>
    <d v="2022-04-13T13:20:41"/>
    <d v="2022-04-13T13:21:59"/>
    <x v="0"/>
    <s v="ANA CAROLLYNE DA CRUZ MIRANDA"/>
    <n v="17281"/>
    <s v="SARAH DE SOUSA PEREIRA"/>
    <x v="1"/>
    <s v="PEDIU PARA LIGAR EM OUTRO MOMENTO"/>
    <s v="AGENDAMENTO"/>
    <x v="2"/>
    <m/>
    <m/>
    <n v="12982608186"/>
    <n v="12982608186"/>
    <d v="2022-04-13T14:00:00"/>
    <s v="Cacau_CC_31.03"/>
    <n v="1649866814489730"/>
    <s v="Preditivo"/>
    <n v="10738"/>
    <s v="CACAU SHOW CI"/>
    <s v="Não"/>
    <m/>
    <m/>
    <m/>
    <m/>
    <m/>
    <m/>
    <s v="Sara helen dos santos andrade"/>
    <n v="50729717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9"/>
    <n v="0.56111111111111112"/>
    <d v="1899-12-30T00:01:32"/>
    <x v="2"/>
    <x v="4"/>
    <s v="16"/>
    <x v="1"/>
    <x v="1"/>
    <n v="8468565"/>
    <n v="27201827"/>
    <d v="2022-04-13T13:28:38"/>
    <d v="2022-04-13T13:30:10"/>
    <x v="0"/>
    <s v="ANA CAROLLYNE DA CRUZ MIRANDA"/>
    <n v="17281"/>
    <s v="SARAH DE SOUSA PEREIRA"/>
    <x v="1"/>
    <s v="PEDIU PARA LIGAR EM OUTRO MOMENTO"/>
    <s v="AGENDAMENTO"/>
    <x v="2"/>
    <m/>
    <m/>
    <n v="16997483676"/>
    <n v="16997483676"/>
    <d v="2022-04-13T13:59:00"/>
    <s v="Cacau_CC_13.04"/>
    <n v="1649867286501400"/>
    <s v="Preditivo"/>
    <n v="10738"/>
    <s v="CACAU SHOW CI"/>
    <s v="Não"/>
    <m/>
    <m/>
    <m/>
    <m/>
    <m/>
    <m/>
    <s v="Aline Ruiz de Oliveira"/>
    <n v="3909649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0"/>
    <n v="0.5625"/>
    <d v="1899-12-30T00:05:05"/>
    <x v="0"/>
    <x v="4"/>
    <s v="14"/>
    <x v="1"/>
    <x v="1"/>
    <n v="8468797"/>
    <n v="27201869"/>
    <d v="2022-04-13T13:30:37"/>
    <d v="2022-04-13T13:35:42"/>
    <x v="0"/>
    <s v="BIANCA MOREIRA TERCEIRO"/>
    <n v="17283"/>
    <s v="SARAH DE SOUSA PEREIRA"/>
    <x v="0"/>
    <s v="CONFIRMOU PRESENÇA NA LOJA"/>
    <s v="ACEITE"/>
    <x v="0"/>
    <m/>
    <m/>
    <n v="14999000770"/>
    <m/>
    <m/>
    <s v="Cacau_CC_13.04"/>
    <n v="1649867411502220"/>
    <s v="Preditivo"/>
    <n v="10738"/>
    <s v="CACAU SHOW CI"/>
    <s v="Não"/>
    <m/>
    <m/>
    <m/>
    <m/>
    <m/>
    <m/>
    <s v="Pamela Sueli Santos Silva"/>
    <n v="43801809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9"/>
    <n v="0.56041666666666667"/>
    <d v="1899-12-30T00:09:32"/>
    <x v="1"/>
    <x v="4"/>
    <s v="47"/>
    <x v="0"/>
    <x v="0"/>
    <n v="8468360"/>
    <n v="27201783"/>
    <d v="2022-04-13T13:27:16"/>
    <d v="2022-04-13T13:36:48"/>
    <x v="0"/>
    <s v="SILVIO ANTONIO RIBEIRO BRUZACA JUNIOR"/>
    <n v="17286"/>
    <s v="SARAH DE SOUSA PEREIRA"/>
    <x v="0"/>
    <s v="CONFIRMOU PRESENÇA NA LOJA"/>
    <s v="ACEITE"/>
    <x v="0"/>
    <m/>
    <m/>
    <n v="47984864631"/>
    <m/>
    <m/>
    <s v="Cacau_CC_13.04"/>
    <n v="1649867214499840"/>
    <s v="Preditivo"/>
    <n v="10738"/>
    <s v="CACAU SHOW CI"/>
    <s v="Não"/>
    <m/>
    <m/>
    <m/>
    <m/>
    <m/>
    <m/>
    <s v="Cristiane Constantino Jurchaks"/>
    <n v="2210653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0"/>
    <n v="0.5625"/>
    <d v="1899-12-30T00:09:24"/>
    <x v="2"/>
    <x v="4"/>
    <s v="54"/>
    <x v="2"/>
    <x v="0"/>
    <n v="8468768"/>
    <n v="27201859"/>
    <d v="2022-04-13T13:30:21"/>
    <d v="2022-04-13T13:39:45"/>
    <x v="0"/>
    <s v="ANA CAROLLYNE DA CRUZ MIRANDA"/>
    <n v="17281"/>
    <s v="SARAH DE SOUSA PEREIRA"/>
    <x v="1"/>
    <s v="PREFERIU FALAR PELO WHATSAPP"/>
    <s v="AGENDAMENTO"/>
    <x v="1"/>
    <m/>
    <m/>
    <n v="54984323881"/>
    <n v="54984323881"/>
    <d v="2022-04-13T14:07:00"/>
    <s v="Cacau_CC_13.04"/>
    <n v="1649867401502030"/>
    <s v="Preditivo"/>
    <n v="10738"/>
    <s v="CACAU SHOW CI"/>
    <s v="Não"/>
    <m/>
    <m/>
    <m/>
    <m/>
    <m/>
    <m/>
    <s v="LETÃCIA BERTON DE QUADROS"/>
    <n v="3611580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0"/>
    <n v="0.56666666666666665"/>
    <d v="1899-12-30T00:00:41"/>
    <x v="0"/>
    <x v="4"/>
    <s v="19"/>
    <x v="1"/>
    <x v="1"/>
    <n v="8469461"/>
    <n v="27201962"/>
    <d v="2022-04-13T13:36:48"/>
    <d v="2022-04-13T13:37:29"/>
    <x v="0"/>
    <s v="BIANCA MOREIRA TERCEIRO"/>
    <n v="17283"/>
    <s v="SARAH DE SOUSA PEREIRA"/>
    <x v="1"/>
    <s v="PEDIU PARA LIGAR EM OUTRO MOMENTO"/>
    <s v="AGENDAMENTO"/>
    <x v="2"/>
    <m/>
    <m/>
    <n v="19995768019"/>
    <n v="19995768019"/>
    <d v="2022-04-13T17:00:00"/>
    <s v="Cacau_CC_13.04"/>
    <n v="1649867755505190"/>
    <s v="Preditivo"/>
    <n v="10738"/>
    <s v="CACAU SHOW CI"/>
    <s v="Não"/>
    <m/>
    <m/>
    <m/>
    <m/>
    <m/>
    <m/>
    <s v="Joane Miranda barbosa"/>
    <n v="51086326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0"/>
    <n v="0.56736111111111109"/>
    <d v="1899-12-30T00:02:11"/>
    <x v="1"/>
    <x v="4"/>
    <s v="54"/>
    <x v="2"/>
    <x v="0"/>
    <n v="8469498"/>
    <n v="27201972"/>
    <d v="2022-04-13T13:37:10"/>
    <d v="2022-04-13T13:39:21"/>
    <x v="0"/>
    <s v="SILVIO ANTONIO RIBEIRO BRUZACA JUNIOR"/>
    <n v="17286"/>
    <s v="SARAH DE SOUSA PEREIRA"/>
    <x v="1"/>
    <s v="PEDIU PARA LIGAR EM OUTRO MOMENTO"/>
    <s v="AGENDAMENTO"/>
    <x v="2"/>
    <m/>
    <m/>
    <n v="54991500046"/>
    <n v="54991500046"/>
    <d v="2022-04-14T18:00:00"/>
    <s v="Cacau_CC_13.04"/>
    <n v="1649867809505590"/>
    <s v="Preditivo"/>
    <n v="10738"/>
    <s v="CACAU SHOW CI"/>
    <s v="Não"/>
    <m/>
    <m/>
    <m/>
    <m/>
    <m/>
    <m/>
    <s v="CÃ¡ssia Natieli Krause"/>
    <n v="3676772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0"/>
    <n v="0.56874999999999998"/>
    <d v="1899-12-30T00:00:29"/>
    <x v="2"/>
    <x v="4"/>
    <s v="51"/>
    <x v="2"/>
    <x v="0"/>
    <n v="8469739"/>
    <n v="27201975"/>
    <d v="2022-04-13T13:39:46"/>
    <d v="2022-04-13T13:40:15"/>
    <x v="0"/>
    <s v="ANA CAROLLYNE DA CRUZ MIRANDA"/>
    <n v="17281"/>
    <s v="SARAH DE SOUSA PEREIRA"/>
    <x v="0"/>
    <s v="CONFIRMOU PRESENÇA NA LOJA"/>
    <s v="ACEITE"/>
    <x v="0"/>
    <m/>
    <m/>
    <n v="51989552341"/>
    <m/>
    <m/>
    <s v="Cacau_CC_13.04"/>
    <n v="1649867810505620"/>
    <s v="Preditivo"/>
    <n v="10738"/>
    <s v="CACAU SHOW CI"/>
    <s v="Não"/>
    <m/>
    <m/>
    <m/>
    <m/>
    <m/>
    <m/>
    <s v="Jessica santos camini"/>
    <n v="3781260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0"/>
    <n v="0.56874999999999998"/>
    <d v="1899-12-30T00:00:59"/>
    <x v="0"/>
    <x v="4"/>
    <s v="48"/>
    <x v="0"/>
    <x v="0"/>
    <n v="8469702"/>
    <n v="26463118"/>
    <d v="2022-04-13T13:39:19"/>
    <d v="2022-04-13T13:40:18"/>
    <x v="0"/>
    <s v="BIANCA MOREIRA TERCEIRO"/>
    <n v="17283"/>
    <s v="SARAH DE SOUSA PEREIRA"/>
    <x v="1"/>
    <s v="PEDIU PARA LIGAR EM OUTRO MOMENTO"/>
    <s v="AGENDAMENTO"/>
    <x v="2"/>
    <m/>
    <m/>
    <n v="48984644703"/>
    <n v="48984644703"/>
    <d v="2022-04-13T18:00:00"/>
    <s v="Cacau_CC_12.04"/>
    <n v="1649867949507380"/>
    <s v="Preditivo"/>
    <n v="10738"/>
    <s v="CACAU SHOW CI"/>
    <s v="Não"/>
    <m/>
    <m/>
    <m/>
    <m/>
    <m/>
    <m/>
    <s v="Cristina da Silva"/>
    <n v="6480353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0"/>
    <n v="0.56944444444444442"/>
    <d v="1899-12-30T00:01:51"/>
    <x v="0"/>
    <x v="4"/>
    <s v="11"/>
    <x v="1"/>
    <x v="1"/>
    <n v="8469827"/>
    <n v="26463159"/>
    <d v="2022-04-13T13:40:31"/>
    <d v="2022-04-13T13:42:22"/>
    <x v="0"/>
    <s v="BIANCA MOREIRA TERCEIRO"/>
    <n v="17283"/>
    <s v="SARAH DE SOUSA PEREIRA"/>
    <x v="1"/>
    <s v="PEDIU PARA LIGAR EM OUTRO MOMENTO"/>
    <s v="AGENDAMENTO"/>
    <x v="2"/>
    <m/>
    <m/>
    <n v="11958012216"/>
    <n v="11958012216"/>
    <d v="2022-04-13T15:00:00"/>
    <s v="Cacau_CC_12.04"/>
    <n v="1649868015508310"/>
    <s v="Preditivo"/>
    <n v="10738"/>
    <s v="CACAU SHOW CI"/>
    <s v="Não"/>
    <m/>
    <m/>
    <m/>
    <m/>
    <m/>
    <m/>
    <s v="Luciane Figueiredo peres"/>
    <n v="393072008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0"/>
    <n v="0.57013888888888886"/>
    <d v="1899-12-30T00:02:12"/>
    <x v="2"/>
    <x v="4"/>
    <s v="55"/>
    <x v="2"/>
    <x v="0"/>
    <n v="8469946"/>
    <n v="26463205"/>
    <d v="2022-04-13T13:41:36"/>
    <d v="2022-04-13T13:43:48"/>
    <x v="0"/>
    <s v="ANA CAROLLYNE DA CRUZ MIRANDA"/>
    <n v="17281"/>
    <s v="SARAH DE SOUSA PEREIRA"/>
    <x v="1"/>
    <s v="PEDIU PARA LIGAR EM OUTRO MOMENTO"/>
    <s v="AGENDAMENTO"/>
    <x v="2"/>
    <m/>
    <m/>
    <n v="55984370685"/>
    <n v="55984370685"/>
    <d v="2022-04-13T17:00:00"/>
    <s v="Cacau_CC_12.04"/>
    <n v="1649868080509500"/>
    <s v="Preditivo"/>
    <n v="10738"/>
    <s v="CACAU SHOW CI"/>
    <s v="Não"/>
    <m/>
    <m/>
    <m/>
    <m/>
    <m/>
    <m/>
    <s v="Gelsa onilda Lopes de Lima"/>
    <n v="87786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0"/>
    <n v="0.56874999999999998"/>
    <d v="1899-12-30T00:08:38"/>
    <x v="1"/>
    <x v="4"/>
    <s v="51"/>
    <x v="2"/>
    <x v="0"/>
    <n v="8469729"/>
    <n v="26463107"/>
    <d v="2022-04-13T13:39:40"/>
    <d v="2022-04-13T13:48:18"/>
    <x v="0"/>
    <s v="SILVIO ANTONIO RIBEIRO BRUZACA JUNIOR"/>
    <n v="17286"/>
    <s v="SARAH DE SOUSA PEREIRA"/>
    <x v="0"/>
    <s v="CONFIRMOU PRESENÇA NA LOJA"/>
    <s v="ACEITE"/>
    <x v="0"/>
    <m/>
    <m/>
    <n v="51983574001"/>
    <m/>
    <m/>
    <s v="Cacau_CC_12.04"/>
    <n v="1649867941507190"/>
    <s v="Preditivo"/>
    <n v="10738"/>
    <s v="CACAU SHOW CI"/>
    <s v="Não"/>
    <m/>
    <m/>
    <m/>
    <m/>
    <m/>
    <m/>
    <s v="Jessica suele da luz meira"/>
    <n v="2865276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0"/>
    <n v="0.57152777777777775"/>
    <d v="1899-12-30T00:07:18"/>
    <x v="0"/>
    <x v="4"/>
    <s v="14"/>
    <x v="1"/>
    <x v="1"/>
    <n v="8470113"/>
    <n v="26463227"/>
    <d v="2022-04-13T13:43:18"/>
    <d v="2022-04-13T13:50:36"/>
    <x v="0"/>
    <s v="BIANCA MOREIRA TERCEIRO"/>
    <n v="17283"/>
    <s v="SARAH DE SOUSA PEREIRA"/>
    <x v="0"/>
    <s v="CONFIRMOU PRESENÇA NA LOJA"/>
    <s v="ACEITE"/>
    <x v="0"/>
    <m/>
    <m/>
    <n v="14988075455"/>
    <m/>
    <m/>
    <s v="Cacau_CC_12.04"/>
    <n v="1649868155510540"/>
    <s v="Preditivo"/>
    <n v="10738"/>
    <s v="CACAU SHOW CI"/>
    <s v="Não"/>
    <m/>
    <m/>
    <m/>
    <m/>
    <m/>
    <m/>
    <s v="Isabela Azevedo Duarte"/>
    <n v="44763528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0"/>
    <n v="0.57847222222222217"/>
    <d v="1899-12-30T00:01:10"/>
    <x v="2"/>
    <x v="4"/>
    <s v="19"/>
    <x v="1"/>
    <x v="1"/>
    <n v="8471177"/>
    <n v="23694492"/>
    <d v="2022-04-13T13:53:46"/>
    <d v="2022-04-13T13:54:56"/>
    <x v="0"/>
    <s v="ANA CAROLLYNE DA CRUZ MIRANDA"/>
    <n v="17281"/>
    <s v="SARAH DE SOUSA PEREIRA"/>
    <x v="1"/>
    <s v="PREFERIU FALAR PELO WHATSAPP"/>
    <s v="AGENDAMENTO"/>
    <x v="1"/>
    <m/>
    <m/>
    <n v="19986090126"/>
    <n v="19986090126"/>
    <d v="2022-04-13T14:24:00"/>
    <s v="Cacau_CC_25.03.csv"/>
    <n v="1649868807516820"/>
    <s v="Preditivo"/>
    <n v="10738"/>
    <s v="CACAU SHOW CI"/>
    <s v="Não"/>
    <m/>
    <m/>
    <m/>
    <m/>
    <m/>
    <m/>
    <s v="Paula Ravena pires colaco"/>
    <n v="9885255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1"/>
    <n v="0.58402777777777781"/>
    <d v="1899-12-30T00:02:49"/>
    <x v="1"/>
    <x v="4"/>
    <s v="13"/>
    <x v="1"/>
    <x v="1"/>
    <n v="8472050"/>
    <n v="25426102"/>
    <d v="2022-04-13T14:01:32"/>
    <d v="2022-04-13T14:04:21"/>
    <x v="0"/>
    <s v="SILVIO ANTONIO RIBEIRO BRUZACA JUNIOR"/>
    <n v="17286"/>
    <s v="SARAH DE SOUSA PEREIRA"/>
    <x v="1"/>
    <s v="PREFERIU FALAR PELO WHATSAPP"/>
    <s v="AGENDAMENTO"/>
    <x v="1"/>
    <m/>
    <m/>
    <n v="13996803099"/>
    <n v="13996803099"/>
    <d v="2022-04-13T14:34:00"/>
    <s v="Cacau_CC_04.04"/>
    <n v="1649869271526830"/>
    <s v="Preditivo"/>
    <n v="10738"/>
    <s v="CACAU SHOW CI"/>
    <s v="Não"/>
    <m/>
    <m/>
    <m/>
    <m/>
    <m/>
    <m/>
    <s v="Luciane Cristina da Silva Gomes"/>
    <n v="18816880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1"/>
    <n v="0.58611111111111114"/>
    <d v="1899-12-30T00:01:09"/>
    <x v="1"/>
    <x v="4"/>
    <s v="53"/>
    <x v="2"/>
    <x v="0"/>
    <n v="8472440"/>
    <n v="25536942"/>
    <d v="2022-04-13T14:04:30"/>
    <d v="2022-04-13T14:05:39"/>
    <x v="0"/>
    <s v="SILVIO ANTONIO RIBEIRO BRUZACA JUNIOR"/>
    <n v="17286"/>
    <s v="SARAH DE SOUSA PEREIRA"/>
    <x v="1"/>
    <s v="PEDIU PARA LIGAR EM OUTRO MOMENTO"/>
    <s v="AGENDAMENTO"/>
    <x v="2"/>
    <m/>
    <m/>
    <n v="53991754701"/>
    <n v="53991754701"/>
    <d v="2022-04-13T16:00:00"/>
    <s v="Cacau_CC_08.04"/>
    <n v="1649869439529910"/>
    <s v="Preditivo"/>
    <n v="10738"/>
    <s v="CACAU SHOW CI"/>
    <s v="Não"/>
    <m/>
    <m/>
    <m/>
    <m/>
    <m/>
    <m/>
    <s v="Douglas custÃ³dio dos Santos"/>
    <n v="2320854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1"/>
    <n v="0.58680555555555558"/>
    <d v="1899-12-30T00:01:25"/>
    <x v="0"/>
    <x v="4"/>
    <s v="19"/>
    <x v="1"/>
    <x v="1"/>
    <n v="8472590"/>
    <n v="25426409"/>
    <d v="2022-04-13T14:05:42"/>
    <d v="2022-04-13T14:07:07"/>
    <x v="0"/>
    <s v="BIANCA MOREIRA TERCEIRO"/>
    <n v="17283"/>
    <s v="SARAH DE SOUSA PEREIRA"/>
    <x v="1"/>
    <s v="PREFERIU FALAR PELO WHATSAPP"/>
    <s v="AGENDAMENTO"/>
    <x v="1"/>
    <m/>
    <m/>
    <n v="19983568863"/>
    <n v="19983568863"/>
    <d v="2022-04-13T14:35:00"/>
    <s v="Cacau_CC_05.04"/>
    <n v="1649869520531230"/>
    <s v="Preditivo"/>
    <n v="10738"/>
    <s v="CACAU SHOW CI"/>
    <s v="Não"/>
    <m/>
    <m/>
    <m/>
    <m/>
    <m/>
    <m/>
    <s v="Petty Da Silva Marana"/>
    <n v="33618021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1"/>
    <n v="0.58472222222222225"/>
    <d v="1899-12-30T00:08:39"/>
    <x v="2"/>
    <x v="4"/>
    <s v="11"/>
    <x v="1"/>
    <x v="1"/>
    <n v="8472195"/>
    <n v="25426267"/>
    <d v="2022-04-13T14:02:40"/>
    <d v="2022-04-13T14:11:19"/>
    <x v="0"/>
    <s v="ANA CAROLLYNE DA CRUZ MIRANDA"/>
    <n v="17281"/>
    <s v="SARAH DE SOUSA PEREIRA"/>
    <x v="0"/>
    <s v="CONFIRMOU PRESENÇA NA LOJA"/>
    <s v="ACEITE"/>
    <x v="0"/>
    <m/>
    <m/>
    <n v="11959059159"/>
    <m/>
    <m/>
    <s v="Cacau_CC_04.04"/>
    <n v="1649869346528380"/>
    <s v="Preditivo"/>
    <n v="10738"/>
    <s v="CACAU SHOW CI"/>
    <s v="Não"/>
    <m/>
    <m/>
    <m/>
    <m/>
    <m/>
    <m/>
    <s v="Leide aparecida Mathias"/>
    <n v="73790265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1"/>
    <n v="0.59027777777777779"/>
    <d v="1899-12-30T00:05:22"/>
    <x v="1"/>
    <x v="4"/>
    <s v="14"/>
    <x v="1"/>
    <x v="1"/>
    <n v="8473072"/>
    <n v="24161163"/>
    <d v="2022-04-13T14:10:15"/>
    <d v="2022-04-13T14:15:37"/>
    <x v="0"/>
    <s v="SILVIO ANTONIO RIBEIRO BRUZACA JUNIOR"/>
    <n v="17286"/>
    <s v="SARAH DE SOUSA PEREIRA"/>
    <x v="0"/>
    <s v="CONFIRMOU PRESENÇA NA LOJA"/>
    <s v="ACEITE"/>
    <x v="0"/>
    <m/>
    <m/>
    <n v="14997713016"/>
    <m/>
    <m/>
    <s v="Cacau_CC_29.03"/>
    <n v="1649869783535660"/>
    <s v="Preditivo"/>
    <n v="10738"/>
    <s v="CACAU SHOW CI"/>
    <s v="Não"/>
    <m/>
    <m/>
    <m/>
    <m/>
    <m/>
    <m/>
    <s v="Michelle Sordi Bardelli"/>
    <n v="40505737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1"/>
    <n v="0.58819444444444446"/>
    <d v="1899-12-30T00:09:25"/>
    <x v="0"/>
    <x v="4"/>
    <s v="12"/>
    <x v="1"/>
    <x v="1"/>
    <n v="8472766"/>
    <n v="25462234"/>
    <d v="2022-04-13T14:07:27"/>
    <d v="2022-04-13T14:16:52"/>
    <x v="0"/>
    <s v="BIANCA MOREIRA TERCEIRO"/>
    <n v="17283"/>
    <s v="SARAH DE SOUSA PEREIRA"/>
    <x v="0"/>
    <s v="CONFIRMOU PRESENÇA NA LOJA"/>
    <s v="ACEITE"/>
    <x v="0"/>
    <m/>
    <m/>
    <n v="12992026008"/>
    <m/>
    <m/>
    <s v="Cacau_CC_07.04"/>
    <n v="1649869617532750"/>
    <s v="Preditivo"/>
    <n v="10738"/>
    <s v="CACAU SHOW CI"/>
    <s v="Não"/>
    <m/>
    <m/>
    <m/>
    <m/>
    <m/>
    <m/>
    <s v="Christiany Cundari da Silva Santos"/>
    <n v="3460981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1"/>
    <n v="0.59444444444444444"/>
    <d v="1899-12-30T00:01:10"/>
    <x v="1"/>
    <x v="4"/>
    <s v="54"/>
    <x v="2"/>
    <x v="0"/>
    <n v="8473688"/>
    <n v="24165746"/>
    <d v="2022-04-13T14:16:02"/>
    <d v="2022-04-13T14:17:12"/>
    <x v="0"/>
    <s v="SILVIO ANTONIO RIBEIRO BRUZACA JUNIOR"/>
    <n v="17286"/>
    <s v="SARAH DE SOUSA PEREIRA"/>
    <x v="1"/>
    <s v="CLIENTE VAI ANALISAR A PROPOSTA"/>
    <s v="AGENDAMENTO"/>
    <x v="5"/>
    <m/>
    <m/>
    <n v="54996535873"/>
    <n v="54996535873"/>
    <d v="2022-04-13T14:46:00"/>
    <s v="Cacau_CC_30.03"/>
    <n v="1649870131541930"/>
    <s v="Preditivo"/>
    <n v="10738"/>
    <s v="CACAU SHOW CI"/>
    <s v="Não"/>
    <m/>
    <m/>
    <m/>
    <m/>
    <m/>
    <m/>
    <s v="NÃ¡dia Regina Fassbinder"/>
    <n v="7277253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1"/>
    <n v="0.59583333333333333"/>
    <d v="1899-12-30T00:03:51"/>
    <x v="0"/>
    <x v="4"/>
    <s v="18"/>
    <x v="1"/>
    <x v="1"/>
    <n v="8473964"/>
    <n v="25724695"/>
    <d v="2022-04-13T14:18:29"/>
    <d v="2022-04-13T14:22:20"/>
    <x v="0"/>
    <s v="BIANCA MOREIRA TERCEIRO"/>
    <n v="17283"/>
    <s v="SARAH DE SOUSA PEREIRA"/>
    <x v="0"/>
    <s v="CONFIRMOU PRESENÇA NA LOJA"/>
    <s v="ACEITE"/>
    <x v="0"/>
    <m/>
    <m/>
    <n v="18981457482"/>
    <m/>
    <m/>
    <s v="Cacau_CC_11.04"/>
    <n v="1649870281544530"/>
    <s v="Preditivo"/>
    <n v="10738"/>
    <s v="CACAU SHOW CI"/>
    <s v="Não"/>
    <m/>
    <m/>
    <m/>
    <m/>
    <m/>
    <m/>
    <s v="Gabrielle Fernanda"/>
    <n v="50917798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1"/>
    <n v="0.6"/>
    <d v="1899-12-30T00:00:43"/>
    <x v="2"/>
    <x v="4"/>
    <s v="13"/>
    <x v="1"/>
    <x v="1"/>
    <n v="8474725"/>
    <n v="25536782"/>
    <d v="2022-04-13T14:24:56"/>
    <d v="2022-04-13T14:25:39"/>
    <x v="0"/>
    <s v="ANA CAROLLYNE DA CRUZ MIRANDA"/>
    <n v="17281"/>
    <s v="SARAH DE SOUSA PEREIRA"/>
    <x v="0"/>
    <s v="CONFIRMOU PRESENÇA NA LOJA"/>
    <s v="ACEITE"/>
    <x v="0"/>
    <m/>
    <m/>
    <n v="13991071493"/>
    <m/>
    <m/>
    <s v="Cacau_CC_08.04"/>
    <n v="1649870286544630"/>
    <s v="Preditivo"/>
    <n v="10738"/>
    <s v="CACAU SHOW CI"/>
    <s v="Não"/>
    <m/>
    <m/>
    <m/>
    <m/>
    <m/>
    <m/>
    <s v="Tatiane Gomes da Silva Cardoso dos Santos"/>
    <n v="33378366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1"/>
    <n v="0.59722222222222221"/>
    <d v="1899-12-30T00:07:26"/>
    <x v="1"/>
    <x v="4"/>
    <s v="11"/>
    <x v="1"/>
    <x v="1"/>
    <n v="8474217"/>
    <n v="23618483"/>
    <d v="2022-04-13T14:20:47"/>
    <d v="2022-04-13T14:28:13"/>
    <x v="0"/>
    <s v="SILVIO ANTONIO RIBEIRO BRUZACA JUNIOR"/>
    <n v="17286"/>
    <s v="SARAH DE SOUSA PEREIRA"/>
    <x v="0"/>
    <s v="CONFIRMOU PRESENÇA NA LOJA"/>
    <s v="ACEITE"/>
    <x v="0"/>
    <m/>
    <m/>
    <n v="11992257037"/>
    <m/>
    <m/>
    <s v="Cacau_CC_23.03"/>
    <n v="1649870403546820"/>
    <s v="Preditivo"/>
    <n v="10738"/>
    <s v="CACAU SHOW CI"/>
    <s v="Não"/>
    <m/>
    <m/>
    <m/>
    <m/>
    <m/>
    <m/>
    <s v="Maria Ozanilda de Freitas"/>
    <n v="25145393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2"/>
    <n v="0.60763888888888895"/>
    <d v="1899-12-30T00:04:27"/>
    <x v="2"/>
    <x v="4"/>
    <s v="19"/>
    <x v="1"/>
    <x v="1"/>
    <n v="8475821"/>
    <n v="25724557"/>
    <d v="2022-04-13T14:35:48"/>
    <d v="2022-04-13T14:40:15"/>
    <x v="0"/>
    <s v="ANA CAROLLYNE DA CRUZ MIRANDA"/>
    <n v="17281"/>
    <s v="SARAH DE SOUSA PEREIRA"/>
    <x v="0"/>
    <s v="CONFIRMOU PRESENÇA NA LOJA"/>
    <s v="ACEITE"/>
    <x v="0"/>
    <m/>
    <m/>
    <n v="19982333180"/>
    <m/>
    <m/>
    <s v="Cacau_CC_11.04"/>
    <n v="1649871322566210"/>
    <s v="Preditivo"/>
    <n v="10738"/>
    <s v="CACAU SHOW CI"/>
    <s v="Não"/>
    <m/>
    <m/>
    <m/>
    <m/>
    <m/>
    <m/>
    <s v="Mirele Oliveira dos Santos Candido"/>
    <n v="576710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2"/>
    <n v="0.61388888888888882"/>
    <d v="1899-12-30T00:00:12"/>
    <x v="2"/>
    <x v="4"/>
    <s v="17"/>
    <x v="1"/>
    <x v="1"/>
    <n v="8476619"/>
    <n v="23413819"/>
    <d v="2022-04-13T14:44:45"/>
    <d v="2022-04-13T14:44:57"/>
    <x v="0"/>
    <s v="ANA CAROLLYNE DA CRUZ MIRANDA"/>
    <n v="17281"/>
    <s v="SARAH DE SOUSA PEREIRA"/>
    <x v="1"/>
    <s v="CLIENTE VAI ANALISAR A PROPOSTA"/>
    <s v="AGENDAMENTO"/>
    <x v="5"/>
    <m/>
    <m/>
    <n v="17981474458"/>
    <n v="17981474458"/>
    <d v="2022-04-13T15:14:00"/>
    <s v="Cacau_CC_21.03"/>
    <m/>
    <s v="Consulta De Cliente"/>
    <n v="10738"/>
    <s v="CACAU SHOW CI"/>
    <s v="Não"/>
    <m/>
    <m/>
    <m/>
    <m/>
    <m/>
    <m/>
    <s v="Raquel Diomar Melvina da Silva Maciel"/>
    <n v="363605558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2"/>
    <n v="0.61111111111111105"/>
    <d v="1899-12-30T00:07:58"/>
    <x v="1"/>
    <x v="4"/>
    <s v="11"/>
    <x v="1"/>
    <x v="1"/>
    <n v="8476262"/>
    <n v="23638079"/>
    <d v="2022-04-13T14:40:54"/>
    <d v="2022-04-13T14:48:52"/>
    <x v="0"/>
    <s v="SILVIO ANTONIO RIBEIRO BRUZACA JUNIOR"/>
    <n v="17286"/>
    <s v="SARAH DE SOUSA PEREIRA"/>
    <x v="0"/>
    <s v="CONFIRMOU PRESENÇA NA LOJA"/>
    <s v="ACEITE"/>
    <x v="0"/>
    <m/>
    <m/>
    <n v="11977817855"/>
    <m/>
    <m/>
    <s v="Cacau_CC_24.03"/>
    <n v="1649871629578110"/>
    <s v="Preditivo"/>
    <n v="10738"/>
    <s v="CACAU SHOW CI"/>
    <s v="Não"/>
    <m/>
    <m/>
    <m/>
    <m/>
    <m/>
    <m/>
    <s v="Liliane Cristina Santos Ferreira"/>
    <n v="45772009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2"/>
    <n v="0.61736111111111114"/>
    <d v="1899-12-30T00:00:42"/>
    <x v="2"/>
    <x v="4"/>
    <s v="13"/>
    <x v="1"/>
    <x v="1"/>
    <n v="8477152"/>
    <n v="25724586"/>
    <d v="2022-04-13T14:49:07"/>
    <d v="2022-04-13T14:49:49"/>
    <x v="0"/>
    <s v="ANA CAROLLYNE DA CRUZ MIRANDA"/>
    <n v="17281"/>
    <s v="SARAH DE SOUSA PEREIRA"/>
    <x v="0"/>
    <s v="CONFIRMOU PRESENÇA NA LOJA"/>
    <s v="ACEITE"/>
    <x v="0"/>
    <m/>
    <m/>
    <n v="13974268069"/>
    <m/>
    <m/>
    <s v="Cacau_CC_11.04"/>
    <n v="1649872019593180"/>
    <s v="Preditivo"/>
    <n v="10738"/>
    <s v="CACAU SHOW CI"/>
    <s v="Não"/>
    <m/>
    <m/>
    <m/>
    <m/>
    <m/>
    <m/>
    <s v="Andressa VitÃ³ria Camilo"/>
    <n v="23964429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2"/>
    <n v="0.61805555555555558"/>
    <d v="1899-12-30T00:00:42"/>
    <x v="1"/>
    <x v="4"/>
    <s v="11"/>
    <x v="1"/>
    <x v="1"/>
    <n v="8477256"/>
    <n v="24073170"/>
    <d v="2022-04-13T14:50:16"/>
    <d v="2022-04-13T14:50:58"/>
    <x v="0"/>
    <s v="SILVIO ANTONIO RIBEIRO BRUZACA JUNIOR"/>
    <n v="17286"/>
    <s v="SARAH DE SOUSA PEREIRA"/>
    <x v="1"/>
    <s v="PEDIU PARA LIGAR EM OUTRO MOMENTO"/>
    <s v="AGENDAMENTO"/>
    <x v="2"/>
    <m/>
    <m/>
    <n v="11953375654"/>
    <n v="11953375654"/>
    <d v="2022-04-13T18:00:00"/>
    <s v="Cacau_CC_28.03"/>
    <n v="1649872198599590"/>
    <s v="Preditivo"/>
    <n v="10738"/>
    <s v="CACAU SHOW CI"/>
    <s v="Não"/>
    <m/>
    <m/>
    <m/>
    <m/>
    <m/>
    <m/>
    <s v="Maria francisca dos passos de Carvalho"/>
    <n v="24693356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2"/>
    <n v="0.61944444444444446"/>
    <d v="1899-12-30T00:02:56"/>
    <x v="2"/>
    <x v="4"/>
    <s v="47"/>
    <x v="0"/>
    <x v="0"/>
    <n v="8477522"/>
    <n v="22878998"/>
    <d v="2022-04-13T14:52:51"/>
    <d v="2022-04-13T14:55:47"/>
    <x v="0"/>
    <s v="ANA CAROLLYNE DA CRUZ MIRANDA"/>
    <n v="17281"/>
    <s v="SARAH DE SOUSA PEREIRA"/>
    <x v="1"/>
    <s v="PREFERIU FALAR PELO WHATSAPP"/>
    <s v="AGENDAMENTO"/>
    <x v="1"/>
    <m/>
    <m/>
    <n v="47996199004"/>
    <n v="47996199004"/>
    <d v="2022-04-13T15:24:00"/>
    <s v="Cacau_CC_14.03"/>
    <n v="1649872347605550"/>
    <s v="Preditivo"/>
    <n v="10738"/>
    <s v="CACAU SHOW CI"/>
    <s v="Não"/>
    <m/>
    <m/>
    <m/>
    <m/>
    <m/>
    <m/>
    <s v="Francilene Gomes de AraÃºjo"/>
    <n v="817109842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3"/>
    <n v="0.625"/>
    <d v="1899-12-30T00:02:42"/>
    <x v="2"/>
    <x v="4"/>
    <s v="54"/>
    <x v="2"/>
    <x v="0"/>
    <n v="8478275"/>
    <n v="25724802"/>
    <d v="2022-04-13T15:00:47"/>
    <d v="2022-04-13T15:03:29"/>
    <x v="0"/>
    <s v="ANA CAROLLYNE DA CRUZ MIRANDA"/>
    <n v="17281"/>
    <s v="SARAH DE SOUSA PEREIRA"/>
    <x v="0"/>
    <s v="CONFIRMOU PRESENÇA NA LOJA"/>
    <s v="ACEITE"/>
    <x v="0"/>
    <m/>
    <m/>
    <n v="54981546668"/>
    <m/>
    <m/>
    <s v="Cacau_CC_11.04"/>
    <n v="1649872829624260"/>
    <s v="Preditivo"/>
    <n v="10738"/>
    <s v="CACAU SHOW CI"/>
    <s v="Não"/>
    <m/>
    <m/>
    <m/>
    <m/>
    <m/>
    <m/>
    <s v="Katiuza ramos de lima"/>
    <n v="92280013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3"/>
    <n v="0.63472222222222219"/>
    <d v="1899-12-30T00:06:04"/>
    <x v="2"/>
    <x v="4"/>
    <s v="19"/>
    <x v="1"/>
    <x v="1"/>
    <n v="8479300"/>
    <n v="24072707"/>
    <d v="2022-04-13T15:14:39"/>
    <d v="2022-04-13T15:20:43"/>
    <x v="0"/>
    <s v="ANA CAROLLYNE DA CRUZ MIRANDA"/>
    <n v="17281"/>
    <s v="SARAH DE SOUSA PEREIRA"/>
    <x v="1"/>
    <s v="PREFERIU FALAR PELO WHATSAPP"/>
    <s v="AGENDAMENTO"/>
    <x v="1"/>
    <m/>
    <m/>
    <n v="19989643474"/>
    <n v="19989643474"/>
    <d v="2022-04-13T15:45:00"/>
    <s v="Cacau_CC_28.03"/>
    <n v="1649873585653450"/>
    <s v="Preditivo"/>
    <n v="10738"/>
    <s v="CACAU SHOW CI"/>
    <s v="Não"/>
    <m/>
    <m/>
    <m/>
    <m/>
    <m/>
    <m/>
    <s v="Deny Emerson GonÃ§alves de Oliveira"/>
    <n v="3979927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3"/>
    <n v="0.62986111111111109"/>
    <d v="1899-12-30T00:10:33"/>
    <x v="1"/>
    <x v="4"/>
    <s v="11"/>
    <x v="1"/>
    <x v="1"/>
    <n v="8478693"/>
    <n v="24228043"/>
    <d v="2022-04-13T15:07:12"/>
    <d v="2022-04-13T15:17:45"/>
    <x v="0"/>
    <s v="SILVIO ANTONIO RIBEIRO BRUZACA JUNIOR"/>
    <n v="17286"/>
    <s v="SARAH DE SOUSA PEREIRA"/>
    <x v="0"/>
    <s v="CONFIRMOU PRESENÇA NA LOJA"/>
    <s v="ACEITE"/>
    <x v="0"/>
    <m/>
    <m/>
    <n v="11952242615"/>
    <m/>
    <m/>
    <s v="Cacau_CC_31.03"/>
    <n v="1649873209637510"/>
    <s v="Preditivo"/>
    <n v="10738"/>
    <s v="CACAU SHOW CI"/>
    <s v="Não"/>
    <m/>
    <m/>
    <m/>
    <m/>
    <m/>
    <m/>
    <s v="Rosemary Alves de Barros"/>
    <n v="31607813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3"/>
    <n v="0.64166666666666672"/>
    <d v="1899-12-30T00:00:55"/>
    <x v="2"/>
    <x v="4"/>
    <s v="55"/>
    <x v="2"/>
    <x v="0"/>
    <n v="8480272"/>
    <n v="24072914"/>
    <d v="2022-04-13T15:24:48"/>
    <d v="2022-04-13T15:25:43"/>
    <x v="0"/>
    <s v="ANA CAROLLYNE DA CRUZ MIRANDA"/>
    <n v="17281"/>
    <s v="SARAH DE SOUSA PEREIRA"/>
    <x v="1"/>
    <s v="PREFERIU FALAR PELO WHATSAPP"/>
    <s v="AGENDAMENTO"/>
    <x v="1"/>
    <m/>
    <m/>
    <n v="55999389969"/>
    <n v="55999389969"/>
    <d v="2022-04-13T15:55:00"/>
    <s v="Cacau_CC_28.03"/>
    <n v="1649874254691490"/>
    <s v="Preditivo"/>
    <n v="10738"/>
    <s v="CACAU SHOW CI"/>
    <s v="Não"/>
    <m/>
    <m/>
    <m/>
    <m/>
    <m/>
    <m/>
    <s v="Andressa Ferrazza Heck"/>
    <n v="2692837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3"/>
    <n v="0.64027777777777783"/>
    <d v="1899-12-30T00:09:25"/>
    <x v="1"/>
    <x v="4"/>
    <s v="47"/>
    <x v="0"/>
    <x v="0"/>
    <n v="8480043"/>
    <n v="24072834"/>
    <d v="2022-04-13T15:22:12"/>
    <d v="2022-04-13T15:31:37"/>
    <x v="0"/>
    <s v="SILVIO ANTONIO RIBEIRO BRUZACA JUNIOR"/>
    <n v="17286"/>
    <s v="SARAH DE SOUSA PEREIRA"/>
    <x v="1"/>
    <s v="CLIENTE VAI ANALISAR A PROPOSTA"/>
    <s v="AGENDAMENTO"/>
    <x v="5"/>
    <m/>
    <m/>
    <n v="47992419441"/>
    <n v="47992419441"/>
    <d v="2022-04-25T16:01:00"/>
    <s v="Cacau_CC_28.03"/>
    <n v="1649874113684310"/>
    <s v="Preditivo"/>
    <n v="10738"/>
    <s v="CACAU SHOW CI"/>
    <s v="Não"/>
    <m/>
    <m/>
    <m/>
    <m/>
    <m/>
    <m/>
    <s v="Viviane Giane Pires de Amaral"/>
    <n v="7096008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4"/>
    <n v="0.65"/>
    <d v="1899-12-30T00:00:46"/>
    <x v="2"/>
    <x v="4"/>
    <s v="51"/>
    <x v="2"/>
    <x v="0"/>
    <n v="8481411"/>
    <n v="23637984"/>
    <d v="2022-04-13T15:36:31"/>
    <d v="2022-04-13T15:37:17"/>
    <x v="0"/>
    <s v="ANA CAROLLYNE DA CRUZ MIRANDA"/>
    <n v="17281"/>
    <s v="SARAH DE SOUSA PEREIRA"/>
    <x v="1"/>
    <s v="PEDIU PARA LIGAR EM OUTRO MOMENTO"/>
    <s v="AGENDAMENTO"/>
    <x v="2"/>
    <m/>
    <m/>
    <n v="51993028673"/>
    <n v="51993028673"/>
    <d v="2022-04-13T16:07:00"/>
    <s v="Cacau_CC_24.03"/>
    <n v="1649874964738890"/>
    <s v="Preditivo"/>
    <n v="10738"/>
    <s v="CACAU SHOW CI"/>
    <s v="Não"/>
    <m/>
    <m/>
    <m/>
    <m/>
    <m/>
    <m/>
    <s v="Paulo henrique marcos silva"/>
    <n v="1206755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4"/>
    <n v="0.66041666666666665"/>
    <d v="1899-12-30T00:06:26"/>
    <x v="1"/>
    <x v="4"/>
    <s v="48"/>
    <x v="0"/>
    <x v="0"/>
    <n v="8482916"/>
    <n v="27201918"/>
    <d v="2022-04-13T15:51:27"/>
    <d v="2022-04-13T15:57:53"/>
    <x v="0"/>
    <s v="SILVIO ANTONIO RIBEIRO BRUZACA JUNIOR"/>
    <n v="17286"/>
    <s v="SARAH DE SOUSA PEREIRA"/>
    <x v="0"/>
    <s v="CONFIRMOU PRESENÇA NA LOJA"/>
    <s v="ACEITE"/>
    <x v="0"/>
    <m/>
    <m/>
    <n v="48999539638"/>
    <m/>
    <m/>
    <s v="Cacau_CC_13.04"/>
    <n v="1649875836798450"/>
    <s v="Preditivo"/>
    <n v="10738"/>
    <s v="CACAU SHOW CI"/>
    <s v="Não"/>
    <m/>
    <m/>
    <m/>
    <m/>
    <m/>
    <m/>
    <s v="Andressa dos Santos Freitas"/>
    <n v="87621096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4"/>
    <n v="0.6645833333333333"/>
    <d v="1899-12-30T00:02:57"/>
    <x v="2"/>
    <x v="4"/>
    <s v="54"/>
    <x v="2"/>
    <x v="0"/>
    <n v="8483512"/>
    <n v="27202026"/>
    <d v="2022-04-13T15:57:08"/>
    <d v="2022-04-13T16:00:05"/>
    <x v="0"/>
    <s v="ANA CAROLLYNE DA CRUZ MIRANDA"/>
    <n v="17281"/>
    <s v="SARAH DE SOUSA PEREIRA"/>
    <x v="0"/>
    <s v="CONFIRMOU PRESENÇA NA LOJA"/>
    <s v="ACEITE"/>
    <x v="0"/>
    <m/>
    <m/>
    <n v="54991391919"/>
    <m/>
    <m/>
    <s v="Cacau_CC_13.04"/>
    <n v="1649876206822230"/>
    <s v="Preditivo"/>
    <n v="10738"/>
    <s v="CACAU SHOW CI"/>
    <s v="Não"/>
    <m/>
    <m/>
    <m/>
    <m/>
    <m/>
    <m/>
    <s v="Raquel do Amarante"/>
    <n v="94610657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5"/>
    <n v="0.66736111111111107"/>
    <d v="1899-12-30T00:03:36"/>
    <x v="2"/>
    <x v="4"/>
    <s v="11"/>
    <x v="1"/>
    <x v="1"/>
    <n v="8483948"/>
    <n v="26463183"/>
    <d v="2022-04-13T16:01:33"/>
    <d v="2022-04-13T16:05:09"/>
    <x v="0"/>
    <s v="ANA CAROLLYNE DA CRUZ MIRANDA"/>
    <n v="17281"/>
    <s v="SARAH DE SOUSA PEREIRA"/>
    <x v="1"/>
    <s v="PREFERIU FALAR PELO WHATSAPP"/>
    <s v="AGENDAMENTO"/>
    <x v="1"/>
    <m/>
    <m/>
    <n v="11962850819"/>
    <n v="11962850819"/>
    <d v="2022-04-13T16:33:00"/>
    <s v="Cacau_CC_12.04"/>
    <n v="1649876469842140"/>
    <s v="Preditivo"/>
    <n v="10738"/>
    <s v="CACAU SHOW CI"/>
    <s v="Não"/>
    <m/>
    <m/>
    <m/>
    <m/>
    <m/>
    <m/>
    <s v="Thays da Costa Santos"/>
    <n v="43027541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5"/>
    <n v="0.67013888888888884"/>
    <d v="1899-12-30T00:00:48"/>
    <x v="2"/>
    <x v="4"/>
    <s v="11"/>
    <x v="1"/>
    <x v="1"/>
    <n v="8484263"/>
    <n v="26463243"/>
    <d v="2022-04-13T16:05:11"/>
    <d v="2022-04-13T16:05:59"/>
    <x v="0"/>
    <s v="ANA CAROLLYNE DA CRUZ MIRANDA"/>
    <n v="17281"/>
    <s v="SARAH DE SOUSA PEREIRA"/>
    <x v="1"/>
    <s v="SOBRE HORÁRIOS DE ATENDIMENTO"/>
    <s v="AGENDAMENTO"/>
    <x v="4"/>
    <m/>
    <m/>
    <n v="11997260996"/>
    <n v="11997260996"/>
    <d v="2022-04-13T16:35:00"/>
    <s v="Cacau_CC_12.04"/>
    <n v="1649876612852460"/>
    <s v="Preditivo"/>
    <n v="10738"/>
    <s v="CACAU SHOW CI"/>
    <s v="Não"/>
    <m/>
    <m/>
    <m/>
    <m/>
    <m/>
    <m/>
    <s v="NatÃ¡lia Lima de Oliveira"/>
    <n v="481969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5"/>
    <n v="0.68194444444444446"/>
    <d v="1899-12-30T00:01:11"/>
    <x v="2"/>
    <x v="4"/>
    <s v="63"/>
    <x v="11"/>
    <x v="2"/>
    <n v="8485850"/>
    <n v="23414238"/>
    <d v="2022-04-13T16:22:23"/>
    <d v="2022-04-13T16:23:34"/>
    <x v="0"/>
    <s v="ANA CAROLLYNE DA CRUZ MIRANDA"/>
    <n v="17281"/>
    <s v="SARAH DE SOUSA PEREIRA"/>
    <x v="1"/>
    <s v="SOBRE HORÁRIOS DE ATENDIMENTO"/>
    <s v="AGENDAMENTO"/>
    <x v="4"/>
    <m/>
    <m/>
    <n v="63991372166"/>
    <n v="63991372166"/>
    <d v="2022-04-13T16:53:00"/>
    <s v="Cacau_CC_21.03"/>
    <n v="1649877716916320"/>
    <s v="Preditivo"/>
    <n v="10738"/>
    <s v="CACAU SHOW CI"/>
    <s v="Não"/>
    <m/>
    <m/>
    <m/>
    <m/>
    <m/>
    <m/>
    <s v="Males macaco"/>
    <n v="20712413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5"/>
    <n v="0.6694444444444444"/>
    <d v="1899-12-30T00:22:55"/>
    <x v="1"/>
    <x v="4"/>
    <s v="15"/>
    <x v="1"/>
    <x v="1"/>
    <n v="8484216"/>
    <n v="26463244"/>
    <d v="2022-04-13T16:04:44"/>
    <d v="2022-04-13T16:27:39"/>
    <x v="0"/>
    <s v="SILVIO ANTONIO RIBEIRO BRUZACA JUNIOR"/>
    <n v="17286"/>
    <s v="SARAH DE SOUSA PEREIRA"/>
    <x v="0"/>
    <s v="CONFIRMOU PRESENÇA NA LOJA"/>
    <s v="ACEITE"/>
    <x v="0"/>
    <m/>
    <m/>
    <n v="15988048961"/>
    <m/>
    <m/>
    <s v="Cacau_CC_12.04"/>
    <n v="1649876614852660"/>
    <s v="Preditivo"/>
    <n v="10738"/>
    <s v="CACAU SHOW CI"/>
    <s v="Não"/>
    <m/>
    <m/>
    <m/>
    <m/>
    <m/>
    <m/>
    <s v="ERIKA RAFAELA DE CAMPOS"/>
    <n v="17735235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5"/>
    <n v="0.68263888888888891"/>
    <d v="1899-12-30T00:04:30"/>
    <x v="2"/>
    <x v="4"/>
    <s v="17"/>
    <x v="1"/>
    <x v="1"/>
    <n v="8486012"/>
    <n v="25449617"/>
    <d v="2022-04-13T16:23:56"/>
    <d v="2022-04-13T16:28:26"/>
    <x v="0"/>
    <s v="ANA CAROLLYNE DA CRUZ MIRANDA"/>
    <n v="17281"/>
    <s v="SARAH DE SOUSA PEREIRA"/>
    <x v="0"/>
    <s v="CONFIRMOU PRESENÇA NA LOJA"/>
    <s v="ACEITE"/>
    <x v="0"/>
    <m/>
    <m/>
    <n v="17991532419"/>
    <m/>
    <m/>
    <s v="Cacau_CC_06.04"/>
    <n v="1649877763918880"/>
    <s v="Preditivo"/>
    <n v="10738"/>
    <s v="CACAU SHOW CI"/>
    <s v="Não"/>
    <m/>
    <m/>
    <m/>
    <m/>
    <m/>
    <m/>
    <s v="Jenys jhoplin Domiciano Silva"/>
    <n v="425082758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5"/>
    <n v="0.68611111111111101"/>
    <d v="1899-12-30T00:01:10"/>
    <x v="2"/>
    <x v="4"/>
    <s v="11"/>
    <x v="1"/>
    <x v="1"/>
    <n v="8486480"/>
    <n v="25426224"/>
    <d v="2022-04-13T16:28:48"/>
    <d v="2022-04-13T16:29:58"/>
    <x v="0"/>
    <s v="ANA CAROLLYNE DA CRUZ MIRANDA"/>
    <n v="17281"/>
    <s v="SARAH DE SOUSA PEREIRA"/>
    <x v="1"/>
    <s v="PEDIU PARA LIGAR EM OUTRO MOMENTO"/>
    <s v="AGENDAMENTO"/>
    <x v="2"/>
    <m/>
    <m/>
    <n v="11970855860"/>
    <n v="11970855860"/>
    <d v="2022-04-13T16:59:00"/>
    <s v="Cacau_CC_04.04"/>
    <n v="1649878069941840"/>
    <s v="Preditivo"/>
    <n v="10738"/>
    <s v="CACAU SHOW CI"/>
    <s v="Não"/>
    <m/>
    <m/>
    <m/>
    <m/>
    <m/>
    <m/>
    <s v="Alessandra da Cruz"/>
    <n v="81448007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5"/>
    <n v="0.68541666666666667"/>
    <d v="1899-12-30T00:02:34"/>
    <x v="1"/>
    <x v="4"/>
    <s v="18"/>
    <x v="1"/>
    <x v="1"/>
    <n v="8486384"/>
    <n v="25724815"/>
    <d v="2022-04-13T16:27:48"/>
    <d v="2022-04-13T16:30:22"/>
    <x v="0"/>
    <s v="SILVIO ANTONIO RIBEIRO BRUZACA JUNIOR"/>
    <n v="17286"/>
    <s v="SARAH DE SOUSA PEREIRA"/>
    <x v="1"/>
    <s v="CATÁLOGO/REVISTA"/>
    <s v="AGENDAMENTO"/>
    <x v="9"/>
    <m/>
    <m/>
    <n v="18997951258"/>
    <n v="18997951258"/>
    <d v="2022-04-13T17:00:00"/>
    <s v="Cacau_CC_11.04"/>
    <n v="1649878012937250"/>
    <s v="Preditivo"/>
    <n v="10738"/>
    <s v="CACAU SHOW CI"/>
    <s v="Não"/>
    <m/>
    <m/>
    <m/>
    <m/>
    <m/>
    <m/>
    <s v="Renata de Almeida Nascimento"/>
    <n v="37431950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6"/>
    <n v="0.69097222222222221"/>
    <d v="1899-12-30T00:03:02"/>
    <x v="2"/>
    <x v="4"/>
    <s v="13"/>
    <x v="1"/>
    <x v="1"/>
    <n v="8487105"/>
    <n v="25426414"/>
    <d v="2022-04-13T16:35:18"/>
    <d v="2022-04-13T16:38:20"/>
    <x v="0"/>
    <s v="ANA CAROLLYNE DA CRUZ MIRANDA"/>
    <n v="17281"/>
    <s v="SARAH DE SOUSA PEREIRA"/>
    <x v="1"/>
    <s v="CLIENTE VAI ANALISAR A PROPOSTA"/>
    <s v="AGENDAMENTO"/>
    <x v="5"/>
    <m/>
    <m/>
    <n v="13991818367"/>
    <n v="13991818367"/>
    <d v="2022-04-13T17:07:00"/>
    <s v="Cacau_CC_05.04"/>
    <n v="1649878496976030"/>
    <s v="Preditivo"/>
    <n v="10738"/>
    <s v="CACAU SHOW CI"/>
    <s v="Não"/>
    <m/>
    <m/>
    <m/>
    <m/>
    <m/>
    <m/>
    <s v="Carla Caroline Ramos Santos da Silva"/>
    <n v="3682238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6"/>
    <n v="0.69305555555555554"/>
    <d v="1899-12-30T00:03:27"/>
    <x v="2"/>
    <x v="4"/>
    <s v="47"/>
    <x v="0"/>
    <x v="0"/>
    <n v="8487424"/>
    <n v="25426441"/>
    <d v="2022-04-13T16:38:37"/>
    <d v="2022-04-13T16:42:04"/>
    <x v="0"/>
    <s v="ANA CAROLLYNE DA CRUZ MIRANDA"/>
    <n v="17281"/>
    <s v="SARAH DE SOUSA PEREIRA"/>
    <x v="1"/>
    <s v="PEDIU PARA LIGAR EM OUTRO MOMENTO"/>
    <s v="AGENDAMENTO"/>
    <x v="2"/>
    <m/>
    <m/>
    <n v="47991188733"/>
    <n v="47991188733"/>
    <d v="2022-04-13T17:09:00"/>
    <s v="Cacau_CC_05.04"/>
    <n v="1649878703996110"/>
    <s v="Preditivo"/>
    <n v="10738"/>
    <s v="CACAU SHOW CI"/>
    <s v="Não"/>
    <m/>
    <m/>
    <m/>
    <m/>
    <m/>
    <m/>
    <s v="Luan Martins Gomes"/>
    <n v="11959125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6"/>
    <n v="0.69930555555555562"/>
    <d v="1899-12-30T00:00:41"/>
    <x v="2"/>
    <x v="4"/>
    <s v="13"/>
    <x v="1"/>
    <x v="1"/>
    <n v="8488335"/>
    <n v="25724623"/>
    <d v="2022-04-13T16:47:09"/>
    <d v="2022-04-13T16:47:50"/>
    <x v="0"/>
    <s v="ANA CAROLLYNE DA CRUZ MIRANDA"/>
    <n v="17281"/>
    <s v="SARAH DE SOUSA PEREIRA"/>
    <x v="0"/>
    <s v="CONFIRMOU PRESENÇA NA LOJA"/>
    <s v="ACEITE"/>
    <x v="0"/>
    <m/>
    <m/>
    <n v="13996129764"/>
    <m/>
    <m/>
    <s v="Cacau_CC_11.04"/>
    <n v="1.64987899310199E+16"/>
    <s v="Preditivo"/>
    <n v="10738"/>
    <s v="CACAU SHOW CI"/>
    <s v="Não"/>
    <m/>
    <m/>
    <m/>
    <m/>
    <m/>
    <m/>
    <s v="Claudia Regina Rodrigues Reis"/>
    <n v="26360380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6"/>
    <n v="0.70000000000000007"/>
    <d v="1899-12-30T00:04:55"/>
    <x v="2"/>
    <x v="4"/>
    <s v="14"/>
    <x v="1"/>
    <x v="1"/>
    <n v="8488494"/>
    <n v="24072669"/>
    <d v="2022-04-13T16:48:45"/>
    <d v="2022-04-13T16:53:40"/>
    <x v="0"/>
    <s v="ANA CAROLLYNE DA CRUZ MIRANDA"/>
    <n v="17281"/>
    <s v="SARAH DE SOUSA PEREIRA"/>
    <x v="1"/>
    <s v="PEDIU PARA LIGAR EM OUTRO MOMENTO"/>
    <s v="AGENDAMENTO"/>
    <x v="2"/>
    <m/>
    <m/>
    <n v="14991453414"/>
    <n v="14991453414"/>
    <d v="2022-04-13T17:23:00"/>
    <s v="Cacau_CC_28.03"/>
    <n v="1.64987930410491E+16"/>
    <s v="Preditivo"/>
    <n v="10738"/>
    <s v="CACAU SHOW CI"/>
    <s v="Não"/>
    <m/>
    <m/>
    <m/>
    <m/>
    <m/>
    <m/>
    <s v="Marcos AntÃ´nio de morais Rocha"/>
    <n v="52759614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7"/>
    <n v="0.71597222222222223"/>
    <d v="1899-12-30T00:04:23"/>
    <x v="2"/>
    <x v="4"/>
    <s v="12"/>
    <x v="1"/>
    <x v="1"/>
    <n v="8490062"/>
    <n v="25724742"/>
    <d v="2022-04-13T17:11:28"/>
    <d v="2022-04-13T17:15:51"/>
    <x v="0"/>
    <s v="ANA CAROLLYNE DA CRUZ MIRANDA"/>
    <n v="17281"/>
    <s v="SARAH DE SOUSA PEREIRA"/>
    <x v="0"/>
    <s v="CONFIRMOU PRESENÇA NA LOJA"/>
    <s v="ACEITE"/>
    <x v="0"/>
    <m/>
    <m/>
    <n v="12991590750"/>
    <m/>
    <m/>
    <s v="Cacau_CC_11.04"/>
    <n v="1.64988066711308E+16"/>
    <s v="Preditivo"/>
    <n v="10738"/>
    <s v="CACAU SHOW CI"/>
    <s v="Não"/>
    <m/>
    <m/>
    <m/>
    <m/>
    <m/>
    <m/>
    <s v="Fernanda Cristina Costa e Silva"/>
    <n v="23145819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6"/>
    <n v="0.7055555555555556"/>
    <d v="1899-12-30T00:21:59"/>
    <x v="1"/>
    <x v="4"/>
    <s v="55"/>
    <x v="2"/>
    <x v="0"/>
    <n v="8489253"/>
    <n v="25426161"/>
    <d v="2022-04-13T16:56:32"/>
    <d v="2022-04-13T17:18:31"/>
    <x v="0"/>
    <s v="SILVIO ANTONIO RIBEIRO BRUZACA JUNIOR"/>
    <n v="17286"/>
    <s v="SARAH DE SOUSA PEREIRA"/>
    <x v="1"/>
    <s v="CLIENTE VAI ANALISAR A PROPOSTA"/>
    <s v="AGENDAMENTO"/>
    <x v="5"/>
    <m/>
    <m/>
    <n v="55984352066"/>
    <n v="55984352066"/>
    <d v="2022-04-13T17:47:00"/>
    <s v="Cacau_CC_04.04"/>
    <n v="1.6498797561091E+16"/>
    <s v="Preditivo"/>
    <n v="10738"/>
    <s v="CACAU SHOW CI"/>
    <s v="Não"/>
    <m/>
    <m/>
    <m/>
    <m/>
    <m/>
    <m/>
    <s v="Viviane de Paula Santos Carvalho"/>
    <n v="82058407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7"/>
    <n v="0.72291666666666676"/>
    <d v="1899-12-30T00:00:22"/>
    <x v="2"/>
    <x v="4"/>
    <s v="11"/>
    <x v="1"/>
    <x v="1"/>
    <n v="8490871"/>
    <n v="25724732"/>
    <d v="2022-04-13T17:21:00"/>
    <d v="2022-04-13T17:21:22"/>
    <x v="0"/>
    <s v="ANA CAROLLYNE DA CRUZ MIRANDA"/>
    <n v="17281"/>
    <s v="SARAH DE SOUSA PEREIRA"/>
    <x v="0"/>
    <s v="CONFIRMOU PRESENÇA NA LOJA"/>
    <s v="ACEITE"/>
    <x v="0"/>
    <m/>
    <m/>
    <n v="11934225910"/>
    <m/>
    <m/>
    <s v="Cacau_CC_11.04"/>
    <n v="1.64988094211547E+16"/>
    <s v="Preditivo"/>
    <n v="10738"/>
    <s v="CACAU SHOW CI"/>
    <s v="Não"/>
    <m/>
    <m/>
    <m/>
    <m/>
    <m/>
    <m/>
    <s v="AndrÃ© Luis da Silva"/>
    <n v="37149526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7"/>
    <n v="0.72430555555555554"/>
    <d v="1899-12-30T00:02:53"/>
    <x v="1"/>
    <x v="4"/>
    <s v="55"/>
    <x v="2"/>
    <x v="0"/>
    <n v="8491101"/>
    <n v="25724514"/>
    <d v="2022-04-13T17:23:35"/>
    <d v="2022-04-13T17:26:28"/>
    <x v="0"/>
    <s v="SILVIO ANTONIO RIBEIRO BRUZACA JUNIOR"/>
    <n v="17286"/>
    <s v="SARAH DE SOUSA PEREIRA"/>
    <x v="0"/>
    <s v="CONFIRMOU PRESENÇA NA LOJA"/>
    <s v="ACEITE"/>
    <x v="0"/>
    <m/>
    <m/>
    <n v="55996319540"/>
    <m/>
    <m/>
    <s v="Cacau_CC_11.04"/>
    <n v="1.64988139411913E+16"/>
    <s v="Preditivo"/>
    <n v="10738"/>
    <s v="CACAU SHOW CI"/>
    <s v="Não"/>
    <m/>
    <m/>
    <m/>
    <m/>
    <m/>
    <m/>
    <s v="Micola Pardauil Tavares"/>
    <n v="91526213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7"/>
    <n v="0.7270833333333333"/>
    <d v="1899-12-30T00:06:54"/>
    <x v="1"/>
    <x v="4"/>
    <s v="11"/>
    <x v="1"/>
    <x v="1"/>
    <n v="8491517"/>
    <n v="23694479"/>
    <d v="2022-04-13T17:27:57"/>
    <d v="2022-04-13T17:34:51"/>
    <x v="0"/>
    <s v="SILVIO ANTONIO RIBEIRO BRUZACA JUNIOR"/>
    <n v="17286"/>
    <s v="SARAH DE SOUSA PEREIRA"/>
    <x v="2"/>
    <s v="INSATISFEITO - LOJA"/>
    <s v="RECUSA"/>
    <x v="7"/>
    <m/>
    <m/>
    <n v="11974627615"/>
    <m/>
    <m/>
    <s v="Cacau_CC_25.03.csv"/>
    <n v="1.64988165912122E+16"/>
    <s v="Preditivo"/>
    <n v="10738"/>
    <s v="CACAU SHOW CI"/>
    <s v="Não"/>
    <m/>
    <m/>
    <m/>
    <m/>
    <m/>
    <m/>
    <s v="Suelen sestini dos Santos"/>
    <n v="40980021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8"/>
    <n v="0.7319444444444444"/>
    <d v="1899-12-30T00:00:13"/>
    <x v="1"/>
    <x v="4"/>
    <s v="11"/>
    <x v="1"/>
    <x v="1"/>
    <n v="8492123"/>
    <n v="24073031"/>
    <d v="2022-04-13T17:34:51"/>
    <d v="2022-04-13T17:35:04"/>
    <x v="0"/>
    <s v="SILVIO ANTONIO RIBEIRO BRUZACA JUNIOR"/>
    <n v="17286"/>
    <s v="SARAH DE SOUSA PEREIRA"/>
    <x v="1"/>
    <s v="PEDIU PARA LIGAR EM OUTRO MOMENTO"/>
    <s v="AGENDAMENTO"/>
    <x v="2"/>
    <m/>
    <m/>
    <n v="11978329409"/>
    <n v="11978329409"/>
    <d v="2022-04-14T18:04:00"/>
    <s v="Cacau_CC_28.03"/>
    <n v="1.64988197312412E+16"/>
    <s v="Preditivo"/>
    <n v="10738"/>
    <s v="CACAU SHOW CI"/>
    <s v="Não"/>
    <m/>
    <m/>
    <m/>
    <m/>
    <m/>
    <m/>
    <s v="Giovanni AntÃ´nio De Oliveira Correa"/>
    <n v="58092993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9"/>
    <n v="0.75277777777777777"/>
    <d v="1899-12-30T00:01:24"/>
    <x v="2"/>
    <x v="4"/>
    <s v="48"/>
    <x v="0"/>
    <x v="0"/>
    <n v="8494482"/>
    <n v="24073004"/>
    <d v="2022-04-13T18:04:04"/>
    <d v="2022-04-13T18:05:28"/>
    <x v="0"/>
    <s v="ANA CAROLLYNE DA CRUZ MIRANDA"/>
    <n v="17281"/>
    <s v="SARAH DE SOUSA PEREIRA"/>
    <x v="1"/>
    <s v="PEDIU PARA LIGAR EM OUTRO MOMENTO"/>
    <s v="AGENDAMENTO"/>
    <x v="2"/>
    <m/>
    <m/>
    <n v="48998584418"/>
    <n v="48998584418"/>
    <d v="2022-04-14T08:30:00"/>
    <s v="Cacau_CC_28.03"/>
    <n v="1.64988374413715E+16"/>
    <s v="Preditivo"/>
    <n v="10738"/>
    <s v="CACAU SHOW CI"/>
    <s v="Não"/>
    <m/>
    <m/>
    <m/>
    <m/>
    <m/>
    <m/>
    <s v="Stefani prestes de castro"/>
    <n v="14540688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9"/>
    <n v="0.75138888888888899"/>
    <d v="1899-12-30T00:05:05"/>
    <x v="1"/>
    <x v="4"/>
    <s v="48"/>
    <x v="0"/>
    <x v="0"/>
    <n v="8494342"/>
    <n v="24073107"/>
    <d v="2022-04-13T18:02:11"/>
    <d v="2022-04-13T18:07:16"/>
    <x v="0"/>
    <s v="SILVIO ANTONIO RIBEIRO BRUZACA JUNIOR"/>
    <n v="17286"/>
    <s v="SARAH DE SOUSA PEREIRA"/>
    <x v="0"/>
    <s v="CONFIRMOU PRESENÇA NA LOJA"/>
    <s v="ACEITE"/>
    <x v="0"/>
    <m/>
    <m/>
    <n v="48996871942"/>
    <m/>
    <m/>
    <s v="Cacau_CC_28.03"/>
    <n v="1.64988370913685E+16"/>
    <s v="Preditivo"/>
    <n v="10738"/>
    <s v="CACAU SHOW CI"/>
    <s v="Não"/>
    <m/>
    <m/>
    <m/>
    <m/>
    <m/>
    <m/>
    <s v="Marcilene Vidal da Silva"/>
    <n v="10349043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9"/>
    <n v="0.75416666666666676"/>
    <d v="1899-12-30T00:01:23"/>
    <x v="2"/>
    <x v="4"/>
    <s v="11"/>
    <x v="1"/>
    <x v="1"/>
    <n v="8494649"/>
    <n v="24228140"/>
    <d v="2022-04-13T18:06:26"/>
    <d v="2022-04-13T18:07:49"/>
    <x v="0"/>
    <s v="ANA CAROLLYNE DA CRUZ MIRANDA"/>
    <n v="17281"/>
    <s v="SARAH DE SOUSA PEREIRA"/>
    <x v="1"/>
    <s v="SOBRE HORÁRIOS DE ATENDIMENTO"/>
    <s v="AGENDAMENTO"/>
    <x v="4"/>
    <m/>
    <m/>
    <n v="11992213163"/>
    <n v="11992213163"/>
    <d v="2022-04-13T18:37:00"/>
    <s v="Cacau_CC_31.03"/>
    <n v="1.64988396413845E+16"/>
    <s v="Preditivo"/>
    <n v="10738"/>
    <s v="CACAU SHOW CI"/>
    <s v="Não"/>
    <m/>
    <m/>
    <m/>
    <m/>
    <m/>
    <m/>
    <s v="Mariana Soares da conceiÃ§Ã£o"/>
    <n v="424596788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9"/>
    <n v="0.76250000000000007"/>
    <d v="1899-12-30T00:04:43"/>
    <x v="2"/>
    <x v="4"/>
    <s v="13"/>
    <x v="1"/>
    <x v="1"/>
    <n v="8495552"/>
    <n v="25449583"/>
    <d v="2022-04-13T18:18:00"/>
    <d v="2022-04-13T18:22:43"/>
    <x v="0"/>
    <s v="ANA CAROLLYNE DA CRUZ MIRANDA"/>
    <n v="17281"/>
    <s v="SARAH DE SOUSA PEREIRA"/>
    <x v="0"/>
    <s v="CONFIRMOU PRESENÇA NA LOJA"/>
    <s v="ACEITE"/>
    <x v="0"/>
    <m/>
    <m/>
    <n v="13981070759"/>
    <m/>
    <m/>
    <s v="Cacau_CC_06.04"/>
    <n v="1.64988463114325E+16"/>
    <s v="Preditivo"/>
    <n v="10738"/>
    <s v="CACAU SHOW CI"/>
    <s v="Não"/>
    <m/>
    <m/>
    <m/>
    <m/>
    <m/>
    <m/>
    <s v="Andre Luiz Teixeira da Silva"/>
    <n v="37847063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9"/>
    <n v="0.76736111111111116"/>
    <d v="1899-12-30T00:03:20"/>
    <x v="2"/>
    <x v="4"/>
    <s v="51"/>
    <x v="2"/>
    <x v="0"/>
    <n v="8496156"/>
    <n v="25724771"/>
    <d v="2022-04-13T18:25:52"/>
    <d v="2022-04-13T18:29:12"/>
    <x v="0"/>
    <s v="ANA CAROLLYNE DA CRUZ MIRANDA"/>
    <n v="17281"/>
    <s v="SARAH DE SOUSA PEREIRA"/>
    <x v="1"/>
    <s v="SOBRE HORÁRIOS DE ATENDIMENTO"/>
    <s v="AGENDAMENTO"/>
    <x v="4"/>
    <m/>
    <m/>
    <n v="51985803264"/>
    <n v="51985803264"/>
    <d v="2022-04-13T18:56:00"/>
    <s v="Cacau_CC_11.04"/>
    <n v="1.64988505314741E+16"/>
    <s v="Preditivo"/>
    <n v="10738"/>
    <s v="CACAU SHOW CI"/>
    <s v="Não"/>
    <m/>
    <m/>
    <m/>
    <m/>
    <m/>
    <m/>
    <s v="Fer"/>
    <n v="80973370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9"/>
    <n v="0.75694444444444453"/>
    <d v="1899-12-30T00:26:29"/>
    <x v="1"/>
    <x v="4"/>
    <s v="11"/>
    <x v="1"/>
    <x v="1"/>
    <n v="8494970"/>
    <n v="24228005"/>
    <d v="2022-04-13T18:10:20"/>
    <d v="2022-04-13T18:36:49"/>
    <x v="0"/>
    <s v="SILVIO ANTONIO RIBEIRO BRUZACA JUNIOR"/>
    <n v="17286"/>
    <s v="SARAH DE SOUSA PEREIRA"/>
    <x v="0"/>
    <s v="CONFIRMOU PRESENÇA NA LOJA"/>
    <s v="ACEITE"/>
    <x v="0"/>
    <m/>
    <m/>
    <n v="11981689869"/>
    <m/>
    <m/>
    <s v="Cacau_CC_31.03"/>
    <n v="1.64988420114001E+16"/>
    <s v="Preditivo"/>
    <n v="10738"/>
    <s v="CACAU SHOW CI"/>
    <s v="Não"/>
    <m/>
    <m/>
    <m/>
    <m/>
    <m/>
    <m/>
    <s v="Ilda Rodrigues da Silva"/>
    <n v="9221944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20"/>
    <n v="0.78402777777777777"/>
    <d v="1899-12-30T00:04:38"/>
    <x v="2"/>
    <x v="4"/>
    <s v="16"/>
    <x v="1"/>
    <x v="1"/>
    <n v="8498002"/>
    <n v="23618474"/>
    <d v="2022-04-13T18:49:16"/>
    <d v="2022-04-13T18:53:54"/>
    <x v="0"/>
    <s v="ANA CAROLLYNE DA CRUZ MIRANDA"/>
    <n v="17281"/>
    <s v="SARAH DE SOUSA PEREIRA"/>
    <x v="0"/>
    <s v="CONFIRMOU PRESENÇA NA LOJA"/>
    <s v="ACEITE"/>
    <x v="0"/>
    <m/>
    <m/>
    <n v="16996282298"/>
    <m/>
    <m/>
    <s v="Cacau_CC_23.03"/>
    <n v="1.64988649315894E+16"/>
    <s v="Preditivo"/>
    <n v="10738"/>
    <s v="CACAU SHOW CI"/>
    <s v="Não"/>
    <m/>
    <m/>
    <m/>
    <m/>
    <m/>
    <m/>
    <s v="Patricia Roberta Querino"/>
    <n v="4282117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20"/>
    <n v="0.78125"/>
    <d v="1899-12-30T00:08:32"/>
    <x v="1"/>
    <x v="4"/>
    <s v="51"/>
    <x v="2"/>
    <x v="0"/>
    <n v="8497691"/>
    <n v="25724714"/>
    <d v="2022-04-13T18:45:15"/>
    <d v="2022-04-13T18:53:47"/>
    <x v="0"/>
    <s v="SILVIO ANTONIO RIBEIRO BRUZACA JUNIOR"/>
    <n v="17286"/>
    <s v="SARAH DE SOUSA PEREIRA"/>
    <x v="0"/>
    <s v="CONFIRMOU PRESENÇA NA LOJA"/>
    <s v="ACEITE"/>
    <x v="0"/>
    <m/>
    <m/>
    <n v="51983188053"/>
    <m/>
    <m/>
    <s v="Cacau_CC_11.04"/>
    <n v="1.64988628915764E+16"/>
    <s v="Preditivo"/>
    <n v="10738"/>
    <s v="CACAU SHOW CI"/>
    <s v="Não"/>
    <m/>
    <m/>
    <m/>
    <m/>
    <m/>
    <m/>
    <s v="Fernanda ConceiÃ§Ã£o"/>
    <n v="3470488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20"/>
    <n v="0.7895833333333333"/>
    <d v="1899-12-30T00:01:06"/>
    <x v="2"/>
    <x v="4"/>
    <s v="14"/>
    <x v="1"/>
    <x v="1"/>
    <n v="8498499"/>
    <n v="27201901"/>
    <d v="2022-04-13T18:57:30"/>
    <d v="2022-04-13T18:58:36"/>
    <x v="0"/>
    <s v="ANA CAROLLYNE DA CRUZ MIRANDA"/>
    <n v="17281"/>
    <s v="SARAH DE SOUSA PEREIRA"/>
    <x v="1"/>
    <s v="PEDIU PARA LIGAR EM OUTRO MOMENTO"/>
    <s v="AGENDAMENTO"/>
    <x v="2"/>
    <m/>
    <m/>
    <n v="14982108894"/>
    <n v="14982108894"/>
    <d v="2022-04-13T19:28:00"/>
    <s v="Cacau_CC_13.04"/>
    <n v="1.64988686216221E+16"/>
    <s v="Preditivo"/>
    <n v="10738"/>
    <s v="CACAU SHOW CI"/>
    <s v="Não"/>
    <m/>
    <m/>
    <m/>
    <m/>
    <m/>
    <m/>
    <s v="Diego Guedes de Souza"/>
    <n v="19938849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20"/>
    <n v="0.79027777777777775"/>
    <d v="1899-12-30T00:01:12"/>
    <x v="2"/>
    <x v="4"/>
    <s v="12"/>
    <x v="1"/>
    <x v="1"/>
    <n v="8498563"/>
    <n v="27201966"/>
    <d v="2022-04-13T18:58:37"/>
    <d v="2022-04-13T18:59:49"/>
    <x v="0"/>
    <s v="ANA CAROLLYNE DA CRUZ MIRANDA"/>
    <n v="17281"/>
    <s v="SARAH DE SOUSA PEREIRA"/>
    <x v="1"/>
    <s v="SOBRE HORÁRIOS DE ATENDIMENTO"/>
    <s v="AGENDAMENTO"/>
    <x v="4"/>
    <m/>
    <m/>
    <n v="12997355556"/>
    <n v="12997355556"/>
    <d v="2022-04-13T19:29:00"/>
    <s v="Cacau_CC_13.04"/>
    <n v="1.64988702616372E+16"/>
    <s v="Preditivo"/>
    <n v="10738"/>
    <s v="CACAU SHOW CI"/>
    <s v="Não"/>
    <m/>
    <m/>
    <m/>
    <m/>
    <m/>
    <m/>
    <s v="Nathalia beatriz GuimarÃ£es dos Santos"/>
    <n v="5397301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21"/>
    <n v="0.79236111111111107"/>
    <d v="1899-12-30T00:00:17"/>
    <x v="2"/>
    <x v="4"/>
    <s v="19"/>
    <x v="1"/>
    <x v="1"/>
    <n v="8498710"/>
    <n v="26463129"/>
    <d v="2022-04-13T19:01:39"/>
    <d v="2022-04-13T19:01:56"/>
    <x v="0"/>
    <s v="ANA CAROLLYNE DA CRUZ MIRANDA"/>
    <n v="17281"/>
    <s v="SARAH DE SOUSA PEREIRA"/>
    <x v="1"/>
    <s v="PEDIU PARA LIGAR EM OUTRO MOMENTO"/>
    <s v="AGENDAMENTO"/>
    <x v="2"/>
    <m/>
    <m/>
    <n v="19989297821"/>
    <n v="19989297821"/>
    <d v="2022-04-13T19:31:00"/>
    <s v="Cacau_CC_12.04"/>
    <n v="1.6498872121654E+16"/>
    <s v="Preditivo"/>
    <n v="10738"/>
    <s v="CACAU SHOW CI"/>
    <s v="Não"/>
    <m/>
    <m/>
    <m/>
    <m/>
    <m/>
    <m/>
    <s v="Caroline Lima da Silva"/>
    <n v="47750998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20"/>
    <n v="0.78749999999999998"/>
    <d v="1899-12-30T00:12:44"/>
    <x v="1"/>
    <x v="4"/>
    <s v="55"/>
    <x v="2"/>
    <x v="0"/>
    <n v="8498310"/>
    <n v="27201877"/>
    <d v="2022-04-13T18:54:09"/>
    <d v="2022-04-13T19:06:53"/>
    <x v="0"/>
    <s v="SILVIO ANTONIO RIBEIRO BRUZACA JUNIOR"/>
    <n v="17286"/>
    <s v="SARAH DE SOUSA PEREIRA"/>
    <x v="0"/>
    <s v="CONFIRMOU PRESENÇA NA LOJA"/>
    <s v="ACEITE"/>
    <x v="0"/>
    <m/>
    <m/>
    <n v="55991367609"/>
    <m/>
    <m/>
    <s v="Cacau_CC_13.04"/>
    <n v="1.64988683016189E+16"/>
    <s v="Preditivo"/>
    <n v="10738"/>
    <s v="CACAU SHOW CI"/>
    <s v="Não"/>
    <m/>
    <m/>
    <m/>
    <m/>
    <m/>
    <m/>
    <s v="Paula Daiane Rosa da Silva"/>
    <n v="52471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21"/>
    <n v="0.7993055555555556"/>
    <d v="1899-12-30T00:05:15"/>
    <x v="2"/>
    <x v="4"/>
    <s v="19"/>
    <x v="1"/>
    <x v="1"/>
    <n v="8498839"/>
    <n v="26463163"/>
    <d v="2022-04-13T19:11:48"/>
    <d v="2022-04-13T19:17:03"/>
    <x v="0"/>
    <s v="ANA CAROLLYNE DA CRUZ MIRANDA"/>
    <n v="17281"/>
    <s v="SARAH DE SOUSA PEREIRA"/>
    <x v="0"/>
    <s v="CONFIRMOU PRESENÇA NA LOJA"/>
    <s v="ACEITE"/>
    <x v="0"/>
    <m/>
    <m/>
    <n v="19994568718"/>
    <m/>
    <m/>
    <s v="Cacau_CC_12.04"/>
    <n v="1.64988788316571E+16"/>
    <s v="Preditivo"/>
    <n v="10738"/>
    <s v="CACAU SHOW CI"/>
    <s v="Não"/>
    <m/>
    <m/>
    <m/>
    <m/>
    <m/>
    <m/>
    <s v="Geane Almeida da hora"/>
    <n v="1906546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21"/>
    <n v="0.8041666666666667"/>
    <d v="1899-12-30T00:01:40"/>
    <x v="1"/>
    <x v="4"/>
    <s v="53"/>
    <x v="2"/>
    <x v="0"/>
    <n v="8498993"/>
    <n v="26463331"/>
    <d v="2022-04-13T19:18:54"/>
    <d v="2022-04-13T19:20:34"/>
    <x v="0"/>
    <s v="SILVIO ANTONIO RIBEIRO BRUZACA JUNIOR"/>
    <n v="17286"/>
    <s v="SARAH DE SOUSA PEREIRA"/>
    <x v="1"/>
    <s v="PEDIU PARA LIGAR EM OUTRO MOMENTO"/>
    <s v="AGENDAMENTO"/>
    <x v="2"/>
    <m/>
    <m/>
    <n v="53991768367"/>
    <n v="53991768367"/>
    <d v="2022-04-14T18:50:00"/>
    <s v="Cacau_CC_12.04"/>
    <n v="1.64988827816597E+16"/>
    <s v="Preditivo"/>
    <n v="10738"/>
    <s v="CACAU SHOW CI"/>
    <s v="Não"/>
    <m/>
    <m/>
    <m/>
    <m/>
    <m/>
    <m/>
    <s v="Shaiana lopes de souza"/>
    <n v="4814998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21"/>
    <n v="0.80555555555555547"/>
    <d v="1899-12-30T00:01:24"/>
    <x v="2"/>
    <x v="4"/>
    <s v="11"/>
    <x v="1"/>
    <x v="1"/>
    <n v="8499030"/>
    <n v="26463334"/>
    <d v="2022-04-13T19:20:16"/>
    <d v="2022-04-13T19:21:40"/>
    <x v="0"/>
    <s v="ANA CAROLLYNE DA CRUZ MIRANDA"/>
    <n v="17281"/>
    <s v="SARAH DE SOUSA PEREIRA"/>
    <x v="1"/>
    <s v="CLIENTE VAI ANALISAR A PROPOSTA"/>
    <s v="AGENDAMENTO"/>
    <x v="5"/>
    <m/>
    <m/>
    <n v="11956970502"/>
    <n v="11956970502"/>
    <d v="2022-04-13T19:51:00"/>
    <s v="Cacau_CC_12.04"/>
    <n v="1.64988828516598E+16"/>
    <s v="Preditivo"/>
    <n v="10738"/>
    <s v="CACAU SHOW CI"/>
    <s v="Não"/>
    <m/>
    <m/>
    <m/>
    <m/>
    <m/>
    <m/>
    <s v="Edilene De Sousa Costa"/>
    <n v="42995830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21"/>
    <n v="0.80625000000000002"/>
    <d v="1899-12-30T00:00:13"/>
    <x v="2"/>
    <x v="4"/>
    <s v="11"/>
    <x v="1"/>
    <x v="1"/>
    <n v="8499070"/>
    <n v="25724567"/>
    <d v="2022-04-13T19:21:41"/>
    <d v="2022-04-13T19:21:54"/>
    <x v="0"/>
    <s v="ANA CAROLLYNE DA CRUZ MIRANDA"/>
    <n v="17281"/>
    <s v="SARAH DE SOUSA PEREIRA"/>
    <x v="1"/>
    <s v="PEDIU PARA LIGAR EM OUTRO MOMENTO"/>
    <s v="AGENDAMENTO"/>
    <x v="2"/>
    <m/>
    <m/>
    <n v="11932774567"/>
    <n v="11932774567"/>
    <d v="2022-04-13T19:51:00"/>
    <s v="Cacau_CC_11.04"/>
    <n v="1.6498884171661E+16"/>
    <s v="Preditivo"/>
    <n v="10738"/>
    <s v="CACAU SHOW CI"/>
    <s v="Não"/>
    <m/>
    <m/>
    <m/>
    <m/>
    <m/>
    <m/>
    <s v="LUCIANO LUIZ DA SILVA"/>
    <n v="26679707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n v="0.3354166666666667"/>
    <d v="1899-12-30T00:05:19"/>
    <x v="0"/>
    <x v="5"/>
    <s v="53"/>
    <x v="2"/>
    <x v="0"/>
    <n v="8505740"/>
    <n v="27201808"/>
    <d v="2022-04-14T08:03:17"/>
    <d v="2022-04-14T08:08:36"/>
    <x v="0"/>
    <s v="BIANCA MOREIRA TERCEIRO"/>
    <n v="17283"/>
    <s v="SARAH DE SOUSA PEREIRA"/>
    <x v="0"/>
    <s v="CONFIRMOU PRESENÇA NA LOJA"/>
    <s v="ACEITE"/>
    <x v="0"/>
    <m/>
    <m/>
    <n v="53991182187"/>
    <m/>
    <m/>
    <s v="Cacau_CC_13.04"/>
    <n v="1649934172574"/>
    <s v="Preditivo"/>
    <n v="10738"/>
    <s v="CACAU SHOW CI"/>
    <s v="Não"/>
    <m/>
    <m/>
    <m/>
    <m/>
    <m/>
    <m/>
    <s v="Marcelo Teixeira Rodrigues"/>
    <n v="2039976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n v="0.34791666666666665"/>
    <d v="1899-12-30T00:07:31"/>
    <x v="0"/>
    <x v="5"/>
    <s v="19"/>
    <x v="1"/>
    <x v="1"/>
    <n v="8505755"/>
    <n v="26463111"/>
    <d v="2022-04-14T08:21:16"/>
    <d v="2022-04-14T08:28:47"/>
    <x v="0"/>
    <s v="BIANCA MOREIRA TERCEIRO"/>
    <n v="17283"/>
    <s v="SARAH DE SOUSA PEREIRA"/>
    <x v="0"/>
    <s v="CONFIRMOU PRESENÇA NA LOJA"/>
    <s v="ACEITE"/>
    <x v="0"/>
    <m/>
    <m/>
    <n v="19998401257"/>
    <m/>
    <m/>
    <s v="Cacau_CC_12.04"/>
    <n v="16499352628214"/>
    <s v="Preditivo"/>
    <n v="10738"/>
    <s v="CACAU SHOW CI"/>
    <s v="Não"/>
    <m/>
    <m/>
    <m/>
    <m/>
    <m/>
    <m/>
    <s v="CÃ©sar Augusto Carvalho de Jesus"/>
    <n v="494806948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n v="0.3527777777777778"/>
    <d v="1899-12-30T00:00:19"/>
    <x v="0"/>
    <x v="5"/>
    <s v="19"/>
    <x v="1"/>
    <x v="1"/>
    <n v="8505761"/>
    <n v="26463111"/>
    <d v="2022-04-14T08:28:59"/>
    <d v="2022-04-14T08:29:18"/>
    <x v="0"/>
    <s v="BIANCA MOREIRA TERCEIRO"/>
    <n v="17283"/>
    <s v="SARAH DE SOUSA PEREIRA"/>
    <x v="0"/>
    <s v="CONFIRMOU PRESENÇA NA LOJA"/>
    <s v="ACEITE"/>
    <x v="0"/>
    <m/>
    <m/>
    <n v="19998401257"/>
    <m/>
    <m/>
    <s v="Cacau_CC_12.04"/>
    <m/>
    <s v="Consulta De Cliente"/>
    <n v="10738"/>
    <s v="CACAU SHOW CI"/>
    <s v="Não"/>
    <m/>
    <m/>
    <m/>
    <m/>
    <m/>
    <m/>
    <s v="CÃ©sar Augusto Carvalho de Jesus"/>
    <n v="494806948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"/>
    <n v="0.35416666666666669"/>
    <d v="1899-12-30T00:06:14"/>
    <x v="0"/>
    <x v="5"/>
    <s v="13"/>
    <x v="1"/>
    <x v="1"/>
    <n v="8505764"/>
    <n v="26463228"/>
    <d v="2022-04-14T08:30:34"/>
    <d v="2022-04-14T08:36:48"/>
    <x v="0"/>
    <s v="BIANCA MOREIRA TERCEIRO"/>
    <n v="17283"/>
    <s v="SARAH DE SOUSA PEREIRA"/>
    <x v="1"/>
    <s v="CLIENTE VAI ANALISAR A PROPOSTA"/>
    <s v="AGENDAMENTO"/>
    <x v="5"/>
    <m/>
    <m/>
    <n v="13997662752"/>
    <n v="13997662752"/>
    <d v="2022-04-14T09:05:00"/>
    <s v="Cacau_CC_12.04"/>
    <n v="164993581511544"/>
    <s v="Preditivo"/>
    <n v="10738"/>
    <s v="CACAU SHOW CI"/>
    <s v="Não"/>
    <m/>
    <m/>
    <m/>
    <m/>
    <m/>
    <m/>
    <s v="Jandson Manoel Silva"/>
    <n v="27406621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"/>
    <n v="0.36874999999999997"/>
    <d v="1899-12-30T00:02:07"/>
    <x v="0"/>
    <x v="5"/>
    <s v="16"/>
    <x v="1"/>
    <x v="1"/>
    <n v="8506258"/>
    <n v="23638065"/>
    <d v="2022-04-14T08:51:26"/>
    <d v="2022-04-14T08:53:33"/>
    <x v="0"/>
    <s v="BIANCA MOREIRA TERCEIRO"/>
    <n v="17283"/>
    <s v="SARAH DE SOUSA PEREIRA"/>
    <x v="1"/>
    <s v="CLIENTE VAI ANALISAR A PROPOSTA"/>
    <s v="AGENDAMENTO"/>
    <x v="5"/>
    <m/>
    <m/>
    <n v="16993428867"/>
    <n v="16993428867"/>
    <d v="2022-04-14T09:22:00"/>
    <s v="Cacau_CC_24.03"/>
    <n v="164993705816634"/>
    <s v="Preditivo"/>
    <n v="10738"/>
    <s v="CACAU SHOW CI"/>
    <s v="Não"/>
    <m/>
    <m/>
    <m/>
    <m/>
    <m/>
    <m/>
    <s v="JÃºlia VitÃ³ria Figueiredo Marcondes"/>
    <n v="52252763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2"/>
    <n v="0.37916666666666665"/>
    <d v="1899-12-30T00:02:37"/>
    <x v="0"/>
    <x v="5"/>
    <s v="51"/>
    <x v="2"/>
    <x v="0"/>
    <n v="8507742"/>
    <n v="25724447"/>
    <d v="2022-04-14T09:06:39"/>
    <d v="2022-04-14T09:09:16"/>
    <x v="0"/>
    <s v="BIANCA MOREIRA TERCEIRO"/>
    <n v="17283"/>
    <s v="SARAH DE SOUSA PEREIRA"/>
    <x v="1"/>
    <s v="CLIENTE VAI ANALISAR A PROPOSTA"/>
    <s v="AGENDAMENTO"/>
    <x v="5"/>
    <m/>
    <m/>
    <n v="51995394806"/>
    <n v="51995394806"/>
    <d v="2022-04-14T09:38:00"/>
    <s v="Cacau_CC_11.04"/>
    <n v="164993797228594"/>
    <s v="Preditivo"/>
    <n v="10738"/>
    <s v="CACAU SHOW CI"/>
    <s v="Não"/>
    <m/>
    <m/>
    <m/>
    <m/>
    <m/>
    <m/>
    <s v="Janini zaiane becker"/>
    <n v="4377009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2"/>
    <n v="0.38472222222222219"/>
    <d v="1899-12-30T00:04:03"/>
    <x v="0"/>
    <x v="5"/>
    <s v="11"/>
    <x v="1"/>
    <x v="1"/>
    <n v="8508926"/>
    <n v="25462315"/>
    <d v="2022-04-14T09:14:32"/>
    <d v="2022-04-14T09:18:35"/>
    <x v="0"/>
    <s v="BIANCA MOREIRA TERCEIRO"/>
    <n v="17283"/>
    <s v="SARAH DE SOUSA PEREIRA"/>
    <x v="1"/>
    <s v="CLIENTE VAI ANALISAR A PROPOSTA"/>
    <s v="AGENDAMENTO"/>
    <x v="5"/>
    <m/>
    <m/>
    <n v="11993038738"/>
    <n v="11993038738"/>
    <d v="2022-04-14T09:47:00"/>
    <s v="Cacau_CC_07.04"/>
    <n v="164993845844614"/>
    <s v="Preditivo"/>
    <n v="10738"/>
    <s v="CACAU SHOW CI"/>
    <s v="Não"/>
    <m/>
    <m/>
    <m/>
    <m/>
    <m/>
    <m/>
    <s v="Greice kelly almeida"/>
    <n v="39574303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2"/>
    <n v="0.3888888888888889"/>
    <d v="1899-12-30T00:00:55"/>
    <x v="0"/>
    <x v="5"/>
    <s v="17"/>
    <x v="1"/>
    <x v="1"/>
    <n v="8509845"/>
    <n v="25449572"/>
    <d v="2022-04-14T09:20:08"/>
    <d v="2022-04-14T09:21:03"/>
    <x v="0"/>
    <s v="BIANCA MOREIRA TERCEIRO"/>
    <n v="17283"/>
    <s v="SARAH DE SOUSA PEREIRA"/>
    <x v="1"/>
    <s v="PEDIU PARA LIGAR EM OUTRO MOMENTO"/>
    <s v="AGENDAMENTO"/>
    <x v="2"/>
    <m/>
    <m/>
    <n v="17991403503"/>
    <n v="17991403503"/>
    <d v="2022-04-14T14:15:00"/>
    <s v="Cacau_CC_06.04"/>
    <n v="164993878756044"/>
    <s v="Preditivo"/>
    <n v="10738"/>
    <s v="CACAU SHOW CI"/>
    <s v="Não"/>
    <m/>
    <m/>
    <m/>
    <m/>
    <m/>
    <m/>
    <s v="Paulo Cezar Benedetti Junior"/>
    <n v="36956913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3"/>
    <n v="0.39583333333333331"/>
    <d v="1899-12-30T00:01:10"/>
    <x v="0"/>
    <x v="5"/>
    <s v="13"/>
    <x v="1"/>
    <x v="1"/>
    <n v="8511408"/>
    <n v="27230907"/>
    <d v="2022-04-14T09:30:02"/>
    <d v="2022-04-14T09:31:12"/>
    <x v="0"/>
    <s v="BIANCA MOREIRA TERCEIRO"/>
    <n v="17283"/>
    <s v="SARAH DE SOUSA PEREIRA"/>
    <x v="1"/>
    <s v="PEDIU PARA LIGAR EM OUTRO MOMENTO"/>
    <s v="AGENDAMENTO"/>
    <x v="2"/>
    <m/>
    <m/>
    <n v="13974011219"/>
    <n v="13974011219"/>
    <d v="2022-04-14T09:40:00"/>
    <s v="Cacau_CC_14.04"/>
    <n v="164993938572654"/>
    <s v="Preditivo"/>
    <n v="10738"/>
    <s v="CACAU SHOW CI"/>
    <s v="Não"/>
    <m/>
    <m/>
    <m/>
    <m/>
    <m/>
    <m/>
    <s v="Erica diane Ferreira dias"/>
    <n v="35995369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3"/>
    <n v="0.39652777777777781"/>
    <d v="1899-12-30T00:02:08"/>
    <x v="0"/>
    <x v="5"/>
    <s v="19"/>
    <x v="1"/>
    <x v="1"/>
    <n v="8511591"/>
    <n v="27230913"/>
    <d v="2022-04-14T09:31:13"/>
    <d v="2022-04-14T09:33:21"/>
    <x v="0"/>
    <s v="BIANCA MOREIRA TERCEIRO"/>
    <n v="17283"/>
    <s v="SARAH DE SOUSA PEREIRA"/>
    <x v="0"/>
    <s v="CONFIRMOU PRESENÇA NA LOJA"/>
    <s v="ACEITE"/>
    <x v="0"/>
    <m/>
    <m/>
    <n v="19992814355"/>
    <m/>
    <m/>
    <s v="Cacau_CC_14.04"/>
    <n v="164993945674344"/>
    <s v="Preditivo"/>
    <n v="10738"/>
    <s v="CACAU SHOW CI"/>
    <s v="Não"/>
    <m/>
    <m/>
    <m/>
    <m/>
    <m/>
    <m/>
    <s v="CAROLAINE cruz de Noronha"/>
    <n v="44753485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3"/>
    <n v="0.39930555555555558"/>
    <d v="1899-12-30T00:05:30"/>
    <x v="0"/>
    <x v="5"/>
    <s v="11"/>
    <x v="1"/>
    <x v="1"/>
    <n v="8512171"/>
    <n v="27230933"/>
    <d v="2022-04-14T09:35:15"/>
    <d v="2022-04-14T09:40:45"/>
    <x v="0"/>
    <s v="BIANCA MOREIRA TERCEIRO"/>
    <n v="17283"/>
    <s v="SARAH DE SOUSA PEREIRA"/>
    <x v="0"/>
    <s v="CONFIRMOU PRESENÇA NA LOJA"/>
    <s v="ACEITE"/>
    <x v="0"/>
    <m/>
    <m/>
    <n v="11991428332"/>
    <m/>
    <m/>
    <s v="Cacau_CC_14.04"/>
    <n v="164993969680494"/>
    <s v="Preditivo"/>
    <n v="10738"/>
    <s v="CACAU SHOW CI"/>
    <s v="Não"/>
    <m/>
    <m/>
    <m/>
    <m/>
    <m/>
    <m/>
    <s v="Felipe Francisco marinho dos Santos"/>
    <n v="514015948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3"/>
    <n v="0.40416666666666662"/>
    <d v="1899-12-30T00:03:41"/>
    <x v="0"/>
    <x v="5"/>
    <s v="11"/>
    <x v="1"/>
    <x v="1"/>
    <n v="8513251"/>
    <n v="27230959"/>
    <d v="2022-04-14T09:42:39"/>
    <d v="2022-04-14T09:46:20"/>
    <x v="0"/>
    <s v="BIANCA MOREIRA TERCEIRO"/>
    <n v="17283"/>
    <s v="SARAH DE SOUSA PEREIRA"/>
    <x v="0"/>
    <s v="CONFIRMOU PRESENÇA NA LOJA"/>
    <s v="ACEITE"/>
    <x v="0"/>
    <m/>
    <m/>
    <n v="11971588478"/>
    <m/>
    <m/>
    <s v="Cacau_CC_14.04"/>
    <n v="164994014391814"/>
    <s v="Preditivo"/>
    <n v="10738"/>
    <s v="CACAU SHOW CI"/>
    <s v="Não"/>
    <m/>
    <m/>
    <m/>
    <m/>
    <m/>
    <m/>
    <s v="Sandra Nunes Costa de Souza"/>
    <n v="3559518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3"/>
    <n v="0.40763888888888888"/>
    <d v="1899-12-30T00:02:36"/>
    <x v="0"/>
    <x v="5"/>
    <s v="17"/>
    <x v="1"/>
    <x v="1"/>
    <n v="8514031"/>
    <n v="27230997"/>
    <d v="2022-04-14T09:47:53"/>
    <d v="2022-04-14T09:50:29"/>
    <x v="0"/>
    <s v="BIANCA MOREIRA TERCEIRO"/>
    <n v="17283"/>
    <s v="SARAH DE SOUSA PEREIRA"/>
    <x v="0"/>
    <s v="CONFIRMOU PRESENÇA NA LOJA"/>
    <s v="ACEITE"/>
    <x v="0"/>
    <m/>
    <m/>
    <n v="17992050732"/>
    <m/>
    <m/>
    <s v="Cacau_CC_14.04"/>
    <n v="164994046199474"/>
    <s v="Preditivo"/>
    <n v="10738"/>
    <s v="CACAU SHOW CI"/>
    <s v="Não"/>
    <m/>
    <m/>
    <m/>
    <m/>
    <m/>
    <m/>
    <s v="Giovana Braz de abreu"/>
    <n v="53080425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3"/>
    <n v="0.41041666666666665"/>
    <d v="1899-12-30T00:00:53"/>
    <x v="0"/>
    <x v="5"/>
    <s v="13"/>
    <x v="1"/>
    <x v="1"/>
    <n v="8514536"/>
    <n v="27231022"/>
    <d v="2022-04-14T09:51:19"/>
    <d v="2022-04-14T09:52:12"/>
    <x v="0"/>
    <s v="BIANCA MOREIRA TERCEIRO"/>
    <n v="17283"/>
    <s v="SARAH DE SOUSA PEREIRA"/>
    <x v="1"/>
    <s v="PEDIU PARA LIGAR EM OUTRO MOMENTO"/>
    <s v="AGENDAMENTO"/>
    <x v="2"/>
    <m/>
    <m/>
    <n v="13996851488"/>
    <n v="13996851488"/>
    <d v="2022-04-14T10:40:00"/>
    <s v="Cacau_CC_14.04"/>
    <n v="1649940666105370"/>
    <s v="Preditivo"/>
    <n v="10738"/>
    <s v="CACAU SHOW CI"/>
    <s v="Não"/>
    <m/>
    <m/>
    <m/>
    <m/>
    <m/>
    <m/>
    <s v="Adilson dos Santos Ramos"/>
    <n v="6217950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3"/>
    <n v="0.41388888888888892"/>
    <d v="1899-12-30T00:04:45"/>
    <x v="0"/>
    <x v="5"/>
    <s v="51"/>
    <x v="2"/>
    <x v="0"/>
    <n v="8515389"/>
    <n v="27231065"/>
    <d v="2022-04-14T09:56:57"/>
    <d v="2022-04-14T10:01:42"/>
    <x v="0"/>
    <s v="BIANCA MOREIRA TERCEIRO"/>
    <n v="17283"/>
    <s v="SARAH DE SOUSA PEREIRA"/>
    <x v="2"/>
    <s v="LOJA NÃO ATENDE REVENDEDOR"/>
    <s v="RECUSA"/>
    <x v="10"/>
    <m/>
    <m/>
    <n v="51997644476"/>
    <m/>
    <m/>
    <s v="Cacau_CC_14.04"/>
    <n v="1649941000115100"/>
    <s v="Preditivo"/>
    <n v="10738"/>
    <s v="CACAU SHOW CI"/>
    <s v="Não"/>
    <m/>
    <m/>
    <m/>
    <m/>
    <m/>
    <m/>
    <s v="FÃ¡tima Daiane Pinto"/>
    <n v="89869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4"/>
    <n v="0.41944444444444445"/>
    <d v="1899-12-30T00:00:57"/>
    <x v="0"/>
    <x v="5"/>
    <s v="16"/>
    <x v="1"/>
    <x v="1"/>
    <n v="8516638"/>
    <n v="27231109"/>
    <d v="2022-04-14T10:04:41"/>
    <d v="2022-04-14T10:05:38"/>
    <x v="0"/>
    <s v="BIANCA MOREIRA TERCEIRO"/>
    <n v="17283"/>
    <s v="SARAH DE SOUSA PEREIRA"/>
    <x v="1"/>
    <s v="PEDIU PARA LIGAR EM OUTRO MOMENTO"/>
    <s v="AGENDAMENTO"/>
    <x v="2"/>
    <m/>
    <m/>
    <n v="16994239390"/>
    <n v="16994239390"/>
    <d v="2022-04-14T15:00:00"/>
    <s v="Cacau_CC_14.04"/>
    <n v="1649941461125970"/>
    <s v="Preditivo"/>
    <n v="10738"/>
    <s v="CACAU SHOW CI"/>
    <s v="Não"/>
    <m/>
    <m/>
    <m/>
    <m/>
    <m/>
    <m/>
    <s v="Amanda Cristina Andrade corea"/>
    <n v="42062538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4"/>
    <n v="0.4201388888888889"/>
    <d v="1899-12-30T00:02:06"/>
    <x v="0"/>
    <x v="5"/>
    <s v="13"/>
    <x v="1"/>
    <x v="1"/>
    <n v="8516821"/>
    <n v="27201784"/>
    <d v="2022-04-14T10:05:52"/>
    <d v="2022-04-14T10:07:58"/>
    <x v="0"/>
    <s v="BIANCA MOREIRA TERCEIRO"/>
    <n v="17283"/>
    <s v="SARAH DE SOUSA PEREIRA"/>
    <x v="0"/>
    <s v="CONFIRMOU PRESENÇA NA LOJA"/>
    <s v="ACEITE"/>
    <x v="0"/>
    <m/>
    <m/>
    <n v="13996132504"/>
    <m/>
    <m/>
    <s v="Cacau_CC_13.04"/>
    <n v="1649941537128260"/>
    <s v="Preditivo"/>
    <n v="10738"/>
    <s v="CACAU SHOW CI"/>
    <s v="Não"/>
    <m/>
    <m/>
    <m/>
    <m/>
    <m/>
    <m/>
    <s v="Francilete Matos de Miranda"/>
    <n v="2765973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4"/>
    <n v="0.43055555555555558"/>
    <d v="1899-12-30T00:03:18"/>
    <x v="0"/>
    <x v="5"/>
    <s v="11"/>
    <x v="1"/>
    <x v="1"/>
    <n v="8519090"/>
    <n v="27201920"/>
    <d v="2022-04-14T10:20:24"/>
    <d v="2022-04-14T10:23:42"/>
    <x v="0"/>
    <s v="BIANCA MOREIRA TERCEIRO"/>
    <n v="17283"/>
    <s v="SARAH DE SOUSA PEREIRA"/>
    <x v="0"/>
    <s v="CONFIRMOU PRESENÇA NA LOJA"/>
    <s v="ACEITE"/>
    <x v="0"/>
    <m/>
    <m/>
    <n v="11949678876"/>
    <m/>
    <m/>
    <s v="Cacau_CC_13.04"/>
    <n v="1649942396150630"/>
    <s v="Preditivo"/>
    <n v="10738"/>
    <s v="CACAU SHOW CI"/>
    <s v="Não"/>
    <m/>
    <m/>
    <m/>
    <m/>
    <m/>
    <m/>
    <s v="Laura Almeida do Amaral"/>
    <n v="3505348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4"/>
    <n v="0.43472222222222223"/>
    <d v="1899-12-30T00:04:00"/>
    <x v="0"/>
    <x v="5"/>
    <s v="16"/>
    <x v="1"/>
    <x v="1"/>
    <n v="8520073"/>
    <n v="27201976"/>
    <d v="2022-04-14T10:26:35"/>
    <d v="2022-04-14T10:30:35"/>
    <x v="0"/>
    <s v="BIANCA MOREIRA TERCEIRO"/>
    <n v="17283"/>
    <s v="SARAH DE SOUSA PEREIRA"/>
    <x v="0"/>
    <s v="CONFIRMOU PRESENÇA NA LOJA"/>
    <s v="ACEITE"/>
    <x v="0"/>
    <m/>
    <m/>
    <n v="16993031160"/>
    <m/>
    <m/>
    <s v="Cacau_CC_13.04"/>
    <n v="1649942767158060"/>
    <s v="Preditivo"/>
    <n v="10738"/>
    <s v="CACAU SHOW CI"/>
    <s v="Não"/>
    <m/>
    <m/>
    <m/>
    <m/>
    <m/>
    <m/>
    <s v="DELCIONE SILVA SANTOS"/>
    <n v="25310898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5"/>
    <n v="0.4458333333333333"/>
    <d v="1899-12-30T00:07:19"/>
    <x v="0"/>
    <x v="5"/>
    <s v="11"/>
    <x v="1"/>
    <x v="1"/>
    <n v="8522249"/>
    <n v="26463121"/>
    <d v="2022-04-14T10:42:27"/>
    <d v="2022-04-14T10:49:46"/>
    <x v="0"/>
    <s v="BIANCA MOREIRA TERCEIRO"/>
    <n v="17283"/>
    <s v="SARAH DE SOUSA PEREIRA"/>
    <x v="0"/>
    <s v="CONFIRMOU PRESENÇA NA LOJA"/>
    <s v="ACEITE"/>
    <x v="0"/>
    <m/>
    <m/>
    <n v="11961029752"/>
    <m/>
    <m/>
    <s v="Cacau_CC_12.04"/>
    <n v="1649943722183800"/>
    <s v="Preditivo"/>
    <n v="10738"/>
    <s v="CACAU SHOW CI"/>
    <s v="Não"/>
    <m/>
    <m/>
    <m/>
    <m/>
    <m/>
    <m/>
    <s v="Adriana de FÃ¡tima"/>
    <n v="316448368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5"/>
    <n v="0.45347222222222222"/>
    <d v="1899-12-30T00:06:34"/>
    <x v="0"/>
    <x v="5"/>
    <s v="19"/>
    <x v="1"/>
    <x v="1"/>
    <n v="8523700"/>
    <n v="26463200"/>
    <d v="2022-04-14T10:53:07"/>
    <d v="2022-04-14T10:59:41"/>
    <x v="0"/>
    <s v="BIANCA MOREIRA TERCEIRO"/>
    <n v="17283"/>
    <s v="SARAH DE SOUSA PEREIRA"/>
    <x v="0"/>
    <s v="CONFIRMOU PRESENÇA NA LOJA"/>
    <s v="ACEITE"/>
    <x v="0"/>
    <m/>
    <m/>
    <n v="19992834924"/>
    <m/>
    <m/>
    <s v="Cacau_CC_12.04"/>
    <n v="1649944361194770"/>
    <s v="Preditivo"/>
    <n v="10738"/>
    <s v="CACAU SHOW CI"/>
    <s v="Não"/>
    <m/>
    <m/>
    <m/>
    <m/>
    <m/>
    <m/>
    <s v="Guilherme Pereira dos Santos junior"/>
    <n v="2355006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6"/>
    <n v="0.46111111111111108"/>
    <d v="1899-12-30T00:00:50"/>
    <x v="0"/>
    <x v="5"/>
    <s v="11"/>
    <x v="1"/>
    <x v="1"/>
    <n v="8524921"/>
    <n v="26463291"/>
    <d v="2022-04-14T11:04:15"/>
    <d v="2022-04-14T11:05:05"/>
    <x v="0"/>
    <s v="BIANCA MOREIRA TERCEIRO"/>
    <n v="17283"/>
    <s v="SARAH DE SOUSA PEREIRA"/>
    <x v="1"/>
    <s v="PEDIU PARA LIGAR EM OUTRO MOMENTO"/>
    <s v="AGENDAMENTO"/>
    <x v="2"/>
    <m/>
    <m/>
    <n v="11977170478"/>
    <n v="11977170478"/>
    <d v="2022-04-14T15:00:00"/>
    <s v="Cacau_CC_12.04"/>
    <n v="1649945035210300"/>
    <s v="Preditivo"/>
    <n v="10738"/>
    <s v="CACAU SHOW CI"/>
    <s v="Não"/>
    <m/>
    <m/>
    <m/>
    <m/>
    <m/>
    <m/>
    <s v="Sara Alexsandra Viana FogaÃ§a Araujo"/>
    <n v="80660240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6"/>
    <n v="0.46597222222222223"/>
    <d v="1899-12-30T00:05:07"/>
    <x v="0"/>
    <x v="5"/>
    <s v="19"/>
    <x v="1"/>
    <x v="1"/>
    <n v="8525670"/>
    <n v="24073160"/>
    <d v="2022-04-14T11:11:22"/>
    <d v="2022-04-14T11:16:29"/>
    <x v="0"/>
    <s v="BIANCA MOREIRA TERCEIRO"/>
    <n v="17283"/>
    <s v="SARAH DE SOUSA PEREIRA"/>
    <x v="0"/>
    <s v="CONFIRMOU PRESENÇA NA LOJA"/>
    <s v="ACEITE"/>
    <x v="0"/>
    <m/>
    <m/>
    <n v="19983579902"/>
    <m/>
    <m/>
    <s v="Cacau_CC_28.03"/>
    <n v="1649945465222690"/>
    <s v="Preditivo"/>
    <n v="10738"/>
    <s v="CACAU SHOW CI"/>
    <s v="Não"/>
    <m/>
    <m/>
    <m/>
    <m/>
    <m/>
    <m/>
    <s v="Taiane Alves da Costa"/>
    <n v="48985468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6"/>
    <n v="0.47500000000000003"/>
    <d v="1899-12-30T00:00:58"/>
    <x v="0"/>
    <x v="5"/>
    <s v="11"/>
    <x v="1"/>
    <x v="1"/>
    <n v="8527402"/>
    <n v="25724740"/>
    <d v="2022-04-14T11:24:01"/>
    <d v="2022-04-14T11:24:59"/>
    <x v="0"/>
    <s v="BIANCA MOREIRA TERCEIRO"/>
    <n v="17283"/>
    <s v="SARAH DE SOUSA PEREIRA"/>
    <x v="1"/>
    <s v="PEDIU PARA LIGAR EM OUTRO MOMENTO"/>
    <s v="AGENDAMENTO"/>
    <x v="2"/>
    <m/>
    <m/>
    <n v="11951486121"/>
    <n v="11951486121"/>
    <d v="2022-04-14T16:00:00"/>
    <s v="Cacau_CC_11.04"/>
    <n v="1649946223241390"/>
    <s v="Preditivo"/>
    <n v="10738"/>
    <s v="CACAU SHOW CI"/>
    <s v="Não"/>
    <m/>
    <m/>
    <m/>
    <m/>
    <m/>
    <m/>
    <s v="Mariana de Lima"/>
    <n v="33427113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6"/>
    <n v="0.4770833333333333"/>
    <d v="1899-12-30T00:02:22"/>
    <x v="0"/>
    <x v="5"/>
    <s v="53"/>
    <x v="2"/>
    <x v="0"/>
    <n v="8527920"/>
    <n v="25462267"/>
    <d v="2022-04-14T11:27:20"/>
    <d v="2022-04-14T11:29:42"/>
    <x v="0"/>
    <s v="BIANCA MOREIRA TERCEIRO"/>
    <n v="17283"/>
    <s v="SARAH DE SOUSA PEREIRA"/>
    <x v="0"/>
    <s v="CONFIRMOU PRESENÇA NA LOJA"/>
    <s v="ACEITE"/>
    <x v="0"/>
    <m/>
    <m/>
    <n v="53991845912"/>
    <m/>
    <m/>
    <s v="Cacau_CC_07.04"/>
    <n v="1649946420246780"/>
    <s v="Preditivo"/>
    <n v="10738"/>
    <s v="CACAU SHOW CI"/>
    <s v="Não"/>
    <m/>
    <m/>
    <m/>
    <m/>
    <m/>
    <m/>
    <s v="CAROLINE LOPES DE OLIVEIRA"/>
    <n v="2320269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24"/>
    <n v="0.47916666666666669"/>
    <d v="1899-12-30T00:00:56"/>
    <x v="0"/>
    <x v="5"/>
    <s v="11"/>
    <x v="1"/>
    <x v="1"/>
    <n v="8528374"/>
    <n v="22945061"/>
    <d v="2022-04-14T11:30:27"/>
    <d v="2022-04-14T11:31:23"/>
    <x v="0"/>
    <s v="BIANCA MOREIRA TERCEIRO"/>
    <n v="17283"/>
    <s v="SARAH DE SOUSA PEREIRA"/>
    <x v="1"/>
    <s v="PEDIU PARA LIGAR EM OUTRO MOMENTO"/>
    <s v="AGENDAMENTO"/>
    <x v="2"/>
    <m/>
    <m/>
    <n v="11999758107"/>
    <n v="11999758107"/>
    <d v="2022-04-14T15:00:00"/>
    <s v="Cacau_CC_17.03"/>
    <n v="1649946601252190"/>
    <s v="Preditivo"/>
    <n v="10738"/>
    <s v="CACAU SHOW CI"/>
    <s v="Não"/>
    <m/>
    <m/>
    <m/>
    <m/>
    <m/>
    <m/>
    <s v="Kariny Leme"/>
    <n v="3979866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24"/>
    <n v="0.47986111111111113"/>
    <d v="1899-12-30T00:08:47"/>
    <x v="0"/>
    <x v="5"/>
    <s v="51"/>
    <x v="2"/>
    <x v="0"/>
    <n v="8528554"/>
    <n v="24165719"/>
    <d v="2022-04-14T11:31:37"/>
    <d v="2022-04-14T11:40:24"/>
    <x v="0"/>
    <s v="BIANCA MOREIRA TERCEIRO"/>
    <n v="17283"/>
    <s v="SARAH DE SOUSA PEREIRA"/>
    <x v="1"/>
    <s v="PEDIU PARA LIGAR EM OUTRO MOMENTO"/>
    <s v="AGENDAMENTO"/>
    <x v="2"/>
    <m/>
    <m/>
    <n v="51996817372"/>
    <n v="51996817372"/>
    <d v="2022-04-20T10:00:00"/>
    <s v="Cacau_CC_30.03"/>
    <n v="1649946673254420"/>
    <s v="Preditivo"/>
    <n v="10738"/>
    <s v="CACAU SHOW CI"/>
    <s v="Não"/>
    <m/>
    <m/>
    <m/>
    <m/>
    <m/>
    <m/>
    <s v="GABRIEL HAUSER DA SILVA"/>
    <n v="81917015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7"/>
    <n v="0.50902777777777775"/>
    <d v="1899-12-30T00:02:39"/>
    <x v="0"/>
    <x v="5"/>
    <s v="17"/>
    <x v="1"/>
    <x v="1"/>
    <n v="8534601"/>
    <n v="25536881"/>
    <d v="2022-04-14T12:13:43"/>
    <d v="2022-04-14T12:16:22"/>
    <x v="0"/>
    <s v="BIANCA MOREIRA TERCEIRO"/>
    <n v="17283"/>
    <s v="SARAH DE SOUSA PEREIRA"/>
    <x v="0"/>
    <s v="CONFIRMOU PRESENÇA NA LOJA"/>
    <s v="ACEITE"/>
    <x v="0"/>
    <m/>
    <m/>
    <n v="17992242758"/>
    <m/>
    <m/>
    <s v="Cacau_CC_08.04"/>
    <n v="1649949209310340"/>
    <s v="Preditivo"/>
    <n v="10738"/>
    <s v="CACAU SHOW CI"/>
    <s v="Não"/>
    <m/>
    <m/>
    <m/>
    <m/>
    <m/>
    <m/>
    <s v="Pablo Miguel de Souza"/>
    <n v="53122278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8"/>
    <n v="0.52222222222222225"/>
    <d v="1899-12-30T00:00:42"/>
    <x v="0"/>
    <x v="5"/>
    <s v="11"/>
    <x v="1"/>
    <x v="1"/>
    <n v="8537199"/>
    <n v="25724614"/>
    <d v="2022-04-14T12:32:53"/>
    <d v="2022-04-14T12:33:35"/>
    <x v="0"/>
    <s v="BIANCA MOREIRA TERCEIRO"/>
    <n v="17283"/>
    <s v="SARAH DE SOUSA PEREIRA"/>
    <x v="1"/>
    <s v="PEDIU PARA LIGAR EM OUTRO MOMENTO"/>
    <s v="AGENDAMENTO"/>
    <x v="2"/>
    <m/>
    <m/>
    <n v="11964383498"/>
    <n v="11964383498"/>
    <d v="2022-04-14T17:00:00"/>
    <s v="Cacau_CC_11.04"/>
    <n v="1649950366339180"/>
    <s v="Preditivo"/>
    <n v="10738"/>
    <s v="CACAU SHOW CI"/>
    <s v="Não"/>
    <m/>
    <m/>
    <m/>
    <m/>
    <m/>
    <m/>
    <s v="Barbara assis da silva"/>
    <n v="44757157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8"/>
    <n v="0.52847222222222223"/>
    <d v="1899-12-30T00:00:32"/>
    <x v="0"/>
    <x v="5"/>
    <s v="54"/>
    <x v="2"/>
    <x v="0"/>
    <n v="8538549"/>
    <n v="25386647"/>
    <d v="2022-04-14T12:41:56"/>
    <d v="2022-04-14T12:42:28"/>
    <x v="0"/>
    <s v="BIANCA MOREIRA TERCEIRO"/>
    <n v="17283"/>
    <s v="SARAH DE SOUSA PEREIRA"/>
    <x v="1"/>
    <s v="SOBRE HORÁRIOS DE ATENDIMENTO"/>
    <s v="AGENDAMENTO"/>
    <x v="4"/>
    <m/>
    <m/>
    <n v="54999488157"/>
    <n v="54999488157"/>
    <d v="2022-04-14T13:11:00"/>
    <s v="Cacau_CC_01.04"/>
    <n v="1649950894348950"/>
    <s v="Preditivo"/>
    <n v="10738"/>
    <s v="CACAU SHOW CI"/>
    <s v="Não"/>
    <m/>
    <m/>
    <m/>
    <m/>
    <m/>
    <m/>
    <s v="Priscila Moreira da Silva"/>
    <n v="3972815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8"/>
    <n v="0.53333333333333333"/>
    <d v="1899-12-30T00:00:36"/>
    <x v="0"/>
    <x v="5"/>
    <s v="11"/>
    <x v="1"/>
    <x v="1"/>
    <n v="8539477"/>
    <n v="24228109"/>
    <d v="2022-04-14T12:48:34"/>
    <d v="2022-04-14T12:49:10"/>
    <x v="0"/>
    <s v="BIANCA MOREIRA TERCEIRO"/>
    <n v="17283"/>
    <s v="SARAH DE SOUSA PEREIRA"/>
    <x v="1"/>
    <s v="PEDIU PARA LIGAR EM OUTRO MOMENTO"/>
    <s v="AGENDAMENTO"/>
    <x v="2"/>
    <m/>
    <m/>
    <n v="11911166321"/>
    <n v="11911166321"/>
    <d v="2022-04-14T19:00:00"/>
    <s v="Cacau_CC_31.03"/>
    <n v="1649951299359930"/>
    <s v="Preditivo"/>
    <n v="10738"/>
    <s v="CACAU SHOW CI"/>
    <s v="Não"/>
    <m/>
    <m/>
    <m/>
    <m/>
    <m/>
    <m/>
    <s v="Lucineia dos santos BrandÃ£o"/>
    <n v="239464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8"/>
    <n v="0.53402777777777777"/>
    <d v="1899-12-30T00:01:14"/>
    <x v="0"/>
    <x v="5"/>
    <s v="19"/>
    <x v="1"/>
    <x v="1"/>
    <n v="8539688"/>
    <n v="21688584"/>
    <d v="2022-04-14T12:49:58"/>
    <d v="2022-04-14T12:51:12"/>
    <x v="0"/>
    <s v="BIANCA MOREIRA TERCEIRO"/>
    <n v="17283"/>
    <s v="SARAH DE SOUSA PEREIRA"/>
    <x v="1"/>
    <s v="PREFERIU FALAR PELO WHATSAPP"/>
    <s v="AGENDAMENTO"/>
    <x v="1"/>
    <m/>
    <m/>
    <n v="19987189147"/>
    <n v="19987189147"/>
    <d v="2022-04-14T13:20:00"/>
    <s v="Cacau_CC_07.03.csv"/>
    <n v="1649951376361710"/>
    <s v="Preditivo"/>
    <n v="10738"/>
    <s v="CACAU SHOW CI"/>
    <s v="Não"/>
    <m/>
    <m/>
    <m/>
    <m/>
    <m/>
    <m/>
    <s v="INGRID APARECIDA BALDO DE OLIVEIRA"/>
    <n v="33616666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8"/>
    <n v="0.53888888888888886"/>
    <d v="1899-12-30T00:04:16"/>
    <x v="0"/>
    <x v="5"/>
    <s v="55"/>
    <x v="2"/>
    <x v="0"/>
    <n v="8540681"/>
    <n v="25724777"/>
    <d v="2022-04-14T12:56:52"/>
    <d v="2022-04-14T13:01:08"/>
    <x v="0"/>
    <s v="BIANCA MOREIRA TERCEIRO"/>
    <n v="17283"/>
    <s v="SARAH DE SOUSA PEREIRA"/>
    <x v="1"/>
    <s v="CLIENTE VAI ANALISAR A PROPOSTA"/>
    <s v="AGENDAMENTO"/>
    <x v="5"/>
    <m/>
    <m/>
    <n v="55991412131"/>
    <n v="55991412131"/>
    <d v="2022-04-14T13:30:00"/>
    <s v="Cacau_CC_11.04"/>
    <n v="1649951788368550"/>
    <s v="Preditivo"/>
    <n v="10738"/>
    <s v="CACAU SHOW CI"/>
    <s v="Não"/>
    <m/>
    <m/>
    <m/>
    <m/>
    <m/>
    <m/>
    <s v="JÃ©ssica Andressa Rockenbach Grade"/>
    <n v="2681569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9"/>
    <n v="0.54305555555555551"/>
    <d v="1899-12-30T00:03:26"/>
    <x v="0"/>
    <x v="5"/>
    <s v="55"/>
    <x v="2"/>
    <x v="0"/>
    <n v="8541430"/>
    <n v="25462260"/>
    <d v="2022-04-14T13:02:37"/>
    <d v="2022-04-14T13:06:03"/>
    <x v="0"/>
    <s v="BIANCA MOREIRA TERCEIRO"/>
    <n v="17283"/>
    <s v="SARAH DE SOUSA PEREIRA"/>
    <x v="0"/>
    <s v="CONFIRMOU PRESENÇA NA LOJA"/>
    <s v="ACEITE"/>
    <x v="0"/>
    <m/>
    <m/>
    <n v="55992053244"/>
    <m/>
    <m/>
    <s v="Cacau_CC_07.04"/>
    <n v="1649952142376640"/>
    <s v="Preditivo"/>
    <n v="10738"/>
    <s v="CACAU SHOW CI"/>
    <s v="Não"/>
    <m/>
    <m/>
    <m/>
    <m/>
    <m/>
    <m/>
    <s v="Sasha marquiele da Rosa Machado"/>
    <n v="4398662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9"/>
    <n v="0.54791666666666672"/>
    <d v="1899-12-30T00:05:19"/>
    <x v="1"/>
    <x v="5"/>
    <s v="13"/>
    <x v="1"/>
    <x v="1"/>
    <n v="8542071"/>
    <n v="25462370"/>
    <d v="2022-04-14T13:09:09"/>
    <d v="2022-04-14T13:14:28"/>
    <x v="0"/>
    <s v="SILVIO ANTONIO RIBEIRO BRUZACA JUNIOR"/>
    <n v="17286"/>
    <s v="SARAH DE SOUSA PEREIRA"/>
    <x v="0"/>
    <s v="CONFIRMOU PRESENÇA NA LOJA"/>
    <s v="ACEITE"/>
    <x v="0"/>
    <m/>
    <m/>
    <n v="13982311047"/>
    <m/>
    <m/>
    <s v="Cacau_CC_07.04"/>
    <n v="1649952522388460"/>
    <s v="Preditivo"/>
    <n v="10738"/>
    <s v="CACAU SHOW CI"/>
    <s v="Não"/>
    <m/>
    <m/>
    <m/>
    <m/>
    <m/>
    <m/>
    <s v="Robson Ademilson de Almeida"/>
    <n v="56334260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9"/>
    <n v="0.55347222222222225"/>
    <d v="1899-12-30T00:01:18"/>
    <x v="1"/>
    <x v="5"/>
    <s v="14"/>
    <x v="1"/>
    <x v="1"/>
    <n v="8542890"/>
    <n v="24072909"/>
    <d v="2022-04-14T13:17:02"/>
    <d v="2022-04-14T13:18:20"/>
    <x v="0"/>
    <s v="SILVIO ANTONIO RIBEIRO BRUZACA JUNIOR"/>
    <n v="17286"/>
    <s v="SARAH DE SOUSA PEREIRA"/>
    <x v="1"/>
    <s v="PEDIU PARA LIGAR EM OUTRO MOMENTO"/>
    <s v="AGENDAMENTO"/>
    <x v="2"/>
    <m/>
    <m/>
    <n v="14998719994"/>
    <n v="14998719994"/>
    <d v="2022-04-14T18:00:00"/>
    <s v="Cacau_CC_28.03"/>
    <n v="1649953003404700"/>
    <s v="Preditivo"/>
    <n v="10738"/>
    <s v="CACAU SHOW CI"/>
    <s v="Não"/>
    <m/>
    <m/>
    <m/>
    <m/>
    <m/>
    <m/>
    <s v="Ester Dias de Paula"/>
    <n v="51854719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9"/>
    <n v="0.55347222222222225"/>
    <d v="1899-12-30T00:03:39"/>
    <x v="2"/>
    <x v="5"/>
    <s v="54"/>
    <x v="2"/>
    <x v="0"/>
    <n v="8542902"/>
    <n v="24072997"/>
    <d v="2022-04-14T13:17:08"/>
    <d v="2022-04-14T13:20:47"/>
    <x v="0"/>
    <s v="ANA CAROLLYNE DA CRUZ MIRANDA"/>
    <n v="17281"/>
    <s v="SARAH DE SOUSA PEREIRA"/>
    <x v="1"/>
    <s v="PREFERIU FALAR PELO WHATSAPP"/>
    <s v="AGENDAMENTO"/>
    <x v="1"/>
    <m/>
    <m/>
    <n v="54992559014"/>
    <n v="54992559014"/>
    <d v="2022-04-14T13:50:00"/>
    <s v="Cacau_CC_28.03"/>
    <n v="1649953002404680"/>
    <s v="Preditivo"/>
    <n v="10738"/>
    <s v="CACAU SHOW CI"/>
    <s v="Não"/>
    <m/>
    <m/>
    <m/>
    <m/>
    <m/>
    <m/>
    <s v="Leonardo pereira de almeida"/>
    <n v="8724288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9"/>
    <n v="0.55625000000000002"/>
    <d v="1899-12-30T00:00:56"/>
    <x v="2"/>
    <x v="5"/>
    <s v="51"/>
    <x v="2"/>
    <x v="0"/>
    <n v="8543344"/>
    <n v="24165794"/>
    <d v="2022-04-14T13:21:17"/>
    <d v="2022-04-14T13:22:13"/>
    <x v="0"/>
    <s v="ANA CAROLLYNE DA CRUZ MIRANDA"/>
    <n v="17281"/>
    <s v="SARAH DE SOUSA PEREIRA"/>
    <x v="1"/>
    <s v="PEDIU PARA LIGAR EM OUTRO MOMENTO"/>
    <s v="AGENDAMENTO"/>
    <x v="2"/>
    <m/>
    <m/>
    <n v="51991397011"/>
    <n v="51991397011"/>
    <d v="2022-04-14T18:30:00"/>
    <s v="Cacau_CC_30.03"/>
    <n v="1649953257413830"/>
    <s v="Preditivo"/>
    <n v="10738"/>
    <s v="CACAU SHOW CI"/>
    <s v="Não"/>
    <m/>
    <m/>
    <m/>
    <m/>
    <m/>
    <m/>
    <s v="Lorena da Silva Vaz"/>
    <n v="3028924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9"/>
    <n v="0.55972222222222223"/>
    <d v="1899-12-30T00:00:50"/>
    <x v="0"/>
    <x v="5"/>
    <s v="11"/>
    <x v="1"/>
    <x v="1"/>
    <n v="8543958"/>
    <n v="25724696"/>
    <d v="2022-04-14T13:26:38"/>
    <d v="2022-04-14T13:27:28"/>
    <x v="0"/>
    <s v="BIANCA MOREIRA TERCEIRO"/>
    <n v="17283"/>
    <s v="SARAH DE SOUSA PEREIRA"/>
    <x v="1"/>
    <s v="PEDIU PARA LIGAR EM OUTRO MOMENTO"/>
    <s v="AGENDAMENTO"/>
    <x v="2"/>
    <m/>
    <m/>
    <n v="11930787891"/>
    <n v="11930787891"/>
    <d v="2022-04-14T19:00:00"/>
    <s v="Cacau_CC_11.04"/>
    <n v="1649953585425140"/>
    <s v="Preditivo"/>
    <n v="10738"/>
    <s v="CACAU SHOW CI"/>
    <s v="Não"/>
    <m/>
    <m/>
    <m/>
    <m/>
    <m/>
    <m/>
    <s v="Elisangela Alves"/>
    <n v="2521099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9"/>
    <n v="0.56041666666666667"/>
    <d v="1899-12-30T00:02:05"/>
    <x v="0"/>
    <x v="5"/>
    <s v="19"/>
    <x v="1"/>
    <x v="1"/>
    <n v="8544080"/>
    <n v="24165592"/>
    <d v="2022-04-14T13:27:45"/>
    <d v="2022-04-14T13:29:50"/>
    <x v="0"/>
    <s v="BIANCA MOREIRA TERCEIRO"/>
    <n v="17283"/>
    <s v="SARAH DE SOUSA PEREIRA"/>
    <x v="0"/>
    <s v="CONFIRMOU PRESENÇA NA LOJA"/>
    <s v="ACEITE"/>
    <x v="0"/>
    <m/>
    <m/>
    <n v="19998359151"/>
    <m/>
    <m/>
    <s v="Cacau_CC_30.03"/>
    <n v="1649953591425340"/>
    <s v="Preditivo"/>
    <n v="10738"/>
    <s v="CACAU SHOW CI"/>
    <s v="Não"/>
    <m/>
    <m/>
    <m/>
    <m/>
    <m/>
    <m/>
    <s v="Carolina Gomes da Silva Ferreira"/>
    <n v="22770349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9"/>
    <n v="0.55763888888888891"/>
    <d v="1899-12-30T00:08:15"/>
    <x v="1"/>
    <x v="5"/>
    <s v="14"/>
    <x v="1"/>
    <x v="1"/>
    <n v="8543598"/>
    <n v="25536931"/>
    <d v="2022-04-14T13:23:30"/>
    <d v="2022-04-14T13:31:45"/>
    <x v="0"/>
    <s v="SILVIO ANTONIO RIBEIRO BRUZACA JUNIOR"/>
    <n v="17286"/>
    <s v="SARAH DE SOUSA PEREIRA"/>
    <x v="0"/>
    <s v="CONFIRMOU PRESENÇA NA LOJA"/>
    <s v="ACEITE"/>
    <x v="0"/>
    <m/>
    <m/>
    <n v="14991277124"/>
    <m/>
    <m/>
    <s v="Cacau_CC_08.04"/>
    <n v="1649953394418640"/>
    <s v="Preditivo"/>
    <n v="10738"/>
    <s v="CACAU SHOW CI"/>
    <s v="Não"/>
    <m/>
    <m/>
    <m/>
    <m/>
    <m/>
    <m/>
    <s v="Andriele Camila da Luz"/>
    <n v="53681154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0"/>
    <n v="0.56666666666666665"/>
    <d v="1899-12-30T00:05:42"/>
    <x v="0"/>
    <x v="5"/>
    <s v="16"/>
    <x v="1"/>
    <x v="1"/>
    <n v="8544919"/>
    <n v="24165682"/>
    <d v="2022-04-14T13:36:36"/>
    <d v="2022-04-14T13:42:18"/>
    <x v="0"/>
    <s v="BIANCA MOREIRA TERCEIRO"/>
    <n v="17283"/>
    <s v="SARAH DE SOUSA PEREIRA"/>
    <x v="0"/>
    <s v="CONFIRMOU PRESENÇA NA LOJA"/>
    <s v="ACEITE"/>
    <x v="0"/>
    <m/>
    <m/>
    <n v="16992478678"/>
    <m/>
    <m/>
    <s v="Cacau_CC_30.03"/>
    <n v="1649954180437750"/>
    <s v="Preditivo"/>
    <n v="10738"/>
    <s v="CACAU SHOW CI"/>
    <s v="Não"/>
    <m/>
    <m/>
    <m/>
    <m/>
    <m/>
    <m/>
    <s v="Amanda vieira"/>
    <n v="477631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0"/>
    <n v="0.56666666666666665"/>
    <d v="1899-12-30T00:07:29"/>
    <x v="1"/>
    <x v="5"/>
    <s v="51"/>
    <x v="2"/>
    <x v="0"/>
    <n v="8544877"/>
    <n v="25462343"/>
    <d v="2022-04-14T13:36:07"/>
    <d v="2022-04-14T13:43:36"/>
    <x v="0"/>
    <s v="SILVIO ANTONIO RIBEIRO BRUZACA JUNIOR"/>
    <n v="17286"/>
    <s v="SARAH DE SOUSA PEREIRA"/>
    <x v="0"/>
    <s v="CONFIRMOU PRESENÇA NA LOJA"/>
    <s v="ACEITE"/>
    <x v="0"/>
    <m/>
    <m/>
    <n v="51989600979"/>
    <m/>
    <m/>
    <s v="Cacau_CC_07.04"/>
    <n v="1649954148437410"/>
    <s v="Preditivo"/>
    <n v="10738"/>
    <s v="CACAU SHOW CI"/>
    <s v="Não"/>
    <m/>
    <m/>
    <m/>
    <m/>
    <m/>
    <m/>
    <s v="Daiane ceistina rodrigues gomes"/>
    <n v="2455091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0"/>
    <n v="0.57152777777777775"/>
    <d v="1899-12-30T00:04:25"/>
    <x v="2"/>
    <x v="5"/>
    <s v="47"/>
    <x v="0"/>
    <x v="0"/>
    <n v="8545478"/>
    <n v="25724463"/>
    <d v="2022-04-14T13:43:22"/>
    <d v="2022-04-14T13:47:47"/>
    <x v="0"/>
    <s v="ANA CAROLLYNE DA CRUZ MIRANDA"/>
    <n v="17281"/>
    <s v="SARAH DE SOUSA PEREIRA"/>
    <x v="0"/>
    <s v="CONFIRMOU PRESENÇA NA LOJA"/>
    <s v="ACEITE"/>
    <x v="0"/>
    <m/>
    <m/>
    <n v="47996165323"/>
    <m/>
    <m/>
    <s v="Cacau_CC_11.04"/>
    <n v="1649954586441560"/>
    <s v="Preditivo"/>
    <n v="10738"/>
    <s v="CACAU SHOW CI"/>
    <s v="Não"/>
    <m/>
    <m/>
    <m/>
    <m/>
    <m/>
    <m/>
    <s v="Elisangela Pinheiro"/>
    <n v="3055225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0"/>
    <n v="0.57708333333333328"/>
    <d v="1899-12-30T00:00:34"/>
    <x v="1"/>
    <x v="5"/>
    <s v="55"/>
    <x v="2"/>
    <x v="0"/>
    <n v="8546187"/>
    <n v="25426031"/>
    <d v="2022-04-14T13:51:34"/>
    <d v="2022-04-14T13:52:08"/>
    <x v="0"/>
    <s v="SILVIO ANTONIO RIBEIRO BRUZACA JUNIOR"/>
    <n v="17286"/>
    <s v="SARAH DE SOUSA PEREIRA"/>
    <x v="1"/>
    <s v="CATÁLOGO/REVISTA"/>
    <s v="AGENDAMENTO"/>
    <x v="9"/>
    <m/>
    <m/>
    <n v="55999621117"/>
    <n v="55999621117"/>
    <d v="2022-04-14T14:22:00"/>
    <s v="Cacau_CC_04.04"/>
    <n v="1649955078445460"/>
    <s v="Preditivo"/>
    <n v="10738"/>
    <s v="CACAU SHOW CI"/>
    <s v="Não"/>
    <m/>
    <m/>
    <m/>
    <m/>
    <m/>
    <m/>
    <s v="Jessica Priscila Ventura"/>
    <n v="1220237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0"/>
    <n v="0.5805555555555556"/>
    <d v="1899-12-30T00:00:42"/>
    <x v="2"/>
    <x v="5"/>
    <s v="12"/>
    <x v="1"/>
    <x v="1"/>
    <n v="8546650"/>
    <n v="23637865"/>
    <d v="2022-04-14T13:56:02"/>
    <d v="2022-04-14T13:56:44"/>
    <x v="0"/>
    <s v="ANA CAROLLYNE DA CRUZ MIRANDA"/>
    <n v="17281"/>
    <s v="SARAH DE SOUSA PEREIRA"/>
    <x v="1"/>
    <s v="PEDIU PARA LIGAR EM OUTRO MOMENTO"/>
    <s v="AGENDAMENTO"/>
    <x v="2"/>
    <m/>
    <m/>
    <n v="12997074724"/>
    <n v="12997074724"/>
    <d v="2022-04-14T14:26:00"/>
    <s v="Cacau_CC_24.03"/>
    <n v="1649955272447190"/>
    <s v="Preditivo"/>
    <n v="10738"/>
    <s v="CACAU SHOW CI"/>
    <s v="Não"/>
    <m/>
    <m/>
    <m/>
    <m/>
    <m/>
    <m/>
    <s v="Cilene dos Santos Neves"/>
    <n v="274770208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0"/>
    <n v="0.5805555555555556"/>
    <d v="1899-12-30T00:00:40"/>
    <x v="0"/>
    <x v="5"/>
    <s v="17"/>
    <x v="1"/>
    <x v="1"/>
    <n v="8546733"/>
    <n v="25724550"/>
    <d v="2022-04-14T13:56:42"/>
    <d v="2022-04-14T13:57:22"/>
    <x v="0"/>
    <s v="BIANCA MOREIRA TERCEIRO"/>
    <n v="17283"/>
    <s v="SARAH DE SOUSA PEREIRA"/>
    <x v="1"/>
    <s v="PEDIU PARA LIGAR EM OUTRO MOMENTO"/>
    <s v="AGENDAMENTO"/>
    <x v="2"/>
    <m/>
    <m/>
    <n v="17991828705"/>
    <n v="17991828705"/>
    <d v="2022-04-14T18:00:00"/>
    <s v="Cacau_CC_11.04"/>
    <n v="1649955381448390"/>
    <s v="Preditivo"/>
    <n v="10738"/>
    <s v="CACAU SHOW CI"/>
    <s v="Não"/>
    <m/>
    <m/>
    <m/>
    <m/>
    <m/>
    <m/>
    <s v="Marcela da costa Felipe"/>
    <n v="4781747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0"/>
    <n v="0.58263888888888882"/>
    <d v="1899-12-30T00:02:41"/>
    <x v="0"/>
    <x v="5"/>
    <s v="54"/>
    <x v="2"/>
    <x v="0"/>
    <n v="8546972"/>
    <n v="25724490"/>
    <d v="2022-04-14T13:59:04"/>
    <d v="2022-04-14T14:01:45"/>
    <x v="0"/>
    <s v="BIANCA MOREIRA TERCEIRO"/>
    <n v="17283"/>
    <s v="SARAH DE SOUSA PEREIRA"/>
    <x v="0"/>
    <s v="CONFIRMOU PRESENÇA NA LOJA"/>
    <s v="ACEITE"/>
    <x v="0"/>
    <m/>
    <m/>
    <n v="54991060535"/>
    <m/>
    <m/>
    <s v="Cacau_CC_11.04"/>
    <n v="1649955522450140"/>
    <s v="Preditivo"/>
    <n v="10738"/>
    <s v="CACAU SHOW CI"/>
    <s v="Não"/>
    <m/>
    <m/>
    <m/>
    <m/>
    <m/>
    <m/>
    <s v="Fabiola Aparecida Dos Santos de Oliveira"/>
    <n v="4084951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1"/>
    <n v="0.58472222222222225"/>
    <d v="1899-12-30T00:00:44"/>
    <x v="0"/>
    <x v="5"/>
    <s v="53"/>
    <x v="2"/>
    <x v="0"/>
    <n v="8547327"/>
    <n v="25536771"/>
    <d v="2022-04-14T14:02:27"/>
    <d v="2022-04-14T14:03:11"/>
    <x v="0"/>
    <s v="BIANCA MOREIRA TERCEIRO"/>
    <n v="17283"/>
    <s v="SARAH DE SOUSA PEREIRA"/>
    <x v="1"/>
    <s v="PEDIU PARA LIGAR EM OUTRO MOMENTO"/>
    <s v="AGENDAMENTO"/>
    <x v="2"/>
    <m/>
    <m/>
    <n v="53999465123"/>
    <n v="53999465123"/>
    <d v="2022-04-14T15:00:00"/>
    <s v="Cacau_CC_08.04"/>
    <n v="1649955722453040"/>
    <s v="Preditivo"/>
    <n v="10738"/>
    <s v="CACAU SHOW CI"/>
    <s v="Não"/>
    <m/>
    <m/>
    <m/>
    <m/>
    <m/>
    <m/>
    <s v="Natieli Freitas de Oliveira"/>
    <n v="84111577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1"/>
    <n v="0.58333333333333337"/>
    <d v="1899-12-30T00:07:33"/>
    <x v="1"/>
    <x v="5"/>
    <s v="11"/>
    <x v="1"/>
    <x v="1"/>
    <n v="8547108"/>
    <n v="24072640"/>
    <d v="2022-04-14T14:00:25"/>
    <d v="2022-04-14T14:07:58"/>
    <x v="0"/>
    <s v="SILVIO ANTONIO RIBEIRO BRUZACA JUNIOR"/>
    <n v="17286"/>
    <s v="SARAH DE SOUSA PEREIRA"/>
    <x v="1"/>
    <s v="CLIENTE VAI ANALISAR A PROPOSTA"/>
    <s v="AGENDAMENTO"/>
    <x v="5"/>
    <m/>
    <m/>
    <n v="11987706187"/>
    <n v="11987706187"/>
    <d v="2022-04-21T14:37:00"/>
    <s v="Cacau_CC_28.03"/>
    <n v="1649955611451140"/>
    <s v="Preditivo"/>
    <n v="10738"/>
    <s v="CACAU SHOW CI"/>
    <s v="Não"/>
    <m/>
    <m/>
    <m/>
    <m/>
    <m/>
    <m/>
    <s v="Ana Carolina Ribeiro warzee Gabrilhana"/>
    <n v="37006186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1"/>
    <n v="0.58958333333333335"/>
    <d v="1899-12-30T00:02:23"/>
    <x v="1"/>
    <x v="5"/>
    <s v="11"/>
    <x v="1"/>
    <x v="1"/>
    <n v="8548034"/>
    <n v="23414213"/>
    <d v="2022-04-14T14:09:02"/>
    <d v="2022-04-14T14:11:25"/>
    <x v="0"/>
    <s v="SILVIO ANTONIO RIBEIRO BRUZACA JUNIOR"/>
    <n v="17286"/>
    <s v="SARAH DE SOUSA PEREIRA"/>
    <x v="1"/>
    <s v="CATÁLOGO/REVISTA"/>
    <s v="AGENDAMENTO"/>
    <x v="9"/>
    <m/>
    <m/>
    <n v="11912645936"/>
    <n v="11912645936"/>
    <d v="2022-04-14T14:41:00"/>
    <s v="Cacau_CC_21.03"/>
    <n v="1649956116458110"/>
    <s v="Preditivo"/>
    <n v="10738"/>
    <s v="CACAU SHOW CI"/>
    <s v="Não"/>
    <m/>
    <m/>
    <m/>
    <m/>
    <m/>
    <m/>
    <s v="Cristiana Marciano viveiros"/>
    <n v="42002135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1"/>
    <n v="0.59027777777777779"/>
    <d v="1899-12-30T00:02:34"/>
    <x v="0"/>
    <x v="5"/>
    <s v="13"/>
    <x v="1"/>
    <x v="1"/>
    <n v="8548221"/>
    <n v="25724565"/>
    <d v="2022-04-14T14:10:43"/>
    <d v="2022-04-14T14:13:17"/>
    <x v="0"/>
    <s v="BIANCA MOREIRA TERCEIRO"/>
    <n v="17283"/>
    <s v="SARAH DE SOUSA PEREIRA"/>
    <x v="0"/>
    <s v="CONFIRMOU PRESENÇA NA LOJA"/>
    <s v="ACEITE"/>
    <x v="0"/>
    <m/>
    <m/>
    <n v="13991162101"/>
    <m/>
    <m/>
    <s v="Cacau_CC_11.04"/>
    <n v="1649956222459130"/>
    <s v="Preditivo"/>
    <n v="10738"/>
    <s v="CACAU SHOW CI"/>
    <s v="Não"/>
    <m/>
    <m/>
    <m/>
    <m/>
    <m/>
    <m/>
    <s v="MARINA MONIQUE PEREIRA DE BARROS"/>
    <n v="42240850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1"/>
    <n v="0.59652777777777777"/>
    <d v="1899-12-30T00:00:13"/>
    <x v="2"/>
    <x v="5"/>
    <s v="54"/>
    <x v="2"/>
    <x v="0"/>
    <n v="8549176"/>
    <n v="23694374"/>
    <d v="2022-04-14T14:19:01"/>
    <d v="2022-04-14T14:19:14"/>
    <x v="0"/>
    <s v="ANA CAROLLYNE DA CRUZ MIRANDA"/>
    <n v="17281"/>
    <s v="SARAH DE SOUSA PEREIRA"/>
    <x v="0"/>
    <s v="CONFIRMOU PRESENÇA NA LOJA"/>
    <s v="ACEITE"/>
    <x v="0"/>
    <m/>
    <m/>
    <n v="54993227609"/>
    <m/>
    <m/>
    <s v="Cacau_CC_25.03.csv"/>
    <n v="1649956571463420"/>
    <s v="Preditivo"/>
    <n v="10738"/>
    <s v="CACAU SHOW CI"/>
    <s v="Não"/>
    <m/>
    <m/>
    <m/>
    <m/>
    <m/>
    <m/>
    <s v="Vanessa tumkel arcaro"/>
    <n v="3098295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1"/>
    <n v="0.59583333333333333"/>
    <d v="1899-12-30T00:07:21"/>
    <x v="1"/>
    <x v="5"/>
    <s v="54"/>
    <x v="2"/>
    <x v="0"/>
    <n v="8549167"/>
    <n v="25449620"/>
    <d v="2022-04-14T14:18:58"/>
    <d v="2022-04-14T14:26:19"/>
    <x v="0"/>
    <s v="SILVIO ANTONIO RIBEIRO BRUZACA JUNIOR"/>
    <n v="17286"/>
    <s v="SARAH DE SOUSA PEREIRA"/>
    <x v="1"/>
    <s v="PEDIU PARA LIGAR EM OUTRO MOMENTO"/>
    <s v="AGENDAMENTO"/>
    <x v="2"/>
    <m/>
    <m/>
    <n v="54996084273"/>
    <n v="54996084273"/>
    <d v="2022-04-14T18:20:00"/>
    <s v="Cacau_CC_06.04"/>
    <n v="1649956721466400"/>
    <s v="Preditivo"/>
    <n v="10738"/>
    <s v="CACAU SHOW CI"/>
    <s v="Não"/>
    <m/>
    <m/>
    <m/>
    <m/>
    <m/>
    <m/>
    <s v="Vanessa de almeida"/>
    <n v="3653499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1"/>
    <n v="0.60347222222222219"/>
    <d v="1899-12-30T00:00:06"/>
    <x v="2"/>
    <x v="5"/>
    <s v="15"/>
    <x v="1"/>
    <x v="1"/>
    <n v="8550356"/>
    <n v="25462372"/>
    <d v="2022-04-14T14:29:28"/>
    <d v="2022-04-14T14:29:34"/>
    <x v="0"/>
    <s v="ANA CAROLLYNE DA CRUZ MIRANDA"/>
    <n v="17281"/>
    <s v="SARAH DE SOUSA PEREIRA"/>
    <x v="1"/>
    <s v="PEDIU PARA LIGAR EM OUTRO MOMENTO"/>
    <s v="AGENDAMENTO"/>
    <x v="2"/>
    <m/>
    <m/>
    <n v="15991455760"/>
    <n v="15991455760"/>
    <d v="2022-04-14T14:59:00"/>
    <s v="Cacau_CC_07.04"/>
    <n v="1649957278472940"/>
    <s v="Preditivo"/>
    <n v="10738"/>
    <s v="CACAU SHOW CI"/>
    <s v="Não"/>
    <m/>
    <m/>
    <m/>
    <m/>
    <m/>
    <m/>
    <s v="Emanuel correia ferraz"/>
    <n v="212764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2"/>
    <n v="0.61249999999999993"/>
    <d v="1899-12-30T00:00:10"/>
    <x v="2"/>
    <x v="5"/>
    <s v="19"/>
    <x v="1"/>
    <x v="1"/>
    <n v="8551590"/>
    <n v="23638025"/>
    <d v="2022-04-14T14:42:05"/>
    <d v="2022-04-14T14:42:15"/>
    <x v="0"/>
    <s v="ANA CAROLLYNE DA CRUZ MIRANDA"/>
    <n v="17281"/>
    <s v="SARAH DE SOUSA PEREIRA"/>
    <x v="1"/>
    <s v="PEDIU PARA LIGAR EM OUTRO MOMENTO"/>
    <s v="AGENDAMENTO"/>
    <x v="2"/>
    <m/>
    <m/>
    <n v="19998285601"/>
    <n v="19998285601"/>
    <d v="2022-04-14T15:12:00"/>
    <s v="Cacau_CC_24.03"/>
    <n v="1649958024492020"/>
    <s v="Preditivo"/>
    <n v="10738"/>
    <s v="CACAU SHOW CI"/>
    <s v="Não"/>
    <m/>
    <m/>
    <m/>
    <m/>
    <m/>
    <m/>
    <s v="Taramins de souza"/>
    <n v="41329705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2"/>
    <n v="0.6069444444444444"/>
    <d v="1899-12-30T00:08:45"/>
    <x v="1"/>
    <x v="5"/>
    <s v="16"/>
    <x v="1"/>
    <x v="1"/>
    <n v="8550894"/>
    <n v="24073069"/>
    <d v="2022-04-14T14:34:52"/>
    <d v="2022-04-14T14:43:37"/>
    <x v="0"/>
    <s v="SILVIO ANTONIO RIBEIRO BRUZACA JUNIOR"/>
    <n v="17286"/>
    <s v="SARAH DE SOUSA PEREIRA"/>
    <x v="0"/>
    <s v="CONFIRMOU PRESENÇA NA LOJA"/>
    <s v="ACEITE"/>
    <x v="0"/>
    <m/>
    <m/>
    <n v="16997060844"/>
    <m/>
    <m/>
    <s v="Cacau_CC_28.03"/>
    <n v="1649957674482040"/>
    <s v="Preditivo"/>
    <n v="10738"/>
    <s v="CACAU SHOW CI"/>
    <s v="Não"/>
    <m/>
    <m/>
    <m/>
    <m/>
    <m/>
    <m/>
    <s v="Carolina Peixoto"/>
    <n v="440527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2"/>
    <n v="0.61458333333333337"/>
    <d v="1899-12-30T00:05:58"/>
    <x v="1"/>
    <x v="5"/>
    <s v="16"/>
    <x v="1"/>
    <x v="1"/>
    <n v="8551921"/>
    <n v="25462275"/>
    <d v="2022-04-14T14:45:09"/>
    <d v="2022-04-14T14:51:07"/>
    <x v="0"/>
    <s v="SILVIO ANTONIO RIBEIRO BRUZACA JUNIOR"/>
    <n v="17286"/>
    <s v="SARAH DE SOUSA PEREIRA"/>
    <x v="0"/>
    <s v="CONFIRMOU PRESENÇA NA LOJA"/>
    <s v="ACEITE"/>
    <x v="0"/>
    <m/>
    <m/>
    <n v="16994227123"/>
    <m/>
    <m/>
    <s v="Cacau_CC_07.04"/>
    <n v="1649958295500330"/>
    <s v="Preditivo"/>
    <n v="10738"/>
    <s v="CACAU SHOW CI"/>
    <s v="Não"/>
    <m/>
    <m/>
    <m/>
    <m/>
    <m/>
    <m/>
    <s v="christian de oliveira miquelino"/>
    <n v="43727850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2"/>
    <n v="0.62152777777777779"/>
    <d v="1899-12-30T00:00:58"/>
    <x v="2"/>
    <x v="5"/>
    <s v="14"/>
    <x v="1"/>
    <x v="1"/>
    <n v="8553022"/>
    <n v="25724465"/>
    <d v="2022-04-14T14:55:34"/>
    <d v="2022-04-14T14:56:32"/>
    <x v="0"/>
    <s v="ANA CAROLLYNE DA CRUZ MIRANDA"/>
    <n v="17281"/>
    <s v="SARAH DE SOUSA PEREIRA"/>
    <x v="1"/>
    <s v="PEDIU PARA LIGAR EM OUTRO MOMENTO"/>
    <s v="AGENDAMENTO"/>
    <x v="2"/>
    <m/>
    <m/>
    <n v="14996367542"/>
    <n v="14996367542"/>
    <d v="2022-04-14T15:26:00"/>
    <s v="Cacau_CC_11.04"/>
    <n v="1649958917520450"/>
    <s v="Preditivo"/>
    <n v="10738"/>
    <s v="CACAU SHOW CI"/>
    <s v="Não"/>
    <m/>
    <m/>
    <m/>
    <m/>
    <m/>
    <m/>
    <s v="Paola Renata Pinheiro Graneiro"/>
    <n v="42459658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2"/>
    <n v="0.62291666666666667"/>
    <d v="1899-12-30T00:01:59"/>
    <x v="2"/>
    <x v="5"/>
    <s v="11"/>
    <x v="1"/>
    <x v="1"/>
    <n v="8553264"/>
    <n v="25386661"/>
    <d v="2022-04-14T14:57:34"/>
    <d v="2022-04-14T14:59:33"/>
    <x v="0"/>
    <s v="ANA CAROLLYNE DA CRUZ MIRANDA"/>
    <n v="17281"/>
    <s v="SARAH DE SOUSA PEREIRA"/>
    <x v="2"/>
    <s v="JÁ COMPROU"/>
    <s v="RECUSA"/>
    <x v="6"/>
    <m/>
    <m/>
    <n v="11963800843"/>
    <m/>
    <m/>
    <s v="Cacau_CC_01.04"/>
    <n v="1649959033524240"/>
    <s v="Preditivo"/>
    <n v="10738"/>
    <s v="CACAU SHOW CI"/>
    <s v="Não"/>
    <m/>
    <m/>
    <m/>
    <m/>
    <m/>
    <m/>
    <s v="PRISCILLA PIRES DE SOUZA"/>
    <n v="42499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3"/>
    <n v="0.62638888888888888"/>
    <d v="1899-12-30T00:01:57"/>
    <x v="2"/>
    <x v="5"/>
    <s v="12"/>
    <x v="1"/>
    <x v="1"/>
    <n v="8553672"/>
    <n v="27230916"/>
    <d v="2022-04-14T15:02:14"/>
    <d v="2022-04-14T15:04:11"/>
    <x v="0"/>
    <s v="ANA CAROLLYNE DA CRUZ MIRANDA"/>
    <n v="17281"/>
    <s v="SARAH DE SOUSA PEREIRA"/>
    <x v="0"/>
    <s v="CONFIRMOU PRESENÇA NA LOJA"/>
    <s v="ACEITE"/>
    <x v="0"/>
    <m/>
    <m/>
    <n v="12988985881"/>
    <m/>
    <m/>
    <s v="Cacau_CC_14.04"/>
    <n v="1649959313532780"/>
    <s v="Preditivo"/>
    <n v="10738"/>
    <s v="CACAU SHOW CI"/>
    <s v="Não"/>
    <m/>
    <m/>
    <m/>
    <m/>
    <m/>
    <m/>
    <s v="LEONOR SALDANHA DA SILVA"/>
    <n v="37569329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3"/>
    <n v="0.62638888888888888"/>
    <d v="1899-12-30T00:06:54"/>
    <x v="1"/>
    <x v="5"/>
    <s v="19"/>
    <x v="1"/>
    <x v="1"/>
    <n v="8553705"/>
    <n v="27230922"/>
    <d v="2022-04-14T15:02:41"/>
    <d v="2022-04-14T15:09:35"/>
    <x v="0"/>
    <s v="SILVIO ANTONIO RIBEIRO BRUZACA JUNIOR"/>
    <n v="17286"/>
    <s v="SARAH DE SOUSA PEREIRA"/>
    <x v="1"/>
    <s v="CLIENTE VAI ANALISAR A PROPOSTA"/>
    <s v="AGENDAMENTO"/>
    <x v="5"/>
    <m/>
    <m/>
    <n v="19984105399"/>
    <n v="19984105399"/>
    <d v="2022-04-21T15:39:00"/>
    <s v="Cacau_CC_14.04"/>
    <n v="1649959332533220"/>
    <s v="Preditivo"/>
    <n v="10738"/>
    <s v="CACAU SHOW CI"/>
    <s v="Não"/>
    <m/>
    <m/>
    <m/>
    <m/>
    <m/>
    <m/>
    <s v="JÃºlia Mariana Pinto Alves"/>
    <n v="47736946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3"/>
    <n v="0.62986111111111109"/>
    <d v="1899-12-30T00:06:04"/>
    <x v="2"/>
    <x v="5"/>
    <s v="11"/>
    <x v="1"/>
    <x v="1"/>
    <n v="8554034"/>
    <n v="27230980"/>
    <d v="2022-04-14T15:07:42"/>
    <d v="2022-04-14T15:13:46"/>
    <x v="0"/>
    <s v="ANA CAROLLYNE DA CRUZ MIRANDA"/>
    <n v="17281"/>
    <s v="SARAH DE SOUSA PEREIRA"/>
    <x v="0"/>
    <s v="CONFIRMOU PRESENÇA NA LOJA"/>
    <s v="ACEITE"/>
    <x v="0"/>
    <m/>
    <m/>
    <n v="11983976109"/>
    <m/>
    <m/>
    <s v="Cacau_CC_14.04"/>
    <n v="1649959614540980"/>
    <s v="Preditivo"/>
    <n v="10738"/>
    <s v="CACAU SHOW CI"/>
    <s v="Não"/>
    <m/>
    <m/>
    <m/>
    <m/>
    <m/>
    <m/>
    <s v="CARMEM MARIA ANDREANI"/>
    <n v="84226080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3"/>
    <n v="0.63472222222222219"/>
    <d v="1899-12-30T00:03:49"/>
    <x v="2"/>
    <x v="5"/>
    <s v="16"/>
    <x v="1"/>
    <x v="1"/>
    <n v="8554590"/>
    <n v="27231066"/>
    <d v="2022-04-14T15:14:12"/>
    <d v="2022-04-14T15:18:01"/>
    <x v="0"/>
    <s v="ANA CAROLLYNE DA CRUZ MIRANDA"/>
    <n v="17281"/>
    <s v="SARAH DE SOUSA PEREIRA"/>
    <x v="0"/>
    <s v="CONFIRMOU PRESENÇA NA LOJA"/>
    <s v="ACEITE"/>
    <x v="0"/>
    <m/>
    <m/>
    <n v="16994549305"/>
    <m/>
    <m/>
    <s v="Cacau_CC_14.04"/>
    <n v="1649960027557860"/>
    <s v="Preditivo"/>
    <n v="10738"/>
    <s v="CACAU SHOW CI"/>
    <s v="Não"/>
    <m/>
    <m/>
    <m/>
    <m/>
    <m/>
    <m/>
    <s v="Marilia rocha da silva"/>
    <n v="32476603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3"/>
    <n v="0.64513888888888882"/>
    <d v="1899-12-30T00:02:24"/>
    <x v="1"/>
    <x v="5"/>
    <s v="11"/>
    <x v="1"/>
    <x v="1"/>
    <n v="8556154"/>
    <n v="22945071"/>
    <d v="2022-04-14T15:29:35"/>
    <d v="2022-04-14T15:31:59"/>
    <x v="0"/>
    <s v="SILVIO ANTONIO RIBEIRO BRUZACA JUNIOR"/>
    <n v="17286"/>
    <s v="SARAH DE SOUSA PEREIRA"/>
    <x v="1"/>
    <s v="CLIENTE VAI ANALISAR A PROPOSTA"/>
    <s v="AGENDAMENTO"/>
    <x v="5"/>
    <m/>
    <m/>
    <n v="11973070561"/>
    <n v="11973070561"/>
    <d v="2022-04-14T16:01:00"/>
    <s v="Cacau_CC_17.03"/>
    <n v="1649960956614040"/>
    <s v="Preditivo"/>
    <n v="10738"/>
    <s v="CACAU SHOW CI"/>
    <s v="Não"/>
    <m/>
    <m/>
    <m/>
    <m/>
    <m/>
    <m/>
    <s v="Nayara Alexandria dos santos"/>
    <n v="43642104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4"/>
    <n v="0.65763888888888888"/>
    <d v="1899-12-30T00:01:07"/>
    <x v="2"/>
    <x v="5"/>
    <s v="11"/>
    <x v="1"/>
    <x v="1"/>
    <n v="8558030"/>
    <n v="25426261"/>
    <d v="2022-04-14T15:47:39"/>
    <d v="2022-04-14T15:48:46"/>
    <x v="0"/>
    <s v="ANA CAROLLYNE DA CRUZ MIRANDA"/>
    <n v="17281"/>
    <s v="SARAH DE SOUSA PEREIRA"/>
    <x v="1"/>
    <s v="PEDIU PARA LIGAR EM OUTRO MOMENTO"/>
    <s v="AGENDAMENTO"/>
    <x v="2"/>
    <m/>
    <m/>
    <n v="11941262265"/>
    <n v="11941262265"/>
    <d v="2022-04-14T16:18:00"/>
    <s v="Cacau_CC_04.04"/>
    <n v="1649962033716570"/>
    <s v="Preditivo"/>
    <n v="10738"/>
    <s v="CACAU SHOW CI"/>
    <s v="Não"/>
    <m/>
    <m/>
    <m/>
    <m/>
    <m/>
    <m/>
    <s v="ThÃ¡bata Cristina de Almeida Costa"/>
    <n v="42740817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4"/>
    <n v="0.65833333333333333"/>
    <d v="1899-12-30T00:02:42"/>
    <x v="1"/>
    <x v="5"/>
    <s v="19"/>
    <x v="1"/>
    <x v="1"/>
    <n v="8558086"/>
    <n v="24165803"/>
    <d v="2022-04-14T15:48:05"/>
    <d v="2022-04-14T15:50:47"/>
    <x v="0"/>
    <s v="SILVIO ANTONIO RIBEIRO BRUZACA JUNIOR"/>
    <n v="17286"/>
    <s v="SARAH DE SOUSA PEREIRA"/>
    <x v="1"/>
    <s v="PEDIU PARA LIGAR EM OUTRO MOMENTO"/>
    <s v="AGENDAMENTO"/>
    <x v="2"/>
    <m/>
    <m/>
    <n v="19982648270"/>
    <n v="19982648270"/>
    <d v="2022-04-18T16:20:00"/>
    <s v="Cacau_CC_30.03"/>
    <n v="1649962072721630"/>
    <s v="Preditivo"/>
    <n v="10738"/>
    <s v="CACAU SHOW CI"/>
    <s v="Não"/>
    <m/>
    <m/>
    <m/>
    <m/>
    <m/>
    <m/>
    <s v="ADRIANO DE SOUZA PINTO"/>
    <n v="5463719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4"/>
    <n v="0.66041666666666665"/>
    <d v="1899-12-30T00:02:44"/>
    <x v="1"/>
    <x v="5"/>
    <s v="19"/>
    <x v="1"/>
    <x v="1"/>
    <n v="8558486"/>
    <n v="24165722"/>
    <d v="2022-04-14T15:51:41"/>
    <d v="2022-04-14T15:54:25"/>
    <x v="0"/>
    <s v="SILVIO ANTONIO RIBEIRO BRUZACA JUNIOR"/>
    <n v="17286"/>
    <s v="SARAH DE SOUSA PEREIRA"/>
    <x v="1"/>
    <s v="CLIENTE VAI ANALISAR A PROPOSTA"/>
    <s v="AGENDAMENTO"/>
    <x v="5"/>
    <m/>
    <m/>
    <n v="19995999250"/>
    <n v="19995999250"/>
    <d v="2022-04-25T16:23:00"/>
    <s v="Cacau_CC_30.03"/>
    <n v="1649962285737430"/>
    <s v="Preditivo"/>
    <n v="10738"/>
    <s v="CACAU SHOW CI"/>
    <s v="Não"/>
    <m/>
    <m/>
    <m/>
    <m/>
    <m/>
    <m/>
    <s v="Leandro Luiz Bueno da Silva"/>
    <n v="42268994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4"/>
    <n v="0.66180555555555554"/>
    <d v="1899-12-30T00:01:04"/>
    <x v="2"/>
    <x v="5"/>
    <s v="54"/>
    <x v="2"/>
    <x v="0"/>
    <n v="8558721"/>
    <n v="24072854"/>
    <d v="2022-04-14T15:53:50"/>
    <d v="2022-04-14T15:54:54"/>
    <x v="0"/>
    <s v="ANA CAROLLYNE DA CRUZ MIRANDA"/>
    <n v="17281"/>
    <s v="SARAH DE SOUSA PEREIRA"/>
    <x v="1"/>
    <s v="PEDIU PARA LIGAR EM OUTRO MOMENTO"/>
    <s v="AGENDAMENTO"/>
    <x v="2"/>
    <m/>
    <m/>
    <n v="54991678494"/>
    <n v="54991678494"/>
    <d v="2022-04-14T16:24:00"/>
    <s v="Cacau_CC_28.03"/>
    <n v="1649962411747910"/>
    <s v="Preditivo"/>
    <n v="10738"/>
    <s v="CACAU SHOW CI"/>
    <s v="Não"/>
    <m/>
    <m/>
    <m/>
    <m/>
    <m/>
    <m/>
    <s v="Manuela chaves pimentel"/>
    <n v="98464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5"/>
    <n v="0.66736111111111107"/>
    <d v="1899-12-30T00:01:36"/>
    <x v="2"/>
    <x v="5"/>
    <s v="16"/>
    <x v="1"/>
    <x v="1"/>
    <n v="8559463"/>
    <n v="24165734"/>
    <d v="2022-04-14T16:01:16"/>
    <d v="2022-04-14T16:02:52"/>
    <x v="0"/>
    <s v="ANA CAROLLYNE DA CRUZ MIRANDA"/>
    <n v="17281"/>
    <s v="SARAH DE SOUSA PEREIRA"/>
    <x v="1"/>
    <s v="CLIENTE VAI ANALISAR A PROPOSTA"/>
    <s v="AGENDAMENTO"/>
    <x v="5"/>
    <m/>
    <m/>
    <n v="16991164547"/>
    <n v="16991164547"/>
    <d v="2022-04-14T16:32:00"/>
    <s v="Cacau_CC_30.03"/>
    <n v="1649962863795470"/>
    <s v="Preditivo"/>
    <n v="10738"/>
    <s v="CACAU SHOW CI"/>
    <s v="Não"/>
    <m/>
    <m/>
    <m/>
    <m/>
    <m/>
    <m/>
    <s v="ThaynÃ¡ De Souza Jarnalo"/>
    <n v="514190248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5"/>
    <n v="0.66805555555555562"/>
    <d v="1899-12-30T00:00:50"/>
    <x v="1"/>
    <x v="5"/>
    <s v="51"/>
    <x v="2"/>
    <x v="0"/>
    <n v="8559565"/>
    <n v="22945169"/>
    <d v="2022-04-14T16:02:30"/>
    <d v="2022-04-14T16:03:20"/>
    <x v="0"/>
    <s v="SILVIO ANTONIO RIBEIRO BRUZACA JUNIOR"/>
    <n v="17286"/>
    <s v="SARAH DE SOUSA PEREIRA"/>
    <x v="1"/>
    <s v="PEDIU PARA LIGAR EM OUTRO MOMENTO"/>
    <s v="AGENDAMENTO"/>
    <x v="2"/>
    <m/>
    <m/>
    <n v="51986456450"/>
    <n v="51986456450"/>
    <d v="2022-04-14T16:33:00"/>
    <s v="Cacau_CC_17.03"/>
    <n v="1649962935805570"/>
    <s v="Preditivo"/>
    <n v="10738"/>
    <s v="CACAU SHOW CI"/>
    <s v="Não"/>
    <m/>
    <m/>
    <m/>
    <m/>
    <m/>
    <m/>
    <s v="Michelle Margutti da Silva"/>
    <n v="939359940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5"/>
    <n v="0.67013888888888884"/>
    <d v="1899-12-30T00:04:33"/>
    <x v="1"/>
    <x v="5"/>
    <s v="17"/>
    <x v="1"/>
    <x v="1"/>
    <n v="8559845"/>
    <n v="24073009"/>
    <d v="2022-04-14T16:05:41"/>
    <d v="2022-04-14T16:10:14"/>
    <x v="0"/>
    <s v="SILVIO ANTONIO RIBEIRO BRUZACA JUNIOR"/>
    <n v="17286"/>
    <s v="SARAH DE SOUSA PEREIRA"/>
    <x v="0"/>
    <s v="CONFIRMOU PRESENÇA NA LOJA"/>
    <s v="ACEITE"/>
    <x v="0"/>
    <m/>
    <m/>
    <n v="17981089121"/>
    <m/>
    <m/>
    <s v="Cacau_CC_28.03"/>
    <n v="1649963130829580"/>
    <s v="Preditivo"/>
    <n v="10738"/>
    <s v="CACAU SHOW CI"/>
    <s v="Não"/>
    <m/>
    <m/>
    <m/>
    <m/>
    <m/>
    <m/>
    <s v="Maria OlÃ­via Passos da Silva"/>
    <n v="4472121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5"/>
    <n v="0.67708333333333337"/>
    <d v="1899-12-30T00:06:15"/>
    <x v="2"/>
    <x v="5"/>
    <s v="16"/>
    <x v="1"/>
    <x v="1"/>
    <n v="8560835"/>
    <n v="23618487"/>
    <d v="2022-04-14T16:15:26"/>
    <d v="2022-04-14T16:21:41"/>
    <x v="0"/>
    <s v="ANA CAROLLYNE DA CRUZ MIRANDA"/>
    <n v="17281"/>
    <s v="SARAH DE SOUSA PEREIRA"/>
    <x v="0"/>
    <s v="CONFIRMOU PRESENÇA NA LOJA"/>
    <s v="ACEITE"/>
    <x v="0"/>
    <m/>
    <m/>
    <n v="16994365356"/>
    <m/>
    <m/>
    <s v="Cacau_CC_23.03"/>
    <n v="1649963710891890"/>
    <s v="Preditivo"/>
    <n v="10738"/>
    <s v="CACAU SHOW CI"/>
    <s v="Não"/>
    <m/>
    <m/>
    <m/>
    <m/>
    <m/>
    <m/>
    <s v="Vitoria Cristina Barbosa dias"/>
    <n v="506256478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5"/>
    <n v="0.67708333333333337"/>
    <d v="1899-12-30T00:08:03"/>
    <x v="1"/>
    <x v="5"/>
    <s v="16"/>
    <x v="1"/>
    <x v="1"/>
    <n v="8560831"/>
    <n v="25724788"/>
    <d v="2022-04-14T16:15:23"/>
    <d v="2022-04-14T16:23:26"/>
    <x v="0"/>
    <s v="SILVIO ANTONIO RIBEIRO BRUZACA JUNIOR"/>
    <n v="17286"/>
    <s v="SARAH DE SOUSA PEREIRA"/>
    <x v="0"/>
    <s v="CONFIRMOU PRESENÇA NA LOJA"/>
    <s v="ACEITE"/>
    <x v="0"/>
    <m/>
    <m/>
    <n v="16993272666"/>
    <m/>
    <m/>
    <s v="Cacau_CC_11.04"/>
    <n v="1649963696890260"/>
    <s v="Preditivo"/>
    <n v="10738"/>
    <s v="CACAU SHOW CI"/>
    <s v="Não"/>
    <m/>
    <m/>
    <m/>
    <m/>
    <m/>
    <m/>
    <s v="SÃ´nia LÃºcia Feliciano da Silva"/>
    <n v="1067308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5"/>
    <n v="0.68263888888888891"/>
    <d v="1899-12-30T00:01:08"/>
    <x v="2"/>
    <x v="5"/>
    <s v="12"/>
    <x v="1"/>
    <x v="1"/>
    <n v="8561619"/>
    <n v="23434336"/>
    <d v="2022-04-14T16:23:00"/>
    <d v="2022-04-14T16:24:08"/>
    <x v="0"/>
    <s v="ANA CAROLLYNE DA CRUZ MIRANDA"/>
    <n v="17281"/>
    <s v="SARAH DE SOUSA PEREIRA"/>
    <x v="1"/>
    <s v="PEDIU PARA LIGAR EM OUTRO MOMENTO"/>
    <s v="AGENDAMENTO"/>
    <x v="2"/>
    <m/>
    <m/>
    <n v="12991429408"/>
    <n v="12991429408"/>
    <d v="2022-04-14T16:58:00"/>
    <s v="Cacau_CC_22.03"/>
    <n v="1649964167938860"/>
    <s v="Preditivo"/>
    <n v="10738"/>
    <s v="CACAU SHOW CI"/>
    <s v="Não"/>
    <m/>
    <m/>
    <m/>
    <m/>
    <m/>
    <m/>
    <s v="Nicolas CorrÃªa Bastos"/>
    <n v="1301469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5"/>
    <n v="0.68680555555555556"/>
    <d v="1899-12-30T00:01:20"/>
    <x v="2"/>
    <x v="5"/>
    <s v="11"/>
    <x v="1"/>
    <x v="1"/>
    <n v="8562261"/>
    <n v="23694274"/>
    <d v="2022-04-14T16:29:33"/>
    <d v="2022-04-14T16:30:53"/>
    <x v="0"/>
    <s v="ANA CAROLLYNE DA CRUZ MIRANDA"/>
    <n v="17281"/>
    <s v="SARAH DE SOUSA PEREIRA"/>
    <x v="1"/>
    <s v="PEDIU PARA LIGAR EM OUTRO MOMENTO"/>
    <s v="AGENDAMENTO"/>
    <x v="2"/>
    <m/>
    <m/>
    <n v="11940576530"/>
    <n v="11940576530"/>
    <d v="2022-04-14T17:00:00"/>
    <s v="Cacau_CC_25.03.csv"/>
    <n v="1649964557985060"/>
    <s v="Preditivo"/>
    <n v="10738"/>
    <s v="CACAU SHOW CI"/>
    <s v="Não"/>
    <m/>
    <m/>
    <m/>
    <m/>
    <m/>
    <m/>
    <s v="SÃ´nia aparecida Firmino"/>
    <n v="15043791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6"/>
    <n v="0.6972222222222223"/>
    <d v="1899-12-30T00:01:12"/>
    <x v="1"/>
    <x v="5"/>
    <s v="51"/>
    <x v="2"/>
    <x v="0"/>
    <n v="8563812"/>
    <n v="27231021"/>
    <d v="2022-04-14T16:44:34"/>
    <d v="2022-04-14T16:45:46"/>
    <x v="0"/>
    <s v="SILVIO ANTONIO RIBEIRO BRUZACA JUNIOR"/>
    <n v="17286"/>
    <s v="SARAH DE SOUSA PEREIRA"/>
    <x v="1"/>
    <s v="PEDIU PARA LIGAR EM OUTRO MOMENTO"/>
    <s v="AGENDAMENTO"/>
    <x v="2"/>
    <m/>
    <m/>
    <n v="51984619008"/>
    <n v="51984619008"/>
    <d v="2022-04-14T18:10:00"/>
    <s v="Cacau_CC_14.04"/>
    <n v="1.64996545310788E+16"/>
    <s v="Preditivo"/>
    <n v="10738"/>
    <s v="CACAU SHOW CI"/>
    <s v="Não"/>
    <m/>
    <m/>
    <m/>
    <m/>
    <m/>
    <m/>
    <s v="Matheus Lima"/>
    <n v="2185227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6"/>
    <n v="0.7006944444444444"/>
    <d v="1899-12-30T00:01:06"/>
    <x v="2"/>
    <x v="5"/>
    <s v="51"/>
    <x v="2"/>
    <x v="0"/>
    <n v="8564285"/>
    <n v="27201851"/>
    <d v="2022-04-14T16:49:11"/>
    <d v="2022-04-14T16:50:17"/>
    <x v="0"/>
    <s v="ANA CAROLLYNE DA CRUZ MIRANDA"/>
    <n v="17281"/>
    <s v="SARAH DE SOUSA PEREIRA"/>
    <x v="1"/>
    <s v="PREFERIU FALAR PELO WHATSAPP"/>
    <s v="AGENDAMENTO"/>
    <x v="1"/>
    <m/>
    <m/>
    <n v="51981322640"/>
    <n v="51981322640"/>
    <d v="2022-04-14T17:20:00"/>
    <s v="Cacau_CC_13.04"/>
    <n v="1.64996573811109E+16"/>
    <s v="Preditivo"/>
    <n v="10738"/>
    <s v="CACAU SHOW CI"/>
    <s v="Não"/>
    <m/>
    <m/>
    <m/>
    <m/>
    <m/>
    <m/>
    <s v="juliana jahn feldmann"/>
    <n v="61393312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6"/>
    <n v="0.70138888888888884"/>
    <d v="1899-12-30T00:02:09"/>
    <x v="2"/>
    <x v="5"/>
    <s v="14"/>
    <x v="1"/>
    <x v="1"/>
    <n v="8564398"/>
    <n v="26463147"/>
    <d v="2022-04-14T16:50:24"/>
    <d v="2022-04-14T16:52:33"/>
    <x v="0"/>
    <s v="ANA CAROLLYNE DA CRUZ MIRANDA"/>
    <n v="17281"/>
    <s v="SARAH DE SOUSA PEREIRA"/>
    <x v="0"/>
    <s v="CONFIRMOU PRESENÇA NA LOJA"/>
    <s v="ACEITE"/>
    <x v="0"/>
    <m/>
    <m/>
    <n v="14991405823"/>
    <m/>
    <m/>
    <s v="Cacau_CC_12.04"/>
    <n v="1.64996579411175E+16"/>
    <s v="Preditivo"/>
    <n v="10738"/>
    <s v="CACAU SHOW CI"/>
    <s v="Não"/>
    <m/>
    <m/>
    <m/>
    <m/>
    <m/>
    <m/>
    <s v="Fernanda Regina Rosa do santos"/>
    <n v="3983626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6"/>
    <n v="0.70000000000000007"/>
    <d v="1899-12-30T00:06:08"/>
    <x v="1"/>
    <x v="5"/>
    <s v="16"/>
    <x v="1"/>
    <x v="1"/>
    <n v="8564233"/>
    <n v="27231110"/>
    <d v="2022-04-14T16:48:48"/>
    <d v="2022-04-14T16:54:56"/>
    <x v="0"/>
    <s v="SILVIO ANTONIO RIBEIRO BRUZACA JUNIOR"/>
    <n v="17286"/>
    <s v="SARAH DE SOUSA PEREIRA"/>
    <x v="0"/>
    <s v="CONFIRMOU PRESENÇA NA LOJA"/>
    <s v="ACEITE"/>
    <x v="0"/>
    <m/>
    <m/>
    <n v="16994570069"/>
    <m/>
    <m/>
    <s v="Cacau_CC_14.04"/>
    <n v="1.64996570911074E+16"/>
    <s v="Preditivo"/>
    <n v="10738"/>
    <s v="CACAU SHOW CI"/>
    <s v="Não"/>
    <m/>
    <m/>
    <m/>
    <m/>
    <m/>
    <m/>
    <s v="Naira Cristina Gomes Bardella"/>
    <n v="3909409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6"/>
    <n v="0.70486111111111116"/>
    <d v="1899-12-30T00:07:47"/>
    <x v="1"/>
    <x v="5"/>
    <s v="14"/>
    <x v="1"/>
    <x v="1"/>
    <n v="8564786"/>
    <n v="25536909"/>
    <d v="2022-04-14T16:55:26"/>
    <d v="2022-04-14T17:03:13"/>
    <x v="0"/>
    <s v="SILVIO ANTONIO RIBEIRO BRUZACA JUNIOR"/>
    <n v="17286"/>
    <s v="SARAH DE SOUSA PEREIRA"/>
    <x v="0"/>
    <s v="CONFIRMOU PRESENÇA NA LOJA"/>
    <s v="ACEITE"/>
    <x v="0"/>
    <m/>
    <m/>
    <n v="14981994322"/>
    <m/>
    <m/>
    <s v="Cacau_CC_08.04"/>
    <n v="1.6499660961153E+16"/>
    <s v="Preditivo"/>
    <n v="10738"/>
    <s v="CACAU SHOW CI"/>
    <s v="Não"/>
    <m/>
    <m/>
    <m/>
    <m/>
    <m/>
    <m/>
    <s v="ThainÃ¡ Miranda Caetano"/>
    <n v="43314172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7"/>
    <n v="0.71180555555555547"/>
    <d v="1899-12-30T00:02:51"/>
    <x v="2"/>
    <x v="5"/>
    <s v="51"/>
    <x v="2"/>
    <x v="0"/>
    <n v="8565283"/>
    <n v="25536795"/>
    <d v="2022-04-14T17:05:30"/>
    <d v="2022-04-14T17:08:21"/>
    <x v="0"/>
    <s v="ANA CAROLLYNE DA CRUZ MIRANDA"/>
    <n v="17281"/>
    <s v="SARAH DE SOUSA PEREIRA"/>
    <x v="1"/>
    <s v="PEDIU PARA LIGAR EM OUTRO MOMENTO"/>
    <s v="AGENDAMENTO"/>
    <x v="2"/>
    <m/>
    <m/>
    <n v="51993516334"/>
    <n v="51993516334"/>
    <d v="2022-04-14T17:36:00"/>
    <s v="Cacau_CC_08.04"/>
    <n v="1.64996671311945E+16"/>
    <s v="Preditivo"/>
    <n v="10738"/>
    <s v="CACAU SHOW CI"/>
    <s v="Não"/>
    <m/>
    <m/>
    <m/>
    <m/>
    <m/>
    <m/>
    <s v="Kamilla Soares dos Santos"/>
    <n v="2549916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7"/>
    <n v="0.71458333333333324"/>
    <d v="1899-12-30T00:00:37"/>
    <x v="1"/>
    <x v="5"/>
    <s v="17"/>
    <x v="1"/>
    <x v="1"/>
    <n v="8565476"/>
    <n v="24165831"/>
    <d v="2022-04-14T17:09:30"/>
    <d v="2022-04-14T17:10:07"/>
    <x v="0"/>
    <s v="SILVIO ANTONIO RIBEIRO BRUZACA JUNIOR"/>
    <n v="17286"/>
    <s v="SARAH DE SOUSA PEREIRA"/>
    <x v="0"/>
    <s v="CONFIRMOU PRESENÇA NA LOJA"/>
    <s v="ACEITE"/>
    <x v="0"/>
    <m/>
    <m/>
    <n v="17997080466"/>
    <m/>
    <m/>
    <s v="Cacau_CC_30.03"/>
    <m/>
    <s v="Consulta De Cliente"/>
    <n v="10738"/>
    <s v="CACAU SHOW CI"/>
    <s v="Não"/>
    <m/>
    <m/>
    <m/>
    <m/>
    <m/>
    <m/>
    <s v="Aline Carmo Correa Costa"/>
    <n v="34673372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7"/>
    <n v="0.71666666666666667"/>
    <d v="1899-12-30T00:00:49"/>
    <x v="2"/>
    <x v="5"/>
    <s v="11"/>
    <x v="1"/>
    <x v="1"/>
    <n v="8565592"/>
    <n v="27230938"/>
    <d v="2022-04-14T17:12:00"/>
    <d v="2022-04-14T17:12:49"/>
    <x v="0"/>
    <s v="ANA CAROLLYNE DA CRUZ MIRANDA"/>
    <n v="17281"/>
    <s v="SARAH DE SOUSA PEREIRA"/>
    <x v="1"/>
    <s v="PEDIU PARA LIGAR EM OUTRO MOMENTO"/>
    <s v="AGENDAMENTO"/>
    <x v="2"/>
    <m/>
    <m/>
    <n v="11987968259"/>
    <n v="11987968259"/>
    <d v="2022-04-14T18:00:00"/>
    <s v="Cacau_CC_14.04"/>
    <n v="1.64996710512015E+16"/>
    <s v="Preditivo"/>
    <n v="10738"/>
    <s v="CACAU SHOW CI"/>
    <s v="Não"/>
    <m/>
    <m/>
    <m/>
    <m/>
    <m/>
    <m/>
    <s v="Crislaine aparecida de oliveira medeiros"/>
    <n v="451746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7"/>
    <n v="0.71736111111111101"/>
    <d v="1899-12-30T00:01:23"/>
    <x v="2"/>
    <x v="5"/>
    <s v="14"/>
    <x v="1"/>
    <x v="1"/>
    <n v="8565695"/>
    <n v="27230944"/>
    <d v="2022-04-14T17:13:17"/>
    <d v="2022-04-14T17:14:40"/>
    <x v="0"/>
    <s v="ANA CAROLLYNE DA CRUZ MIRANDA"/>
    <n v="17281"/>
    <s v="SARAH DE SOUSA PEREIRA"/>
    <x v="1"/>
    <s v="PEDIU PARA LIGAR EM OUTRO MOMENTO"/>
    <s v="AGENDAMENTO"/>
    <x v="2"/>
    <m/>
    <m/>
    <n v="14997390653"/>
    <n v="14997390653"/>
    <d v="2022-04-14T17:44:00"/>
    <s v="Cacau_CC_14.04"/>
    <n v="1.64996714412046E+16"/>
    <s v="Preditivo"/>
    <n v="10738"/>
    <s v="CACAU SHOW CI"/>
    <s v="Não"/>
    <m/>
    <m/>
    <m/>
    <m/>
    <m/>
    <m/>
    <s v="Cintia Cristina Polezel Mendes"/>
    <n v="253866128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7"/>
    <n v="0.71597222222222223"/>
    <d v="1899-12-30T00:11:15"/>
    <x v="1"/>
    <x v="5"/>
    <s v="55"/>
    <x v="2"/>
    <x v="0"/>
    <n v="8565575"/>
    <n v="27230930"/>
    <d v="2022-04-14T17:11:44"/>
    <d v="2022-04-14T17:22:59"/>
    <x v="0"/>
    <s v="SILVIO ANTONIO RIBEIRO BRUZACA JUNIOR"/>
    <n v="17286"/>
    <s v="SARAH DE SOUSA PEREIRA"/>
    <x v="0"/>
    <s v="CONFIRMOU PRESENÇA NA LOJA"/>
    <s v="ACEITE"/>
    <x v="0"/>
    <m/>
    <m/>
    <n v="55984695317"/>
    <m/>
    <m/>
    <s v="Cacau_CC_14.04"/>
    <n v="1.64996708011997E+16"/>
    <s v="Preditivo"/>
    <n v="10738"/>
    <s v="CACAU SHOW CI"/>
    <s v="Não"/>
    <m/>
    <m/>
    <m/>
    <m/>
    <m/>
    <m/>
    <s v="LetÃ­cia Renata Kettermann"/>
    <n v="83079440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7"/>
    <n v="0.72430555555555554"/>
    <d v="1899-12-30T00:01:18"/>
    <x v="1"/>
    <x v="5"/>
    <s v="51"/>
    <x v="2"/>
    <x v="0"/>
    <n v="8566478"/>
    <n v="27231068"/>
    <d v="2022-04-14T17:23:37"/>
    <d v="2022-04-14T17:24:55"/>
    <x v="0"/>
    <s v="SILVIO ANTONIO RIBEIRO BRUZACA JUNIOR"/>
    <n v="17286"/>
    <s v="SARAH DE SOUSA PEREIRA"/>
    <x v="1"/>
    <s v="PEDIU PARA LIGAR EM OUTRO MOMENTO"/>
    <s v="AGENDAMENTO"/>
    <x v="2"/>
    <m/>
    <m/>
    <n v="51989358055"/>
    <n v="51989358055"/>
    <d v="2022-04-14T19:10:00"/>
    <s v="Cacau_CC_14.04"/>
    <n v="1.64996779712708E+16"/>
    <s v="Preditivo"/>
    <n v="10738"/>
    <s v="CACAU SHOW CI"/>
    <s v="Não"/>
    <m/>
    <m/>
    <m/>
    <m/>
    <m/>
    <m/>
    <s v="Leo Teixeira"/>
    <n v="3312610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7"/>
    <n v="0.72569444444444453"/>
    <d v="1899-12-30T00:05:41"/>
    <x v="1"/>
    <x v="5"/>
    <s v="34"/>
    <x v="4"/>
    <x v="1"/>
    <n v="8566590"/>
    <n v="27231093"/>
    <d v="2022-04-14T17:25:11"/>
    <d v="2022-04-14T17:30:52"/>
    <x v="0"/>
    <s v="SILVIO ANTONIO RIBEIRO BRUZACA JUNIOR"/>
    <n v="17286"/>
    <s v="SARAH DE SOUSA PEREIRA"/>
    <x v="0"/>
    <s v="CONFIRMOU PRESENÇA NA LOJA"/>
    <s v="ACEITE"/>
    <x v="0"/>
    <m/>
    <m/>
    <n v="34999407899"/>
    <m/>
    <m/>
    <s v="Cacau_CC_14.04"/>
    <n v="1.64996789312849E+16"/>
    <s v="Preditivo"/>
    <n v="10738"/>
    <s v="CACAU SHOW CI"/>
    <s v="Não"/>
    <m/>
    <m/>
    <m/>
    <m/>
    <m/>
    <m/>
    <s v="AMANDA ESTER DOS SANTOS LAI"/>
    <n v="81955726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7"/>
    <n v="0.72638888888888886"/>
    <d v="1899-12-30T00:08:05"/>
    <x v="2"/>
    <x v="5"/>
    <s v="11"/>
    <x v="1"/>
    <x v="1"/>
    <n v="8566721"/>
    <n v="27201785"/>
    <d v="2022-04-14T17:26:49"/>
    <d v="2022-04-14T17:34:54"/>
    <x v="0"/>
    <s v="ANA CAROLLYNE DA CRUZ MIRANDA"/>
    <n v="17281"/>
    <s v="SARAH DE SOUSA PEREIRA"/>
    <x v="0"/>
    <s v="CONFIRMOU PRESENÇA NA LOJA"/>
    <s v="ACEITE"/>
    <x v="0"/>
    <m/>
    <m/>
    <n v="11948505148"/>
    <m/>
    <m/>
    <s v="Cacau_CC_13.04"/>
    <n v="1.64996798512952E+16"/>
    <s v="Preditivo"/>
    <n v="10738"/>
    <s v="CACAU SHOW CI"/>
    <s v="Não"/>
    <m/>
    <m/>
    <m/>
    <m/>
    <m/>
    <m/>
    <s v="Tatiane Siqueira Zandona"/>
    <n v="22575460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8"/>
    <n v="0.73055555555555562"/>
    <d v="1899-12-30T00:10:43"/>
    <x v="1"/>
    <x v="5"/>
    <s v="11"/>
    <x v="1"/>
    <x v="1"/>
    <n v="8567130"/>
    <n v="27201833"/>
    <d v="2022-04-14T17:32:02"/>
    <d v="2022-04-14T17:42:45"/>
    <x v="0"/>
    <s v="SILVIO ANTONIO RIBEIRO BRUZACA JUNIOR"/>
    <n v="17286"/>
    <s v="SARAH DE SOUSA PEREIRA"/>
    <x v="0"/>
    <s v="CONFIRMOU PRESENÇA NA LOJA"/>
    <s v="ACEITE"/>
    <x v="0"/>
    <m/>
    <m/>
    <n v="11963861413"/>
    <m/>
    <m/>
    <s v="Cacau_CC_13.04"/>
    <n v="1.64996828013234E+16"/>
    <s v="Preditivo"/>
    <n v="10738"/>
    <s v="CACAU SHOW CI"/>
    <s v="Não"/>
    <m/>
    <m/>
    <m/>
    <m/>
    <m/>
    <m/>
    <s v="ELIANA BENEDITA DOS SANTOS"/>
    <n v="25525083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9"/>
    <n v="0.75208333333333333"/>
    <d v="1899-12-30T00:02:16"/>
    <x v="2"/>
    <x v="5"/>
    <s v="11"/>
    <x v="1"/>
    <x v="1"/>
    <n v="8569524"/>
    <n v="26463134"/>
    <d v="2022-04-14T18:03:44"/>
    <d v="2022-04-14T18:06:00"/>
    <x v="0"/>
    <s v="ANA CAROLLYNE DA CRUZ MIRANDA"/>
    <n v="17281"/>
    <s v="SARAH DE SOUSA PEREIRA"/>
    <x v="1"/>
    <s v="PEDIU PARA LIGAR EM OUTRO MOMENTO"/>
    <s v="AGENDAMENTO"/>
    <x v="2"/>
    <m/>
    <m/>
    <n v="11912865517"/>
    <n v="11912865517"/>
    <d v="2022-04-14T18:34:00"/>
    <s v="Cacau_CC_12.04"/>
    <n v="1.64997021315258E+16"/>
    <s v="Preditivo"/>
    <n v="10738"/>
    <s v="CACAU SHOW CI"/>
    <s v="Não"/>
    <m/>
    <m/>
    <m/>
    <m/>
    <m/>
    <m/>
    <s v="Maria Cristina Silvestre Nunes"/>
    <n v="4501142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9"/>
    <n v="0.75138888888888899"/>
    <d v="1899-12-30T00:05:10"/>
    <x v="1"/>
    <x v="5"/>
    <s v="11"/>
    <x v="1"/>
    <x v="1"/>
    <n v="8569455"/>
    <n v="26463117"/>
    <d v="2022-04-14T18:02:50"/>
    <d v="2022-04-14T18:08:00"/>
    <x v="0"/>
    <s v="SILVIO ANTONIO RIBEIRO BRUZACA JUNIOR"/>
    <n v="17286"/>
    <s v="SARAH DE SOUSA PEREIRA"/>
    <x v="0"/>
    <s v="CONFIRMOU PRESENÇA NA LOJA"/>
    <s v="ACEITE"/>
    <x v="0"/>
    <m/>
    <m/>
    <n v="11970603511"/>
    <m/>
    <m/>
    <s v="Cacau_CC_12.04"/>
    <n v="1.64997015915192E+16"/>
    <s v="Preditivo"/>
    <n v="10738"/>
    <s v="CACAU SHOW CI"/>
    <s v="Não"/>
    <m/>
    <m/>
    <m/>
    <m/>
    <m/>
    <m/>
    <s v="Luana da Silva raul fagundes"/>
    <n v="437326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9"/>
    <n v="0.75694444444444453"/>
    <d v="1899-12-30T00:02:29"/>
    <x v="2"/>
    <x v="5"/>
    <s v="11"/>
    <x v="1"/>
    <x v="1"/>
    <n v="8569977"/>
    <n v="26463233"/>
    <d v="2022-04-14T18:10:30"/>
    <d v="2022-04-14T18:12:59"/>
    <x v="0"/>
    <s v="ANA CAROLLYNE DA CRUZ MIRANDA"/>
    <n v="17281"/>
    <s v="SARAH DE SOUSA PEREIRA"/>
    <x v="1"/>
    <s v="CLIENTE VAI ANALISAR A PROPOSTA"/>
    <s v="AGENDAMENTO"/>
    <x v="5"/>
    <m/>
    <m/>
    <n v="11961220454"/>
    <n v="11961220454"/>
    <d v="2022-04-14T18:42:00"/>
    <s v="Cacau_CC_12.04"/>
    <n v="1.64997060515928E+16"/>
    <s v="Preditivo"/>
    <n v="10738"/>
    <s v="CACAU SHOW CI"/>
    <s v="Não"/>
    <m/>
    <m/>
    <m/>
    <m/>
    <m/>
    <m/>
    <s v="Marjorie Fernandes Vidal"/>
    <n v="42560549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9"/>
    <n v="0.75555555555555554"/>
    <d v="1899-12-30T00:08:08"/>
    <x v="1"/>
    <x v="5"/>
    <s v="49"/>
    <x v="0"/>
    <x v="0"/>
    <n v="8569841"/>
    <n v="26463192"/>
    <d v="2022-04-14T18:08:26"/>
    <d v="2022-04-14T18:16:34"/>
    <x v="0"/>
    <s v="SILVIO ANTONIO RIBEIRO BRUZACA JUNIOR"/>
    <n v="17286"/>
    <s v="SARAH DE SOUSA PEREIRA"/>
    <x v="0"/>
    <s v="CONFIRMOU PRESENÇA NA LOJA"/>
    <s v="ACEITE"/>
    <x v="0"/>
    <m/>
    <m/>
    <n v="49991377529"/>
    <m/>
    <m/>
    <s v="Cacau_CC_12.04"/>
    <n v="1.64997044915735E+16"/>
    <s v="Preditivo"/>
    <n v="10738"/>
    <s v="CACAU SHOW CI"/>
    <s v="Não"/>
    <m/>
    <m/>
    <m/>
    <m/>
    <m/>
    <m/>
    <s v="RENATA APARECIDA OLIVEIRA"/>
    <n v="11765459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9"/>
    <n v="0.75902777777777775"/>
    <d v="1899-12-30T00:03:10"/>
    <x v="2"/>
    <x v="5"/>
    <s v="53"/>
    <x v="2"/>
    <x v="0"/>
    <n v="8570196"/>
    <n v="26463271"/>
    <d v="2022-04-14T18:13:20"/>
    <d v="2022-04-14T18:16:30"/>
    <x v="0"/>
    <s v="ANA CAROLLYNE DA CRUZ MIRANDA"/>
    <n v="17281"/>
    <s v="SARAH DE SOUSA PEREIRA"/>
    <x v="0"/>
    <s v="CONFIRMOU PRESENÇA NA LOJA"/>
    <s v="ACEITE"/>
    <x v="0"/>
    <m/>
    <m/>
    <n v="53999724544"/>
    <m/>
    <m/>
    <s v="Cacau_CC_12.04"/>
    <n v="1.64997075916117E+16"/>
    <s v="Preditivo"/>
    <n v="10738"/>
    <s v="CACAU SHOW CI"/>
    <s v="Não"/>
    <m/>
    <m/>
    <m/>
    <m/>
    <m/>
    <m/>
    <s v="Taiane Tavares Ribeiro"/>
    <n v="3605022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9"/>
    <n v="0.76458333333333339"/>
    <d v="1899-12-30T00:00:25"/>
    <x v="2"/>
    <x v="5"/>
    <s v="12"/>
    <x v="1"/>
    <x v="1"/>
    <n v="8570808"/>
    <n v="25724799"/>
    <d v="2022-04-14T18:21:23"/>
    <d v="2022-04-14T18:21:48"/>
    <x v="0"/>
    <s v="ANA CAROLLYNE DA CRUZ MIRANDA"/>
    <n v="17281"/>
    <s v="SARAH DE SOUSA PEREIRA"/>
    <x v="0"/>
    <s v="CONFIRMOU PRESENÇA NA LOJA"/>
    <s v="ACEITE"/>
    <x v="0"/>
    <m/>
    <m/>
    <n v="12981962271"/>
    <m/>
    <m/>
    <s v="Cacau_CC_11.04"/>
    <n v="1.64997105516541E+16"/>
    <s v="Preditivo"/>
    <n v="10738"/>
    <s v="CACAU SHOW CI"/>
    <s v="Não"/>
    <m/>
    <m/>
    <m/>
    <m/>
    <m/>
    <m/>
    <s v="Talita Menezes Dos Santos"/>
    <n v="4179800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9"/>
    <n v="0.76527777777777783"/>
    <d v="1899-12-30T00:02:55"/>
    <x v="2"/>
    <x v="5"/>
    <s v="11"/>
    <x v="1"/>
    <x v="1"/>
    <n v="8570849"/>
    <n v="24227927"/>
    <d v="2022-04-14T18:22:01"/>
    <d v="2022-04-14T18:24:56"/>
    <x v="0"/>
    <s v="ANA CAROLLYNE DA CRUZ MIRANDA"/>
    <n v="17281"/>
    <s v="SARAH DE SOUSA PEREIRA"/>
    <x v="1"/>
    <s v="PEDIU PARA LIGAR EM OUTRO MOMENTO"/>
    <s v="AGENDAMENTO"/>
    <x v="5"/>
    <m/>
    <m/>
    <n v="11978403646"/>
    <n v="11978403646"/>
    <d v="2022-04-14T18:54:00"/>
    <s v="Cacau_CC_31.03"/>
    <n v="1.64997130016801E+16"/>
    <s v="Preditivo"/>
    <n v="10738"/>
    <s v="CACAU SHOW CI"/>
    <s v="Não"/>
    <m/>
    <m/>
    <m/>
    <m/>
    <m/>
    <m/>
    <s v="Jaqueline stefany de oliveira"/>
    <n v="49819166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9"/>
    <n v="0.77013888888888893"/>
    <d v="1899-12-30T00:01:42"/>
    <x v="2"/>
    <x v="5"/>
    <s v="15"/>
    <x v="1"/>
    <x v="1"/>
    <n v="8571333"/>
    <n v="24072961"/>
    <d v="2022-04-14T18:29:03"/>
    <d v="2022-04-14T18:30:45"/>
    <x v="0"/>
    <s v="ANA CAROLLYNE DA CRUZ MIRANDA"/>
    <n v="17281"/>
    <s v="SARAH DE SOUSA PEREIRA"/>
    <x v="1"/>
    <s v="CLIENTE VAI ANALISAR A PROPOSTA"/>
    <s v="AGENDAMENTO"/>
    <x v="5"/>
    <m/>
    <m/>
    <n v="15997060518"/>
    <n v="15997060518"/>
    <d v="2022-04-14T19:00:00"/>
    <s v="Cacau_CC_28.03"/>
    <n v="1.64997173117325E+16"/>
    <s v="Preditivo"/>
    <n v="10738"/>
    <s v="CACAU SHOW CI"/>
    <s v="Não"/>
    <m/>
    <m/>
    <m/>
    <m/>
    <m/>
    <m/>
    <s v="FlÃ¡via AngÃ©lica de Souza Moraes"/>
    <n v="422273878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9"/>
    <n v="0.76874999999999993"/>
    <d v="1899-12-30T00:07:12"/>
    <x v="1"/>
    <x v="5"/>
    <s v="15"/>
    <x v="1"/>
    <x v="1"/>
    <n v="8571254"/>
    <n v="25724504"/>
    <d v="2022-04-14T18:27:50"/>
    <d v="2022-04-14T18:35:02"/>
    <x v="0"/>
    <s v="SILVIO ANTONIO RIBEIRO BRUZACA JUNIOR"/>
    <n v="17286"/>
    <s v="SARAH DE SOUSA PEREIRA"/>
    <x v="1"/>
    <s v="CLIENTE VAI ANALISAR A PROPOSTA"/>
    <s v="AGENDAMENTO"/>
    <x v="5"/>
    <m/>
    <m/>
    <n v="15998553190"/>
    <n v="15998553190"/>
    <d v="2022-04-25T19:04:00"/>
    <s v="Cacau_CC_11.04"/>
    <n v="1.64997165217231E+16"/>
    <s v="Preditivo"/>
    <n v="10738"/>
    <s v="CACAU SHOW CI"/>
    <s v="Não"/>
    <m/>
    <m/>
    <m/>
    <m/>
    <m/>
    <m/>
    <s v="Angela Quirino Soares"/>
    <n v="45114193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20"/>
    <n v="0.77708333333333324"/>
    <d v="1899-12-30T00:02:28"/>
    <x v="2"/>
    <x v="5"/>
    <s v="51"/>
    <x v="2"/>
    <x v="0"/>
    <n v="8572112"/>
    <n v="25724759"/>
    <d v="2022-04-14T18:39:29"/>
    <d v="2022-04-14T18:41:57"/>
    <x v="0"/>
    <s v="ANA CAROLLYNE DA CRUZ MIRANDA"/>
    <n v="17281"/>
    <s v="SARAH DE SOUSA PEREIRA"/>
    <x v="2"/>
    <s v="LOJA NÃO ATENDE REVENDEDOR"/>
    <s v="RECUSA"/>
    <x v="10"/>
    <m/>
    <m/>
    <n v="51981376062"/>
    <m/>
    <m/>
    <s v="Cacau_CC_11.04"/>
    <n v="1.64997234018077E+16"/>
    <s v="Preditivo"/>
    <n v="10738"/>
    <s v="CACAU SHOW CI"/>
    <s v="Não"/>
    <m/>
    <m/>
    <m/>
    <m/>
    <m/>
    <m/>
    <s v="Aleandra MendonÃ§a Rabelo"/>
    <n v="90116046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20"/>
    <n v="0.78611111111111109"/>
    <d v="1899-12-30T00:00:35"/>
    <x v="2"/>
    <x v="5"/>
    <s v="19"/>
    <x v="1"/>
    <x v="1"/>
    <n v="8572884"/>
    <n v="25724749"/>
    <d v="2022-04-14T18:52:04"/>
    <d v="2022-04-14T18:52:39"/>
    <x v="0"/>
    <s v="ANA CAROLLYNE DA CRUZ MIRANDA"/>
    <n v="17281"/>
    <s v="SARAH DE SOUSA PEREIRA"/>
    <x v="1"/>
    <s v="SOBRE HORÁRIOS DE ATENDIMENTO"/>
    <s v="AGENDAMENTO"/>
    <x v="4"/>
    <m/>
    <m/>
    <n v="19999204058"/>
    <n v="19999204058"/>
    <d v="2022-04-14T19:22:00"/>
    <s v="Cacau_CC_11.04"/>
    <n v="1.6499730951884E+16"/>
    <s v="Preditivo"/>
    <n v="10738"/>
    <s v="CACAU SHOW CI"/>
    <s v="Não"/>
    <m/>
    <m/>
    <m/>
    <m/>
    <m/>
    <m/>
    <s v="RÃºbia de Sousa Moreira Rosa"/>
    <n v="4620088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20"/>
    <n v="0.78888888888888886"/>
    <d v="1899-12-30T00:01:04"/>
    <x v="1"/>
    <x v="5"/>
    <s v="14"/>
    <x v="1"/>
    <x v="1"/>
    <n v="8573104"/>
    <n v="24072909"/>
    <d v="2022-04-14T18:56:18"/>
    <d v="2022-04-14T18:57:22"/>
    <x v="0"/>
    <s v="SILVIO ANTONIO RIBEIRO BRUZACA JUNIOR"/>
    <n v="17286"/>
    <s v="SARAH DE SOUSA PEREIRA"/>
    <x v="0"/>
    <s v="CONFIRMOU PRESENÇA NA LOJA"/>
    <s v="ACEITE"/>
    <x v="0"/>
    <m/>
    <m/>
    <n v="14998719994"/>
    <m/>
    <m/>
    <s v="Cacau_CC_28.03"/>
    <m/>
    <s v="Consulta De Cliente"/>
    <n v="10738"/>
    <s v="CACAU SHOW CI"/>
    <s v="Não"/>
    <m/>
    <m/>
    <m/>
    <m/>
    <m/>
    <m/>
    <s v="Ester Dias de Paula"/>
    <n v="51854719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20"/>
    <n v="0.79027777777777775"/>
    <d v="1899-12-30T00:00:12"/>
    <x v="2"/>
    <x v="5"/>
    <s v="19"/>
    <x v="1"/>
    <x v="1"/>
    <n v="8573207"/>
    <n v="25462331"/>
    <d v="2022-04-14T18:58:34"/>
    <d v="2022-04-14T18:58:46"/>
    <x v="0"/>
    <s v="ANA CAROLLYNE DA CRUZ MIRANDA"/>
    <n v="17281"/>
    <s v="SARAH DE SOUSA PEREIRA"/>
    <x v="1"/>
    <s v="PREFERIU FALAR PELO WHATSAPP"/>
    <s v="AGENDAMENTO"/>
    <x v="1"/>
    <m/>
    <m/>
    <n v="19993519916"/>
    <n v="19993519916"/>
    <d v="2022-04-14T19:28:00"/>
    <s v="Cacau_CC_07.04"/>
    <n v="1.6499732601906E+16"/>
    <s v="Preditivo"/>
    <n v="10738"/>
    <s v="CACAU SHOW CI"/>
    <s v="Não"/>
    <m/>
    <m/>
    <m/>
    <m/>
    <m/>
    <m/>
    <s v="NatÃ¡lia Daniele Nunes Amaral"/>
    <n v="48517505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20"/>
    <n v="0.7909722222222223"/>
    <d v="1899-12-30T00:06:59"/>
    <x v="1"/>
    <x v="5"/>
    <s v="47"/>
    <x v="0"/>
    <x v="0"/>
    <n v="8573280"/>
    <n v="24161070"/>
    <d v="2022-04-14T18:59:59"/>
    <d v="2022-04-14T19:06:58"/>
    <x v="0"/>
    <s v="SILVIO ANTONIO RIBEIRO BRUZACA JUNIOR"/>
    <n v="17286"/>
    <s v="SARAH DE SOUSA PEREIRA"/>
    <x v="1"/>
    <s v="CLIENTE VAI ANALISAR A PROPOSTA"/>
    <s v="AGENDAMENTO"/>
    <x v="5"/>
    <m/>
    <m/>
    <n v="47996448515"/>
    <n v="47996448515"/>
    <d v="2022-04-14T19:36:00"/>
    <s v="Cacau_CC_29.03"/>
    <n v="1.6499735771945E+16"/>
    <s v="Preditivo"/>
    <n v="10738"/>
    <s v="CACAU SHOW CI"/>
    <s v="Não"/>
    <m/>
    <m/>
    <m/>
    <m/>
    <m/>
    <m/>
    <s v="Kelly Christine De Souza"/>
    <n v="689738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n v="0.35000000000000003"/>
    <d v="1899-12-30T00:00:59"/>
    <x v="2"/>
    <x v="0"/>
    <s v="16"/>
    <x v="1"/>
    <x v="1"/>
    <n v="8579953"/>
    <n v="27230962"/>
    <d v="2022-04-15T08:24:49"/>
    <d v="2022-04-15T08:25:48"/>
    <x v="0"/>
    <s v="ANA CAROLLYNE DA CRUZ MIRANDA"/>
    <n v="17281"/>
    <s v="SARAH DE SOUSA PEREIRA"/>
    <x v="1"/>
    <s v="PEDIU PARA LIGAR EM OUTRO MOMENTO"/>
    <s v="AGENDAMENTO"/>
    <x v="2"/>
    <m/>
    <m/>
    <n v="16994259547"/>
    <n v="16994259547"/>
    <d v="2022-04-15T08:55:00"/>
    <s v="Cacau_CC_14.04"/>
    <n v="16500218682064"/>
    <s v="Preditivo"/>
    <n v="10738"/>
    <s v="CACAU SHOW CI"/>
    <s v="Não"/>
    <m/>
    <m/>
    <m/>
    <m/>
    <m/>
    <m/>
    <s v="Janaina Keila Ribeiro dias"/>
    <n v="2176475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n v="0.35000000000000003"/>
    <d v="1899-12-30T00:01:59"/>
    <x v="0"/>
    <x v="0"/>
    <s v="16"/>
    <x v="1"/>
    <x v="1"/>
    <n v="8579950"/>
    <n v="27230935"/>
    <d v="2022-04-15T08:24:05"/>
    <d v="2022-04-15T08:26:04"/>
    <x v="0"/>
    <s v="BIANCA MOREIRA TERCEIRO"/>
    <n v="17283"/>
    <s v="SARAH DE SOUSA PEREIRA"/>
    <x v="0"/>
    <s v="CONFIRMOU PRESENÇA NA LOJA"/>
    <s v="ACEITE"/>
    <x v="0"/>
    <m/>
    <m/>
    <n v="16991803235"/>
    <m/>
    <m/>
    <s v="Cacau_CC_14.04"/>
    <n v="16500218261044"/>
    <s v="Preditivo"/>
    <n v="10738"/>
    <s v="CACAU SHOW CI"/>
    <s v="Não"/>
    <m/>
    <m/>
    <m/>
    <m/>
    <m/>
    <m/>
    <s v="Danielly Cristina ConceiÃ§Ã£o de Oliveira"/>
    <n v="48915147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n v="0.35138888888888892"/>
    <d v="1899-12-30T00:00:46"/>
    <x v="2"/>
    <x v="0"/>
    <s v="11"/>
    <x v="1"/>
    <x v="1"/>
    <n v="8579955"/>
    <n v="27231050"/>
    <d v="2022-04-15T08:26:12"/>
    <d v="2022-04-15T08:26:58"/>
    <x v="0"/>
    <s v="ANA CAROLLYNE DA CRUZ MIRANDA"/>
    <n v="17281"/>
    <s v="SARAH DE SOUSA PEREIRA"/>
    <x v="1"/>
    <s v="PEDIU PARA LIGAR EM OUTRO MOMENTO"/>
    <s v="AGENDAMENTO"/>
    <x v="2"/>
    <m/>
    <m/>
    <n v="11991266951"/>
    <n v="11991266951"/>
    <d v="2022-04-15T08:56:00"/>
    <s v="Cacau_CC_14.04"/>
    <n v="16500219594534"/>
    <s v="Preditivo"/>
    <n v="10738"/>
    <s v="CACAU SHOW CI"/>
    <s v="Não"/>
    <m/>
    <m/>
    <m/>
    <m/>
    <m/>
    <m/>
    <s v="philipe bertino dos santos"/>
    <n v="53959033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n v="0.35138888888888892"/>
    <d v="1899-12-30T00:02:06"/>
    <x v="0"/>
    <x v="0"/>
    <s v="19"/>
    <x v="1"/>
    <x v="1"/>
    <n v="8579957"/>
    <n v="27231049"/>
    <d v="2022-04-15T08:26:26"/>
    <d v="2022-04-15T08:28:32"/>
    <x v="0"/>
    <s v="BIANCA MOREIRA TERCEIRO"/>
    <n v="17283"/>
    <s v="SARAH DE SOUSA PEREIRA"/>
    <x v="2"/>
    <s v="JÁ COMPROU"/>
    <s v="RECUSA"/>
    <x v="6"/>
    <m/>
    <m/>
    <n v="19987376285"/>
    <m/>
    <m/>
    <s v="Cacau_CC_14.04"/>
    <n v="16500219594504"/>
    <s v="Preditivo"/>
    <n v="10738"/>
    <s v="CACAU SHOW CI"/>
    <s v="Não"/>
    <m/>
    <m/>
    <m/>
    <m/>
    <m/>
    <m/>
    <s v="Mayara Larissa Coimbra da Silva Vieira"/>
    <n v="38989236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n v="0.35069444444444442"/>
    <d v="1899-12-30T00:04:31"/>
    <x v="1"/>
    <x v="0"/>
    <s v="48"/>
    <x v="0"/>
    <x v="0"/>
    <n v="8579954"/>
    <n v="27231015"/>
    <d v="2022-04-15T08:25:51"/>
    <d v="2022-04-15T08:30:22"/>
    <x v="0"/>
    <s v="SILVIO ANTONIO RIBEIRO BRUZACA JUNIOR"/>
    <n v="17286"/>
    <s v="SARAH DE SOUSA PEREIRA"/>
    <x v="0"/>
    <s v="CONFIRMOU PRESENÇA NA LOJA"/>
    <s v="ACEITE"/>
    <x v="0"/>
    <m/>
    <m/>
    <n v="48988545238"/>
    <m/>
    <m/>
    <s v="Cacau_CC_14.04"/>
    <n v="16500219343724"/>
    <s v="Preditivo"/>
    <n v="10738"/>
    <s v="CACAU SHOW CI"/>
    <s v="Não"/>
    <m/>
    <m/>
    <m/>
    <m/>
    <m/>
    <m/>
    <s v="Luiz Claudio Borges Vieira"/>
    <n v="3753626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n v="0.35347222222222219"/>
    <d v="1899-12-30T00:01:06"/>
    <x v="2"/>
    <x v="0"/>
    <s v="48"/>
    <x v="0"/>
    <x v="0"/>
    <n v="8579966"/>
    <n v="27201873"/>
    <d v="2022-04-15T08:29:29"/>
    <d v="2022-04-15T08:30:35"/>
    <x v="0"/>
    <s v="ANA CAROLLYNE DA CRUZ MIRANDA"/>
    <n v="17281"/>
    <s v="SARAH DE SOUSA PEREIRA"/>
    <x v="1"/>
    <s v="PREFERIU FALAR PELO WHATSAPP"/>
    <s v="AGENDAMENTO"/>
    <x v="1"/>
    <m/>
    <m/>
    <n v="48999204007"/>
    <n v="48999204007"/>
    <d v="2022-04-15T09:00:00"/>
    <s v="Cacau_CC_13.04"/>
    <n v="16500221499224"/>
    <s v="Preditivo"/>
    <n v="10738"/>
    <s v="CACAU SHOW CI"/>
    <s v="Não"/>
    <m/>
    <m/>
    <m/>
    <m/>
    <m/>
    <m/>
    <s v="Regina Bento"/>
    <n v="98367773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1"/>
    <n v="0.35555555555555557"/>
    <d v="1899-12-30T00:01:30"/>
    <x v="2"/>
    <x v="0"/>
    <s v="51"/>
    <x v="2"/>
    <x v="0"/>
    <n v="8579973"/>
    <n v="27202033"/>
    <d v="2022-04-15T08:32:15"/>
    <d v="2022-04-15T08:33:45"/>
    <x v="0"/>
    <s v="ANA CAROLLYNE DA CRUZ MIRANDA"/>
    <n v="17281"/>
    <s v="SARAH DE SOUSA PEREIRA"/>
    <x v="1"/>
    <s v="PREFERIU FALAR PELO WHATSAPP"/>
    <s v="AGENDAMENTO"/>
    <x v="1"/>
    <m/>
    <m/>
    <n v="51991817172"/>
    <n v="51991817172"/>
    <d v="2022-04-15T09:03:00"/>
    <s v="Cacau_CC_13.04"/>
    <n v="165002230312664"/>
    <s v="Preditivo"/>
    <n v="10738"/>
    <s v="CACAU SHOW CI"/>
    <s v="Não"/>
    <m/>
    <m/>
    <m/>
    <m/>
    <m/>
    <m/>
    <s v="Sandro Belmonte Pinto"/>
    <n v="64059278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1"/>
    <n v="0.35694444444444445"/>
    <d v="1899-12-30T00:04:07"/>
    <x v="0"/>
    <x v="0"/>
    <s v="15"/>
    <x v="1"/>
    <x v="1"/>
    <n v="8579976"/>
    <n v="26463242"/>
    <d v="2022-04-15T08:34:50"/>
    <d v="2022-04-15T08:38:57"/>
    <x v="0"/>
    <s v="BIANCA MOREIRA TERCEIRO"/>
    <n v="17283"/>
    <s v="SARAH DE SOUSA PEREIRA"/>
    <x v="0"/>
    <s v="CONFIRMOU PRESENÇA NA LOJA"/>
    <s v="ACEITE"/>
    <x v="0"/>
    <m/>
    <m/>
    <n v="15997096589"/>
    <m/>
    <m/>
    <s v="Cacau_CC_12.04"/>
    <n v="165002246915854"/>
    <s v="Preditivo"/>
    <n v="10738"/>
    <s v="CACAU SHOW CI"/>
    <s v="Não"/>
    <m/>
    <m/>
    <m/>
    <m/>
    <m/>
    <m/>
    <s v="Luana mabu"/>
    <n v="37881013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1"/>
    <n v="0.36180555555555555"/>
    <d v="1899-12-30T00:03:24"/>
    <x v="0"/>
    <x v="0"/>
    <s v="15"/>
    <x v="1"/>
    <x v="1"/>
    <n v="8579990"/>
    <n v="23637936"/>
    <d v="2022-04-15T08:41:17"/>
    <d v="2022-04-15T08:44:41"/>
    <x v="0"/>
    <s v="BIANCA MOREIRA TERCEIRO"/>
    <n v="17283"/>
    <s v="SARAH DE SOUSA PEREIRA"/>
    <x v="0"/>
    <s v="CONFIRMOU PRESENÇA NA LOJA"/>
    <s v="ACEITE"/>
    <x v="0"/>
    <m/>
    <m/>
    <n v="15996559107"/>
    <m/>
    <m/>
    <s v="Cacau_CC_24.03"/>
    <n v="165002285427254"/>
    <s v="Preditivo"/>
    <n v="10738"/>
    <s v="CACAU SHOW CI"/>
    <s v="Não"/>
    <m/>
    <m/>
    <m/>
    <m/>
    <m/>
    <m/>
    <s v="Kevilyn O Pires"/>
    <n v="51923716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1"/>
    <n v="0.36458333333333331"/>
    <d v="1899-12-30T00:02:10"/>
    <x v="0"/>
    <x v="0"/>
    <s v="19"/>
    <x v="1"/>
    <x v="1"/>
    <n v="8580092"/>
    <n v="25449750"/>
    <d v="2022-04-15T08:45:09"/>
    <d v="2022-04-15T08:47:19"/>
    <x v="0"/>
    <s v="BIANCA MOREIRA TERCEIRO"/>
    <n v="17283"/>
    <s v="SARAH DE SOUSA PEREIRA"/>
    <x v="0"/>
    <s v="CONFIRMOU PRESENÇA NA LOJA"/>
    <s v="ACEITE"/>
    <x v="0"/>
    <m/>
    <m/>
    <n v="19994133679"/>
    <m/>
    <m/>
    <s v="Cacau_CC_06.04"/>
    <n v="165002308634214"/>
    <s v="Preditivo"/>
    <n v="10738"/>
    <s v="CACAU SHOW CI"/>
    <s v="Não"/>
    <m/>
    <m/>
    <m/>
    <m/>
    <m/>
    <m/>
    <s v="Karolayne Alberto"/>
    <n v="47430521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1"/>
    <n v="0.3666666666666667"/>
    <d v="1899-12-30T00:05:31"/>
    <x v="0"/>
    <x v="0"/>
    <s v="54"/>
    <x v="2"/>
    <x v="0"/>
    <n v="8580187"/>
    <n v="25536904"/>
    <d v="2022-04-15T08:48:06"/>
    <d v="2022-04-15T08:53:37"/>
    <x v="0"/>
    <s v="BIANCA MOREIRA TERCEIRO"/>
    <n v="17283"/>
    <s v="SARAH DE SOUSA PEREIRA"/>
    <x v="0"/>
    <s v="CONFIRMOU PRESENÇA NA LOJA"/>
    <s v="ACEITE"/>
    <x v="0"/>
    <m/>
    <m/>
    <n v="54997070411"/>
    <m/>
    <m/>
    <s v="Cacau_CC_08.04"/>
    <n v="165002326739054"/>
    <s v="Preditivo"/>
    <n v="10738"/>
    <s v="CACAU SHOW CI"/>
    <s v="Não"/>
    <m/>
    <m/>
    <m/>
    <m/>
    <m/>
    <m/>
    <s v="sinara soares andrade"/>
    <n v="5540255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1"/>
    <n v="0.36458333333333331"/>
    <d v="1899-12-30T00:08:15"/>
    <x v="1"/>
    <x v="0"/>
    <s v="53"/>
    <x v="2"/>
    <x v="0"/>
    <n v="8580106"/>
    <n v="23618566"/>
    <d v="2022-04-15T08:45:33"/>
    <d v="2022-04-15T08:53:48"/>
    <x v="0"/>
    <s v="SILVIO ANTONIO RIBEIRO BRUZACA JUNIOR"/>
    <n v="17286"/>
    <s v="SARAH DE SOUSA PEREIRA"/>
    <x v="1"/>
    <s v="CLIENTE VAI ANALISAR A PROPOSTA"/>
    <s v="AGENDAMENTO"/>
    <x v="5"/>
    <m/>
    <m/>
    <n v="53999636015"/>
    <n v="53999636015"/>
    <d v="2022-04-25T18:23:00"/>
    <s v="Cacau_CC_23.03"/>
    <n v="165002310534894"/>
    <s v="Preditivo"/>
    <n v="10738"/>
    <s v="CACAU SHOW CI"/>
    <s v="Não"/>
    <m/>
    <m/>
    <m/>
    <m/>
    <m/>
    <m/>
    <s v="AMABILE Tereza Lopes argenton"/>
    <n v="3120000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1"/>
    <n v="0.37013888888888885"/>
    <d v="1899-12-30T00:01:39"/>
    <x v="0"/>
    <x v="0"/>
    <s v="16"/>
    <x v="1"/>
    <x v="1"/>
    <n v="8580403"/>
    <n v="25449759"/>
    <d v="2022-04-15T08:53:58"/>
    <d v="2022-04-15T08:55:37"/>
    <x v="0"/>
    <s v="BIANCA MOREIRA TERCEIRO"/>
    <n v="17283"/>
    <s v="SARAH DE SOUSA PEREIRA"/>
    <x v="1"/>
    <s v="PEDIU PARA LIGAR EM OUTRO MOMENTO"/>
    <s v="AGENDAMENTO"/>
    <x v="2"/>
    <m/>
    <m/>
    <n v="16994460121"/>
    <n v="16994460121"/>
    <d v="2022-04-18T09:24:00"/>
    <s v="Cacau_CC_06.04"/>
    <n v="165002362247104"/>
    <s v="Preditivo"/>
    <n v="10738"/>
    <s v="CACAU SHOW CI"/>
    <s v="Não"/>
    <m/>
    <m/>
    <m/>
    <m/>
    <m/>
    <m/>
    <s v="Lauanda batista farias"/>
    <n v="50269691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1"/>
    <n v="0.3666666666666667"/>
    <d v="1899-12-30T00:06:11"/>
    <x v="2"/>
    <x v="0"/>
    <s v="11"/>
    <x v="1"/>
    <x v="1"/>
    <n v="8580201"/>
    <n v="25724728"/>
    <d v="2022-04-15T08:48:42"/>
    <d v="2022-04-15T08:54:53"/>
    <x v="0"/>
    <s v="ANA CAROLLYNE DA CRUZ MIRANDA"/>
    <n v="17281"/>
    <s v="SARAH DE SOUSA PEREIRA"/>
    <x v="2"/>
    <s v="DESISTÊNCIA PELA DEMORA NO CONTATO"/>
    <s v="RECUSA"/>
    <x v="11"/>
    <m/>
    <m/>
    <n v="11978731909"/>
    <m/>
    <m/>
    <s v="Cacau_CC_11.04"/>
    <n v="165002330940344"/>
    <s v="Preditivo"/>
    <n v="10738"/>
    <s v="CACAU SHOW CI"/>
    <s v="Não"/>
    <m/>
    <m/>
    <m/>
    <m/>
    <m/>
    <m/>
    <s v="LEANDRO MORENO DA SILVA"/>
    <n v="315995938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1"/>
    <n v="0.37222222222222223"/>
    <d v="1899-12-30T00:05:11"/>
    <x v="0"/>
    <x v="0"/>
    <s v="16"/>
    <x v="1"/>
    <x v="1"/>
    <n v="8580521"/>
    <n v="25724564"/>
    <d v="2022-04-15T08:56:29"/>
    <d v="2022-04-15T09:01:40"/>
    <x v="0"/>
    <s v="BIANCA MOREIRA TERCEIRO"/>
    <n v="17283"/>
    <s v="SARAH DE SOUSA PEREIRA"/>
    <x v="0"/>
    <s v="CONFIRMOU PRESENÇA NA LOJA"/>
    <s v="ACEITE"/>
    <x v="0"/>
    <m/>
    <m/>
    <n v="16997348065"/>
    <m/>
    <m/>
    <s v="Cacau_CC_11.04"/>
    <n v="165002376751934"/>
    <s v="Preditivo"/>
    <n v="10738"/>
    <s v="CACAU SHOW CI"/>
    <s v="Não"/>
    <m/>
    <m/>
    <m/>
    <m/>
    <m/>
    <m/>
    <s v="Adalberto Paulino Rosa"/>
    <n v="397511388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1"/>
    <n v="0.37291666666666662"/>
    <d v="1899-12-30T00:05:58"/>
    <x v="1"/>
    <x v="0"/>
    <s v="13"/>
    <x v="1"/>
    <x v="1"/>
    <n v="8580562"/>
    <n v="25724870"/>
    <d v="2022-04-15T08:57:13"/>
    <d v="2022-04-15T09:03:11"/>
    <x v="0"/>
    <s v="SILVIO ANTONIO RIBEIRO BRUZACA JUNIOR"/>
    <n v="17286"/>
    <s v="SARAH DE SOUSA PEREIRA"/>
    <x v="0"/>
    <s v="CONFIRMOU PRESENÇA NA LOJA"/>
    <s v="ACEITE"/>
    <x v="0"/>
    <m/>
    <m/>
    <n v="13991852180"/>
    <m/>
    <m/>
    <s v="Cacau_CC_11.04"/>
    <n v="165002380753324"/>
    <s v="Preditivo"/>
    <n v="10738"/>
    <s v="CACAU SHOW CI"/>
    <s v="Não"/>
    <m/>
    <m/>
    <m/>
    <m/>
    <m/>
    <m/>
    <s v="yasmin GonÃ§alves Araujo"/>
    <n v="48200471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"/>
    <n v="0.37777777777777777"/>
    <d v="1899-12-30T00:08:42"/>
    <x v="0"/>
    <x v="0"/>
    <s v="11"/>
    <x v="1"/>
    <x v="1"/>
    <n v="8581024"/>
    <n v="25724553"/>
    <d v="2022-04-15T09:04:04"/>
    <d v="2022-04-15T09:12:46"/>
    <x v="0"/>
    <s v="BIANCA MOREIRA TERCEIRO"/>
    <n v="17283"/>
    <s v="SARAH DE SOUSA PEREIRA"/>
    <x v="0"/>
    <s v="CONFIRMOU PRESENÇA NA LOJA"/>
    <s v="ACEITE"/>
    <x v="0"/>
    <m/>
    <m/>
    <n v="11954763611"/>
    <m/>
    <m/>
    <s v="Cacau_CC_11.04"/>
    <n v="165002422667194"/>
    <s v="Preditivo"/>
    <n v="10738"/>
    <s v="CACAU SHOW CI"/>
    <s v="Não"/>
    <m/>
    <m/>
    <m/>
    <m/>
    <m/>
    <m/>
    <s v="Ronald Mota de Souza"/>
    <n v="83696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"/>
    <n v="0.38055555555555554"/>
    <d v="1899-12-30T00:05:03"/>
    <x v="1"/>
    <x v="0"/>
    <s v="16"/>
    <x v="1"/>
    <x v="1"/>
    <n v="8581432"/>
    <n v="24228149"/>
    <d v="2022-04-15T09:08:27"/>
    <d v="2022-04-15T09:13:30"/>
    <x v="0"/>
    <s v="SILVIO ANTONIO RIBEIRO BRUZACA JUNIOR"/>
    <n v="17286"/>
    <s v="SARAH DE SOUSA PEREIRA"/>
    <x v="0"/>
    <s v="CONFIRMOU PRESENÇA NA LOJA"/>
    <s v="ACEITE"/>
    <x v="0"/>
    <m/>
    <m/>
    <n v="16993344887"/>
    <m/>
    <m/>
    <s v="Cacau_CC_31.03"/>
    <n v="165002448679604"/>
    <s v="Preditivo"/>
    <n v="10738"/>
    <s v="CACAU SHOW CI"/>
    <s v="Não"/>
    <m/>
    <m/>
    <m/>
    <m/>
    <m/>
    <m/>
    <s v="Gabriel Henrique Ferreira Nunes GonÃ§alves"/>
    <n v="477010768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"/>
    <n v="0.38472222222222219"/>
    <d v="1899-12-30T00:00:56"/>
    <x v="0"/>
    <x v="0"/>
    <s v="11"/>
    <x v="1"/>
    <x v="1"/>
    <n v="8582125"/>
    <n v="25426258"/>
    <d v="2022-04-15T09:14:44"/>
    <d v="2022-04-15T09:15:40"/>
    <x v="0"/>
    <s v="BIANCA MOREIRA TERCEIRO"/>
    <n v="17283"/>
    <s v="SARAH DE SOUSA PEREIRA"/>
    <x v="1"/>
    <s v="PEDIU PARA LIGAR EM OUTRO MOMENTO"/>
    <s v="AGENDAMENTO"/>
    <x v="2"/>
    <m/>
    <m/>
    <n v="11984630082"/>
    <n v="11984630082"/>
    <d v="2022-04-18T09:44:00"/>
    <s v="Cacau_CC_04.04"/>
    <n v="165002486296714"/>
    <s v="Preditivo"/>
    <n v="10738"/>
    <s v="CACAU SHOW CI"/>
    <s v="Não"/>
    <m/>
    <m/>
    <m/>
    <m/>
    <m/>
    <m/>
    <s v="Renato Duarte"/>
    <n v="301530668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"/>
    <n v="0.38541666666666669"/>
    <d v="1899-12-30T00:01:52"/>
    <x v="0"/>
    <x v="0"/>
    <s v="12"/>
    <x v="1"/>
    <x v="1"/>
    <n v="8582254"/>
    <n v="25426188"/>
    <d v="2022-04-15T09:15:56"/>
    <d v="2022-04-15T09:17:48"/>
    <x v="0"/>
    <s v="BIANCA MOREIRA TERCEIRO"/>
    <n v="17283"/>
    <s v="SARAH DE SOUSA PEREIRA"/>
    <x v="0"/>
    <s v="CONFIRMOU PRESENÇA NA LOJA"/>
    <s v="ACEITE"/>
    <x v="0"/>
    <m/>
    <m/>
    <n v="12981615842"/>
    <m/>
    <m/>
    <s v="Cacau_CC_04.04"/>
    <n v="1650024942101540"/>
    <s v="Preditivo"/>
    <n v="10738"/>
    <s v="CACAU SHOW CI"/>
    <s v="Não"/>
    <m/>
    <m/>
    <m/>
    <m/>
    <m/>
    <m/>
    <s v="JoÃ£o Ferreira da Silva"/>
    <n v="2308729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"/>
    <n v="0.38819444444444445"/>
    <d v="1899-12-30T00:00:19"/>
    <x v="2"/>
    <x v="0"/>
    <s v="11"/>
    <x v="1"/>
    <x v="1"/>
    <n v="8582658"/>
    <n v="25462291"/>
    <d v="2022-04-15T09:19:51"/>
    <d v="2022-04-15T09:20:10"/>
    <x v="0"/>
    <s v="ANA CAROLLYNE DA CRUZ MIRANDA"/>
    <n v="17281"/>
    <s v="SARAH DE SOUSA PEREIRA"/>
    <x v="1"/>
    <s v="SOBRE HORÁRIOS DE ATENDIMENTO"/>
    <s v="AGENDAMENTO"/>
    <x v="4"/>
    <m/>
    <m/>
    <n v="11958418266"/>
    <n v="11958418266"/>
    <d v="2022-04-15T09:50:00"/>
    <s v="Cacau_CC_07.04"/>
    <n v="1650024920100310"/>
    <s v="Preditivo"/>
    <n v="10738"/>
    <s v="CACAU SHOW CI"/>
    <s v="Não"/>
    <m/>
    <m/>
    <m/>
    <m/>
    <m/>
    <m/>
    <s v="Daniele de FÃ¡tima Mendes Teixeira de MendonÃ§a"/>
    <n v="28378216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"/>
    <n v="0.38958333333333334"/>
    <d v="1899-12-30T00:02:38"/>
    <x v="2"/>
    <x v="0"/>
    <s v="51"/>
    <x v="2"/>
    <x v="0"/>
    <n v="8582895"/>
    <n v="25724824"/>
    <d v="2022-04-15T09:21:40"/>
    <d v="2022-04-15T09:24:18"/>
    <x v="0"/>
    <s v="ANA CAROLLYNE DA CRUZ MIRANDA"/>
    <n v="17281"/>
    <s v="SARAH DE SOUSA PEREIRA"/>
    <x v="1"/>
    <s v="SOBRE HORÁRIOS DE ATENDIMENTO"/>
    <s v="AGENDAMENTO"/>
    <x v="4"/>
    <m/>
    <m/>
    <n v="51989603022"/>
    <n v="51989603022"/>
    <d v="2022-04-15T09:52:00"/>
    <s v="Cacau_CC_11.04"/>
    <n v="1650025284122200"/>
    <s v="Preditivo"/>
    <n v="10738"/>
    <s v="CACAU SHOW CI"/>
    <s v="Não"/>
    <m/>
    <m/>
    <m/>
    <m/>
    <m/>
    <m/>
    <s v="Paulo renato caldeira xaveir"/>
    <n v="22036555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"/>
    <n v="0.38680555555555557"/>
    <d v="1899-12-30T00:05:36"/>
    <x v="1"/>
    <x v="0"/>
    <s v="11"/>
    <x v="1"/>
    <x v="1"/>
    <n v="8582389"/>
    <n v="24072823"/>
    <d v="2022-04-15T09:17:20"/>
    <d v="2022-04-15T09:22:56"/>
    <x v="0"/>
    <s v="SILVIO ANTONIO RIBEIRO BRUZACA JUNIOR"/>
    <n v="17286"/>
    <s v="SARAH DE SOUSA PEREIRA"/>
    <x v="0"/>
    <s v="CONFIRMOU PRESENÇA NA LOJA"/>
    <s v="ACEITE"/>
    <x v="0"/>
    <m/>
    <m/>
    <n v="11996991509"/>
    <m/>
    <m/>
    <s v="Cacau_CC_28.03"/>
    <n v="1650025024106860"/>
    <s v="Preditivo"/>
    <n v="10738"/>
    <s v="CACAU SHOW CI"/>
    <s v="Não"/>
    <m/>
    <m/>
    <m/>
    <m/>
    <m/>
    <m/>
    <s v="Natalicia de Souza Barbosa"/>
    <n v="1874692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"/>
    <n v="0.39166666666666666"/>
    <d v="1899-12-30T00:00:09"/>
    <x v="2"/>
    <x v="0"/>
    <s v="51"/>
    <x v="2"/>
    <x v="0"/>
    <n v="8583172"/>
    <n v="21516997"/>
    <d v="2022-04-15T09:24:19"/>
    <d v="2022-04-15T09:24:28"/>
    <x v="0"/>
    <s v="ANA CAROLLYNE DA CRUZ MIRANDA"/>
    <n v="17281"/>
    <s v="SARAH DE SOUSA PEREIRA"/>
    <x v="1"/>
    <s v="PREFERIU FALAR PELO WHATSAPP"/>
    <s v="AGENDAMENTO"/>
    <x v="1"/>
    <m/>
    <m/>
    <n v="51997905440"/>
    <n v="51997905440"/>
    <d v="2022-04-15T09:54:00"/>
    <s v="CC_02_03"/>
    <n v="1650025340125560"/>
    <s v="Preditivo"/>
    <n v="10738"/>
    <s v="CACAU SHOW CI"/>
    <s v="Não"/>
    <m/>
    <m/>
    <m/>
    <m/>
    <m/>
    <m/>
    <s v="AndrÃ©ia Habekost"/>
    <n v="80789897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"/>
    <n v="0.39027777777777778"/>
    <d v="1899-12-30T00:04:55"/>
    <x v="0"/>
    <x v="0"/>
    <s v="34"/>
    <x v="4"/>
    <x v="1"/>
    <n v="8582998"/>
    <n v="25426397"/>
    <d v="2022-04-15T09:22:36"/>
    <d v="2022-04-15T09:27:31"/>
    <x v="0"/>
    <s v="BIANCA MOREIRA TERCEIRO"/>
    <n v="17283"/>
    <s v="SARAH DE SOUSA PEREIRA"/>
    <x v="0"/>
    <s v="CONFIRMOU PRESENÇA NA LOJA"/>
    <s v="ACEITE"/>
    <x v="0"/>
    <m/>
    <m/>
    <n v="34998227879"/>
    <m/>
    <m/>
    <s v="Cacau_CC_05.04"/>
    <n v="1650025333125120"/>
    <s v="Preditivo"/>
    <n v="10738"/>
    <s v="CACAU SHOW CI"/>
    <s v="Não"/>
    <m/>
    <m/>
    <m/>
    <m/>
    <m/>
    <m/>
    <s v="Amanda freitas santana"/>
    <n v="15780949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"/>
    <n v="0.3923611111111111"/>
    <d v="1899-12-30T00:03:46"/>
    <x v="1"/>
    <x v="0"/>
    <s v="55"/>
    <x v="2"/>
    <x v="0"/>
    <n v="8583333"/>
    <n v="23413667"/>
    <d v="2022-04-15T09:25:42"/>
    <d v="2022-04-15T09:29:28"/>
    <x v="0"/>
    <s v="SILVIO ANTONIO RIBEIRO BRUZACA JUNIOR"/>
    <n v="17286"/>
    <s v="SARAH DE SOUSA PEREIRA"/>
    <x v="1"/>
    <s v="CLIENTE VAI ANALISAR A PROPOSTA"/>
    <s v="AGENDAMENTO"/>
    <x v="5"/>
    <m/>
    <m/>
    <n v="55991052005"/>
    <n v="55991052005"/>
    <d v="2022-04-25T18:59:00"/>
    <s v="Cacau_CC_21.03"/>
    <n v="1650025520135630"/>
    <s v="Preditivo"/>
    <n v="10738"/>
    <s v="CACAU SHOW CI"/>
    <s v="Não"/>
    <m/>
    <m/>
    <m/>
    <m/>
    <m/>
    <m/>
    <s v="Ana LÃºcia Ledesma Alves"/>
    <n v="69393940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3"/>
    <n v="0.39583333333333331"/>
    <d v="1899-12-30T00:07:18"/>
    <x v="1"/>
    <x v="0"/>
    <s v="11"/>
    <x v="1"/>
    <x v="1"/>
    <n v="8583916"/>
    <n v="25536889"/>
    <d v="2022-04-15T09:30:38"/>
    <d v="2022-04-15T09:37:56"/>
    <x v="0"/>
    <s v="SILVIO ANTONIO RIBEIRO BRUZACA JUNIOR"/>
    <n v="17286"/>
    <s v="SARAH DE SOUSA PEREIRA"/>
    <x v="0"/>
    <s v="CONFIRMOU PRESENÇA NA LOJA"/>
    <s v="ACEITE"/>
    <x v="0"/>
    <m/>
    <m/>
    <n v="11973254085"/>
    <m/>
    <m/>
    <s v="Cacau_CC_08.04"/>
    <n v="1650025822153720"/>
    <s v="Preditivo"/>
    <n v="10738"/>
    <s v="CACAU SHOW CI"/>
    <s v="Não"/>
    <m/>
    <m/>
    <m/>
    <m/>
    <m/>
    <m/>
    <s v="Vanessa de souza Soares"/>
    <n v="35337504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3"/>
    <n v="0.39999999999999997"/>
    <d v="1899-12-30T00:02:17"/>
    <x v="2"/>
    <x v="0"/>
    <s v="47"/>
    <x v="0"/>
    <x v="0"/>
    <n v="8584539"/>
    <n v="25536944"/>
    <d v="2022-04-15T09:36:28"/>
    <d v="2022-04-15T09:38:45"/>
    <x v="0"/>
    <s v="ANA CAROLLYNE DA CRUZ MIRANDA"/>
    <n v="17281"/>
    <s v="SARAH DE SOUSA PEREIRA"/>
    <x v="1"/>
    <s v="PREFERIU FALAR PELO WHATSAPP"/>
    <s v="AGENDAMENTO"/>
    <x v="1"/>
    <m/>
    <m/>
    <n v="47988956850"/>
    <n v="47988956850"/>
    <d v="2022-04-15T10:07:00"/>
    <s v="Cacau_CC_08.04"/>
    <n v="1650026156172910"/>
    <s v="Preditivo"/>
    <n v="10738"/>
    <s v="CACAU SHOW CI"/>
    <s v="Não"/>
    <m/>
    <m/>
    <m/>
    <m/>
    <m/>
    <m/>
    <s v="Edilso Pereira"/>
    <n v="574583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3"/>
    <n v="0.40347222222222223"/>
    <d v="1899-12-30T00:03:52"/>
    <x v="0"/>
    <x v="0"/>
    <s v="47"/>
    <x v="0"/>
    <x v="0"/>
    <n v="8585160"/>
    <n v="22878832"/>
    <d v="2022-04-15T09:41:31"/>
    <d v="2022-04-15T09:45:23"/>
    <x v="0"/>
    <s v="BIANCA MOREIRA TERCEIRO"/>
    <n v="17283"/>
    <s v="SARAH DE SOUSA PEREIRA"/>
    <x v="0"/>
    <s v="CONFIRMOU PRESENÇA NA LOJA"/>
    <s v="ACEITE"/>
    <x v="0"/>
    <m/>
    <m/>
    <n v="47984953581"/>
    <m/>
    <m/>
    <s v="Cacau_CC_14.03"/>
    <n v="1650026465196010"/>
    <s v="Preditivo"/>
    <n v="10738"/>
    <s v="CACAU SHOW CI"/>
    <s v="Não"/>
    <m/>
    <m/>
    <m/>
    <m/>
    <m/>
    <m/>
    <s v="Maiara Diezener de Moraes"/>
    <n v="6803013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3"/>
    <n v="0.40486111111111112"/>
    <d v="1899-12-30T00:03:29"/>
    <x v="1"/>
    <x v="0"/>
    <s v="19"/>
    <x v="1"/>
    <x v="1"/>
    <n v="8585374"/>
    <n v="27231088"/>
    <d v="2022-04-15T09:43:11"/>
    <d v="2022-04-15T09:46:40"/>
    <x v="0"/>
    <s v="SILVIO ANTONIO RIBEIRO BRUZACA JUNIOR"/>
    <n v="17286"/>
    <s v="SARAH DE SOUSA PEREIRA"/>
    <x v="2"/>
    <s v="PARA CONSUMO PRÓPRIO"/>
    <s v="RECUSA"/>
    <x v="12"/>
    <m/>
    <m/>
    <n v="19997005719"/>
    <m/>
    <m/>
    <s v="Cacau_CC_14.04"/>
    <n v="1650026571203950"/>
    <s v="Preditivo"/>
    <n v="10738"/>
    <s v="CACAU SHOW CI"/>
    <s v="Não"/>
    <m/>
    <m/>
    <m/>
    <m/>
    <m/>
    <m/>
    <s v="gilberto petinati"/>
    <n v="59997230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3"/>
    <n v="0.40763888888888888"/>
    <d v="1899-12-30T00:02:37"/>
    <x v="2"/>
    <x v="0"/>
    <s v="11"/>
    <x v="1"/>
    <x v="1"/>
    <n v="8585902"/>
    <n v="27201992"/>
    <d v="2022-04-15T09:47:02"/>
    <d v="2022-04-15T09:49:39"/>
    <x v="0"/>
    <s v="ANA CAROLLYNE DA CRUZ MIRANDA"/>
    <n v="17281"/>
    <s v="SARAH DE SOUSA PEREIRA"/>
    <x v="0"/>
    <s v="CONFIRMOU PRESENÇA NA LOJA"/>
    <s v="ACEITE"/>
    <x v="0"/>
    <m/>
    <m/>
    <n v="11958834378"/>
    <m/>
    <m/>
    <s v="Cacau_CC_13.04"/>
    <n v="1650026654209870"/>
    <s v="Preditivo"/>
    <n v="10738"/>
    <s v="CACAU SHOW CI"/>
    <s v="Não"/>
    <m/>
    <m/>
    <m/>
    <m/>
    <m/>
    <m/>
    <s v="Bruna Teixeira Benevides"/>
    <n v="46562691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3"/>
    <n v="0.40833333333333338"/>
    <d v="1899-12-30T00:01:06"/>
    <x v="1"/>
    <x v="0"/>
    <s v="16"/>
    <x v="1"/>
    <x v="1"/>
    <n v="8586069"/>
    <n v="24165747"/>
    <d v="2022-04-15T09:48:17"/>
    <d v="2022-04-15T09:49:23"/>
    <x v="0"/>
    <s v="SILVIO ANTONIO RIBEIRO BRUZACA JUNIOR"/>
    <n v="17286"/>
    <s v="SARAH DE SOUSA PEREIRA"/>
    <x v="1"/>
    <s v="CATÁLOGO/REVISTA"/>
    <s v="AGENDAMENTO"/>
    <x v="9"/>
    <m/>
    <m/>
    <n v="16981172080"/>
    <n v="16981172080"/>
    <d v="2022-04-15T10:19:00"/>
    <s v="Cacau_CC_30.03"/>
    <n v="1650026877226790"/>
    <s v="Preditivo"/>
    <n v="10738"/>
    <s v="CACAU SHOW CI"/>
    <s v="Não"/>
    <m/>
    <m/>
    <m/>
    <m/>
    <m/>
    <m/>
    <s v="Marcela Mantovani Eugenio"/>
    <n v="34513618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3"/>
    <n v="0.41180555555555554"/>
    <d v="1899-12-30T00:00:05"/>
    <x v="2"/>
    <x v="0"/>
    <s v="12"/>
    <x v="1"/>
    <x v="1"/>
    <n v="8586704"/>
    <n v="24161145"/>
    <d v="2022-04-15T09:53:14"/>
    <d v="2022-04-15T09:53:19"/>
    <x v="0"/>
    <s v="ANA CAROLLYNE DA CRUZ MIRANDA"/>
    <n v="17281"/>
    <s v="SARAH DE SOUSA PEREIRA"/>
    <x v="1"/>
    <s v="PREFERIU FALAR PELO WHATSAPP"/>
    <s v="AGENDAMENTO"/>
    <x v="1"/>
    <m/>
    <m/>
    <n v="12992512576"/>
    <n v="12992512576"/>
    <d v="2022-04-15T10:23:00"/>
    <s v="Cacau_CC_29.03"/>
    <n v="1650027112246130"/>
    <s v="Preditivo"/>
    <n v="10738"/>
    <s v="CACAU SHOW CI"/>
    <s v="Não"/>
    <m/>
    <m/>
    <m/>
    <m/>
    <m/>
    <m/>
    <s v="Maria clara GonÃ§alves Marcondes"/>
    <n v="4634983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3"/>
    <n v="0.41180555555555554"/>
    <d v="1899-12-30T00:04:54"/>
    <x v="1"/>
    <x v="0"/>
    <s v="11"/>
    <x v="1"/>
    <x v="1"/>
    <n v="8586732"/>
    <n v="24072676"/>
    <d v="2022-04-15T09:53:29"/>
    <d v="2022-04-15T09:58:23"/>
    <x v="0"/>
    <s v="SILVIO ANTONIO RIBEIRO BRUZACA JUNIOR"/>
    <n v="17286"/>
    <s v="SARAH DE SOUSA PEREIRA"/>
    <x v="0"/>
    <s v="CONFIRMOU PRESENÇA NA LOJA"/>
    <s v="ACEITE"/>
    <x v="0"/>
    <m/>
    <m/>
    <n v="11945520407"/>
    <m/>
    <m/>
    <s v="Cacau_CC_28.03"/>
    <n v="1650027157250180"/>
    <s v="Preditivo"/>
    <n v="10738"/>
    <s v="CACAU SHOW CI"/>
    <s v="Não"/>
    <m/>
    <m/>
    <m/>
    <m/>
    <m/>
    <m/>
    <s v="Elisangela Machado Pinto Silva"/>
    <n v="36096786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3"/>
    <n v="0.40902777777777777"/>
    <d v="1899-12-30T00:12:09"/>
    <x v="0"/>
    <x v="0"/>
    <s v="13"/>
    <x v="1"/>
    <x v="1"/>
    <n v="8586206"/>
    <n v="25724650"/>
    <d v="2022-04-15T09:49:28"/>
    <d v="2022-04-15T10:01:37"/>
    <x v="0"/>
    <s v="BIANCA MOREIRA TERCEIRO"/>
    <n v="17283"/>
    <s v="SARAH DE SOUSA PEREIRA"/>
    <x v="0"/>
    <s v="CONFIRMOU PRESENÇA NA LOJA"/>
    <s v="ACEITE"/>
    <x v="0"/>
    <m/>
    <m/>
    <n v="13997678457"/>
    <m/>
    <m/>
    <s v="Cacau_CC_11.04"/>
    <n v="1650026949232750"/>
    <s v="Preditivo"/>
    <n v="10738"/>
    <s v="CACAU SHOW CI"/>
    <s v="Não"/>
    <m/>
    <m/>
    <m/>
    <m/>
    <m/>
    <m/>
    <s v="Carlos JosÃ© Santos Ferreira Leal"/>
    <n v="36094891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4"/>
    <n v="0.41736111111111113"/>
    <d v="1899-12-30T00:04:11"/>
    <x v="1"/>
    <x v="0"/>
    <s v="11"/>
    <x v="1"/>
    <x v="1"/>
    <n v="8587756"/>
    <n v="24072631"/>
    <d v="2022-04-15T10:01:14"/>
    <d v="2022-04-15T10:05:25"/>
    <x v="0"/>
    <s v="SILVIO ANTONIO RIBEIRO BRUZACA JUNIOR"/>
    <n v="17286"/>
    <s v="SARAH DE SOUSA PEREIRA"/>
    <x v="0"/>
    <s v="CONFIRMOU PRESENÇA NA LOJA"/>
    <s v="ACEITE"/>
    <x v="0"/>
    <m/>
    <m/>
    <n v="11980324773"/>
    <m/>
    <m/>
    <s v="Cacau_CC_28.03"/>
    <n v="1650027646286180"/>
    <s v="Preditivo"/>
    <n v="10738"/>
    <s v="CACAU SHOW CI"/>
    <s v="Não"/>
    <m/>
    <m/>
    <m/>
    <m/>
    <m/>
    <m/>
    <s v="AngÃ©lica Martins Santos"/>
    <n v="10819163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4"/>
    <n v="0.41944444444444445"/>
    <d v="1899-12-30T00:02:20"/>
    <x v="2"/>
    <x v="0"/>
    <s v="11"/>
    <x v="1"/>
    <x v="1"/>
    <n v="8588129"/>
    <n v="25724717"/>
    <d v="2022-04-15T10:04:00"/>
    <d v="2022-04-15T10:06:20"/>
    <x v="0"/>
    <s v="ANA CAROLLYNE DA CRUZ MIRANDA"/>
    <n v="17281"/>
    <s v="SARAH DE SOUSA PEREIRA"/>
    <x v="0"/>
    <s v="CONFIRMOU PRESENÇA NA LOJA"/>
    <s v="ACEITE"/>
    <x v="0"/>
    <m/>
    <m/>
    <n v="11937668132"/>
    <m/>
    <m/>
    <s v="Cacau_CC_11.04"/>
    <n v="1650027829300070"/>
    <s v="Preditivo"/>
    <n v="10738"/>
    <s v="CACAU SHOW CI"/>
    <s v="Não"/>
    <m/>
    <m/>
    <m/>
    <m/>
    <m/>
    <m/>
    <s v="Ludimila Bianca da luz Fidelis"/>
    <n v="38124711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4"/>
    <n v="0.4236111111111111"/>
    <d v="1899-12-30T00:02:24"/>
    <x v="0"/>
    <x v="0"/>
    <s v="51"/>
    <x v="2"/>
    <x v="0"/>
    <n v="8589009"/>
    <n v="24228056"/>
    <d v="2022-04-15T10:10:58"/>
    <d v="2022-04-15T10:13:22"/>
    <x v="0"/>
    <s v="BIANCA MOREIRA TERCEIRO"/>
    <n v="17283"/>
    <s v="SARAH DE SOUSA PEREIRA"/>
    <x v="1"/>
    <s v="CLIENTE VAI ANALISAR A PROPOSTA"/>
    <s v="AGENDAMENTO"/>
    <x v="5"/>
    <m/>
    <m/>
    <n v="51998772545"/>
    <n v="51998772545"/>
    <d v="2022-04-15T10:42:00"/>
    <s v="Cacau_CC_31.03"/>
    <n v="1650028198328420"/>
    <s v="Preditivo"/>
    <n v="10738"/>
    <s v="CACAU SHOW CI"/>
    <s v="Não"/>
    <m/>
    <m/>
    <m/>
    <m/>
    <m/>
    <m/>
    <s v="Jocelaine Santos da Silva"/>
    <n v="7588216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4"/>
    <n v="0.42777777777777781"/>
    <d v="1899-12-30T00:02:45"/>
    <x v="0"/>
    <x v="0"/>
    <s v="12"/>
    <x v="1"/>
    <x v="1"/>
    <n v="8589680"/>
    <n v="24161056"/>
    <d v="2022-04-15T10:16:06"/>
    <d v="2022-04-15T10:18:51"/>
    <x v="0"/>
    <s v="BIANCA MOREIRA TERCEIRO"/>
    <n v="17283"/>
    <s v="SARAH DE SOUSA PEREIRA"/>
    <x v="0"/>
    <s v="CONFIRMOU PRESENÇA NA LOJA"/>
    <s v="ACEITE"/>
    <x v="0"/>
    <m/>
    <m/>
    <n v="12992226298"/>
    <m/>
    <m/>
    <s v="Cacau_CC_29.03"/>
    <n v="1650028545352730"/>
    <s v="Preditivo"/>
    <n v="10738"/>
    <s v="CACAU SHOW CI"/>
    <s v="Não"/>
    <m/>
    <m/>
    <m/>
    <m/>
    <m/>
    <m/>
    <s v="Rafael Augusto da Luz"/>
    <n v="43875294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4"/>
    <n v="0.43055555555555558"/>
    <d v="1899-12-30T00:03:27"/>
    <x v="0"/>
    <x v="0"/>
    <s v="13"/>
    <x v="1"/>
    <x v="1"/>
    <n v="8590174"/>
    <n v="23637808"/>
    <d v="2022-04-15T10:20:08"/>
    <d v="2022-04-15T10:23:35"/>
    <x v="0"/>
    <s v="BIANCA MOREIRA TERCEIRO"/>
    <n v="17283"/>
    <s v="SARAH DE SOUSA PEREIRA"/>
    <x v="0"/>
    <s v="CONFIRMOU PRESENÇA NA LOJA"/>
    <s v="ACEITE"/>
    <x v="0"/>
    <m/>
    <m/>
    <n v="13991235393"/>
    <m/>
    <m/>
    <s v="Cacau_CC_24.03"/>
    <n v="1650028789372800"/>
    <s v="Preditivo"/>
    <n v="10738"/>
    <s v="CACAU SHOW CI"/>
    <s v="Não"/>
    <m/>
    <m/>
    <m/>
    <m/>
    <m/>
    <m/>
    <s v="luanapintocosta"/>
    <n v="37302759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4"/>
    <n v="0.43124999999999997"/>
    <d v="1899-12-30T00:01:01"/>
    <x v="2"/>
    <x v="0"/>
    <s v="54"/>
    <x v="2"/>
    <x v="0"/>
    <n v="8590315"/>
    <n v="25426422"/>
    <d v="2022-04-15T10:21:17"/>
    <d v="2022-04-15T10:22:18"/>
    <x v="0"/>
    <s v="ANA CAROLLYNE DA CRUZ MIRANDA"/>
    <n v="17281"/>
    <s v="SARAH DE SOUSA PEREIRA"/>
    <x v="0"/>
    <s v="CONFIRMOU PRESENÇA NA LOJA"/>
    <s v="ACEITE"/>
    <x v="0"/>
    <m/>
    <m/>
    <n v="54991445449"/>
    <m/>
    <m/>
    <s v="Cacau_CC_05.04"/>
    <n v="1650028762370430"/>
    <s v="Preditivo"/>
    <n v="10738"/>
    <s v="CACAU SHOW CI"/>
    <s v="Não"/>
    <m/>
    <m/>
    <m/>
    <m/>
    <m/>
    <m/>
    <s v="FRANCIELE LINIANE ZIS"/>
    <n v="901406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4"/>
    <n v="0.43333333333333335"/>
    <d v="1899-12-30T00:03:56"/>
    <x v="0"/>
    <x v="0"/>
    <s v="11"/>
    <x v="1"/>
    <x v="1"/>
    <n v="8590669"/>
    <n v="24073135"/>
    <d v="2022-04-15T10:24:06"/>
    <d v="2022-04-15T10:28:02"/>
    <x v="0"/>
    <s v="BIANCA MOREIRA TERCEIRO"/>
    <n v="17283"/>
    <s v="SARAH DE SOUSA PEREIRA"/>
    <x v="1"/>
    <s v="CLIENTE VAI ANALISAR A PROPOSTA"/>
    <s v="AGENDAMENTO"/>
    <x v="5"/>
    <m/>
    <m/>
    <n v="11995624507"/>
    <n v="11995624507"/>
    <d v="2022-04-15T10:57:00"/>
    <s v="Cacau_CC_28.03"/>
    <n v="1650029017391710"/>
    <s v="Preditivo"/>
    <n v="10738"/>
    <s v="CACAU SHOW CI"/>
    <s v="Não"/>
    <m/>
    <m/>
    <m/>
    <m/>
    <m/>
    <m/>
    <s v="Paula jandira Miranda Rosas"/>
    <n v="33017728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4"/>
    <n v="0.43402777777777773"/>
    <d v="1899-12-30T00:11:57"/>
    <x v="1"/>
    <x v="0"/>
    <s v="12"/>
    <x v="1"/>
    <x v="1"/>
    <n v="8590787"/>
    <n v="25426066"/>
    <d v="2022-04-15T10:25:06"/>
    <d v="2022-04-15T10:37:03"/>
    <x v="0"/>
    <s v="SILVIO ANTONIO RIBEIRO BRUZACA JUNIOR"/>
    <n v="17286"/>
    <s v="SARAH DE SOUSA PEREIRA"/>
    <x v="0"/>
    <s v="CONFIRMOU PRESENÇA NA LOJA"/>
    <s v="ACEITE"/>
    <x v="0"/>
    <m/>
    <m/>
    <n v="12997765398"/>
    <m/>
    <m/>
    <s v="Cacau_CC_04.04"/>
    <n v="1650029087397580"/>
    <s v="Preditivo"/>
    <n v="10738"/>
    <s v="CACAU SHOW CI"/>
    <s v="Não"/>
    <m/>
    <m/>
    <m/>
    <m/>
    <m/>
    <m/>
    <s v="Vanessa teixeira Chaves toro"/>
    <n v="40116386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5"/>
    <n v="0.4458333333333333"/>
    <d v="1899-12-30T00:00:36"/>
    <x v="0"/>
    <x v="0"/>
    <s v="16"/>
    <x v="1"/>
    <x v="1"/>
    <n v="8592698"/>
    <n v="27230943"/>
    <d v="2022-04-15T10:42:23"/>
    <d v="2022-04-15T10:42:59"/>
    <x v="0"/>
    <s v="BIANCA MOREIRA TERCEIRO"/>
    <n v="17283"/>
    <s v="SARAH DE SOUSA PEREIRA"/>
    <x v="1"/>
    <s v="SOBRE HORÁRIOS DE ATENDIMENTO"/>
    <s v="AGENDAMENTO"/>
    <x v="4"/>
    <m/>
    <m/>
    <n v="16988482669"/>
    <n v="16988482669"/>
    <d v="2022-04-15T11:12:00"/>
    <s v="Cacau_CC_14.04"/>
    <n v="1650030126465810"/>
    <s v="Preditivo"/>
    <n v="10738"/>
    <s v="CACAU SHOW CI"/>
    <s v="Não"/>
    <m/>
    <m/>
    <m/>
    <m/>
    <m/>
    <m/>
    <s v="MarÃ­lia Cristina dos anjos"/>
    <n v="36642567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5"/>
    <n v="0.4465277777777778"/>
    <d v="1899-12-30T00:00:54"/>
    <x v="0"/>
    <x v="0"/>
    <s v="19"/>
    <x v="1"/>
    <x v="1"/>
    <n v="8592821"/>
    <n v="27231020"/>
    <d v="2022-04-15T10:43:29"/>
    <d v="2022-04-15T10:44:23"/>
    <x v="0"/>
    <s v="BIANCA MOREIRA TERCEIRO"/>
    <n v="17283"/>
    <s v="SARAH DE SOUSA PEREIRA"/>
    <x v="1"/>
    <s v="SOBRE HORÁRIOS DE ATENDIMENTO"/>
    <s v="AGENDAMENTO"/>
    <x v="4"/>
    <m/>
    <m/>
    <n v="19996705772"/>
    <n v="19996705772"/>
    <d v="2022-04-15T11:13:00"/>
    <s v="Cacau_CC_14.04"/>
    <n v="1650030192470940"/>
    <s v="Preditivo"/>
    <n v="10738"/>
    <s v="CACAU SHOW CI"/>
    <s v="Não"/>
    <m/>
    <m/>
    <m/>
    <m/>
    <m/>
    <m/>
    <s v="Francis Alexandre Bernardi"/>
    <n v="35202016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5"/>
    <n v="0.44791666666666669"/>
    <d v="1899-12-30T00:00:48"/>
    <x v="0"/>
    <x v="0"/>
    <s v="48"/>
    <x v="0"/>
    <x v="0"/>
    <n v="8592998"/>
    <n v="27231058"/>
    <d v="2022-04-15T10:45:08"/>
    <d v="2022-04-15T10:45:56"/>
    <x v="0"/>
    <s v="BIANCA MOREIRA TERCEIRO"/>
    <n v="17283"/>
    <s v="SARAH DE SOUSA PEREIRA"/>
    <x v="1"/>
    <s v="SOBRE HORÁRIOS DE ATENDIMENTO"/>
    <s v="AGENDAMENTO"/>
    <x v="4"/>
    <m/>
    <m/>
    <n v="48991223344"/>
    <n v="48991223344"/>
    <d v="2022-04-15T11:14:00"/>
    <s v="Cacau_CC_14.04"/>
    <n v="1650030283476640"/>
    <s v="Preditivo"/>
    <n v="10738"/>
    <s v="CACAU SHOW CI"/>
    <s v="Não"/>
    <m/>
    <m/>
    <m/>
    <m/>
    <m/>
    <m/>
    <s v="Carlos souza"/>
    <n v="69099018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5"/>
    <n v="0.44791666666666669"/>
    <d v="1899-12-30T00:03:31"/>
    <x v="2"/>
    <x v="0"/>
    <s v="47"/>
    <x v="0"/>
    <x v="0"/>
    <n v="8593043"/>
    <n v="27231085"/>
    <d v="2022-04-15T10:45:32"/>
    <d v="2022-04-15T10:49:03"/>
    <x v="0"/>
    <s v="ANA CAROLLYNE DA CRUZ MIRANDA"/>
    <n v="17281"/>
    <s v="SARAH DE SOUSA PEREIRA"/>
    <x v="0"/>
    <s v="CONFIRMOU PRESENÇA NA LOJA"/>
    <s v="ACEITE"/>
    <x v="0"/>
    <m/>
    <m/>
    <n v="47992593808"/>
    <m/>
    <m/>
    <s v="Cacau_CC_14.04"/>
    <n v="1650030309478480"/>
    <s v="Preditivo"/>
    <n v="10738"/>
    <s v="CACAU SHOW CI"/>
    <s v="Não"/>
    <m/>
    <m/>
    <m/>
    <m/>
    <m/>
    <m/>
    <s v="Carine Carvalho da Silva"/>
    <n v="5261036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5"/>
    <n v="0.4513888888888889"/>
    <d v="1899-12-30T00:02:18"/>
    <x v="2"/>
    <x v="0"/>
    <s v="54"/>
    <x v="2"/>
    <x v="0"/>
    <n v="8593545"/>
    <n v="27202010"/>
    <d v="2022-04-15T10:50:00"/>
    <d v="2022-04-15T10:52:18"/>
    <x v="0"/>
    <s v="ANA CAROLLYNE DA CRUZ MIRANDA"/>
    <n v="17281"/>
    <s v="SARAH DE SOUSA PEREIRA"/>
    <x v="1"/>
    <s v="PEDIU PARA LIGAR EM OUTRO MOMENTO"/>
    <s v="AGENDAMENTO"/>
    <x v="2"/>
    <m/>
    <m/>
    <n v="54992783835"/>
    <n v="54992783835"/>
    <d v="2022-04-15T11:21:00"/>
    <s v="Cacau_CC_13.04"/>
    <n v="1650030578497490"/>
    <s v="Preditivo"/>
    <n v="10738"/>
    <s v="CACAU SHOW CI"/>
    <s v="Não"/>
    <m/>
    <m/>
    <m/>
    <m/>
    <m/>
    <m/>
    <s v="Camila dos Santos"/>
    <n v="87521903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5"/>
    <n v="0.45069444444444445"/>
    <d v="1899-12-30T00:06:07"/>
    <x v="0"/>
    <x v="0"/>
    <s v="11"/>
    <x v="1"/>
    <x v="1"/>
    <n v="8593467"/>
    <n v="27201967"/>
    <d v="2022-04-15T10:49:16"/>
    <d v="2022-04-15T10:55:23"/>
    <x v="0"/>
    <s v="BIANCA MOREIRA TERCEIRO"/>
    <n v="17283"/>
    <s v="SARAH DE SOUSA PEREIRA"/>
    <x v="0"/>
    <s v="CONFIRMOU PRESENÇA NA LOJA"/>
    <s v="ACEITE"/>
    <x v="0"/>
    <m/>
    <m/>
    <n v="11930875830"/>
    <m/>
    <m/>
    <s v="Cacau_CC_13.04"/>
    <n v="1650030544495130"/>
    <s v="Preditivo"/>
    <n v="10738"/>
    <s v="CACAU SHOW CI"/>
    <s v="Não"/>
    <m/>
    <m/>
    <m/>
    <m/>
    <m/>
    <m/>
    <s v="JÃ©ssica Aline de Sousa Costa"/>
    <n v="397416928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5"/>
    <n v="0.45277777777777778"/>
    <d v="1899-12-30T00:03:26"/>
    <x v="2"/>
    <x v="0"/>
    <s v="17"/>
    <x v="1"/>
    <x v="1"/>
    <n v="8593792"/>
    <n v="26463194"/>
    <d v="2022-04-15T10:52:19"/>
    <d v="2022-04-15T10:55:45"/>
    <x v="0"/>
    <s v="ANA CAROLLYNE DA CRUZ MIRANDA"/>
    <n v="17281"/>
    <s v="SARAH DE SOUSA PEREIRA"/>
    <x v="0"/>
    <s v="CONFIRMOU PRESENÇA NA LOJA"/>
    <s v="ACEITE"/>
    <x v="0"/>
    <m/>
    <m/>
    <n v="17997740671"/>
    <m/>
    <m/>
    <s v="Cacau_CC_12.04"/>
    <n v="1650030717506990"/>
    <s v="Preditivo"/>
    <n v="10738"/>
    <s v="CACAU SHOW CI"/>
    <s v="Não"/>
    <m/>
    <m/>
    <m/>
    <m/>
    <m/>
    <m/>
    <s v="Ana Paula da Costa Batista Rodrigues"/>
    <n v="3647857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5"/>
    <n v="0.45069444444444445"/>
    <d v="1899-12-30T00:05:35"/>
    <x v="1"/>
    <x v="0"/>
    <s v="11"/>
    <x v="1"/>
    <x v="1"/>
    <n v="8593524"/>
    <n v="27202008"/>
    <d v="2022-04-15T10:49:48"/>
    <d v="2022-04-15T10:55:23"/>
    <x v="0"/>
    <s v="SILVIO ANTONIO RIBEIRO BRUZACA JUNIOR"/>
    <n v="17286"/>
    <s v="SARAH DE SOUSA PEREIRA"/>
    <x v="0"/>
    <s v="CONFIRMOU PRESENÇA NA LOJA"/>
    <s v="ACEITE"/>
    <x v="0"/>
    <m/>
    <m/>
    <n v="11954507165"/>
    <m/>
    <m/>
    <s v="Cacau_CC_13.04"/>
    <n v="1650030575497290"/>
    <s v="Preditivo"/>
    <n v="10738"/>
    <s v="CACAU SHOW CI"/>
    <s v="Não"/>
    <m/>
    <m/>
    <m/>
    <m/>
    <m/>
    <m/>
    <s v="PatrÃ­cia Cunha"/>
    <n v="8835758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5"/>
    <n v="0.45624999999999999"/>
    <d v="1899-12-30T00:01:35"/>
    <x v="2"/>
    <x v="0"/>
    <s v="19"/>
    <x v="1"/>
    <x v="1"/>
    <n v="8594404"/>
    <n v="24072979"/>
    <d v="2022-04-15T10:57:45"/>
    <d v="2022-04-15T10:59:20"/>
    <x v="0"/>
    <s v="ANA CAROLLYNE DA CRUZ MIRANDA"/>
    <n v="17281"/>
    <s v="SARAH DE SOUSA PEREIRA"/>
    <x v="1"/>
    <s v="PREFERIU FALAR PELO WHATSAPP"/>
    <s v="AGENDAMENTO"/>
    <x v="1"/>
    <m/>
    <m/>
    <n v="19988369973"/>
    <n v="19988369973"/>
    <d v="2022-04-15T11:29:00"/>
    <s v="Cacau_CC_28.03"/>
    <n v="1650031052527980"/>
    <s v="Preditivo"/>
    <n v="10738"/>
    <s v="CACAU SHOW CI"/>
    <s v="Não"/>
    <m/>
    <m/>
    <m/>
    <m/>
    <m/>
    <m/>
    <s v="Priscila da silva Santana"/>
    <n v="31529553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6"/>
    <n v="0.45833333333333331"/>
    <d v="1899-12-30T00:00:17"/>
    <x v="1"/>
    <x v="0"/>
    <s v="55"/>
    <x v="2"/>
    <x v="0"/>
    <n v="8594743"/>
    <n v="25426434"/>
    <d v="2022-04-15T11:00:54"/>
    <d v="2022-04-15T11:01:11"/>
    <x v="0"/>
    <s v="SILVIO ANTONIO RIBEIRO BRUZACA JUNIOR"/>
    <n v="17286"/>
    <s v="SARAH DE SOUSA PEREIRA"/>
    <x v="1"/>
    <s v="PEDIU PARA LIGAR EM OUTRO MOMENTO"/>
    <s v="AGENDAMENTO"/>
    <x v="2"/>
    <m/>
    <m/>
    <n v="55991323258"/>
    <n v="55991323258"/>
    <d v="2022-04-18T18:31:00"/>
    <s v="Cacau_CC_05.04"/>
    <n v="1650031072529260"/>
    <s v="Preditivo"/>
    <n v="10738"/>
    <s v="CACAU SHOW CI"/>
    <s v="Não"/>
    <m/>
    <m/>
    <m/>
    <m/>
    <m/>
    <m/>
    <s v="lisiane da silveira"/>
    <n v="1184310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5"/>
    <n v="0.45763888888888887"/>
    <d v="1899-12-30T00:02:12"/>
    <x v="2"/>
    <x v="0"/>
    <s v="19"/>
    <x v="1"/>
    <x v="1"/>
    <n v="8594645"/>
    <n v="25724433"/>
    <d v="2022-04-15T10:59:56"/>
    <d v="2022-04-15T11:02:08"/>
    <x v="0"/>
    <s v="ANA CAROLLYNE DA CRUZ MIRANDA"/>
    <n v="17281"/>
    <s v="SARAH DE SOUSA PEREIRA"/>
    <x v="0"/>
    <s v="CONFIRMOU PRESENÇA NA LOJA"/>
    <s v="ACEITE"/>
    <x v="0"/>
    <m/>
    <m/>
    <n v="19992469325"/>
    <m/>
    <m/>
    <s v="Cacau_CC_11.04"/>
    <n v="1650031180535280"/>
    <s v="Preditivo"/>
    <n v="10738"/>
    <s v="CACAU SHOW CI"/>
    <s v="Não"/>
    <m/>
    <m/>
    <m/>
    <m/>
    <m/>
    <m/>
    <s v="Emerson Souza Martins"/>
    <n v="47519161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6"/>
    <n v="0.45833333333333331"/>
    <d v="1899-12-30T00:02:46"/>
    <x v="0"/>
    <x v="0"/>
    <s v="11"/>
    <x v="1"/>
    <x v="1"/>
    <n v="8594701"/>
    <n v="23414107"/>
    <d v="2022-04-15T11:00:27"/>
    <d v="2022-04-15T11:03:13"/>
    <x v="0"/>
    <s v="BIANCA MOREIRA TERCEIRO"/>
    <n v="17283"/>
    <s v="SARAH DE SOUSA PEREIRA"/>
    <x v="0"/>
    <s v="CONFIRMOU PRESENÇA NA LOJA"/>
    <s v="ACEITE"/>
    <x v="0"/>
    <m/>
    <m/>
    <n v="11968394947"/>
    <m/>
    <m/>
    <s v="Cacau_CC_21.03"/>
    <n v="1650031193536100"/>
    <s v="Preditivo"/>
    <n v="10738"/>
    <s v="CACAU SHOW CI"/>
    <s v="Não"/>
    <m/>
    <m/>
    <m/>
    <m/>
    <m/>
    <m/>
    <s v="Patricia Araujo Santos"/>
    <n v="35004737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6"/>
    <n v="0.4597222222222222"/>
    <d v="1899-12-30T00:03:14"/>
    <x v="2"/>
    <x v="0"/>
    <s v="51"/>
    <x v="2"/>
    <x v="0"/>
    <n v="8594895"/>
    <n v="25724858"/>
    <d v="2022-04-15T11:02:42"/>
    <d v="2022-04-15T11:05:56"/>
    <x v="0"/>
    <s v="ANA CAROLLYNE DA CRUZ MIRANDA"/>
    <n v="17281"/>
    <s v="SARAH DE SOUSA PEREIRA"/>
    <x v="0"/>
    <s v="CONFIRMOU PRESENÇA NA LOJA"/>
    <s v="ACEITE"/>
    <x v="0"/>
    <m/>
    <m/>
    <n v="51984108924"/>
    <m/>
    <m/>
    <s v="Cacau_CC_11.04"/>
    <n v="1650031340543800"/>
    <s v="Preditivo"/>
    <n v="10738"/>
    <s v="CACAU SHOW CI"/>
    <s v="Não"/>
    <m/>
    <m/>
    <m/>
    <m/>
    <m/>
    <m/>
    <s v="Sidiomar de jesus Ribeiro costa"/>
    <n v="10606019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6"/>
    <n v="0.46319444444444446"/>
    <d v="1899-12-30T00:06:30"/>
    <x v="2"/>
    <x v="0"/>
    <s v="19"/>
    <x v="1"/>
    <x v="1"/>
    <n v="8595277"/>
    <n v="24165744"/>
    <d v="2022-04-15T11:07:21"/>
    <d v="2022-04-15T11:13:51"/>
    <x v="0"/>
    <s v="ANA CAROLLYNE DA CRUZ MIRANDA"/>
    <n v="17281"/>
    <s v="SARAH DE SOUSA PEREIRA"/>
    <x v="1"/>
    <s v="PEDIU PARA LIGAR EM OUTRO MOMENTO"/>
    <s v="AGENDAMENTO"/>
    <x v="5"/>
    <m/>
    <m/>
    <n v="19997623678"/>
    <n v="19997623678"/>
    <d v="2022-04-15T11:43:00"/>
    <s v="Cacau_CC_30.03"/>
    <n v="1650031624556380"/>
    <s v="Preditivo"/>
    <n v="10738"/>
    <s v="CACAU SHOW CI"/>
    <s v="Não"/>
    <m/>
    <m/>
    <m/>
    <m/>
    <m/>
    <m/>
    <s v="juliana alves bassani"/>
    <n v="40331909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6"/>
    <n v="0.46527777777777773"/>
    <d v="1899-12-30T00:02:38"/>
    <x v="0"/>
    <x v="0"/>
    <s v="11"/>
    <x v="1"/>
    <x v="1"/>
    <n v="8595545"/>
    <n v="24165787"/>
    <d v="2022-04-15T11:10:32"/>
    <d v="2022-04-15T11:13:10"/>
    <x v="0"/>
    <s v="BIANCA MOREIRA TERCEIRO"/>
    <n v="17283"/>
    <s v="SARAH DE SOUSA PEREIRA"/>
    <x v="1"/>
    <s v="CLIENTE VAI ANALISAR A PROPOSTA"/>
    <s v="AGENDAMENTO"/>
    <x v="5"/>
    <m/>
    <m/>
    <n v="11985924128"/>
    <n v="11985924128"/>
    <d v="2022-04-15T11:42:00"/>
    <s v="Cacau_CC_30.03"/>
    <n v="1650031810564700"/>
    <s v="Preditivo"/>
    <n v="10738"/>
    <s v="CACAU SHOW CI"/>
    <s v="Não"/>
    <m/>
    <m/>
    <m/>
    <m/>
    <m/>
    <m/>
    <s v="bianca boa morte de jesus"/>
    <n v="53183475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6"/>
    <n v="0.46875"/>
    <d v="1899-12-30T00:01:41"/>
    <x v="2"/>
    <x v="0"/>
    <s v="49"/>
    <x v="0"/>
    <x v="0"/>
    <n v="8596023"/>
    <n v="25449568"/>
    <d v="2022-04-15T11:15:03"/>
    <d v="2022-04-15T11:16:44"/>
    <x v="0"/>
    <s v="ANA CAROLLYNE DA CRUZ MIRANDA"/>
    <n v="17281"/>
    <s v="SARAH DE SOUSA PEREIRA"/>
    <x v="0"/>
    <s v="CONFIRMOU PRESENÇA NA LOJA"/>
    <s v="ACEITE"/>
    <x v="0"/>
    <m/>
    <m/>
    <n v="49999923417"/>
    <m/>
    <m/>
    <s v="Cacau_CC_06.04"/>
    <n v="1650032087578820"/>
    <s v="Preditivo"/>
    <n v="10738"/>
    <s v="CACAU SHOW CI"/>
    <s v="Não"/>
    <m/>
    <m/>
    <m/>
    <m/>
    <m/>
    <m/>
    <s v="Emanuelle Bordin Coelli"/>
    <n v="10380845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6"/>
    <n v="0.47013888888888888"/>
    <d v="1899-12-30T00:01:40"/>
    <x v="0"/>
    <x v="0"/>
    <s v="12"/>
    <x v="1"/>
    <x v="1"/>
    <n v="8596275"/>
    <n v="25536960"/>
    <d v="2022-04-15T11:17:19"/>
    <d v="2022-04-15T11:18:59"/>
    <x v="0"/>
    <s v="BIANCA MOREIRA TERCEIRO"/>
    <n v="17283"/>
    <s v="SARAH DE SOUSA PEREIRA"/>
    <x v="0"/>
    <s v="CONFIRMOU PRESENÇA NA LOJA"/>
    <s v="ACEITE"/>
    <x v="0"/>
    <m/>
    <m/>
    <n v="12982298624"/>
    <m/>
    <m/>
    <s v="Cacau_CC_08.04"/>
    <n v="1650032227588850"/>
    <s v="Preditivo"/>
    <n v="10738"/>
    <s v="CACAU SHOW CI"/>
    <s v="Não"/>
    <m/>
    <m/>
    <m/>
    <m/>
    <m/>
    <m/>
    <s v="Lucas Gustavo Goncalves Teixeira"/>
    <n v="41389938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6"/>
    <n v="0.46249999999999997"/>
    <d v="1899-12-30T00:13:42"/>
    <x v="1"/>
    <x v="0"/>
    <s v="11"/>
    <x v="1"/>
    <x v="1"/>
    <n v="8595245"/>
    <n v="24165684"/>
    <d v="2022-04-15T11:06:55"/>
    <d v="2022-04-15T11:20:37"/>
    <x v="0"/>
    <s v="SILVIO ANTONIO RIBEIRO BRUZACA JUNIOR"/>
    <n v="17286"/>
    <s v="SARAH DE SOUSA PEREIRA"/>
    <x v="0"/>
    <s v="CONFIRMOU PRESENÇA NA LOJA"/>
    <s v="ACEITE"/>
    <x v="0"/>
    <m/>
    <m/>
    <n v="11951653194"/>
    <m/>
    <m/>
    <s v="Cacau_CC_30.03"/>
    <n v="1650031598555190"/>
    <s v="Preditivo"/>
    <n v="10738"/>
    <s v="CACAU SHOW CI"/>
    <s v="Não"/>
    <m/>
    <m/>
    <m/>
    <m/>
    <m/>
    <m/>
    <s v="Stefania Afonso da Silva"/>
    <n v="4610181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6"/>
    <n v="0.47083333333333338"/>
    <d v="1899-12-30T00:03:50"/>
    <x v="2"/>
    <x v="0"/>
    <s v="17"/>
    <x v="1"/>
    <x v="1"/>
    <n v="8596417"/>
    <n v="25724689"/>
    <d v="2022-04-15T11:18:38"/>
    <d v="2022-04-15T11:22:28"/>
    <x v="0"/>
    <s v="ANA CAROLLYNE DA CRUZ MIRANDA"/>
    <n v="17281"/>
    <s v="SARAH DE SOUSA PEREIRA"/>
    <x v="0"/>
    <s v="CONFIRMOU PRESENÇA NA LOJA"/>
    <s v="ACEITE"/>
    <x v="0"/>
    <m/>
    <m/>
    <n v="17999770001"/>
    <m/>
    <m/>
    <s v="Cacau_CC_11.04"/>
    <n v="1650032295593610"/>
    <s v="Preditivo"/>
    <n v="10738"/>
    <s v="CACAU SHOW CI"/>
    <s v="Não"/>
    <m/>
    <m/>
    <m/>
    <m/>
    <m/>
    <m/>
    <s v="Ana Beatriz Martins Teixeira"/>
    <n v="46142769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6"/>
    <n v="0.47500000000000003"/>
    <d v="1899-12-30T00:00:57"/>
    <x v="2"/>
    <x v="0"/>
    <s v="51"/>
    <x v="2"/>
    <x v="0"/>
    <n v="8597094"/>
    <n v="24165673"/>
    <d v="2022-04-15T11:24:14"/>
    <d v="2022-04-15T11:25:11"/>
    <x v="0"/>
    <s v="ANA CAROLLYNE DA CRUZ MIRANDA"/>
    <n v="17281"/>
    <s v="SARAH DE SOUSA PEREIRA"/>
    <x v="1"/>
    <s v="SOBRE HORÁRIOS DE ATENDIMENTO"/>
    <s v="AGENDAMENTO"/>
    <x v="4"/>
    <m/>
    <m/>
    <n v="51998725245"/>
    <n v="51998725245"/>
    <d v="2022-04-15T11:55:00"/>
    <s v="Cacau_CC_30.03"/>
    <n v="1650032617616140"/>
    <s v="Preditivo"/>
    <n v="10738"/>
    <s v="CACAU SHOW CI"/>
    <s v="Não"/>
    <m/>
    <m/>
    <m/>
    <m/>
    <m/>
    <m/>
    <s v="julia pfeifer dos reis"/>
    <n v="60063225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6"/>
    <n v="0.47291666666666665"/>
    <d v="1899-12-30T00:06:09"/>
    <x v="0"/>
    <x v="0"/>
    <s v="14"/>
    <x v="1"/>
    <x v="1"/>
    <n v="8596720"/>
    <n v="25449632"/>
    <d v="2022-04-15T11:21:06"/>
    <d v="2022-04-15T11:27:15"/>
    <x v="0"/>
    <s v="BIANCA MOREIRA TERCEIRO"/>
    <n v="17283"/>
    <s v="SARAH DE SOUSA PEREIRA"/>
    <x v="0"/>
    <s v="CONFIRMOU PRESENÇA NA LOJA"/>
    <s v="ACEITE"/>
    <x v="0"/>
    <m/>
    <m/>
    <n v="14997525384"/>
    <m/>
    <m/>
    <s v="Cacau_CC_06.04"/>
    <n v="1650032451604460"/>
    <s v="Preditivo"/>
    <n v="10738"/>
    <s v="CACAU SHOW CI"/>
    <s v="Não"/>
    <m/>
    <m/>
    <m/>
    <m/>
    <m/>
    <m/>
    <s v="carlos  henrique soares junior"/>
    <n v="36872986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6"/>
    <n v="0.47222222222222227"/>
    <d v="1899-12-30T00:06:09"/>
    <x v="1"/>
    <x v="0"/>
    <s v="13"/>
    <x v="1"/>
    <x v="1"/>
    <n v="8596706"/>
    <n v="25426429"/>
    <d v="2022-04-15T11:20:58"/>
    <d v="2022-04-15T11:27:07"/>
    <x v="0"/>
    <s v="SILVIO ANTONIO RIBEIRO BRUZACA JUNIOR"/>
    <n v="17286"/>
    <s v="SARAH DE SOUSA PEREIRA"/>
    <x v="0"/>
    <s v="CONFIRMOU PRESENÇA NA LOJA"/>
    <s v="ACEITE"/>
    <x v="0"/>
    <m/>
    <m/>
    <n v="13997881089"/>
    <m/>
    <m/>
    <s v="Cacau_CC_05.04"/>
    <n v="1650032437603430"/>
    <s v="Preditivo"/>
    <n v="10738"/>
    <s v="CACAU SHOW CI"/>
    <s v="Não"/>
    <m/>
    <m/>
    <m/>
    <m/>
    <m/>
    <m/>
    <s v="Maria Lucia da Silva lima"/>
    <n v="303836458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6"/>
    <n v="0.4770833333333333"/>
    <d v="1899-12-30T00:01:12"/>
    <x v="1"/>
    <x v="0"/>
    <s v="55"/>
    <x v="2"/>
    <x v="0"/>
    <n v="8597480"/>
    <n v="23618691"/>
    <d v="2022-04-15T11:27:35"/>
    <d v="2022-04-15T11:28:47"/>
    <x v="0"/>
    <s v="SILVIO ANTONIO RIBEIRO BRUZACA JUNIOR"/>
    <n v="17286"/>
    <s v="SARAH DE SOUSA PEREIRA"/>
    <x v="1"/>
    <s v="PEDIU PARA LIGAR EM OUTRO MOMENTO"/>
    <s v="AGENDAMENTO"/>
    <x v="2"/>
    <m/>
    <m/>
    <n v="55991999219"/>
    <n v="55991999219"/>
    <d v="2022-04-18T15:58:00"/>
    <s v="Cacau_CC_23.03"/>
    <n v="1650032827633680"/>
    <s v="Preditivo"/>
    <n v="10738"/>
    <s v="CACAU SHOW CI"/>
    <s v="Não"/>
    <m/>
    <m/>
    <m/>
    <m/>
    <m/>
    <m/>
    <s v="Glademir Souza"/>
    <n v="5727653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4"/>
    <n v="0.47986111111111113"/>
    <d v="1899-12-30T00:00:58"/>
    <x v="2"/>
    <x v="0"/>
    <s v="54"/>
    <x v="2"/>
    <x v="0"/>
    <n v="8597870"/>
    <n v="25536837"/>
    <d v="2022-04-15T11:31:19"/>
    <d v="2022-04-15T11:32:17"/>
    <x v="0"/>
    <s v="ANA CAROLLYNE DA CRUZ MIRANDA"/>
    <n v="17281"/>
    <s v="SARAH DE SOUSA PEREIRA"/>
    <x v="1"/>
    <s v="PEDIU PARA LIGAR EM OUTRO MOMENTO"/>
    <s v="AGENDAMENTO"/>
    <x v="2"/>
    <m/>
    <m/>
    <n v="54999476555"/>
    <n v="54999476555"/>
    <d v="2022-04-15T12:01:00"/>
    <s v="Cacau_CC_08.04"/>
    <n v="1650033058655370"/>
    <s v="Preditivo"/>
    <n v="10738"/>
    <s v="CACAU SHOW CI"/>
    <s v="Não"/>
    <m/>
    <m/>
    <m/>
    <m/>
    <m/>
    <m/>
    <s v="MÃ´nica Silva Costa"/>
    <n v="4379304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4"/>
    <n v="0.48194444444444445"/>
    <d v="1899-12-30T00:01:32"/>
    <x v="2"/>
    <x v="0"/>
    <s v="11"/>
    <x v="1"/>
    <x v="1"/>
    <n v="8598259"/>
    <n v="24227865"/>
    <d v="2022-04-15T11:34:45"/>
    <d v="2022-04-15T11:36:17"/>
    <x v="0"/>
    <s v="ANA CAROLLYNE DA CRUZ MIRANDA"/>
    <n v="17281"/>
    <s v="SARAH DE SOUSA PEREIRA"/>
    <x v="1"/>
    <s v="PREFERIU FALAR PELO WHATSAPP"/>
    <s v="AGENDAMENTO"/>
    <x v="1"/>
    <m/>
    <m/>
    <n v="11940737951"/>
    <n v="11940737951"/>
    <d v="2022-04-15T12:04:00"/>
    <s v="Cacau_CC_31.03"/>
    <n v="1650033189668290"/>
    <s v="Preditivo"/>
    <n v="10738"/>
    <s v="CACAU SHOW CI"/>
    <s v="Não"/>
    <m/>
    <m/>
    <m/>
    <m/>
    <m/>
    <m/>
    <s v="Marlete Morais de Melo Silva"/>
    <n v="1450224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4"/>
    <n v="0.48472222222222222"/>
    <d v="1899-12-30T00:01:38"/>
    <x v="0"/>
    <x v="0"/>
    <s v="13"/>
    <x v="1"/>
    <x v="1"/>
    <n v="8598624"/>
    <n v="25462356"/>
    <d v="2022-04-15T11:38:16"/>
    <d v="2022-04-15T11:39:54"/>
    <x v="0"/>
    <s v="BIANCA MOREIRA TERCEIRO"/>
    <n v="17283"/>
    <s v="SARAH DE SOUSA PEREIRA"/>
    <x v="1"/>
    <s v="CLIENTE VAI ANALISAR A PROPOSTA"/>
    <s v="AGENDAMENTO"/>
    <x v="5"/>
    <m/>
    <m/>
    <n v="13974274386"/>
    <n v="13974274386"/>
    <d v="2022-04-15T12:08:00"/>
    <s v="Cacau_CC_07.04"/>
    <n v="1650033479693810"/>
    <s v="Preditivo"/>
    <n v="10738"/>
    <s v="CACAU SHOW CI"/>
    <s v="Não"/>
    <m/>
    <m/>
    <m/>
    <m/>
    <m/>
    <m/>
    <s v="Beatriz Aparecida de Souza Rodrigues"/>
    <n v="4081192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4"/>
    <n v="0.48541666666666666"/>
    <d v="1899-12-30T00:02:59"/>
    <x v="2"/>
    <x v="0"/>
    <s v="51"/>
    <x v="2"/>
    <x v="0"/>
    <n v="8598783"/>
    <n v="25426391"/>
    <d v="2022-04-15T11:39:45"/>
    <d v="2022-04-15T11:42:44"/>
    <x v="0"/>
    <s v="ANA CAROLLYNE DA CRUZ MIRANDA"/>
    <n v="17281"/>
    <s v="SARAH DE SOUSA PEREIRA"/>
    <x v="2"/>
    <s v="PROBLEMAS DE SAÚDE"/>
    <s v="RECUSA"/>
    <x v="8"/>
    <m/>
    <m/>
    <n v="51985480276"/>
    <m/>
    <m/>
    <s v="Cacau_CC_05.04"/>
    <n v="1650033570702250"/>
    <s v="Preditivo"/>
    <n v="10738"/>
    <s v="CACAU SHOW CI"/>
    <s v="Não"/>
    <m/>
    <m/>
    <m/>
    <m/>
    <m/>
    <m/>
    <s v="Alan Da Silva Gama"/>
    <n v="60261157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4"/>
    <n v="0.4861111111111111"/>
    <d v="1899-12-30T00:01:09"/>
    <x v="1"/>
    <x v="0"/>
    <s v="19"/>
    <x v="1"/>
    <x v="1"/>
    <n v="8598870"/>
    <n v="25449602"/>
    <d v="2022-04-15T11:40:34"/>
    <d v="2022-04-15T11:41:43"/>
    <x v="0"/>
    <s v="SILVIO ANTONIO RIBEIRO BRUZACA JUNIOR"/>
    <n v="17286"/>
    <s v="SARAH DE SOUSA PEREIRA"/>
    <x v="1"/>
    <s v="PEDIU PARA LIGAR EM OUTRO MOMENTO"/>
    <s v="AGENDAMENTO"/>
    <x v="2"/>
    <m/>
    <m/>
    <n v="19991059990"/>
    <n v="19991059990"/>
    <d v="2022-04-15T15:00:00"/>
    <s v="Cacau_CC_06.04"/>
    <n v="1650033622707210"/>
    <s v="Preditivo"/>
    <n v="10738"/>
    <s v="CACAU SHOW CI"/>
    <s v="Não"/>
    <m/>
    <m/>
    <m/>
    <m/>
    <m/>
    <m/>
    <s v="Gabriel Santos da silva vicente"/>
    <n v="4067739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4"/>
    <n v="0.48749999999999999"/>
    <d v="1899-12-30T00:02:00"/>
    <x v="2"/>
    <x v="0"/>
    <s v="48"/>
    <x v="0"/>
    <x v="0"/>
    <n v="8599112"/>
    <n v="25724493"/>
    <d v="2022-04-15T11:42:45"/>
    <d v="2022-04-15T11:44:45"/>
    <x v="0"/>
    <s v="ANA CAROLLYNE DA CRUZ MIRANDA"/>
    <n v="17281"/>
    <s v="SARAH DE SOUSA PEREIRA"/>
    <x v="1"/>
    <s v="PREFERIU FALAR PELO WHATSAPP"/>
    <s v="AGENDAMENTO"/>
    <x v="1"/>
    <m/>
    <m/>
    <n v="48996712712"/>
    <n v="48996712712"/>
    <d v="2022-04-15T12:13:00"/>
    <s v="Cacau_CC_11.04"/>
    <n v="1650033664711260"/>
    <s v="Preditivo"/>
    <n v="10738"/>
    <s v="CACAU SHOW CI"/>
    <s v="Não"/>
    <m/>
    <m/>
    <m/>
    <m/>
    <m/>
    <m/>
    <s v="Eduarda junckes"/>
    <n v="6274103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4"/>
    <n v="0.48749999999999999"/>
    <d v="1899-12-30T00:07:18"/>
    <x v="0"/>
    <x v="0"/>
    <s v="11"/>
    <x v="1"/>
    <x v="1"/>
    <n v="8599076"/>
    <n v="25426178"/>
    <d v="2022-04-15T11:42:22"/>
    <d v="2022-04-15T11:49:40"/>
    <x v="0"/>
    <s v="BIANCA MOREIRA TERCEIRO"/>
    <n v="17283"/>
    <s v="SARAH DE SOUSA PEREIRA"/>
    <x v="1"/>
    <s v="CLIENTE VAI ANALISAR A PROPOSTA"/>
    <s v="AGENDAMENTO"/>
    <x v="5"/>
    <m/>
    <m/>
    <n v="11985810057"/>
    <n v="11985810057"/>
    <d v="2022-04-15T12:18:00"/>
    <s v="Cacau_CC_04.04"/>
    <n v="1650033721717300"/>
    <s v="Preditivo"/>
    <n v="10738"/>
    <s v="CACAU SHOW CI"/>
    <s v="Não"/>
    <m/>
    <m/>
    <m/>
    <m/>
    <m/>
    <m/>
    <s v="Ana Luiza Nunes Grigorio"/>
    <n v="27831432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4"/>
    <n v="0.4916666666666667"/>
    <d v="1899-12-30T00:00:21"/>
    <x v="2"/>
    <x v="0"/>
    <s v="16"/>
    <x v="1"/>
    <x v="1"/>
    <n v="8599738"/>
    <n v="25724865"/>
    <d v="2022-04-15T11:48:21"/>
    <d v="2022-04-15T11:48:42"/>
    <x v="0"/>
    <s v="ANA CAROLLYNE DA CRUZ MIRANDA"/>
    <n v="17281"/>
    <s v="SARAH DE SOUSA PEREIRA"/>
    <x v="0"/>
    <s v="CONFIRMOU PRESENÇA NA LOJA"/>
    <s v="ACEITE"/>
    <x v="0"/>
    <m/>
    <m/>
    <n v="16994588994"/>
    <m/>
    <m/>
    <s v="Cacau_CC_11.04"/>
    <n v="1650033978743530"/>
    <s v="Preditivo"/>
    <n v="10738"/>
    <s v="CACAU SHOW CI"/>
    <s v="Não"/>
    <m/>
    <m/>
    <m/>
    <m/>
    <m/>
    <m/>
    <s v="ANDREZA MARTINS DOS SANTOS"/>
    <n v="8393101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4"/>
    <n v="0.49444444444444446"/>
    <d v="1899-12-30T00:03:14"/>
    <x v="0"/>
    <x v="0"/>
    <s v="55"/>
    <x v="2"/>
    <x v="0"/>
    <n v="8600133"/>
    <n v="23637982"/>
    <d v="2022-04-15T11:52:07"/>
    <d v="2022-04-15T11:55:21"/>
    <x v="0"/>
    <s v="BIANCA MOREIRA TERCEIRO"/>
    <n v="17283"/>
    <s v="SARAH DE SOUSA PEREIRA"/>
    <x v="0"/>
    <s v="CONFIRMOU PRESENÇA NA LOJA"/>
    <s v="ACEITE"/>
    <x v="0"/>
    <m/>
    <m/>
    <n v="55981217108"/>
    <m/>
    <m/>
    <s v="Cacau_CC_24.03"/>
    <n v="1650034301773480"/>
    <s v="Preditivo"/>
    <n v="10738"/>
    <s v="CACAU SHOW CI"/>
    <s v="Não"/>
    <m/>
    <m/>
    <m/>
    <m/>
    <m/>
    <m/>
    <s v="Graicy kelly morais porsch"/>
    <n v="1558297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4"/>
    <n v="0.49583333333333335"/>
    <d v="1899-12-30T00:01:44"/>
    <x v="2"/>
    <x v="0"/>
    <s v="51"/>
    <x v="2"/>
    <x v="0"/>
    <n v="8600424"/>
    <n v="25426442"/>
    <d v="2022-04-15T11:54:30"/>
    <d v="2022-04-15T11:56:14"/>
    <x v="0"/>
    <s v="ANA CAROLLYNE DA CRUZ MIRANDA"/>
    <n v="17281"/>
    <s v="SARAH DE SOUSA PEREIRA"/>
    <x v="2"/>
    <s v="KIT COM VALOR ALTO"/>
    <s v="RECUSA"/>
    <x v="13"/>
    <m/>
    <m/>
    <n v="51997400623"/>
    <m/>
    <m/>
    <s v="Cacau_CC_05.04"/>
    <n v="1650034343777280"/>
    <s v="Preditivo"/>
    <n v="10738"/>
    <s v="CACAU SHOW CI"/>
    <s v="Não"/>
    <m/>
    <m/>
    <m/>
    <m/>
    <m/>
    <m/>
    <s v="Dienefer de FÃ¡tima Amaral de almeida"/>
    <n v="4974155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4"/>
    <n v="0.49444444444444446"/>
    <d v="1899-12-30T00:03:52"/>
    <x v="1"/>
    <x v="0"/>
    <s v="15"/>
    <x v="1"/>
    <x v="1"/>
    <n v="8600201"/>
    <n v="25462265"/>
    <d v="2022-04-15T11:52:40"/>
    <d v="2022-04-15T11:56:32"/>
    <x v="0"/>
    <s v="SILVIO ANTONIO RIBEIRO BRUZACA JUNIOR"/>
    <n v="17286"/>
    <s v="SARAH DE SOUSA PEREIRA"/>
    <x v="0"/>
    <s v="CONFIRMOU PRESENÇA NA LOJA"/>
    <s v="ACEITE"/>
    <x v="0"/>
    <m/>
    <m/>
    <n v="15997948510"/>
    <m/>
    <m/>
    <s v="Cacau_CC_07.04"/>
    <n v="1650034332776460"/>
    <s v="Preditivo"/>
    <n v="10738"/>
    <s v="CACAU SHOW CI"/>
    <s v="Não"/>
    <m/>
    <m/>
    <m/>
    <m/>
    <m/>
    <m/>
    <s v="Crislaine Angelica da GraÃ§a Pinto"/>
    <n v="41583911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4"/>
    <n v="0.49722222222222223"/>
    <d v="1899-12-30T00:00:21"/>
    <x v="2"/>
    <x v="0"/>
    <s v="11"/>
    <x v="1"/>
    <x v="1"/>
    <n v="8600636"/>
    <n v="24227969"/>
    <d v="2022-04-15T11:56:15"/>
    <d v="2022-04-15T11:56:36"/>
    <x v="0"/>
    <s v="ANA CAROLLYNE DA CRUZ MIRANDA"/>
    <n v="17281"/>
    <s v="SARAH DE SOUSA PEREIRA"/>
    <x v="1"/>
    <s v="PREFERIU FALAR PELO WHATSAPP"/>
    <s v="AGENDAMENTO"/>
    <x v="1"/>
    <m/>
    <m/>
    <n v="11973214790"/>
    <n v="11973214790"/>
    <d v="2022-04-15T12:26:00"/>
    <s v="Cacau_CC_31.03"/>
    <n v="1650034438785050"/>
    <s v="Preditivo"/>
    <n v="10738"/>
    <s v="CACAU SHOW CI"/>
    <s v="Não"/>
    <m/>
    <m/>
    <m/>
    <m/>
    <m/>
    <m/>
    <s v="Tauany Almeida de Souza Luz"/>
    <n v="43787572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4"/>
    <n v="0.49652777777777773"/>
    <d v="1899-12-30T00:01:44"/>
    <x v="0"/>
    <x v="0"/>
    <s v="19"/>
    <x v="1"/>
    <x v="1"/>
    <n v="8600606"/>
    <n v="27231078"/>
    <d v="2022-04-15T11:55:54"/>
    <d v="2022-04-15T11:57:38"/>
    <x v="0"/>
    <s v="BIANCA MOREIRA TERCEIRO"/>
    <n v="17283"/>
    <s v="SARAH DE SOUSA PEREIRA"/>
    <x v="0"/>
    <s v="CONFIRMOU PRESENÇA NA LOJA"/>
    <s v="ACEITE"/>
    <x v="0"/>
    <m/>
    <m/>
    <n v="19997363695"/>
    <m/>
    <m/>
    <s v="Cacau_CC_14.04"/>
    <n v="1650034546793170"/>
    <s v="Preditivo"/>
    <n v="10738"/>
    <s v="CACAU SHOW CI"/>
    <s v="Não"/>
    <m/>
    <m/>
    <m/>
    <m/>
    <m/>
    <m/>
    <s v="Lays Villas Boas"/>
    <n v="41524872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4"/>
    <n v="0.49791666666666662"/>
    <d v="1899-12-30T00:02:24"/>
    <x v="2"/>
    <x v="0"/>
    <s v="16"/>
    <x v="1"/>
    <x v="1"/>
    <n v="8600752"/>
    <n v="27202030"/>
    <d v="2022-04-15T11:57:15"/>
    <d v="2022-04-15T11:59:39"/>
    <x v="0"/>
    <s v="ANA CAROLLYNE DA CRUZ MIRANDA"/>
    <n v="17281"/>
    <s v="SARAH DE SOUSA PEREIRA"/>
    <x v="0"/>
    <s v="CONFIRMOU PRESENÇA NA LOJA"/>
    <s v="ACEITE"/>
    <x v="0"/>
    <m/>
    <m/>
    <n v="16997328034"/>
    <m/>
    <m/>
    <s v="Cacau_CC_13.04"/>
    <n v="1650034619798990"/>
    <s v="Preditivo"/>
    <n v="10738"/>
    <s v="CACAU SHOW CI"/>
    <s v="Não"/>
    <m/>
    <m/>
    <m/>
    <m/>
    <m/>
    <m/>
    <s v="Isabela Cristina Stivanatto"/>
    <n v="40843148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7"/>
    <n v="0.50138888888888888"/>
    <d v="1899-12-30T00:01:23"/>
    <x v="0"/>
    <x v="0"/>
    <s v="11"/>
    <x v="1"/>
    <x v="1"/>
    <n v="8601299"/>
    <n v="23637802"/>
    <d v="2022-04-15T12:02:11"/>
    <d v="2022-04-15T12:03:34"/>
    <x v="0"/>
    <s v="BIANCA MOREIRA TERCEIRO"/>
    <n v="17283"/>
    <s v="SARAH DE SOUSA PEREIRA"/>
    <x v="1"/>
    <s v="PEDIU PARA LIGAR EM OUTRO MOMENTO"/>
    <s v="AGENDAMENTO"/>
    <x v="2"/>
    <m/>
    <m/>
    <n v="11993180710"/>
    <n v="11993180710"/>
    <d v="2022-04-18T12:32:00"/>
    <s v="Cacau_CC_24.03"/>
    <n v="1650034917824240"/>
    <s v="Preditivo"/>
    <n v="10738"/>
    <s v="CACAU SHOW CI"/>
    <s v="Não"/>
    <m/>
    <m/>
    <m/>
    <m/>
    <m/>
    <m/>
    <s v="Eliane Soares"/>
    <n v="464819178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7"/>
    <n v="0.50208333333333333"/>
    <d v="1899-12-30T00:02:38"/>
    <x v="2"/>
    <x v="0"/>
    <s v="19"/>
    <x v="1"/>
    <x v="1"/>
    <n v="8601432"/>
    <n v="25724480"/>
    <d v="2022-04-15T12:03:34"/>
    <d v="2022-04-15T12:06:12"/>
    <x v="0"/>
    <s v="ANA CAROLLYNE DA CRUZ MIRANDA"/>
    <n v="17281"/>
    <s v="SARAH DE SOUSA PEREIRA"/>
    <x v="1"/>
    <s v="PREFERIU FALAR PELO WHATSAPP"/>
    <s v="AGENDAMENTO"/>
    <x v="1"/>
    <m/>
    <m/>
    <n v="19989815944"/>
    <n v="19989815944"/>
    <d v="2022-04-15T12:35:00"/>
    <s v="Cacau_CC_11.04"/>
    <n v="1650035001831430"/>
    <s v="Preditivo"/>
    <n v="10738"/>
    <s v="CACAU SHOW CI"/>
    <s v="Não"/>
    <m/>
    <m/>
    <m/>
    <m/>
    <m/>
    <m/>
    <s v="Graziele dos santos da silva"/>
    <n v="5676170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7"/>
    <n v="0.50416666666666665"/>
    <d v="1899-12-30T00:00:28"/>
    <x v="2"/>
    <x v="0"/>
    <s v="11"/>
    <x v="1"/>
    <x v="1"/>
    <n v="8601725"/>
    <n v="23413675"/>
    <d v="2022-04-15T12:06:12"/>
    <d v="2022-04-15T12:06:40"/>
    <x v="0"/>
    <s v="ANA CAROLLYNE DA CRUZ MIRANDA"/>
    <n v="17281"/>
    <s v="SARAH DE SOUSA PEREIRA"/>
    <x v="1"/>
    <s v="PEDIU PARA LIGAR EM OUTRO MOMENTO"/>
    <s v="AGENDAMENTO"/>
    <x v="2"/>
    <m/>
    <m/>
    <n v="11956989531"/>
    <n v="11956989531"/>
    <d v="2022-04-15T12:36:00"/>
    <s v="Cacau_CC_21.03"/>
    <n v="1650035071837190"/>
    <s v="Preditivo"/>
    <n v="10738"/>
    <s v="CACAU SHOW CI"/>
    <s v="Não"/>
    <m/>
    <m/>
    <m/>
    <m/>
    <m/>
    <m/>
    <s v="Paulo Ferreira felix"/>
    <n v="357946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7"/>
    <n v="0.50208333333333333"/>
    <d v="1899-12-30T00:05:58"/>
    <x v="1"/>
    <x v="0"/>
    <s v="14"/>
    <x v="1"/>
    <x v="1"/>
    <n v="8601431"/>
    <n v="24161206"/>
    <d v="2022-04-15T12:03:32"/>
    <d v="2022-04-15T12:09:30"/>
    <x v="0"/>
    <s v="SILVIO ANTONIO RIBEIRO BRUZACA JUNIOR"/>
    <n v="17286"/>
    <s v="SARAH DE SOUSA PEREIRA"/>
    <x v="0"/>
    <s v="CONFIRMOU PRESENÇA NA LOJA"/>
    <s v="ACEITE"/>
    <x v="0"/>
    <m/>
    <m/>
    <n v="14991896171"/>
    <m/>
    <m/>
    <s v="Cacau_CC_29.03"/>
    <n v="1650034994830740"/>
    <s v="Preditivo"/>
    <n v="10738"/>
    <s v="CACAU SHOW CI"/>
    <s v="Não"/>
    <m/>
    <m/>
    <m/>
    <m/>
    <m/>
    <m/>
    <s v="Rodrigo Souza EugÃªnio"/>
    <n v="4160501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8"/>
    <n v="0.52152777777777781"/>
    <d v="1899-12-30T00:02:27"/>
    <x v="0"/>
    <x v="0"/>
    <s v="11"/>
    <x v="1"/>
    <x v="1"/>
    <n v="8603905"/>
    <n v="25449563"/>
    <d v="2022-04-15T12:31:43"/>
    <d v="2022-04-15T12:34:10"/>
    <x v="0"/>
    <s v="BIANCA MOREIRA TERCEIRO"/>
    <n v="17283"/>
    <s v="SARAH DE SOUSA PEREIRA"/>
    <x v="0"/>
    <s v="CONFIRMOU PRESENÇA NA LOJA"/>
    <s v="ACEITE"/>
    <x v="0"/>
    <m/>
    <m/>
    <n v="11995025992"/>
    <m/>
    <m/>
    <s v="Cacau_CC_06.04"/>
    <n v="1650036682949580"/>
    <s v="Preditivo"/>
    <n v="10738"/>
    <s v="CACAU SHOW CI"/>
    <s v="Não"/>
    <m/>
    <m/>
    <m/>
    <m/>
    <m/>
    <m/>
    <s v="Lilian  Rodrigues Correa"/>
    <n v="30319251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7"/>
    <n v="0.52013888888888882"/>
    <d v="1899-12-30T00:07:05"/>
    <x v="1"/>
    <x v="0"/>
    <s v="51"/>
    <x v="2"/>
    <x v="0"/>
    <n v="8603719"/>
    <n v="25724722"/>
    <d v="2022-04-15T12:29:31"/>
    <d v="2022-04-15T12:36:36"/>
    <x v="0"/>
    <s v="SILVIO ANTONIO RIBEIRO BRUZACA JUNIOR"/>
    <n v="17286"/>
    <s v="SARAH DE SOUSA PEREIRA"/>
    <x v="0"/>
    <s v="CONFIRMOU PRESENÇA NA LOJA"/>
    <s v="ACEITE"/>
    <x v="0"/>
    <m/>
    <m/>
    <n v="51999265001"/>
    <m/>
    <m/>
    <s v="Cacau_CC_11.04"/>
    <n v="1650036543939450"/>
    <s v="Preditivo"/>
    <n v="10738"/>
    <s v="CACAU SHOW CI"/>
    <s v="Não"/>
    <m/>
    <m/>
    <m/>
    <m/>
    <m/>
    <m/>
    <s v="Isther Barbosa da Silva"/>
    <n v="226046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8"/>
    <n v="0.52638888888888891"/>
    <d v="1899-12-30T00:00:26"/>
    <x v="2"/>
    <x v="0"/>
    <s v="16"/>
    <x v="1"/>
    <x v="1"/>
    <n v="8604379"/>
    <n v="25449571"/>
    <d v="2022-04-15T12:38:14"/>
    <d v="2022-04-15T12:38:40"/>
    <x v="0"/>
    <s v="ANA CAROLLYNE DA CRUZ MIRANDA"/>
    <n v="17281"/>
    <s v="SARAH DE SOUSA PEREIRA"/>
    <x v="0"/>
    <s v="CONFIRMOU PRESENÇA NA LOJA"/>
    <s v="ACEITE"/>
    <x v="0"/>
    <m/>
    <m/>
    <n v="16994005203"/>
    <m/>
    <m/>
    <s v="Cacau_CC_06.04"/>
    <n v="1650036908967010"/>
    <s v="Preditivo"/>
    <n v="10738"/>
    <s v="CACAU SHOW CI"/>
    <s v="Não"/>
    <m/>
    <m/>
    <m/>
    <m/>
    <m/>
    <m/>
    <s v="Regina Cristina Mendes Berteli de Souza"/>
    <n v="38197207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8"/>
    <n v="0.52638888888888891"/>
    <d v="1899-12-30T00:01:26"/>
    <x v="2"/>
    <x v="0"/>
    <s v="17"/>
    <x v="1"/>
    <x v="1"/>
    <n v="8604421"/>
    <n v="25462170"/>
    <d v="2022-04-15T12:38:43"/>
    <d v="2022-04-15T12:40:09"/>
    <x v="0"/>
    <s v="ANA CAROLLYNE DA CRUZ MIRANDA"/>
    <n v="17281"/>
    <s v="SARAH DE SOUSA PEREIRA"/>
    <x v="1"/>
    <s v="SOBRE HORÁRIOS DE ATENDIMENTO"/>
    <s v="AGENDAMENTO"/>
    <x v="4"/>
    <m/>
    <m/>
    <n v="17991752606"/>
    <n v="17991752606"/>
    <d v="2022-04-15T13:09:00"/>
    <s v="Cacau_CC_07.04"/>
    <n v="1650037047980900"/>
    <s v="Preditivo"/>
    <n v="10738"/>
    <s v="CACAU SHOW CI"/>
    <s v="Não"/>
    <m/>
    <m/>
    <m/>
    <m/>
    <m/>
    <m/>
    <s v="Roberto Menendes"/>
    <n v="644322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8"/>
    <n v="0.52569444444444446"/>
    <d v="1899-12-30T00:02:28"/>
    <x v="0"/>
    <x v="0"/>
    <s v="11"/>
    <x v="1"/>
    <x v="1"/>
    <n v="8604348"/>
    <n v="25724498"/>
    <d v="2022-04-15T12:37:49"/>
    <d v="2022-04-15T12:40:17"/>
    <x v="0"/>
    <s v="BIANCA MOREIRA TERCEIRO"/>
    <n v="17283"/>
    <s v="SARAH DE SOUSA PEREIRA"/>
    <x v="0"/>
    <s v="CONFIRMOU PRESENÇA NA LOJA"/>
    <s v="ACEITE"/>
    <x v="0"/>
    <m/>
    <m/>
    <n v="11943691509"/>
    <m/>
    <m/>
    <s v="Cacau_CC_11.04"/>
    <n v="1650037048981050"/>
    <s v="Preditivo"/>
    <n v="10738"/>
    <s v="CACAU SHOW CI"/>
    <s v="Não"/>
    <m/>
    <m/>
    <m/>
    <m/>
    <m/>
    <m/>
    <s v="Ana Beatriz Oliveira da Costa"/>
    <n v="45212989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8"/>
    <n v="0.52777777777777779"/>
    <d v="1899-12-30T00:00:43"/>
    <x v="1"/>
    <x v="0"/>
    <s v="11"/>
    <x v="1"/>
    <x v="1"/>
    <n v="8604531"/>
    <n v="25386728"/>
    <d v="2022-04-15T12:40:08"/>
    <d v="2022-04-15T12:40:51"/>
    <x v="0"/>
    <s v="SILVIO ANTONIO RIBEIRO BRUZACA JUNIOR"/>
    <n v="17286"/>
    <s v="SARAH DE SOUSA PEREIRA"/>
    <x v="0"/>
    <s v="CONFIRMOU PRESENÇA NA LOJA"/>
    <s v="ACEITE"/>
    <x v="0"/>
    <m/>
    <m/>
    <n v="11978420049"/>
    <m/>
    <m/>
    <s v="Cacau_CC_01.04"/>
    <m/>
    <s v="Consulta De Cliente"/>
    <n v="10738"/>
    <s v="CACAU SHOW CI"/>
    <s v="Não"/>
    <m/>
    <m/>
    <m/>
    <m/>
    <m/>
    <m/>
    <s v="Gabriel Celeste Souza"/>
    <n v="50874813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8"/>
    <n v="0.52777777777777779"/>
    <d v="1899-12-30T00:00:08"/>
    <x v="2"/>
    <x v="0"/>
    <s v="11"/>
    <x v="1"/>
    <x v="1"/>
    <n v="8604536"/>
    <n v="24227818"/>
    <d v="2022-04-15T12:40:10"/>
    <d v="2022-04-15T12:40:18"/>
    <x v="0"/>
    <s v="ANA CAROLLYNE DA CRUZ MIRANDA"/>
    <n v="17281"/>
    <s v="SARAH DE SOUSA PEREIRA"/>
    <x v="1"/>
    <s v="PREFERIU FALAR PELO WHATSAPP"/>
    <s v="AGENDAMENTO"/>
    <x v="1"/>
    <m/>
    <m/>
    <n v="11978487679"/>
    <n v="11978487679"/>
    <d v="2022-04-15T13:10:00"/>
    <s v="Cacau_CC_31.03"/>
    <n v="1650037124989720"/>
    <s v="Preditivo"/>
    <n v="10738"/>
    <s v="CACAU SHOW CI"/>
    <s v="Não"/>
    <m/>
    <m/>
    <m/>
    <m/>
    <m/>
    <m/>
    <s v="Kathelyn Sabrina de Souza Brito"/>
    <n v="50057400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n v="0.34791666666666665"/>
    <d v="1899-12-30T00:00:54"/>
    <x v="0"/>
    <x v="1"/>
    <s v="51"/>
    <x v="2"/>
    <x v="0"/>
    <n v="8609157"/>
    <n v="27230934"/>
    <d v="2022-04-16T08:21:40"/>
    <d v="2022-04-16T08:22:34"/>
    <x v="0"/>
    <s v="BIANCA MOREIRA TERCEIRO"/>
    <n v="17283"/>
    <s v="SARAH DE SOUSA PEREIRA"/>
    <x v="1"/>
    <s v="PEDIU PARA LIGAR EM OUTRO MOMENTO"/>
    <s v="AGENDAMENTO"/>
    <x v="2"/>
    <m/>
    <m/>
    <n v="51998206787"/>
    <n v="51998206787"/>
    <d v="2022-04-16T10:00:00"/>
    <s v="Cacau_CC_14.04"/>
    <n v="165010807914184"/>
    <s v="Preditivo"/>
    <n v="10738"/>
    <s v="CACAU SHOW CI"/>
    <s v="Não"/>
    <m/>
    <m/>
    <m/>
    <m/>
    <m/>
    <m/>
    <s v="Juliane krol jardim"/>
    <n v="214396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n v="0.35000000000000003"/>
    <d v="1899-12-30T00:00:47"/>
    <x v="2"/>
    <x v="1"/>
    <s v="48"/>
    <x v="0"/>
    <x v="0"/>
    <n v="8609168"/>
    <n v="27201836"/>
    <d v="2022-04-16T08:24:53"/>
    <d v="2022-04-16T08:25:40"/>
    <x v="0"/>
    <s v="ANA CAROLLYNE DA CRUZ MIRANDA"/>
    <n v="17281"/>
    <s v="SARAH DE SOUSA PEREIRA"/>
    <x v="1"/>
    <s v="PEDIU PARA LIGAR EM OUTRO MOMENTO"/>
    <s v="AGENDAMENTO"/>
    <x v="2"/>
    <m/>
    <m/>
    <n v="48991236152"/>
    <n v="48991236152"/>
    <d v="2022-04-16T12:00:00"/>
    <s v="Cacau_CC_13.04"/>
    <n v="165010827124014"/>
    <s v="Preditivo"/>
    <n v="10738"/>
    <s v="CACAU SHOW CI"/>
    <s v="Não"/>
    <m/>
    <m/>
    <m/>
    <m/>
    <m/>
    <m/>
    <s v="Suzianne de FÃ¡tima valente Barbosa Andrade"/>
    <n v="762882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n v="0.34861111111111115"/>
    <d v="1899-12-30T00:04:52"/>
    <x v="0"/>
    <x v="1"/>
    <s v="14"/>
    <x v="1"/>
    <x v="1"/>
    <n v="8609160"/>
    <n v="27231037"/>
    <d v="2022-04-16T08:22:59"/>
    <d v="2022-04-16T08:27:51"/>
    <x v="0"/>
    <s v="BIANCA MOREIRA TERCEIRO"/>
    <n v="17283"/>
    <s v="SARAH DE SOUSA PEREIRA"/>
    <x v="0"/>
    <s v="CONFIRMOU PRESENÇA NA LOJA"/>
    <s v="ACEITE"/>
    <x v="0"/>
    <m/>
    <m/>
    <n v="14998999416"/>
    <m/>
    <m/>
    <s v="Cacau_CC_14.04"/>
    <n v="165010816418594"/>
    <s v="Preditivo"/>
    <n v="10738"/>
    <s v="CACAU SHOW CI"/>
    <s v="Não"/>
    <m/>
    <m/>
    <m/>
    <m/>
    <m/>
    <m/>
    <s v="Tania Helena Marques"/>
    <n v="28107878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n v="0.3520833333333333"/>
    <d v="1899-12-30T00:10:55"/>
    <x v="2"/>
    <x v="1"/>
    <s v="18"/>
    <x v="1"/>
    <x v="1"/>
    <n v="8609176"/>
    <n v="27201925"/>
    <d v="2022-04-16T08:27:22"/>
    <d v="2022-04-16T08:38:17"/>
    <x v="0"/>
    <s v="ANA CAROLLYNE DA CRUZ MIRANDA"/>
    <n v="17281"/>
    <s v="SARAH DE SOUSA PEREIRA"/>
    <x v="0"/>
    <s v="CONFIRMOU PRESENÇA NA LOJA"/>
    <s v="ACEITE"/>
    <x v="0"/>
    <m/>
    <m/>
    <n v="18996978438"/>
    <m/>
    <m/>
    <s v="Cacau_CC_13.04"/>
    <n v="165010838727554"/>
    <s v="Preditivo"/>
    <n v="10738"/>
    <s v="CACAU SHOW CI"/>
    <s v="Não"/>
    <m/>
    <m/>
    <m/>
    <m/>
    <m/>
    <m/>
    <s v="Valcir Florentino da Silva"/>
    <n v="2934075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"/>
    <n v="0.35555555555555557"/>
    <d v="1899-12-30T00:02:27"/>
    <x v="0"/>
    <x v="1"/>
    <s v="14"/>
    <x v="1"/>
    <x v="1"/>
    <n v="8609189"/>
    <n v="26463265"/>
    <d v="2022-04-16T08:32:25"/>
    <d v="2022-04-16T08:34:52"/>
    <x v="0"/>
    <s v="BIANCA MOREIRA TERCEIRO"/>
    <n v="17283"/>
    <s v="SARAH DE SOUSA PEREIRA"/>
    <x v="0"/>
    <s v="CONFIRMOU PRESENÇA NA LOJA"/>
    <s v="ACEITE"/>
    <x v="0"/>
    <m/>
    <m/>
    <n v="14996117134"/>
    <m/>
    <m/>
    <s v="Cacau_CC_12.04"/>
    <n v="165010871236614"/>
    <s v="Preditivo"/>
    <n v="10738"/>
    <s v="CACAU SHOW CI"/>
    <s v="Não"/>
    <m/>
    <m/>
    <m/>
    <m/>
    <m/>
    <m/>
    <s v="Paulo rafael alves barreto"/>
    <n v="42680466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n v="0.35000000000000003"/>
    <d v="1899-12-30T00:11:07"/>
    <x v="1"/>
    <x v="1"/>
    <s v="49"/>
    <x v="0"/>
    <x v="0"/>
    <n v="8609167"/>
    <n v="27201789"/>
    <d v="2022-04-16T08:24:24"/>
    <d v="2022-04-16T08:35:31"/>
    <x v="0"/>
    <s v="SILVIO ANTONIO RIBEIRO BRUZACA JUNIOR"/>
    <n v="17286"/>
    <s v="SARAH DE SOUSA PEREIRA"/>
    <x v="1"/>
    <s v="CLIENTE VAI ANALISAR A PROPOSTA"/>
    <s v="AGENDAMENTO"/>
    <x v="5"/>
    <m/>
    <m/>
    <n v="49991112068"/>
    <n v="49991112068"/>
    <d v="2022-04-22T18:05:00"/>
    <s v="Cacau_CC_13.04"/>
    <n v="165010822822024"/>
    <s v="Preditivo"/>
    <n v="10738"/>
    <s v="CACAU SHOW CI"/>
    <s v="Não"/>
    <m/>
    <m/>
    <m/>
    <m/>
    <m/>
    <m/>
    <s v="Vera de Souza muniz"/>
    <n v="89873254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"/>
    <n v="0.35972222222222222"/>
    <d v="1899-12-30T00:11:21"/>
    <x v="0"/>
    <x v="1"/>
    <s v="47"/>
    <x v="0"/>
    <x v="0"/>
    <n v="8609197"/>
    <n v="25462364"/>
    <d v="2022-04-16T08:38:03"/>
    <d v="2022-04-16T08:49:24"/>
    <x v="0"/>
    <s v="BIANCA MOREIRA TERCEIRO"/>
    <n v="17283"/>
    <s v="SARAH DE SOUSA PEREIRA"/>
    <x v="0"/>
    <s v="CONFIRMOU PRESENÇA NA LOJA"/>
    <s v="ACEITE"/>
    <x v="0"/>
    <m/>
    <m/>
    <n v="47988432574"/>
    <m/>
    <m/>
    <s v="Cacau_CC_07.04"/>
    <n v="165010906445984"/>
    <s v="Preditivo"/>
    <n v="10738"/>
    <s v="CACAU SHOW CI"/>
    <s v="Não"/>
    <m/>
    <m/>
    <m/>
    <m/>
    <m/>
    <m/>
    <s v="MARCELA BEATRIZ ANDRADE NEVES"/>
    <n v="6622265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"/>
    <n v="0.36388888888888887"/>
    <d v="1899-12-30T00:07:11"/>
    <x v="1"/>
    <x v="1"/>
    <s v="11"/>
    <x v="1"/>
    <x v="1"/>
    <n v="8609212"/>
    <n v="21688829"/>
    <d v="2022-04-16T08:44:21"/>
    <d v="2022-04-16T08:51:32"/>
    <x v="0"/>
    <s v="SILVIO ANTONIO RIBEIRO BRUZACA JUNIOR"/>
    <n v="17286"/>
    <s v="SARAH DE SOUSA PEREIRA"/>
    <x v="1"/>
    <s v="CLIENTE VAI ANALISAR A PROPOSTA"/>
    <s v="AGENDAMENTO"/>
    <x v="5"/>
    <m/>
    <m/>
    <n v="11943196751"/>
    <n v="11943196751"/>
    <d v="2022-04-22T18:21:00"/>
    <s v="Cacau_CC_08.03"/>
    <n v="165010943357314"/>
    <s v="Preditivo"/>
    <n v="10738"/>
    <s v="CACAU SHOW CI"/>
    <s v="Não"/>
    <m/>
    <m/>
    <m/>
    <m/>
    <m/>
    <m/>
    <s v="Amanda Coutinho Temer"/>
    <n v="3832013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"/>
    <n v="0.36805555555555558"/>
    <d v="1899-12-30T00:04:53"/>
    <x v="0"/>
    <x v="1"/>
    <s v="55"/>
    <x v="2"/>
    <x v="0"/>
    <n v="8609226"/>
    <n v="25724829"/>
    <d v="2022-04-16T08:50:14"/>
    <d v="2022-04-16T08:55:07"/>
    <x v="0"/>
    <s v="BIANCA MOREIRA TERCEIRO"/>
    <n v="17283"/>
    <s v="SARAH DE SOUSA PEREIRA"/>
    <x v="0"/>
    <s v="CONFIRMOU PRESENÇA NA LOJA"/>
    <s v="ACEITE"/>
    <x v="0"/>
    <m/>
    <m/>
    <n v="55984692290"/>
    <m/>
    <m/>
    <s v="Cacau_CC_11.04"/>
    <n v="165010979569074"/>
    <s v="Preditivo"/>
    <n v="10738"/>
    <s v="CACAU SHOW CI"/>
    <s v="Não"/>
    <m/>
    <m/>
    <m/>
    <m/>
    <m/>
    <m/>
    <s v="Arlete Millani"/>
    <n v="1812007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"/>
    <n v="0.37222222222222223"/>
    <d v="1899-12-30T00:02:23"/>
    <x v="1"/>
    <x v="1"/>
    <s v="11"/>
    <x v="1"/>
    <x v="1"/>
    <n v="8609240"/>
    <n v="23618464"/>
    <d v="2022-04-16T08:56:06"/>
    <d v="2022-04-16T08:58:29"/>
    <x v="0"/>
    <s v="SILVIO ANTONIO RIBEIRO BRUZACA JUNIOR"/>
    <n v="17286"/>
    <s v="SARAH DE SOUSA PEREIRA"/>
    <x v="1"/>
    <s v="PEDIU PARA LIGAR EM OUTRO MOMENTO"/>
    <s v="AGENDAMENTO"/>
    <x v="2"/>
    <m/>
    <m/>
    <n v="11989498702"/>
    <n v="11989498702"/>
    <d v="2022-04-16T12:00:00"/>
    <s v="Cacau_CC_23.03"/>
    <n v="165011013781014"/>
    <s v="Preditivo"/>
    <n v="10738"/>
    <s v="CACAU SHOW CI"/>
    <s v="Não"/>
    <m/>
    <m/>
    <m/>
    <m/>
    <m/>
    <m/>
    <s v="MarÃ­lia de Oliveira Goes de jesus"/>
    <n v="48371832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"/>
    <n v="0.37361111111111112"/>
    <d v="1899-12-30T00:00:47"/>
    <x v="0"/>
    <x v="1"/>
    <s v="16"/>
    <x v="1"/>
    <x v="1"/>
    <n v="8609246"/>
    <n v="25724835"/>
    <d v="2022-04-16T08:58:27"/>
    <d v="2022-04-16T08:59:14"/>
    <x v="0"/>
    <s v="BIANCA MOREIRA TERCEIRO"/>
    <n v="17283"/>
    <s v="SARAH DE SOUSA PEREIRA"/>
    <x v="1"/>
    <s v="PEDIU PARA LIGAR EM OUTRO MOMENTO"/>
    <s v="AGENDAMENTO"/>
    <x v="2"/>
    <m/>
    <m/>
    <n v="16997237993"/>
    <n v="16997237993"/>
    <d v="2022-04-16T11:00:00"/>
    <s v="Cacau_CC_11.04"/>
    <n v="165011028486034"/>
    <s v="Preditivo"/>
    <n v="10738"/>
    <s v="CACAU SHOW CI"/>
    <s v="Não"/>
    <m/>
    <m/>
    <m/>
    <m/>
    <m/>
    <m/>
    <s v="Giovana Cristina Camargo"/>
    <n v="517812868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"/>
    <n v="0.3743055555555555"/>
    <d v="1899-12-30T00:02:08"/>
    <x v="1"/>
    <x v="1"/>
    <s v="19"/>
    <x v="1"/>
    <x v="1"/>
    <n v="8609250"/>
    <n v="24072984"/>
    <d v="2022-04-16T08:59:16"/>
    <d v="2022-04-16T09:01:24"/>
    <x v="0"/>
    <s v="SILVIO ANTONIO RIBEIRO BRUZACA JUNIOR"/>
    <n v="17286"/>
    <s v="SARAH DE SOUSA PEREIRA"/>
    <x v="0"/>
    <s v="CONFIRMOU PRESENÇA NA LOJA"/>
    <s v="ACEITE"/>
    <x v="0"/>
    <m/>
    <m/>
    <n v="19992745771"/>
    <m/>
    <m/>
    <s v="Cacau_CC_28.03"/>
    <n v="165011034087884"/>
    <s v="Preditivo"/>
    <n v="10738"/>
    <s v="CACAU SHOW CI"/>
    <s v="Não"/>
    <m/>
    <m/>
    <m/>
    <m/>
    <m/>
    <m/>
    <s v="Ivanilde Francine de Almeida Mendes"/>
    <n v="33750146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"/>
    <n v="0.3743055555555555"/>
    <d v="1899-12-30T00:06:35"/>
    <x v="0"/>
    <x v="1"/>
    <s v="11"/>
    <x v="1"/>
    <x v="1"/>
    <n v="8609251"/>
    <n v="24161124"/>
    <d v="2022-04-16T08:59:37"/>
    <d v="2022-04-16T09:06:12"/>
    <x v="0"/>
    <s v="BIANCA MOREIRA TERCEIRO"/>
    <n v="17283"/>
    <s v="SARAH DE SOUSA PEREIRA"/>
    <x v="0"/>
    <s v="CONFIRMOU PRESENÇA NA LOJA"/>
    <s v="ACEITE"/>
    <x v="0"/>
    <m/>
    <m/>
    <n v="11988946865"/>
    <m/>
    <m/>
    <s v="Cacau_CC_29.03"/>
    <n v="165011035888574"/>
    <s v="Preditivo"/>
    <n v="10738"/>
    <s v="CACAU SHOW CI"/>
    <s v="Não"/>
    <m/>
    <m/>
    <m/>
    <m/>
    <m/>
    <m/>
    <s v="Jayne Andrade dos Santos"/>
    <n v="50589700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2"/>
    <n v="0.375"/>
    <d v="1899-12-30T00:05:05"/>
    <x v="2"/>
    <x v="1"/>
    <s v="11"/>
    <x v="1"/>
    <x v="1"/>
    <n v="8609253"/>
    <n v="25449619"/>
    <d v="2022-04-16T09:00:20"/>
    <d v="2022-04-16T09:05:25"/>
    <x v="0"/>
    <s v="ANA CAROLLYNE DA CRUZ MIRANDA"/>
    <n v="17281"/>
    <s v="SARAH DE SOUSA PEREIRA"/>
    <x v="0"/>
    <s v="CONFIRMOU PRESENÇA NA LOJA"/>
    <s v="ACEITE"/>
    <x v="0"/>
    <m/>
    <m/>
    <n v="11992070503"/>
    <m/>
    <m/>
    <s v="Cacau_CC_06.04"/>
    <n v="165011040890664"/>
    <s v="Preditivo"/>
    <n v="10738"/>
    <s v="CACAU SHOW CI"/>
    <s v="Não"/>
    <m/>
    <m/>
    <m/>
    <m/>
    <m/>
    <m/>
    <s v="MAYARA RIBEIRO ALVES DA SILVA"/>
    <n v="398264188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2"/>
    <n v="0.38125000000000003"/>
    <d v="1899-12-30T00:00:52"/>
    <x v="0"/>
    <x v="1"/>
    <s v="47"/>
    <x v="0"/>
    <x v="0"/>
    <n v="8609285"/>
    <n v="24073032"/>
    <d v="2022-04-16T09:09:28"/>
    <d v="2022-04-16T09:10:20"/>
    <x v="0"/>
    <s v="BIANCA MOREIRA TERCEIRO"/>
    <n v="17283"/>
    <s v="SARAH DE SOUSA PEREIRA"/>
    <x v="1"/>
    <s v="PEDIU PARA LIGAR EM OUTRO MOMENTO"/>
    <s v="AGENDAMENTO"/>
    <x v="2"/>
    <m/>
    <m/>
    <n v="47991449138"/>
    <n v="47991449138"/>
    <d v="2022-04-16T12:00:00"/>
    <s v="Cacau_CC_28.03"/>
    <n v="1650110942110460"/>
    <s v="Preditivo"/>
    <n v="10738"/>
    <s v="CACAU SHOW CI"/>
    <s v="Não"/>
    <m/>
    <m/>
    <m/>
    <m/>
    <m/>
    <m/>
    <s v="Renata Carvalho Santos"/>
    <n v="5359638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2"/>
    <n v="0.38194444444444442"/>
    <d v="1899-12-30T00:02:01"/>
    <x v="0"/>
    <x v="1"/>
    <s v="45"/>
    <x v="6"/>
    <x v="0"/>
    <n v="8609296"/>
    <n v="25724822"/>
    <d v="2022-04-16T09:10:25"/>
    <d v="2022-04-16T09:12:26"/>
    <x v="0"/>
    <s v="BIANCA MOREIRA TERCEIRO"/>
    <n v="17283"/>
    <s v="SARAH DE SOUSA PEREIRA"/>
    <x v="0"/>
    <s v="CONFIRMOU PRESENÇA NA LOJA"/>
    <s v="ACEITE"/>
    <x v="0"/>
    <m/>
    <m/>
    <n v="45991339724"/>
    <m/>
    <m/>
    <s v="Cacau_CC_11.04"/>
    <n v="1650110994112560"/>
    <s v="Preditivo"/>
    <n v="10738"/>
    <s v="CACAU SHOW CI"/>
    <s v="Não"/>
    <m/>
    <m/>
    <m/>
    <m/>
    <m/>
    <m/>
    <s v="Gilmara aparecida Santos nascimento"/>
    <n v="2565037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2"/>
    <n v="0.3833333333333333"/>
    <d v="1899-12-30T00:03:48"/>
    <x v="1"/>
    <x v="1"/>
    <s v="12"/>
    <x v="1"/>
    <x v="1"/>
    <n v="8609307"/>
    <n v="25426046"/>
    <d v="2022-04-16T09:12:01"/>
    <d v="2022-04-16T09:15:49"/>
    <x v="0"/>
    <s v="SILVIO ANTONIO RIBEIRO BRUZACA JUNIOR"/>
    <n v="17286"/>
    <s v="SARAH DE SOUSA PEREIRA"/>
    <x v="1"/>
    <s v="CLIENTE VAI ANALISAR A PROPOSTA"/>
    <s v="AGENDAMENTO"/>
    <x v="5"/>
    <m/>
    <m/>
    <n v="12996073579"/>
    <n v="12996073579"/>
    <d v="2022-04-18T18:45:00"/>
    <s v="Cacau_CC_04.04"/>
    <n v="1650111092116430"/>
    <s v="Preditivo"/>
    <n v="10738"/>
    <s v="CACAU SHOW CI"/>
    <s v="Não"/>
    <m/>
    <m/>
    <m/>
    <m/>
    <m/>
    <m/>
    <s v="Anderson Alves aleluia da Silva"/>
    <n v="29397444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2"/>
    <n v="0.3833333333333333"/>
    <d v="1899-12-30T00:03:26"/>
    <x v="2"/>
    <x v="1"/>
    <s v="51"/>
    <x v="2"/>
    <x v="0"/>
    <n v="8609308"/>
    <n v="24072782"/>
    <d v="2022-04-16T09:12:18"/>
    <d v="2022-04-16T09:15:44"/>
    <x v="0"/>
    <s v="ANA CAROLLYNE DA CRUZ MIRANDA"/>
    <n v="17281"/>
    <s v="SARAH DE SOUSA PEREIRA"/>
    <x v="0"/>
    <s v="CONFIRMOU PRESENÇA NA LOJA"/>
    <s v="ACEITE"/>
    <x v="0"/>
    <m/>
    <m/>
    <n v="51993521459"/>
    <m/>
    <m/>
    <s v="Cacau_CC_28.03"/>
    <n v="1650111113117230"/>
    <s v="Preditivo"/>
    <n v="10738"/>
    <s v="CACAU SHOW CI"/>
    <s v="Não"/>
    <m/>
    <m/>
    <m/>
    <m/>
    <m/>
    <m/>
    <s v="Lisiane Fagundes de Mello"/>
    <n v="74481428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2"/>
    <n v="0.38611111111111113"/>
    <d v="1899-12-30T00:01:05"/>
    <x v="0"/>
    <x v="1"/>
    <s v="11"/>
    <x v="1"/>
    <x v="1"/>
    <n v="8609331"/>
    <n v="25386679"/>
    <d v="2022-04-16T09:16:26"/>
    <d v="2022-04-16T09:17:31"/>
    <x v="0"/>
    <s v="BIANCA MOREIRA TERCEIRO"/>
    <n v="17283"/>
    <s v="SARAH DE SOUSA PEREIRA"/>
    <x v="1"/>
    <s v="PEDIU PARA LIGAR EM OUTRO MOMENTO"/>
    <s v="AGENDAMENTO"/>
    <x v="2"/>
    <m/>
    <m/>
    <n v="11934691580"/>
    <n v="11934691580"/>
    <d v="2022-04-16T13:00:00"/>
    <s v="Cacau_CC_01.04"/>
    <n v="1650111369127060"/>
    <s v="Preditivo"/>
    <n v="10738"/>
    <s v="CACAU SHOW CI"/>
    <s v="Não"/>
    <m/>
    <m/>
    <m/>
    <m/>
    <m/>
    <m/>
    <s v="Paloma Cristina Desto dos Santos"/>
    <n v="36775990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2"/>
    <n v="0.38611111111111113"/>
    <d v="1899-12-30T00:02:21"/>
    <x v="1"/>
    <x v="1"/>
    <s v="11"/>
    <x v="1"/>
    <x v="1"/>
    <n v="8609330"/>
    <n v="25462252"/>
    <d v="2022-04-16T09:16:23"/>
    <d v="2022-04-16T09:18:44"/>
    <x v="0"/>
    <s v="SILVIO ANTONIO RIBEIRO BRUZACA JUNIOR"/>
    <n v="17286"/>
    <s v="SARAH DE SOUSA PEREIRA"/>
    <x v="1"/>
    <s v="PEDIU PARA LIGAR EM OUTRO MOMENTO"/>
    <s v="AGENDAMENTO"/>
    <x v="2"/>
    <m/>
    <m/>
    <n v="11958924563"/>
    <n v="11958924563"/>
    <d v="2022-04-18T14:48:00"/>
    <s v="Cacau_CC_07.04"/>
    <n v="1650111374127250"/>
    <s v="Preditivo"/>
    <n v="10738"/>
    <s v="CACAU SHOW CI"/>
    <s v="Não"/>
    <m/>
    <m/>
    <m/>
    <m/>
    <m/>
    <m/>
    <s v="DEBORAH SOARES ACIOLY SANTOS"/>
    <n v="43538466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2"/>
    <n v="0.38611111111111113"/>
    <d v="1899-12-30T00:04:19"/>
    <x v="2"/>
    <x v="1"/>
    <s v="17"/>
    <x v="1"/>
    <x v="1"/>
    <n v="8609328"/>
    <n v="25724716"/>
    <d v="2022-04-16T09:16:18"/>
    <d v="2022-04-16T09:20:37"/>
    <x v="0"/>
    <s v="ANA CAROLLYNE DA CRUZ MIRANDA"/>
    <n v="17281"/>
    <s v="SARAH DE SOUSA PEREIRA"/>
    <x v="0"/>
    <s v="CONFIRMOU PRESENÇA NA LOJA"/>
    <s v="ACEITE"/>
    <x v="0"/>
    <m/>
    <m/>
    <n v="17997195238"/>
    <m/>
    <m/>
    <s v="Cacau_CC_11.04"/>
    <n v="1650111361126770"/>
    <s v="Preditivo"/>
    <n v="10738"/>
    <s v="CACAU SHOW CI"/>
    <s v="Não"/>
    <m/>
    <m/>
    <m/>
    <m/>
    <m/>
    <m/>
    <s v="ClÃ¡udia Regina Pedroso"/>
    <n v="7855151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2"/>
    <n v="0.39027777777777778"/>
    <d v="1899-12-30T00:02:11"/>
    <x v="2"/>
    <x v="1"/>
    <s v="11"/>
    <x v="1"/>
    <x v="1"/>
    <n v="8609358"/>
    <n v="24161132"/>
    <d v="2022-04-16T09:22:15"/>
    <d v="2022-04-16T09:24:26"/>
    <x v="0"/>
    <s v="ANA CAROLLYNE DA CRUZ MIRANDA"/>
    <n v="17281"/>
    <s v="SARAH DE SOUSA PEREIRA"/>
    <x v="2"/>
    <s v="JÁ COMPROU"/>
    <s v="RECUSA"/>
    <x v="6"/>
    <m/>
    <m/>
    <n v="11995511405"/>
    <m/>
    <m/>
    <s v="Cacau_CC_29.03"/>
    <n v="1650111722140000"/>
    <s v="Preditivo"/>
    <n v="10738"/>
    <s v="CACAU SHOW CI"/>
    <s v="Não"/>
    <m/>
    <m/>
    <m/>
    <m/>
    <m/>
    <m/>
    <s v="Evellyn Cristiny LourenÃ§o Ribeiro"/>
    <n v="386846478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3"/>
    <n v="0.3972222222222222"/>
    <d v="1899-12-30T00:00:45"/>
    <x v="1"/>
    <x v="1"/>
    <s v="16"/>
    <x v="1"/>
    <x v="1"/>
    <n v="8609424"/>
    <n v="25724814"/>
    <d v="2022-04-16T09:32:09"/>
    <d v="2022-04-16T09:32:54"/>
    <x v="0"/>
    <s v="SILVIO ANTONIO RIBEIRO BRUZACA JUNIOR"/>
    <n v="17286"/>
    <s v="SARAH DE SOUSA PEREIRA"/>
    <x v="1"/>
    <s v="CATÁLOGO/REVISTA"/>
    <s v="AGENDAMENTO"/>
    <x v="9"/>
    <m/>
    <m/>
    <n v="16991955926"/>
    <n v="16991955926"/>
    <d v="2022-04-16T10:02:00"/>
    <s v="Cacau_CC_11.04"/>
    <n v="1650112307167990"/>
    <s v="Preditivo"/>
    <n v="10738"/>
    <s v="CACAU SHOW CI"/>
    <s v="Não"/>
    <m/>
    <m/>
    <m/>
    <m/>
    <m/>
    <m/>
    <s v="Aline anjos da Silva"/>
    <n v="51680014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3"/>
    <n v="0.39861111111111108"/>
    <d v="1899-12-30T00:01:31"/>
    <x v="0"/>
    <x v="1"/>
    <s v="43"/>
    <x v="6"/>
    <x v="0"/>
    <n v="8609433"/>
    <n v="25426042"/>
    <d v="2022-04-16T09:34:07"/>
    <d v="2022-04-16T09:35:38"/>
    <x v="0"/>
    <s v="BIANCA MOREIRA TERCEIRO"/>
    <n v="17283"/>
    <s v="SARAH DE SOUSA PEREIRA"/>
    <x v="1"/>
    <s v="CLIENTE VAI ANALISAR A PROPOSTA"/>
    <s v="AGENDAMENTO"/>
    <x v="5"/>
    <m/>
    <m/>
    <n v="43991540749"/>
    <n v="43991540749"/>
    <d v="2022-04-16T10:04:00"/>
    <s v="Cacau_CC_04.04"/>
    <n v="1650112430172860"/>
    <s v="Preditivo"/>
    <n v="10738"/>
    <s v="CACAU SHOW CI"/>
    <s v="Não"/>
    <m/>
    <m/>
    <m/>
    <m/>
    <m/>
    <m/>
    <s v="Isabele Almeida Tavares"/>
    <n v="9079180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3"/>
    <n v="0.39930555555555558"/>
    <d v="1899-12-30T00:00:49"/>
    <x v="2"/>
    <x v="1"/>
    <s v="11"/>
    <x v="1"/>
    <x v="1"/>
    <n v="8609442"/>
    <n v="27231096"/>
    <d v="2022-04-16T09:35:48"/>
    <d v="2022-04-16T09:36:37"/>
    <x v="0"/>
    <s v="ANA CAROLLYNE DA CRUZ MIRANDA"/>
    <n v="17281"/>
    <s v="SARAH DE SOUSA PEREIRA"/>
    <x v="1"/>
    <s v="PEDIU PARA LIGAR EM OUTRO MOMENTO"/>
    <s v="AGENDAMENTO"/>
    <x v="2"/>
    <m/>
    <m/>
    <n v="11956931011"/>
    <n v="11956931011"/>
    <d v="2022-04-18T10:06:00"/>
    <s v="Cacau_CC_14.04"/>
    <n v="1650112530176960"/>
    <s v="Preditivo"/>
    <n v="10738"/>
    <s v="CACAU SHOW CI"/>
    <s v="Não"/>
    <m/>
    <m/>
    <m/>
    <m/>
    <m/>
    <m/>
    <s v="Monique Bueno"/>
    <n v="408364538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3"/>
    <n v="0.39999999999999997"/>
    <d v="1899-12-30T00:00:43"/>
    <x v="0"/>
    <x v="1"/>
    <s v="11"/>
    <x v="1"/>
    <x v="1"/>
    <n v="8609445"/>
    <n v="27201816"/>
    <d v="2022-04-16T09:36:08"/>
    <d v="2022-04-16T09:36:51"/>
    <x v="0"/>
    <s v="BIANCA MOREIRA TERCEIRO"/>
    <n v="17283"/>
    <s v="SARAH DE SOUSA PEREIRA"/>
    <x v="1"/>
    <s v="PEDIU PARA LIGAR EM OUTRO MOMENTO"/>
    <s v="AGENDAMENTO"/>
    <x v="2"/>
    <m/>
    <m/>
    <n v="11972507202"/>
    <n v="11972507202"/>
    <d v="2022-04-18T15:00:00"/>
    <s v="Cacau_CC_13.04"/>
    <n v="1650112551177870"/>
    <s v="Preditivo"/>
    <n v="10738"/>
    <s v="CACAU SHOW CI"/>
    <s v="Não"/>
    <m/>
    <m/>
    <m/>
    <m/>
    <m/>
    <m/>
    <s v="Marcos Paulo de Souza"/>
    <n v="27376144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3"/>
    <n v="0.40069444444444446"/>
    <d v="1899-12-30T00:03:11"/>
    <x v="2"/>
    <x v="1"/>
    <s v="14"/>
    <x v="1"/>
    <x v="1"/>
    <n v="8609455"/>
    <n v="26463141"/>
    <d v="2022-04-16T09:37:30"/>
    <d v="2022-04-16T09:40:41"/>
    <x v="0"/>
    <s v="ANA CAROLLYNE DA CRUZ MIRANDA"/>
    <n v="17281"/>
    <s v="SARAH DE SOUSA PEREIRA"/>
    <x v="2"/>
    <s v="FORMA DE PAGAMENTO"/>
    <s v="RECUSA"/>
    <x v="14"/>
    <m/>
    <m/>
    <n v="14996683950"/>
    <m/>
    <m/>
    <s v="Cacau_CC_12.04"/>
    <n v="1650112635180870"/>
    <s v="Preditivo"/>
    <n v="10738"/>
    <s v="CACAU SHOW CI"/>
    <s v="Não"/>
    <m/>
    <m/>
    <m/>
    <m/>
    <m/>
    <m/>
    <s v="Edivan marques"/>
    <n v="36775455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3"/>
    <n v="0.40069444444444446"/>
    <d v="1899-12-30T00:03:08"/>
    <x v="0"/>
    <x v="1"/>
    <s v="15"/>
    <x v="1"/>
    <x v="1"/>
    <n v="8609457"/>
    <n v="26463170"/>
    <d v="2022-04-16T09:37:39"/>
    <d v="2022-04-16T09:40:47"/>
    <x v="0"/>
    <s v="BIANCA MOREIRA TERCEIRO"/>
    <n v="17283"/>
    <s v="SARAH DE SOUSA PEREIRA"/>
    <x v="1"/>
    <s v="CLIENTE VAI ANALISAR A PROPOSTA"/>
    <s v="AGENDAMENTO"/>
    <x v="5"/>
    <m/>
    <m/>
    <n v="15997565838"/>
    <n v="15997565838"/>
    <d v="2022-04-16T10:09:00"/>
    <s v="Cacau_CC_12.04"/>
    <n v="1650112641181110"/>
    <s v="Preditivo"/>
    <n v="10738"/>
    <s v="CACAU SHOW CI"/>
    <s v="Não"/>
    <m/>
    <m/>
    <m/>
    <m/>
    <m/>
    <m/>
    <s v="William Eduardo de Oliveira da Cruz"/>
    <n v="514642398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3"/>
    <n v="0.3979166666666667"/>
    <d v="1899-12-30T00:08:52"/>
    <x v="1"/>
    <x v="1"/>
    <s v="12"/>
    <x v="1"/>
    <x v="1"/>
    <n v="8609427"/>
    <n v="25426181"/>
    <d v="2022-04-16T09:33:00"/>
    <d v="2022-04-16T09:41:52"/>
    <x v="0"/>
    <s v="SILVIO ANTONIO RIBEIRO BRUZACA JUNIOR"/>
    <n v="17286"/>
    <s v="SARAH DE SOUSA PEREIRA"/>
    <x v="0"/>
    <s v="CONFIRMOU PRESENÇA NA LOJA"/>
    <s v="ACEITE"/>
    <x v="0"/>
    <m/>
    <m/>
    <n v="12981224215"/>
    <m/>
    <m/>
    <s v="Cacau_CC_04.04"/>
    <n v="1650112362170190"/>
    <s v="Preditivo"/>
    <n v="10738"/>
    <s v="CACAU SHOW CI"/>
    <s v="Não"/>
    <m/>
    <m/>
    <m/>
    <m/>
    <m/>
    <m/>
    <s v="Maria CÃ©lia Pereira ConceiÃ§Ã£o Coelho"/>
    <n v="19721978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3"/>
    <n v="0.40416666666666662"/>
    <d v="1899-12-30T00:00:46"/>
    <x v="1"/>
    <x v="1"/>
    <s v="54"/>
    <x v="2"/>
    <x v="0"/>
    <n v="8609596"/>
    <n v="23637993"/>
    <d v="2022-04-16T09:42:35"/>
    <d v="2022-04-16T09:43:21"/>
    <x v="0"/>
    <s v="SILVIO ANTONIO RIBEIRO BRUZACA JUNIOR"/>
    <n v="17286"/>
    <s v="SARAH DE SOUSA PEREIRA"/>
    <x v="1"/>
    <s v="PEDIU PARA LIGAR EM OUTRO MOMENTO"/>
    <s v="AGENDAMENTO"/>
    <x v="2"/>
    <m/>
    <m/>
    <n v="54992227090"/>
    <n v="54992227090"/>
    <d v="2022-04-16T12:30:00"/>
    <s v="Cacau_CC_24.03"/>
    <n v="1650112932192100"/>
    <s v="Preditivo"/>
    <n v="10738"/>
    <s v="CACAU SHOW CI"/>
    <s v="Não"/>
    <m/>
    <m/>
    <m/>
    <m/>
    <m/>
    <m/>
    <s v="TAINA BUENO DE CHAGAS"/>
    <n v="4207212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3"/>
    <n v="0.40416666666666662"/>
    <d v="1899-12-30T00:01:05"/>
    <x v="0"/>
    <x v="1"/>
    <s v="11"/>
    <x v="1"/>
    <x v="1"/>
    <n v="8609597"/>
    <n v="24228063"/>
    <d v="2022-04-16T09:42:35"/>
    <d v="2022-04-16T09:43:40"/>
    <x v="0"/>
    <s v="BIANCA MOREIRA TERCEIRO"/>
    <n v="17283"/>
    <s v="SARAH DE SOUSA PEREIRA"/>
    <x v="1"/>
    <s v="PEDIU PARA LIGAR EM OUTRO MOMENTO"/>
    <s v="AGENDAMENTO"/>
    <x v="2"/>
    <m/>
    <m/>
    <n v="11975103092"/>
    <n v="11975103092"/>
    <d v="2022-04-19T10:12:00"/>
    <s v="Cacau_CC_31.03"/>
    <n v="1650112932192070"/>
    <s v="Preditivo"/>
    <n v="10738"/>
    <s v="CACAU SHOW CI"/>
    <s v="Não"/>
    <m/>
    <m/>
    <m/>
    <m/>
    <m/>
    <m/>
    <s v="Ellen Cristina Roque"/>
    <n v="36149138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3"/>
    <n v="0.40833333333333338"/>
    <d v="1899-12-30T00:00:46"/>
    <x v="0"/>
    <x v="1"/>
    <s v="51"/>
    <x v="2"/>
    <x v="0"/>
    <n v="8610063"/>
    <n v="23414136"/>
    <d v="2022-04-16T09:48:12"/>
    <d v="2022-04-16T09:48:58"/>
    <x v="0"/>
    <s v="BIANCA MOREIRA TERCEIRO"/>
    <n v="17283"/>
    <s v="SARAH DE SOUSA PEREIRA"/>
    <x v="1"/>
    <s v="PEDIU PARA LIGAR EM OUTRO MOMENTO"/>
    <s v="AGENDAMENTO"/>
    <x v="2"/>
    <m/>
    <m/>
    <n v="51989425318"/>
    <n v="51989425318"/>
    <d v="2022-04-18T10:17:00"/>
    <s v="Cacau_CC_21.03"/>
    <n v="1650113275215490"/>
    <s v="Preditivo"/>
    <n v="10738"/>
    <s v="CACAU SHOW CI"/>
    <s v="Não"/>
    <m/>
    <m/>
    <m/>
    <m/>
    <m/>
    <m/>
    <s v="JULIA KUBA PACHECO"/>
    <n v="4995610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3"/>
    <n v="0.40763888888888888"/>
    <d v="1899-12-30T00:02:24"/>
    <x v="1"/>
    <x v="1"/>
    <s v="11"/>
    <x v="1"/>
    <x v="1"/>
    <n v="8610003"/>
    <n v="25724682"/>
    <d v="2022-04-16T09:47:41"/>
    <d v="2022-04-16T09:50:05"/>
    <x v="0"/>
    <s v="SILVIO ANTONIO RIBEIRO BRUZACA JUNIOR"/>
    <n v="17286"/>
    <s v="SARAH DE SOUSA PEREIRA"/>
    <x v="2"/>
    <s v="DESEMPREGO"/>
    <s v="RECUSA"/>
    <x v="15"/>
    <m/>
    <m/>
    <n v="11932087765"/>
    <m/>
    <m/>
    <s v="Cacau_CC_11.04"/>
    <n v="1650113239212930"/>
    <s v="Preditivo"/>
    <n v="10738"/>
    <s v="CACAU SHOW CI"/>
    <s v="Não"/>
    <m/>
    <m/>
    <m/>
    <m/>
    <m/>
    <m/>
    <s v="Juliana Martina Oliveira Rezende"/>
    <n v="56442219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3"/>
    <n v="0.40902777777777777"/>
    <d v="1899-12-30T00:01:36"/>
    <x v="2"/>
    <x v="1"/>
    <s v="49"/>
    <x v="0"/>
    <x v="0"/>
    <n v="8610184"/>
    <n v="25426431"/>
    <d v="2022-04-16T09:49:23"/>
    <d v="2022-04-16T09:50:59"/>
    <x v="0"/>
    <s v="ANA CAROLLYNE DA CRUZ MIRANDA"/>
    <n v="17281"/>
    <s v="SARAH DE SOUSA PEREIRA"/>
    <x v="0"/>
    <s v="CONFIRMOU PRESENÇA NA LOJA"/>
    <s v="ACEITE"/>
    <x v="0"/>
    <m/>
    <m/>
    <n v="49999533947"/>
    <m/>
    <m/>
    <s v="Cacau_CC_05.04"/>
    <n v="1650113346220420"/>
    <s v="Preditivo"/>
    <n v="10738"/>
    <s v="CACAU SHOW CI"/>
    <s v="Não"/>
    <m/>
    <m/>
    <m/>
    <m/>
    <m/>
    <m/>
    <s v="Franciele padilha dos santos"/>
    <n v="8217846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3"/>
    <n v="0.40972222222222227"/>
    <d v="1899-12-30T00:01:38"/>
    <x v="0"/>
    <x v="1"/>
    <s v="48"/>
    <x v="0"/>
    <x v="0"/>
    <n v="8610360"/>
    <n v="27202001"/>
    <d v="2022-04-16T09:50:50"/>
    <d v="2022-04-16T09:52:28"/>
    <x v="0"/>
    <s v="BIANCA MOREIRA TERCEIRO"/>
    <n v="17283"/>
    <s v="SARAH DE SOUSA PEREIRA"/>
    <x v="0"/>
    <s v="CONFIRMOU PRESENÇA NA LOJA"/>
    <s v="ACEITE"/>
    <x v="0"/>
    <m/>
    <m/>
    <n v="48984282127"/>
    <m/>
    <m/>
    <s v="Cacau_CC_13.04"/>
    <n v="1650113422225920"/>
    <s v="Preditivo"/>
    <n v="10738"/>
    <s v="CACAU SHOW CI"/>
    <s v="Não"/>
    <m/>
    <m/>
    <m/>
    <m/>
    <m/>
    <m/>
    <s v="Luiza Fernanda Vitorino Espindola"/>
    <n v="7762298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3"/>
    <n v="0.41597222222222219"/>
    <d v="1899-12-30T00:01:52"/>
    <x v="2"/>
    <x v="1"/>
    <s v="12"/>
    <x v="1"/>
    <x v="1"/>
    <n v="8611441"/>
    <n v="27230903"/>
    <d v="2022-04-16T09:59:03"/>
    <d v="2022-04-16T10:00:55"/>
    <x v="0"/>
    <s v="ANA CAROLLYNE DA CRUZ MIRANDA"/>
    <n v="17281"/>
    <s v="SARAH DE SOUSA PEREIRA"/>
    <x v="1"/>
    <s v="SOBRE HORÁRIOS DE ATENDIMENTO"/>
    <s v="AGENDAMENTO"/>
    <x v="4"/>
    <m/>
    <m/>
    <n v="12991883212"/>
    <n v="12991883212"/>
    <d v="2022-04-16T10:29:00"/>
    <s v="Cacau_CC_14.04"/>
    <n v="1650113930251500"/>
    <s v="Preditivo"/>
    <n v="10738"/>
    <s v="CACAU SHOW CI"/>
    <s v="Não"/>
    <m/>
    <m/>
    <m/>
    <m/>
    <m/>
    <m/>
    <s v="Marcela Gomes Bellini dos Santos"/>
    <n v="42941453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3"/>
    <n v="0.41597222222222219"/>
    <d v="1899-12-30T00:01:39"/>
    <x v="0"/>
    <x v="1"/>
    <s v="11"/>
    <x v="1"/>
    <x v="1"/>
    <n v="8611472"/>
    <n v="27230931"/>
    <d v="2022-04-16T09:59:10"/>
    <d v="2022-04-16T10:00:49"/>
    <x v="0"/>
    <s v="BIANCA MOREIRA TERCEIRO"/>
    <n v="17283"/>
    <s v="SARAH DE SOUSA PEREIRA"/>
    <x v="0"/>
    <s v="CONFIRMOU PRESENÇA NA LOJA"/>
    <s v="ACEITE"/>
    <x v="0"/>
    <m/>
    <m/>
    <n v="11977725420"/>
    <m/>
    <m/>
    <s v="Cacau_CC_14.04"/>
    <n v="1650113932251810"/>
    <s v="Preditivo"/>
    <n v="10738"/>
    <s v="CACAU SHOW CI"/>
    <s v="Não"/>
    <m/>
    <m/>
    <m/>
    <m/>
    <m/>
    <m/>
    <s v="Edivania de jesus Silva"/>
    <n v="40208268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4"/>
    <n v="0.41875000000000001"/>
    <d v="1899-12-30T00:01:05"/>
    <x v="2"/>
    <x v="1"/>
    <s v="14"/>
    <x v="1"/>
    <x v="1"/>
    <n v="8612138"/>
    <n v="27231034"/>
    <d v="2022-04-16T10:03:32"/>
    <d v="2022-04-16T10:04:37"/>
    <x v="0"/>
    <s v="ANA CAROLLYNE DA CRUZ MIRANDA"/>
    <n v="17281"/>
    <s v="SARAH DE SOUSA PEREIRA"/>
    <x v="1"/>
    <s v="CLIENTE VAI ANALISAR A PROPOSTA"/>
    <s v="AGENDAMENTO"/>
    <x v="5"/>
    <m/>
    <m/>
    <n v="14996268464"/>
    <n v="14996268464"/>
    <d v="2022-04-16T10:34:00"/>
    <s v="Cacau_CC_14.04"/>
    <n v="1650114047259690"/>
    <s v="Preditivo"/>
    <n v="10738"/>
    <s v="CACAU SHOW CI"/>
    <s v="Não"/>
    <m/>
    <m/>
    <m/>
    <m/>
    <m/>
    <m/>
    <s v="NAIARA CAROLINA ALMEIDA CARMO"/>
    <n v="40912732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4"/>
    <n v="0.41944444444444445"/>
    <d v="1899-12-30T00:01:55"/>
    <x v="0"/>
    <x v="1"/>
    <s v="19"/>
    <x v="1"/>
    <x v="1"/>
    <n v="8612294"/>
    <n v="27201985"/>
    <d v="2022-04-16T10:04:29"/>
    <d v="2022-04-16T10:06:24"/>
    <x v="0"/>
    <s v="BIANCA MOREIRA TERCEIRO"/>
    <n v="17283"/>
    <s v="SARAH DE SOUSA PEREIRA"/>
    <x v="0"/>
    <s v="CONFIRMOU PRESENÇA NA LOJA"/>
    <s v="ACEITE"/>
    <x v="0"/>
    <m/>
    <m/>
    <n v="19993131610"/>
    <m/>
    <m/>
    <s v="Cacau_CC_13.04"/>
    <n v="1650114255275450"/>
    <s v="Preditivo"/>
    <n v="10738"/>
    <s v="CACAU SHOW CI"/>
    <s v="Não"/>
    <m/>
    <m/>
    <m/>
    <m/>
    <m/>
    <m/>
    <s v="Caroline Aparecida de Almeida"/>
    <n v="37728692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4"/>
    <n v="0.41805555555555557"/>
    <d v="1899-12-30T00:04:20"/>
    <x v="1"/>
    <x v="1"/>
    <s v="54"/>
    <x v="2"/>
    <x v="0"/>
    <n v="8611985"/>
    <n v="27201820"/>
    <d v="2022-04-16T10:02:33"/>
    <d v="2022-04-16T10:06:53"/>
    <x v="0"/>
    <s v="SILVIO ANTONIO RIBEIRO BRUZACA JUNIOR"/>
    <n v="17286"/>
    <s v="SARAH DE SOUSA PEREIRA"/>
    <x v="0"/>
    <s v="CONFIRMOU PRESENÇA NA LOJA"/>
    <s v="ACEITE"/>
    <x v="0"/>
    <m/>
    <m/>
    <n v="54996815884"/>
    <m/>
    <m/>
    <s v="Cacau_CC_13.04"/>
    <n v="1650114130265290"/>
    <s v="Preditivo"/>
    <n v="10738"/>
    <s v="CACAU SHOW CI"/>
    <s v="Não"/>
    <m/>
    <m/>
    <m/>
    <m/>
    <m/>
    <m/>
    <s v="Zila silva santos"/>
    <n v="3536484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4"/>
    <n v="0.42152777777777778"/>
    <d v="1899-12-30T00:00:51"/>
    <x v="0"/>
    <x v="1"/>
    <s v="11"/>
    <x v="1"/>
    <x v="1"/>
    <n v="8612806"/>
    <n v="26463309"/>
    <d v="2022-04-16T10:07:49"/>
    <d v="2022-04-16T10:08:40"/>
    <x v="0"/>
    <s v="BIANCA MOREIRA TERCEIRO"/>
    <n v="17283"/>
    <s v="SARAH DE SOUSA PEREIRA"/>
    <x v="1"/>
    <s v="PEDIU PARA LIGAR EM OUTRO MOMENTO"/>
    <s v="AGENDAMENTO"/>
    <x v="2"/>
    <m/>
    <m/>
    <n v="11944937216"/>
    <n v="11944937216"/>
    <d v="2022-04-16T10:40:00"/>
    <s v="Cacau_CC_12.04"/>
    <n v="1650114449289660"/>
    <s v="Preditivo"/>
    <n v="10738"/>
    <s v="CACAU SHOW CI"/>
    <s v="Não"/>
    <m/>
    <m/>
    <m/>
    <m/>
    <m/>
    <m/>
    <s v="Aline de jesus santos"/>
    <n v="42217063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4"/>
    <n v="0.4236111111111111"/>
    <d v="1899-12-30T00:00:42"/>
    <x v="0"/>
    <x v="1"/>
    <s v="11"/>
    <x v="1"/>
    <x v="1"/>
    <n v="8613212"/>
    <n v="25536954"/>
    <d v="2022-04-16T10:10:24"/>
    <d v="2022-04-16T10:11:06"/>
    <x v="0"/>
    <s v="BIANCA MOREIRA TERCEIRO"/>
    <n v="17283"/>
    <s v="SARAH DE SOUSA PEREIRA"/>
    <x v="1"/>
    <s v="PEDIU PARA LIGAR EM OUTRO MOMENTO"/>
    <s v="AGENDAMENTO"/>
    <x v="2"/>
    <m/>
    <m/>
    <n v="11934839380"/>
    <n v="11934839380"/>
    <d v="2022-04-18T09:00:00"/>
    <s v="Cacau_CC_08.04"/>
    <n v="1650114601301310"/>
    <s v="Preditivo"/>
    <n v="10738"/>
    <s v="CACAU SHOW CI"/>
    <s v="Não"/>
    <m/>
    <m/>
    <m/>
    <m/>
    <m/>
    <m/>
    <s v="Elizabeth Antunes da Silva"/>
    <n v="52335142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4"/>
    <n v="0.4236111111111111"/>
    <d v="1899-12-30T00:03:52"/>
    <x v="2"/>
    <x v="1"/>
    <s v="11"/>
    <x v="1"/>
    <x v="1"/>
    <n v="8613225"/>
    <n v="23637972"/>
    <d v="2022-04-16T10:10:27"/>
    <d v="2022-04-16T10:14:19"/>
    <x v="0"/>
    <s v="ANA CAROLLYNE DA CRUZ MIRANDA"/>
    <n v="17281"/>
    <s v="SARAH DE SOUSA PEREIRA"/>
    <x v="0"/>
    <s v="CONFIRMOU PRESENÇA NA LOJA"/>
    <s v="ACEITE"/>
    <x v="0"/>
    <m/>
    <m/>
    <n v="11947939938"/>
    <m/>
    <m/>
    <s v="Cacau_CC_24.03"/>
    <n v="1650114610302130"/>
    <s v="Preditivo"/>
    <n v="10738"/>
    <s v="CACAU SHOW CI"/>
    <s v="Não"/>
    <m/>
    <m/>
    <m/>
    <m/>
    <m/>
    <m/>
    <s v="Fernanda Mendes Rodrigues"/>
    <n v="99754169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4"/>
    <n v="0.42499999999999999"/>
    <d v="1899-12-30T00:05:17"/>
    <x v="1"/>
    <x v="1"/>
    <s v="51"/>
    <x v="2"/>
    <x v="0"/>
    <n v="8613576"/>
    <n v="25724519"/>
    <d v="2022-04-16T10:12:37"/>
    <d v="2022-04-16T10:17:54"/>
    <x v="0"/>
    <s v="SILVIO ANTONIO RIBEIRO BRUZACA JUNIOR"/>
    <n v="17286"/>
    <s v="SARAH DE SOUSA PEREIRA"/>
    <x v="0"/>
    <s v="CONFIRMOU PRESENÇA NA LOJA"/>
    <s v="ACEITE"/>
    <x v="0"/>
    <m/>
    <m/>
    <n v="51994381202"/>
    <m/>
    <m/>
    <s v="Cacau_CC_11.04"/>
    <n v="1650114736312700"/>
    <s v="Preditivo"/>
    <n v="10738"/>
    <s v="CACAU SHOW CI"/>
    <s v="Não"/>
    <m/>
    <m/>
    <m/>
    <m/>
    <m/>
    <m/>
    <s v="Alexandro de Souza"/>
    <n v="19664120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4"/>
    <n v="0.4368055555555555"/>
    <d v="1899-12-30T00:01:04"/>
    <x v="1"/>
    <x v="1"/>
    <s v="55"/>
    <x v="2"/>
    <x v="0"/>
    <n v="8616266"/>
    <n v="25462165"/>
    <d v="2022-04-16T10:29:11"/>
    <d v="2022-04-16T10:30:15"/>
    <x v="0"/>
    <s v="SILVIO ANTONIO RIBEIRO BRUZACA JUNIOR"/>
    <n v="17286"/>
    <s v="SARAH DE SOUSA PEREIRA"/>
    <x v="1"/>
    <s v="PEDIU PARA LIGAR EM OUTRO MOMENTO"/>
    <s v="AGENDAMENTO"/>
    <x v="2"/>
    <m/>
    <m/>
    <n v="55991812608"/>
    <n v="55991812608"/>
    <d v="2022-04-16T12:45:00"/>
    <s v="Cacau_CC_07.04"/>
    <n v="1650115738381630"/>
    <s v="Preditivo"/>
    <n v="10738"/>
    <s v="CACAU SHOW CI"/>
    <s v="Não"/>
    <m/>
    <m/>
    <m/>
    <m/>
    <m/>
    <m/>
    <s v="Fernanda Pasqualini"/>
    <n v="92161197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5"/>
    <n v="0.43958333333333338"/>
    <d v="1899-12-30T00:00:30"/>
    <x v="2"/>
    <x v="1"/>
    <s v="11"/>
    <x v="1"/>
    <x v="1"/>
    <n v="8616968"/>
    <n v="24072918"/>
    <d v="2022-04-16T10:33:21"/>
    <d v="2022-04-16T10:33:51"/>
    <x v="0"/>
    <s v="ANA CAROLLYNE DA CRUZ MIRANDA"/>
    <n v="17281"/>
    <s v="SARAH DE SOUSA PEREIRA"/>
    <x v="1"/>
    <s v="SOBRE HORÁRIOS DE ATENDIMENTO"/>
    <s v="AGENDAMENTO"/>
    <x v="4"/>
    <m/>
    <m/>
    <n v="11973299695"/>
    <n v="11973299695"/>
    <d v="2022-04-16T11:03:00"/>
    <s v="Cacau_CC_28.03"/>
    <n v="1650115974403690"/>
    <s v="Preditivo"/>
    <n v="10738"/>
    <s v="CACAU SHOW CI"/>
    <s v="Não"/>
    <m/>
    <m/>
    <m/>
    <m/>
    <m/>
    <m/>
    <s v="Isarle Lustosa dos reis"/>
    <n v="119314148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5"/>
    <n v="0.43888888888888888"/>
    <d v="1899-12-30T00:01:57"/>
    <x v="0"/>
    <x v="1"/>
    <s v="51"/>
    <x v="2"/>
    <x v="0"/>
    <n v="8616835"/>
    <n v="23413932"/>
    <d v="2022-04-16T10:32:32"/>
    <d v="2022-04-16T10:34:29"/>
    <x v="0"/>
    <s v="BIANCA MOREIRA TERCEIRO"/>
    <n v="17283"/>
    <s v="SARAH DE SOUSA PEREIRA"/>
    <x v="1"/>
    <s v="CLIENTE VAI ANALISAR A PROPOSTA"/>
    <s v="AGENDAMENTO"/>
    <x v="5"/>
    <m/>
    <m/>
    <n v="51995096307"/>
    <n v="51995096307"/>
    <d v="2022-04-16T11:03:00"/>
    <s v="Cacau_CC_21.03"/>
    <n v="1650115938400280"/>
    <s v="Preditivo"/>
    <n v="10738"/>
    <s v="CACAU SHOW CI"/>
    <s v="Não"/>
    <m/>
    <m/>
    <m/>
    <m/>
    <m/>
    <m/>
    <s v="FERNANDA CARLA KRAEMER DOS SANTOS"/>
    <n v="226809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5"/>
    <n v="0.44097222222222227"/>
    <d v="1899-12-30T00:01:01"/>
    <x v="0"/>
    <x v="1"/>
    <s v="11"/>
    <x v="1"/>
    <x v="1"/>
    <n v="8617305"/>
    <n v="24227887"/>
    <d v="2022-04-16T10:35:19"/>
    <d v="2022-04-16T10:36:20"/>
    <x v="0"/>
    <s v="BIANCA MOREIRA TERCEIRO"/>
    <n v="17283"/>
    <s v="SARAH DE SOUSA PEREIRA"/>
    <x v="1"/>
    <s v="PREFERIU FALAR PELO WHATSAPP"/>
    <s v="AGENDAMENTO"/>
    <x v="1"/>
    <m/>
    <m/>
    <n v="11993460162"/>
    <n v="11993460162"/>
    <d v="2022-04-16T11:05:00"/>
    <s v="Cacau_CC_31.03"/>
    <n v="1650116098415660"/>
    <s v="Preditivo"/>
    <n v="10738"/>
    <s v="CACAU SHOW CI"/>
    <s v="Não"/>
    <m/>
    <m/>
    <m/>
    <m/>
    <m/>
    <m/>
    <s v="Laressa Mathias dos santos"/>
    <n v="4432445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5"/>
    <n v="0.44236111111111115"/>
    <d v="1899-12-30T00:00:33"/>
    <x v="0"/>
    <x v="1"/>
    <s v="19"/>
    <x v="1"/>
    <x v="1"/>
    <n v="8617720"/>
    <n v="23637859"/>
    <d v="2022-04-16T10:37:54"/>
    <d v="2022-04-16T10:38:27"/>
    <x v="0"/>
    <s v="BIANCA MOREIRA TERCEIRO"/>
    <n v="17283"/>
    <s v="SARAH DE SOUSA PEREIRA"/>
    <x v="1"/>
    <s v="SOBRE HORÁRIOS DE ATENDIMENTO"/>
    <s v="AGENDAMENTO"/>
    <x v="4"/>
    <m/>
    <m/>
    <n v="19998548630"/>
    <n v="19998548630"/>
    <d v="2022-04-16T11:07:00"/>
    <s v="Cacau_CC_24.03"/>
    <n v="1650116254431060"/>
    <s v="Preditivo"/>
    <n v="10738"/>
    <s v="CACAU SHOW CI"/>
    <s v="Não"/>
    <m/>
    <m/>
    <m/>
    <m/>
    <m/>
    <m/>
    <s v="Maria Luiza dos Santos Silva"/>
    <n v="356478498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5"/>
    <n v="0.44375000000000003"/>
    <d v="1899-12-30T00:01:38"/>
    <x v="0"/>
    <x v="1"/>
    <s v="47"/>
    <x v="0"/>
    <x v="0"/>
    <n v="8618000"/>
    <n v="24161086"/>
    <d v="2022-04-16T10:39:28"/>
    <d v="2022-04-16T10:41:06"/>
    <x v="0"/>
    <s v="BIANCA MOREIRA TERCEIRO"/>
    <n v="17283"/>
    <s v="SARAH DE SOUSA PEREIRA"/>
    <x v="0"/>
    <s v="CONFIRMOU PRESENÇA NA LOJA"/>
    <s v="ACEITE"/>
    <x v="0"/>
    <m/>
    <m/>
    <n v="47999706906"/>
    <m/>
    <m/>
    <s v="Cacau_CC_29.03"/>
    <n v="1650116357442480"/>
    <s v="Preditivo"/>
    <n v="10738"/>
    <s v="CACAU SHOW CI"/>
    <s v="Não"/>
    <m/>
    <m/>
    <m/>
    <m/>
    <m/>
    <m/>
    <s v="amabily leal dos santos"/>
    <n v="14246337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5"/>
    <n v="0.44305555555555554"/>
    <d v="1899-12-30T00:02:38"/>
    <x v="2"/>
    <x v="1"/>
    <s v="13"/>
    <x v="1"/>
    <x v="1"/>
    <n v="8617870"/>
    <n v="23414124"/>
    <d v="2022-04-16T10:38:46"/>
    <d v="2022-04-16T10:41:24"/>
    <x v="0"/>
    <s v="ANA CAROLLYNE DA CRUZ MIRANDA"/>
    <n v="17281"/>
    <s v="SARAH DE SOUSA PEREIRA"/>
    <x v="2"/>
    <s v="DESISTÊNCIA PELA DEMORA NO CONTATO"/>
    <s v="RECUSA"/>
    <x v="11"/>
    <m/>
    <m/>
    <n v="13996758700"/>
    <m/>
    <m/>
    <s v="Cacau_CC_21.03"/>
    <n v="1650116311437440"/>
    <s v="Preditivo"/>
    <n v="10738"/>
    <s v="CACAU SHOW CI"/>
    <s v="Não"/>
    <m/>
    <m/>
    <m/>
    <m/>
    <m/>
    <m/>
    <s v="Geiciane aparecida pereira"/>
    <n v="481590978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5"/>
    <n v="0.4458333333333333"/>
    <d v="1899-12-30T00:00:56"/>
    <x v="0"/>
    <x v="1"/>
    <s v="48"/>
    <x v="0"/>
    <x v="0"/>
    <n v="8618445"/>
    <n v="24165859"/>
    <d v="2022-04-16T10:42:05"/>
    <d v="2022-04-16T10:43:01"/>
    <x v="0"/>
    <s v="BIANCA MOREIRA TERCEIRO"/>
    <n v="17283"/>
    <s v="SARAH DE SOUSA PEREIRA"/>
    <x v="1"/>
    <s v="PEDIU PARA LIGAR EM OUTRO MOMENTO"/>
    <s v="AGENDAMENTO"/>
    <x v="2"/>
    <m/>
    <m/>
    <n v="48991560628"/>
    <n v="48991560628"/>
    <d v="2022-04-18T10:00:00"/>
    <s v="Cacau_CC_30.03"/>
    <n v="1650116511457450"/>
    <s v="Preditivo"/>
    <n v="10738"/>
    <s v="CACAU SHOW CI"/>
    <s v="Não"/>
    <m/>
    <m/>
    <m/>
    <m/>
    <m/>
    <m/>
    <s v="Flavia Mellies"/>
    <n v="2426015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5"/>
    <n v="0.44375000000000003"/>
    <d v="1899-12-30T00:06:16"/>
    <x v="1"/>
    <x v="1"/>
    <s v="49"/>
    <x v="0"/>
    <x v="0"/>
    <n v="8617940"/>
    <n v="25426316"/>
    <d v="2022-04-16T10:39:07"/>
    <d v="2022-04-16T10:45:23"/>
    <x v="0"/>
    <s v="SILVIO ANTONIO RIBEIRO BRUZACA JUNIOR"/>
    <n v="17286"/>
    <s v="SARAH DE SOUSA PEREIRA"/>
    <x v="0"/>
    <s v="CONFIRMOU PRESENÇA NA LOJA"/>
    <s v="ACEITE"/>
    <x v="0"/>
    <m/>
    <m/>
    <n v="49988745957"/>
    <m/>
    <m/>
    <s v="Cacau_CC_05.04"/>
    <n v="1650116329439140"/>
    <s v="Preditivo"/>
    <n v="10738"/>
    <s v="CACAU SHOW CI"/>
    <s v="Não"/>
    <m/>
    <m/>
    <m/>
    <m/>
    <m/>
    <m/>
    <s v="Oriane de Souza Almeida"/>
    <n v="6948089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5"/>
    <n v="0.44791666666666669"/>
    <d v="1899-12-30T00:00:46"/>
    <x v="0"/>
    <x v="1"/>
    <s v="11"/>
    <x v="1"/>
    <x v="1"/>
    <n v="8619013"/>
    <n v="25426382"/>
    <d v="2022-04-16T10:45:32"/>
    <d v="2022-04-16T10:46:18"/>
    <x v="0"/>
    <s v="BIANCA MOREIRA TERCEIRO"/>
    <n v="17283"/>
    <s v="SARAH DE SOUSA PEREIRA"/>
    <x v="1"/>
    <s v="PEDIU PARA LIGAR EM OUTRO MOMENTO"/>
    <s v="AGENDAMENTO"/>
    <x v="2"/>
    <m/>
    <m/>
    <n v="11996477084"/>
    <n v="11996477084"/>
    <d v="2022-04-16T11:15:00"/>
    <s v="Cacau_CC_05.04"/>
    <n v="1650116712477830"/>
    <s v="Preditivo"/>
    <n v="10738"/>
    <s v="CACAU SHOW CI"/>
    <s v="Não"/>
    <m/>
    <m/>
    <m/>
    <m/>
    <m/>
    <m/>
    <s v="Giovanna Aparecida Barreiro Alves"/>
    <n v="45281235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5"/>
    <n v="0.44722222222222219"/>
    <d v="1899-12-30T00:01:52"/>
    <x v="2"/>
    <x v="1"/>
    <s v="47"/>
    <x v="0"/>
    <x v="0"/>
    <n v="8618872"/>
    <n v="24165871"/>
    <d v="2022-04-16T10:44:40"/>
    <d v="2022-04-16T10:46:32"/>
    <x v="0"/>
    <s v="ANA CAROLLYNE DA CRUZ MIRANDA"/>
    <n v="17281"/>
    <s v="SARAH DE SOUSA PEREIRA"/>
    <x v="1"/>
    <s v="CLIENTE VAI ANALISAR A PROPOSTA"/>
    <s v="AGENDAMENTO"/>
    <x v="5"/>
    <m/>
    <m/>
    <n v="47992226315"/>
    <n v="47992226315"/>
    <d v="2022-04-16T11:16:00"/>
    <s v="Cacau_CC_30.03"/>
    <n v="1650116664472930"/>
    <s v="Preditivo"/>
    <n v="10738"/>
    <s v="CACAU SHOW CI"/>
    <s v="Não"/>
    <m/>
    <m/>
    <m/>
    <m/>
    <m/>
    <m/>
    <s v="Denise Moraes de Oliveira Santos"/>
    <n v="32180878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5"/>
    <n v="0.45"/>
    <d v="1899-12-30T00:02:21"/>
    <x v="0"/>
    <x v="1"/>
    <s v="19"/>
    <x v="1"/>
    <x v="1"/>
    <n v="8619557"/>
    <n v="24072605"/>
    <d v="2022-04-16T10:48:51"/>
    <d v="2022-04-16T10:51:12"/>
    <x v="0"/>
    <s v="BIANCA MOREIRA TERCEIRO"/>
    <n v="17283"/>
    <s v="SARAH DE SOUSA PEREIRA"/>
    <x v="1"/>
    <s v="CLIENTE VAI ANALISAR A PROPOSTA"/>
    <s v="AGENDAMENTO"/>
    <x v="5"/>
    <m/>
    <m/>
    <n v="19983563602"/>
    <n v="19983563602"/>
    <d v="2022-04-16T11:20:00"/>
    <s v="Cacau_CC_28.03"/>
    <n v="1650116916499670"/>
    <s v="Preditivo"/>
    <n v="10738"/>
    <s v="CACAU SHOW CI"/>
    <s v="Não"/>
    <m/>
    <m/>
    <m/>
    <m/>
    <m/>
    <m/>
    <s v="Aline de Souza da Silva"/>
    <n v="40514502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5"/>
    <n v="0.45069444444444445"/>
    <d v="1899-12-30T00:05:28"/>
    <x v="1"/>
    <x v="1"/>
    <s v="11"/>
    <x v="1"/>
    <x v="1"/>
    <n v="8619717"/>
    <n v="23638031"/>
    <d v="2022-04-16T10:49:51"/>
    <d v="2022-04-16T10:55:19"/>
    <x v="0"/>
    <s v="SILVIO ANTONIO RIBEIRO BRUZACA JUNIOR"/>
    <n v="17286"/>
    <s v="SARAH DE SOUSA PEREIRA"/>
    <x v="0"/>
    <s v="CONFIRMOU PRESENÇA NA LOJA"/>
    <s v="ACEITE"/>
    <x v="0"/>
    <m/>
    <m/>
    <n v="11932144822"/>
    <m/>
    <m/>
    <s v="Cacau_CC_24.03"/>
    <n v="1650116975506450"/>
    <s v="Preditivo"/>
    <n v="10738"/>
    <s v="CACAU SHOW CI"/>
    <s v="Não"/>
    <m/>
    <m/>
    <m/>
    <m/>
    <m/>
    <m/>
    <s v="Angela CustÃ³dio Dias"/>
    <n v="3956730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5"/>
    <n v="0.45416666666666666"/>
    <d v="1899-12-30T00:00:40"/>
    <x v="0"/>
    <x v="1"/>
    <s v="15"/>
    <x v="1"/>
    <x v="1"/>
    <n v="8620481"/>
    <n v="23434329"/>
    <d v="2022-04-16T10:54:28"/>
    <d v="2022-04-16T10:55:08"/>
    <x v="0"/>
    <s v="BIANCA MOREIRA TERCEIRO"/>
    <n v="17283"/>
    <s v="SARAH DE SOUSA PEREIRA"/>
    <x v="1"/>
    <s v="SOBRE HORÁRIOS DE ATENDIMENTO"/>
    <s v="AGENDAMENTO"/>
    <x v="4"/>
    <m/>
    <m/>
    <n v="15996269134"/>
    <n v="15996269134"/>
    <d v="2022-04-16T11:24:00"/>
    <s v="Cacau_CC_22.03"/>
    <n v="1650117249534610"/>
    <s v="Preditivo"/>
    <n v="10738"/>
    <s v="CACAU SHOW CI"/>
    <s v="Não"/>
    <m/>
    <m/>
    <m/>
    <m/>
    <m/>
    <m/>
    <s v="Fernanda da Silva Ribeiro"/>
    <n v="460683568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5"/>
    <n v="0.45416666666666666"/>
    <d v="1899-12-30T00:01:12"/>
    <x v="2"/>
    <x v="1"/>
    <s v="51"/>
    <x v="2"/>
    <x v="0"/>
    <n v="8620497"/>
    <n v="25386697"/>
    <d v="2022-04-16T10:54:34"/>
    <d v="2022-04-16T10:55:46"/>
    <x v="0"/>
    <s v="ANA CAROLLYNE DA CRUZ MIRANDA"/>
    <n v="17281"/>
    <s v="SARAH DE SOUSA PEREIRA"/>
    <x v="1"/>
    <s v="PREFERIU FALAR PELO WHATSAPP"/>
    <s v="AGENDAMENTO"/>
    <x v="1"/>
    <m/>
    <m/>
    <n v="51986871800"/>
    <n v="51986871800"/>
    <d v="2022-04-16T11:25:00"/>
    <s v="Cacau_CC_01.04"/>
    <n v="1650117255535280"/>
    <s v="Preditivo"/>
    <n v="10738"/>
    <s v="CACAU SHOW CI"/>
    <s v="Não"/>
    <m/>
    <m/>
    <m/>
    <m/>
    <m/>
    <m/>
    <s v="Thais oliveira da Silva"/>
    <n v="86121880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5"/>
    <n v="0.4548611111111111"/>
    <d v="1899-12-30T00:01:54"/>
    <x v="0"/>
    <x v="1"/>
    <s v="16"/>
    <x v="1"/>
    <x v="1"/>
    <n v="8620658"/>
    <n v="24228083"/>
    <d v="2022-04-16T10:55:33"/>
    <d v="2022-04-16T10:57:27"/>
    <x v="0"/>
    <s v="BIANCA MOREIRA TERCEIRO"/>
    <n v="17283"/>
    <s v="SARAH DE SOUSA PEREIRA"/>
    <x v="1"/>
    <s v="PREFERIU FALAR PELO WHATSAPP"/>
    <s v="AGENDAMENTO"/>
    <x v="1"/>
    <m/>
    <m/>
    <n v="16993205089"/>
    <n v="16993205089"/>
    <d v="2022-04-16T11:26:00"/>
    <s v="Cacau_CC_31.03"/>
    <n v="1650117313541000"/>
    <s v="Preditivo"/>
    <n v="10738"/>
    <s v="CACAU SHOW CI"/>
    <s v="Não"/>
    <m/>
    <m/>
    <m/>
    <m/>
    <m/>
    <m/>
    <s v="Suiane de Sousa Silva"/>
    <n v="43347059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5"/>
    <n v="0.45763888888888887"/>
    <d v="1899-12-30T00:01:32"/>
    <x v="0"/>
    <x v="1"/>
    <s v="47"/>
    <x v="0"/>
    <x v="0"/>
    <n v="8621260"/>
    <n v="25724680"/>
    <d v="2022-04-16T10:59:25"/>
    <d v="2022-04-16T11:00:57"/>
    <x v="0"/>
    <s v="BIANCA MOREIRA TERCEIRO"/>
    <n v="17283"/>
    <s v="SARAH DE SOUSA PEREIRA"/>
    <x v="1"/>
    <s v="PEDIU PARA LIGAR EM OUTRO MOMENTO"/>
    <s v="AGENDAMENTO"/>
    <x v="2"/>
    <m/>
    <m/>
    <n v="47992891661"/>
    <n v="47992891661"/>
    <d v="2022-04-16T11:20:00"/>
    <s v="Cacau_CC_11.04"/>
    <n v="1650117549564690"/>
    <s v="Preditivo"/>
    <n v="10738"/>
    <s v="CACAU SHOW CI"/>
    <s v="Não"/>
    <m/>
    <m/>
    <m/>
    <m/>
    <m/>
    <m/>
    <s v="Luziane Teixeira de mattos"/>
    <n v="818529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5"/>
    <n v="0.45624999999999999"/>
    <d v="1899-12-30T00:04:48"/>
    <x v="1"/>
    <x v="1"/>
    <s v="35"/>
    <x v="4"/>
    <x v="1"/>
    <n v="8621012"/>
    <n v="22879129"/>
    <d v="2022-04-16T10:57:50"/>
    <d v="2022-04-16T11:02:38"/>
    <x v="0"/>
    <s v="SILVIO ANTONIO RIBEIRO BRUZACA JUNIOR"/>
    <n v="17286"/>
    <s v="SARAH DE SOUSA PEREIRA"/>
    <x v="1"/>
    <s v="CLIENTE VAI ANALISAR A PROPOSTA"/>
    <s v="AGENDAMENTO"/>
    <x v="5"/>
    <m/>
    <m/>
    <n v="35992646652"/>
    <n v="35992646652"/>
    <d v="2022-04-25T11:32:00"/>
    <s v="Cacau_CC_14.03"/>
    <n v="1650117449554410"/>
    <s v="Preditivo"/>
    <n v="10738"/>
    <s v="CACAU SHOW CI"/>
    <s v="Não"/>
    <m/>
    <m/>
    <m/>
    <m/>
    <m/>
    <m/>
    <s v="Kate suelen Lopes AraÃºjo"/>
    <n v="11934467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6"/>
    <n v="0.46180555555555558"/>
    <d v="1899-12-30T00:00:09"/>
    <x v="2"/>
    <x v="1"/>
    <s v="11"/>
    <x v="1"/>
    <x v="1"/>
    <n v="8622301"/>
    <n v="23618571"/>
    <d v="2022-04-16T11:05:42"/>
    <d v="2022-04-16T11:05:51"/>
    <x v="0"/>
    <s v="ANA CAROLLYNE DA CRUZ MIRANDA"/>
    <n v="17281"/>
    <s v="SARAH DE SOUSA PEREIRA"/>
    <x v="1"/>
    <s v="SOBRE HORÁRIOS DE ATENDIMENTO"/>
    <s v="AGENDAMENTO"/>
    <x v="4"/>
    <m/>
    <m/>
    <n v="11984293423"/>
    <n v="11984293423"/>
    <d v="2022-04-16T11:35:00"/>
    <s v="Cacau_CC_23.03"/>
    <n v="1650117893598380"/>
    <s v="Preditivo"/>
    <n v="10738"/>
    <s v="CACAU SHOW CI"/>
    <s v="Não"/>
    <m/>
    <m/>
    <m/>
    <m/>
    <m/>
    <m/>
    <s v="Fernanda Farias Alvarez"/>
    <n v="404025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6"/>
    <n v="0.46180555555555558"/>
    <d v="1899-12-30T00:01:04"/>
    <x v="0"/>
    <x v="1"/>
    <s v="13"/>
    <x v="1"/>
    <x v="1"/>
    <n v="8622202"/>
    <n v="25724554"/>
    <d v="2022-04-16T11:05:06"/>
    <d v="2022-04-16T11:06:10"/>
    <x v="0"/>
    <s v="BIANCA MOREIRA TERCEIRO"/>
    <n v="17283"/>
    <s v="SARAH DE SOUSA PEREIRA"/>
    <x v="1"/>
    <s v="PEDIU PARA LIGAR EM OUTRO MOMENTO"/>
    <s v="AGENDAMENTO"/>
    <x v="2"/>
    <m/>
    <m/>
    <n v="13996226532"/>
    <n v="13996226532"/>
    <d v="2022-04-18T09:00:00"/>
    <s v="Cacau_CC_11.04"/>
    <n v="1650117894598530"/>
    <s v="Preditivo"/>
    <n v="10738"/>
    <s v="CACAU SHOW CI"/>
    <s v="Não"/>
    <m/>
    <m/>
    <m/>
    <m/>
    <m/>
    <m/>
    <s v="Eliane Roberta de Souza"/>
    <n v="32030588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6"/>
    <n v="0.46111111111111108"/>
    <d v="1899-12-30T00:02:40"/>
    <x v="1"/>
    <x v="1"/>
    <s v="16"/>
    <x v="1"/>
    <x v="1"/>
    <n v="8622176"/>
    <n v="25724828"/>
    <d v="2022-04-16T11:04:57"/>
    <d v="2022-04-16T11:07:37"/>
    <x v="0"/>
    <s v="SILVIO ANTONIO RIBEIRO BRUZACA JUNIOR"/>
    <n v="17286"/>
    <s v="SARAH DE SOUSA PEREIRA"/>
    <x v="1"/>
    <s v="PEDIU PARA LIGAR EM OUTRO MOMENTO"/>
    <s v="AGENDAMENTO"/>
    <x v="2"/>
    <m/>
    <m/>
    <n v="16981929144"/>
    <n v="16981929144"/>
    <d v="2022-04-18T15:37:00"/>
    <s v="Cacau_CC_11.04"/>
    <n v="1650117886597580"/>
    <s v="Preditivo"/>
    <n v="10738"/>
    <s v="CACAU SHOW CI"/>
    <s v="Não"/>
    <m/>
    <m/>
    <m/>
    <m/>
    <m/>
    <m/>
    <s v="Muller Kelvin da Silva de Oliveira"/>
    <n v="4727524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6"/>
    <n v="0.46249999999999997"/>
    <d v="1899-12-30T00:02:40"/>
    <x v="0"/>
    <x v="1"/>
    <s v="11"/>
    <x v="1"/>
    <x v="1"/>
    <n v="8622444"/>
    <n v="27201803"/>
    <d v="2022-04-16T11:06:33"/>
    <d v="2022-04-16T11:09:13"/>
    <x v="0"/>
    <s v="BIANCA MOREIRA TERCEIRO"/>
    <n v="17283"/>
    <s v="SARAH DE SOUSA PEREIRA"/>
    <x v="0"/>
    <s v="CONFIRMOU PRESENÇA NA LOJA"/>
    <s v="ACEITE"/>
    <x v="0"/>
    <m/>
    <m/>
    <n v="11973308667"/>
    <m/>
    <m/>
    <s v="Cacau_CC_13.04"/>
    <n v="1650117978606150"/>
    <s v="Preditivo"/>
    <n v="10738"/>
    <s v="CACAU SHOW CI"/>
    <s v="Não"/>
    <m/>
    <m/>
    <m/>
    <m/>
    <m/>
    <m/>
    <s v="MAISA APARECIDA DE FATIMA GREGORIo"/>
    <n v="39155006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6"/>
    <n v="0.46458333333333335"/>
    <d v="1899-12-30T00:00:09"/>
    <x v="2"/>
    <x v="1"/>
    <s v="51"/>
    <x v="2"/>
    <x v="0"/>
    <n v="8623002"/>
    <n v="24073117"/>
    <d v="2022-04-16T11:09:42"/>
    <d v="2022-04-16T11:09:51"/>
    <x v="0"/>
    <s v="ANA CAROLLYNE DA CRUZ MIRANDA"/>
    <n v="17281"/>
    <s v="SARAH DE SOUSA PEREIRA"/>
    <x v="1"/>
    <s v="SOBRE HORÁRIOS DE ATENDIMENTO"/>
    <s v="AGENDAMENTO"/>
    <x v="4"/>
    <m/>
    <m/>
    <n v="51991528990"/>
    <n v="51991528990"/>
    <d v="2022-04-16T11:39:00"/>
    <s v="Cacau_CC_28.03"/>
    <n v="1650118119618890"/>
    <s v="Preditivo"/>
    <n v="10738"/>
    <s v="CACAU SHOW CI"/>
    <s v="Não"/>
    <m/>
    <m/>
    <m/>
    <m/>
    <m/>
    <m/>
    <s v="Mirian da Silva bandeira"/>
    <n v="17074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6"/>
    <n v="0.46527777777777773"/>
    <d v="1899-12-30T00:00:35"/>
    <x v="2"/>
    <x v="1"/>
    <s v="55"/>
    <x v="2"/>
    <x v="0"/>
    <n v="8623169"/>
    <n v="25426388"/>
    <d v="2022-04-16T11:10:39"/>
    <d v="2022-04-16T11:11:14"/>
    <x v="0"/>
    <s v="ANA CAROLLYNE DA CRUZ MIRANDA"/>
    <n v="17281"/>
    <s v="SARAH DE SOUSA PEREIRA"/>
    <x v="1"/>
    <s v="SOBRE HORÁRIOS DE ATENDIMENTO"/>
    <s v="AGENDAMENTO"/>
    <x v="4"/>
    <m/>
    <m/>
    <n v="55992346772"/>
    <n v="55992346772"/>
    <d v="2022-04-16T11:41:00"/>
    <s v="Cacau_CC_05.04"/>
    <n v="1650118227627930"/>
    <s v="Preditivo"/>
    <n v="10738"/>
    <s v="CACAU SHOW CI"/>
    <s v="Não"/>
    <m/>
    <m/>
    <m/>
    <m/>
    <m/>
    <m/>
    <s v="Thays billig"/>
    <n v="2858806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6"/>
    <n v="0.46736111111111112"/>
    <d v="1899-12-30T00:01:31"/>
    <x v="2"/>
    <x v="1"/>
    <s v="54"/>
    <x v="2"/>
    <x v="0"/>
    <n v="8623712"/>
    <n v="25462319"/>
    <d v="2022-04-16T11:13:53"/>
    <d v="2022-04-16T11:15:24"/>
    <x v="0"/>
    <s v="ANA CAROLLYNE DA CRUZ MIRANDA"/>
    <n v="17281"/>
    <s v="SARAH DE SOUSA PEREIRA"/>
    <x v="0"/>
    <s v="CONFIRMOU PRESENÇA NA LOJA"/>
    <s v="ACEITE"/>
    <x v="0"/>
    <m/>
    <m/>
    <n v="54991572392"/>
    <m/>
    <m/>
    <s v="Cacau_CC_07.04"/>
    <n v="1650118409645210"/>
    <s v="Preditivo"/>
    <n v="10738"/>
    <s v="CACAU SHOW CI"/>
    <s v="Não"/>
    <m/>
    <m/>
    <m/>
    <m/>
    <m/>
    <m/>
    <s v="Daniela da rosa schneicker"/>
    <n v="2621685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6"/>
    <n v="0.46736111111111112"/>
    <d v="1899-12-30T00:02:33"/>
    <x v="0"/>
    <x v="1"/>
    <s v="48"/>
    <x v="0"/>
    <x v="0"/>
    <n v="8623692"/>
    <n v="25426210"/>
    <d v="2022-04-16T11:13:47"/>
    <d v="2022-04-16T11:16:20"/>
    <x v="0"/>
    <s v="BIANCA MOREIRA TERCEIRO"/>
    <n v="17283"/>
    <s v="SARAH DE SOUSA PEREIRA"/>
    <x v="1"/>
    <s v="CLIENTE VAI ANALISAR A PROPOSTA"/>
    <s v="AGENDAMENTO"/>
    <x v="5"/>
    <m/>
    <m/>
    <n v="48998449216"/>
    <n v="48998449216"/>
    <d v="2022-04-16T11:45:00"/>
    <s v="Cacau_CC_04.04"/>
    <n v="1650118413645830"/>
    <s v="Preditivo"/>
    <n v="10738"/>
    <s v="CACAU SHOW CI"/>
    <s v="Não"/>
    <m/>
    <m/>
    <m/>
    <m/>
    <m/>
    <m/>
    <s v="jucilene domingos matos"/>
    <n v="43634659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6"/>
    <n v="0.47013888888888888"/>
    <d v="1899-12-30T00:01:00"/>
    <x v="0"/>
    <x v="1"/>
    <s v="53"/>
    <x v="2"/>
    <x v="0"/>
    <n v="8624241"/>
    <n v="25724511"/>
    <d v="2022-04-16T11:17:07"/>
    <d v="2022-04-16T11:18:07"/>
    <x v="0"/>
    <s v="BIANCA MOREIRA TERCEIRO"/>
    <n v="17283"/>
    <s v="SARAH DE SOUSA PEREIRA"/>
    <x v="1"/>
    <s v="PREFERIU FALAR PELO WHATSAPP"/>
    <s v="AGENDAMENTO"/>
    <x v="1"/>
    <m/>
    <m/>
    <n v="53991018606"/>
    <n v="53991018606"/>
    <d v="2022-04-16T11:46:00"/>
    <s v="Cacau_CC_11.04"/>
    <n v="1650118606661050"/>
    <s v="Preditivo"/>
    <n v="10738"/>
    <s v="CACAU SHOW CI"/>
    <s v="Não"/>
    <m/>
    <m/>
    <m/>
    <m/>
    <m/>
    <m/>
    <s v="Aline da rosa vieira"/>
    <n v="3884014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6"/>
    <n v="0.47222222222222227"/>
    <d v="1899-12-30T00:03:06"/>
    <x v="0"/>
    <x v="1"/>
    <s v="11"/>
    <x v="1"/>
    <x v="1"/>
    <n v="8624885"/>
    <n v="27230900"/>
    <d v="2022-04-16T11:20:50"/>
    <d v="2022-04-16T11:23:56"/>
    <x v="0"/>
    <s v="BIANCA MOREIRA TERCEIRO"/>
    <n v="17283"/>
    <s v="SARAH DE SOUSA PEREIRA"/>
    <x v="0"/>
    <s v="CONFIRMOU PRESENÇA NA LOJA"/>
    <s v="ACEITE"/>
    <x v="0"/>
    <m/>
    <m/>
    <n v="11981307881"/>
    <m/>
    <m/>
    <s v="Cacau_CC_14.04"/>
    <n v="1650118833681200"/>
    <s v="Preditivo"/>
    <n v="10738"/>
    <s v="CACAU SHOW CI"/>
    <s v="Não"/>
    <m/>
    <m/>
    <m/>
    <m/>
    <m/>
    <m/>
    <s v="Elizabeth sperandio"/>
    <n v="38500261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6"/>
    <n v="0.47361111111111115"/>
    <d v="1899-12-30T00:04:26"/>
    <x v="1"/>
    <x v="1"/>
    <s v="14"/>
    <x v="1"/>
    <x v="1"/>
    <n v="8625116"/>
    <n v="23413624"/>
    <d v="2022-04-16T11:22:09"/>
    <d v="2022-04-16T11:26:35"/>
    <x v="0"/>
    <s v="SILVIO ANTONIO RIBEIRO BRUZACA JUNIOR"/>
    <n v="17286"/>
    <s v="SARAH DE SOUSA PEREIRA"/>
    <x v="0"/>
    <s v="CONFIRMOU PRESENÇA NA LOJA"/>
    <s v="ACEITE"/>
    <x v="0"/>
    <m/>
    <m/>
    <n v="14997707080"/>
    <m/>
    <m/>
    <s v="Cacau_CC_21.03"/>
    <m/>
    <s v="Consulta De Cliente"/>
    <n v="10738"/>
    <s v="CACAU SHOW CI"/>
    <s v="Não"/>
    <m/>
    <m/>
    <m/>
    <m/>
    <m/>
    <m/>
    <s v="ValÃ©ria A S Ariede"/>
    <n v="11806967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6"/>
    <n v="0.47638888888888892"/>
    <d v="1899-12-30T00:00:59"/>
    <x v="0"/>
    <x v="1"/>
    <s v="47"/>
    <x v="0"/>
    <x v="0"/>
    <n v="8625841"/>
    <n v="27201793"/>
    <d v="2022-04-16T11:26:15"/>
    <d v="2022-04-16T11:27:14"/>
    <x v="0"/>
    <s v="BIANCA MOREIRA TERCEIRO"/>
    <n v="17283"/>
    <s v="SARAH DE SOUSA PEREIRA"/>
    <x v="1"/>
    <s v="PEDIU PARA LIGAR EM OUTRO MOMENTO"/>
    <s v="AGENDAMENTO"/>
    <x v="2"/>
    <m/>
    <m/>
    <n v="47999185557"/>
    <n v="47999185557"/>
    <d v="2022-04-19T11:56:00"/>
    <s v="Cacau_CC_13.04"/>
    <n v="1650119161712570"/>
    <s v="Preditivo"/>
    <n v="10738"/>
    <s v="CACAU SHOW CI"/>
    <s v="Não"/>
    <m/>
    <m/>
    <m/>
    <m/>
    <m/>
    <m/>
    <s v="Daniela Nataly Prim"/>
    <n v="8930300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6"/>
    <n v="0.47847222222222219"/>
    <d v="1899-12-30T00:00:57"/>
    <x v="2"/>
    <x v="1"/>
    <s v="47"/>
    <x v="0"/>
    <x v="0"/>
    <n v="8626340"/>
    <n v="27201959"/>
    <d v="2022-04-16T11:29:35"/>
    <d v="2022-04-16T11:30:32"/>
    <x v="0"/>
    <s v="ANA CAROLLYNE DA CRUZ MIRANDA"/>
    <n v="17281"/>
    <s v="SARAH DE SOUSA PEREIRA"/>
    <x v="1"/>
    <s v="PEDIU PARA LIGAR EM OUTRO MOMENTO"/>
    <s v="AGENDAMENTO"/>
    <x v="2"/>
    <m/>
    <m/>
    <n v="47988486953"/>
    <n v="47988486953"/>
    <d v="2022-04-16T13:00:00"/>
    <s v="Cacau_CC_13.04"/>
    <n v="1650119351738100"/>
    <s v="Preditivo"/>
    <n v="10738"/>
    <s v="CACAU SHOW CI"/>
    <s v="Não"/>
    <m/>
    <m/>
    <m/>
    <m/>
    <m/>
    <m/>
    <s v="Lorena Lauriano da Silva"/>
    <n v="103591209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24"/>
    <n v="0.47916666666666669"/>
    <d v="1899-12-30T00:02:04"/>
    <x v="0"/>
    <x v="1"/>
    <s v="12"/>
    <x v="1"/>
    <x v="1"/>
    <n v="8626464"/>
    <n v="26463108"/>
    <d v="2022-04-16T11:30:30"/>
    <d v="2022-04-16T11:32:34"/>
    <x v="0"/>
    <s v="BIANCA MOREIRA TERCEIRO"/>
    <n v="17283"/>
    <s v="SARAH DE SOUSA PEREIRA"/>
    <x v="1"/>
    <s v="CLIENTE VAI ANALISAR A PROPOSTA"/>
    <s v="AGENDAMENTO"/>
    <x v="5"/>
    <m/>
    <m/>
    <n v="12996759149"/>
    <n v="12996759149"/>
    <d v="2022-04-16T12:01:00"/>
    <s v="Cacau_CC_12.04"/>
    <n v="1650119412744190"/>
    <s v="Preditivo"/>
    <n v="10738"/>
    <s v="CACAU SHOW CI"/>
    <s v="Não"/>
    <m/>
    <m/>
    <m/>
    <m/>
    <m/>
    <m/>
    <s v="Drielly Moraes Sene Maximiano"/>
    <n v="3695634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6"/>
    <n v="0.47638888888888892"/>
    <d v="1899-12-30T00:08:26"/>
    <x v="1"/>
    <x v="1"/>
    <s v="11"/>
    <x v="1"/>
    <x v="1"/>
    <n v="8625958"/>
    <n v="27201835"/>
    <d v="2022-04-16T11:26:56"/>
    <d v="2022-04-16T11:35:22"/>
    <x v="0"/>
    <s v="SILVIO ANTONIO RIBEIRO BRUZACA JUNIOR"/>
    <n v="17286"/>
    <s v="SARAH DE SOUSA PEREIRA"/>
    <x v="0"/>
    <s v="CONFIRMOU PRESENÇA NA LOJA"/>
    <s v="ACEITE"/>
    <x v="0"/>
    <m/>
    <m/>
    <n v="11996160337"/>
    <m/>
    <m/>
    <s v="Cacau_CC_13.04"/>
    <n v="1650119203716250"/>
    <s v="Preditivo"/>
    <n v="10738"/>
    <s v="CACAU SHOW CI"/>
    <s v="Não"/>
    <m/>
    <m/>
    <m/>
    <m/>
    <m/>
    <m/>
    <s v="ERICA RITA RAMOS"/>
    <n v="30111329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24"/>
    <n v="0.48194444444444445"/>
    <d v="1899-12-30T00:01:54"/>
    <x v="0"/>
    <x v="1"/>
    <s v="51"/>
    <x v="2"/>
    <x v="0"/>
    <n v="8626966"/>
    <n v="26463293"/>
    <d v="2022-04-16T11:34:11"/>
    <d v="2022-04-16T11:36:05"/>
    <x v="0"/>
    <s v="BIANCA MOREIRA TERCEIRO"/>
    <n v="17283"/>
    <s v="SARAH DE SOUSA PEREIRA"/>
    <x v="1"/>
    <s v="PREFERIU FALAR PELO WHATSAPP"/>
    <s v="AGENDAMENTO"/>
    <x v="1"/>
    <m/>
    <m/>
    <n v="51995358032"/>
    <n v="51995358032"/>
    <d v="2022-04-16T12:05:00"/>
    <s v="Cacau_CC_12.04"/>
    <n v="1650119622763230"/>
    <s v="Preditivo"/>
    <n v="10738"/>
    <s v="CACAU SHOW CI"/>
    <s v="Não"/>
    <m/>
    <m/>
    <m/>
    <m/>
    <m/>
    <m/>
    <s v="Ingridy de Oliveira Germano"/>
    <n v="305762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24"/>
    <n v="0.48472222222222222"/>
    <d v="1899-12-30T00:01:57"/>
    <x v="0"/>
    <x v="1"/>
    <s v="54"/>
    <x v="2"/>
    <x v="0"/>
    <n v="8627476"/>
    <n v="25724660"/>
    <d v="2022-04-16T11:38:14"/>
    <d v="2022-04-16T11:40:11"/>
    <x v="0"/>
    <s v="BIANCA MOREIRA TERCEIRO"/>
    <n v="17283"/>
    <s v="SARAH DE SOUSA PEREIRA"/>
    <x v="0"/>
    <s v="CONFIRMOU PRESENÇA NA LOJA"/>
    <s v="ACEITE"/>
    <x v="0"/>
    <m/>
    <m/>
    <n v="54999471596"/>
    <m/>
    <m/>
    <s v="Cacau_CC_11.04"/>
    <n v="1650119878789280"/>
    <s v="Preditivo"/>
    <n v="10738"/>
    <s v="CACAU SHOW CI"/>
    <s v="Não"/>
    <m/>
    <m/>
    <m/>
    <m/>
    <m/>
    <m/>
    <s v="Simone crestani maso"/>
    <n v="1257484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24"/>
    <n v="0.48333333333333334"/>
    <d v="1899-12-30T00:05:06"/>
    <x v="1"/>
    <x v="1"/>
    <s v="51"/>
    <x v="2"/>
    <x v="0"/>
    <n v="8627289"/>
    <n v="25724651"/>
    <d v="2022-04-16T11:36:46"/>
    <d v="2022-04-16T11:41:52"/>
    <x v="0"/>
    <s v="SILVIO ANTONIO RIBEIRO BRUZACA JUNIOR"/>
    <n v="17286"/>
    <s v="SARAH DE SOUSA PEREIRA"/>
    <x v="0"/>
    <s v="CONFIRMOU PRESENÇA NA LOJA"/>
    <s v="ACEITE"/>
    <x v="0"/>
    <m/>
    <m/>
    <n v="51991609755"/>
    <m/>
    <m/>
    <s v="Cacau_CC_11.04"/>
    <n v="1650119787780190"/>
    <s v="Preditivo"/>
    <n v="10738"/>
    <s v="CACAU SHOW CI"/>
    <s v="Não"/>
    <m/>
    <m/>
    <m/>
    <m/>
    <m/>
    <m/>
    <s v="Jean Paludo"/>
    <n v="3498532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24"/>
    <n v="0.48680555555555555"/>
    <d v="1899-12-30T00:04:04"/>
    <x v="2"/>
    <x v="1"/>
    <s v="47"/>
    <x v="0"/>
    <x v="0"/>
    <n v="8627962"/>
    <n v="25426183"/>
    <d v="2022-04-16T11:41:49"/>
    <d v="2022-04-16T11:45:53"/>
    <x v="0"/>
    <s v="ANA CAROLLYNE DA CRUZ MIRANDA"/>
    <n v="17281"/>
    <s v="SARAH DE SOUSA PEREIRA"/>
    <x v="0"/>
    <s v="CONFIRMOU PRESENÇA NA LOJA"/>
    <s v="ACEITE"/>
    <x v="0"/>
    <m/>
    <m/>
    <n v="47991625962"/>
    <m/>
    <m/>
    <s v="Cacau_CC_04.04"/>
    <n v="1650120083805640"/>
    <s v="Preditivo"/>
    <n v="10738"/>
    <s v="CACAU SHOW CI"/>
    <s v="Não"/>
    <m/>
    <m/>
    <m/>
    <m/>
    <m/>
    <m/>
    <s v="ROSANE GASSEN"/>
    <n v="2500954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24"/>
    <n v="0.49027777777777781"/>
    <d v="1899-12-30T00:09:29"/>
    <x v="1"/>
    <x v="1"/>
    <s v="11"/>
    <x v="1"/>
    <x v="1"/>
    <n v="8628428"/>
    <n v="23694432"/>
    <d v="2022-04-16T11:46:24"/>
    <d v="2022-04-16T11:55:53"/>
    <x v="0"/>
    <s v="SILVIO ANTONIO RIBEIRO BRUZACA JUNIOR"/>
    <n v="17286"/>
    <s v="SARAH DE SOUSA PEREIRA"/>
    <x v="0"/>
    <s v="CONFIRMOU PRESENÇA NA LOJA"/>
    <s v="ACEITE"/>
    <x v="0"/>
    <m/>
    <m/>
    <n v="11910109563"/>
    <m/>
    <m/>
    <s v="Cacau_CC_25.03.csv"/>
    <n v="1650120365816800"/>
    <s v="Preditivo"/>
    <n v="10738"/>
    <s v="CACAU SHOW CI"/>
    <s v="Não"/>
    <m/>
    <m/>
    <m/>
    <m/>
    <m/>
    <m/>
    <s v="JÃ©ssica Gabriela dos Santos"/>
    <n v="397356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24"/>
    <n v="0.4916666666666667"/>
    <d v="1899-12-30T00:00:52"/>
    <x v="0"/>
    <x v="1"/>
    <s v="17"/>
    <x v="1"/>
    <x v="1"/>
    <n v="8628568"/>
    <n v="24072704"/>
    <d v="2022-04-16T11:48:01"/>
    <d v="2022-04-16T11:48:53"/>
    <x v="0"/>
    <s v="BIANCA MOREIRA TERCEIRO"/>
    <n v="17283"/>
    <s v="SARAH DE SOUSA PEREIRA"/>
    <x v="1"/>
    <s v="SOBRE HORÁRIOS DE ATENDIMENTO"/>
    <s v="AGENDAMENTO"/>
    <x v="4"/>
    <m/>
    <m/>
    <n v="17991346545"/>
    <n v="17991346545"/>
    <d v="2022-04-16T12:17:00"/>
    <s v="Cacau_CC_28.03"/>
    <n v="1650120465820920"/>
    <s v="Preditivo"/>
    <n v="10738"/>
    <s v="CACAU SHOW CI"/>
    <s v="Não"/>
    <m/>
    <m/>
    <m/>
    <m/>
    <m/>
    <m/>
    <s v="Bruna Gabriela Pereira"/>
    <n v="483745408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24"/>
    <n v="0.49791666666666662"/>
    <d v="1899-12-30T00:01:31"/>
    <x v="1"/>
    <x v="1"/>
    <s v="18"/>
    <x v="1"/>
    <x v="1"/>
    <n v="8629393"/>
    <n v="25386670"/>
    <d v="2022-04-16T11:57:38"/>
    <d v="2022-04-16T11:59:09"/>
    <x v="0"/>
    <s v="SILVIO ANTONIO RIBEIRO BRUZACA JUNIOR"/>
    <n v="17286"/>
    <s v="SARAH DE SOUSA PEREIRA"/>
    <x v="1"/>
    <s v="PREFERIU FALAR PELO WHATSAPP"/>
    <s v="AGENDAMENTO"/>
    <x v="1"/>
    <m/>
    <m/>
    <n v="18997373725"/>
    <n v="18997373725"/>
    <d v="2022-04-16T12:29:00"/>
    <s v="Cacau_CC_01.04"/>
    <n v="1650121044863040"/>
    <s v="Preditivo"/>
    <n v="10738"/>
    <s v="CACAU SHOW CI"/>
    <s v="Não"/>
    <m/>
    <m/>
    <m/>
    <m/>
    <m/>
    <m/>
    <s v="Matheus Ferreira"/>
    <n v="48644073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24"/>
    <n v="0.49861111111111112"/>
    <d v="1899-12-30T00:03:33"/>
    <x v="0"/>
    <x v="1"/>
    <s v="48"/>
    <x v="0"/>
    <x v="0"/>
    <n v="8629529"/>
    <n v="25724884"/>
    <d v="2022-04-16T11:58:47"/>
    <d v="2022-04-16T12:02:20"/>
    <x v="0"/>
    <s v="BIANCA MOREIRA TERCEIRO"/>
    <n v="17283"/>
    <s v="SARAH DE SOUSA PEREIRA"/>
    <x v="1"/>
    <s v="CLIENTE VAI ANALISAR A PROPOSTA"/>
    <s v="AGENDAMENTO"/>
    <x v="5"/>
    <m/>
    <m/>
    <n v="48996642036"/>
    <n v="48996642036"/>
    <d v="2022-04-16T12:30:00"/>
    <s v="Cacau_CC_11.04"/>
    <n v="1650121110869510"/>
    <s v="Preditivo"/>
    <n v="10738"/>
    <s v="CACAU SHOW CI"/>
    <s v="Não"/>
    <m/>
    <m/>
    <m/>
    <m/>
    <m/>
    <m/>
    <s v="Raquel Dalci dos Santos"/>
    <n v="142263359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7"/>
    <n v="0.51527777777777783"/>
    <d v="1899-12-30T00:03:01"/>
    <x v="1"/>
    <x v="1"/>
    <s v="51"/>
    <x v="2"/>
    <x v="0"/>
    <n v="8633118"/>
    <n v="25386793"/>
    <d v="2022-04-16T12:22:45"/>
    <d v="2022-04-16T12:25:46"/>
    <x v="0"/>
    <s v="SILVIO ANTONIO RIBEIRO BRUZACA JUNIOR"/>
    <n v="17286"/>
    <s v="SARAH DE SOUSA PEREIRA"/>
    <x v="0"/>
    <s v="CONFIRMOU PRESENÇA NA LOJA"/>
    <s v="ACEITE"/>
    <x v="0"/>
    <m/>
    <m/>
    <n v="51989923599"/>
    <m/>
    <m/>
    <s v="Cacau_CC_01.04"/>
    <n v="1650122542957090"/>
    <s v="Preditivo"/>
    <n v="10738"/>
    <s v="CACAU SHOW CI"/>
    <s v="Não"/>
    <m/>
    <m/>
    <m/>
    <m/>
    <m/>
    <m/>
    <s v="Glauston Alves Fernandes"/>
    <n v="60144814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7"/>
    <n v="0.51736111111111105"/>
    <d v="1899-12-30T00:00:49"/>
    <x v="0"/>
    <x v="1"/>
    <s v="11"/>
    <x v="1"/>
    <x v="1"/>
    <n v="8633548"/>
    <n v="23637842"/>
    <d v="2022-04-16T12:25:30"/>
    <d v="2022-04-16T12:26:19"/>
    <x v="0"/>
    <s v="BIANCA MOREIRA TERCEIRO"/>
    <n v="17283"/>
    <s v="SARAH DE SOUSA PEREIRA"/>
    <x v="1"/>
    <s v="PEDIU PARA LIGAR EM OUTRO MOMENTO"/>
    <s v="AGENDAMENTO"/>
    <x v="2"/>
    <m/>
    <m/>
    <n v="11949737253"/>
    <n v="11949737253"/>
    <d v="2022-04-16T14:00:00"/>
    <s v="Cacau_CC_24.03"/>
    <n v="1650122700972220"/>
    <s v="Preditivo"/>
    <n v="10738"/>
    <s v="CACAU SHOW CI"/>
    <s v="Não"/>
    <m/>
    <m/>
    <m/>
    <m/>
    <m/>
    <m/>
    <s v="Stephanie lorrayne de oliveira Monteiro GonÃ§alves"/>
    <n v="47419889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7"/>
    <n v="0.51944444444444449"/>
    <d v="1899-12-30T00:01:24"/>
    <x v="0"/>
    <x v="1"/>
    <s v="12"/>
    <x v="1"/>
    <x v="1"/>
    <n v="8633991"/>
    <n v="23694466"/>
    <d v="2022-04-16T12:28:48"/>
    <d v="2022-04-16T12:30:12"/>
    <x v="0"/>
    <s v="BIANCA MOREIRA TERCEIRO"/>
    <n v="17283"/>
    <s v="SARAH DE SOUSA PEREIRA"/>
    <x v="1"/>
    <s v="PREFERIU FALAR PELO WHATSAPP"/>
    <s v="AGENDAMENTO"/>
    <x v="1"/>
    <m/>
    <m/>
    <n v="12992192236"/>
    <n v="12992192236"/>
    <d v="2022-04-16T12:59:00"/>
    <s v="Cacau_CC_25.03.csv"/>
    <n v="1650122912993180"/>
    <s v="Preditivo"/>
    <n v="10738"/>
    <s v="CACAU SHOW CI"/>
    <s v="Não"/>
    <m/>
    <m/>
    <m/>
    <m/>
    <m/>
    <m/>
    <s v="Rosana divina jaco"/>
    <n v="3303377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8"/>
    <n v="0.5229166666666667"/>
    <d v="1899-12-30T00:00:50"/>
    <x v="0"/>
    <x v="1"/>
    <s v="53"/>
    <x v="2"/>
    <x v="0"/>
    <n v="8634623"/>
    <n v="25426220"/>
    <d v="2022-04-16T12:33:08"/>
    <d v="2022-04-16T12:33:58"/>
    <x v="0"/>
    <s v="BIANCA MOREIRA TERCEIRO"/>
    <n v="17283"/>
    <s v="SARAH DE SOUSA PEREIRA"/>
    <x v="1"/>
    <s v="PEDIU PARA LIGAR EM OUTRO MOMENTO"/>
    <s v="AGENDAMENTO"/>
    <x v="2"/>
    <m/>
    <m/>
    <n v="53991235047"/>
    <n v="53991235047"/>
    <d v="2022-04-18T13:02:00"/>
    <s v="Cacau_CC_04.04"/>
    <n v="1.65012317210138E+16"/>
    <s v="Preditivo"/>
    <n v="10738"/>
    <s v="CACAU SHOW CI"/>
    <s v="Não"/>
    <m/>
    <m/>
    <m/>
    <m/>
    <m/>
    <m/>
    <s v="Ingrid geovana Cabral Lucas"/>
    <n v="4135182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7"/>
    <n v="0.51944444444444449"/>
    <d v="1899-12-30T00:09:12"/>
    <x v="2"/>
    <x v="1"/>
    <s v="17"/>
    <x v="1"/>
    <x v="1"/>
    <n v="8633920"/>
    <n v="23637989"/>
    <d v="2022-04-16T12:28:19"/>
    <d v="2022-04-16T12:37:31"/>
    <x v="0"/>
    <s v="ANA CAROLLYNE DA CRUZ MIRANDA"/>
    <n v="17281"/>
    <s v="SARAH DE SOUSA PEREIRA"/>
    <x v="0"/>
    <s v="CONFIRMOU PRESENÇA NA LOJA"/>
    <s v="ACEITE"/>
    <x v="0"/>
    <m/>
    <m/>
    <n v="17997153871"/>
    <m/>
    <m/>
    <s v="Cacau_CC_24.03"/>
    <n v="1650122886991320"/>
    <s v="Preditivo"/>
    <n v="10738"/>
    <s v="CACAU SHOW CI"/>
    <s v="Não"/>
    <m/>
    <m/>
    <m/>
    <m/>
    <m/>
    <m/>
    <s v="AngÃ©lica de Souza Rosa"/>
    <n v="21982312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8"/>
    <n v="0.52638888888888891"/>
    <d v="1899-12-30T00:02:52"/>
    <x v="0"/>
    <x v="1"/>
    <s v="11"/>
    <x v="1"/>
    <x v="1"/>
    <n v="8635412"/>
    <n v="24165731"/>
    <d v="2022-04-16T12:38:11"/>
    <d v="2022-04-16T12:41:03"/>
    <x v="0"/>
    <s v="BIANCA MOREIRA TERCEIRO"/>
    <n v="17283"/>
    <s v="SARAH DE SOUSA PEREIRA"/>
    <x v="0"/>
    <s v="CONFIRMOU PRESENÇA NA LOJA"/>
    <s v="ACEITE"/>
    <x v="0"/>
    <m/>
    <m/>
    <n v="11964350613"/>
    <m/>
    <m/>
    <s v="Cacau_CC_30.03"/>
    <n v="1.65012347710441E+16"/>
    <s v="Preditivo"/>
    <n v="10738"/>
    <s v="CACAU SHOW CI"/>
    <s v="Não"/>
    <m/>
    <m/>
    <m/>
    <m/>
    <m/>
    <m/>
    <s v="Aline wanderlei AtaÃ­de"/>
    <n v="31678317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7"/>
    <n v="0.52013888888888882"/>
    <d v="1899-12-30T00:11:37"/>
    <x v="1"/>
    <x v="1"/>
    <s v="11"/>
    <x v="1"/>
    <x v="1"/>
    <n v="8634023"/>
    <n v="23638075"/>
    <d v="2022-04-16T12:29:00"/>
    <d v="2022-04-16T12:40:37"/>
    <x v="0"/>
    <s v="SILVIO ANTONIO RIBEIRO BRUZACA JUNIOR"/>
    <n v="17286"/>
    <s v="SARAH DE SOUSA PEREIRA"/>
    <x v="0"/>
    <s v="CONFIRMOU PRESENÇA NA LOJA"/>
    <s v="ACEITE"/>
    <x v="0"/>
    <m/>
    <m/>
    <n v="11945128025"/>
    <m/>
    <m/>
    <s v="Cacau_CC_24.03"/>
    <n v="1650122915993410"/>
    <s v="Preditivo"/>
    <n v="10738"/>
    <s v="CACAU SHOW CI"/>
    <s v="Não"/>
    <m/>
    <m/>
    <m/>
    <m/>
    <m/>
    <m/>
    <s v="Rosalina Cristina Barbosa Ventura dos Santos"/>
    <n v="25931624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8"/>
    <n v="0.52777777777777779"/>
    <d v="1899-12-30T00:01:13"/>
    <x v="2"/>
    <x v="1"/>
    <s v="55"/>
    <x v="2"/>
    <x v="0"/>
    <n v="8635694"/>
    <n v="23618627"/>
    <d v="2022-04-16T12:40:03"/>
    <d v="2022-04-16T12:41:16"/>
    <x v="0"/>
    <s v="ANA CAROLLYNE DA CRUZ MIRANDA"/>
    <n v="17281"/>
    <s v="SARAH DE SOUSA PEREIRA"/>
    <x v="1"/>
    <s v="PREFERIU FALAR PELO WHATSAPP"/>
    <s v="AGENDAMENTO"/>
    <x v="1"/>
    <m/>
    <m/>
    <n v="55992044838"/>
    <n v="55992044838"/>
    <d v="2022-04-16T13:11:00"/>
    <s v="Cacau_CC_23.03"/>
    <n v="1.65012356910507E+16"/>
    <s v="Preditivo"/>
    <n v="10738"/>
    <s v="CACAU SHOW CI"/>
    <s v="Não"/>
    <m/>
    <m/>
    <m/>
    <m/>
    <m/>
    <m/>
    <s v="Hemilly de Almeida Dalla Corte"/>
    <n v="5243860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8"/>
    <n v="0.53472222222222221"/>
    <d v="1899-12-30T00:01:06"/>
    <x v="0"/>
    <x v="1"/>
    <s v="13"/>
    <x v="1"/>
    <x v="1"/>
    <n v="8637286"/>
    <n v="25426123"/>
    <d v="2022-04-16T12:50:42"/>
    <d v="2022-04-16T12:51:48"/>
    <x v="0"/>
    <s v="BIANCA MOREIRA TERCEIRO"/>
    <n v="17283"/>
    <s v="SARAH DE SOUSA PEREIRA"/>
    <x v="1"/>
    <s v="CLIENTE VAI ANALISAR A PROPOSTA"/>
    <s v="AGENDAMENTO"/>
    <x v="5"/>
    <m/>
    <m/>
    <n v="13991560427"/>
    <n v="13991560427"/>
    <d v="2022-04-16T13:20:00"/>
    <s v="Cacau_CC_04.04"/>
    <n v="1.65012422411097E+16"/>
    <s v="Preditivo"/>
    <n v="10738"/>
    <s v="CACAU SHOW CI"/>
    <s v="Não"/>
    <m/>
    <m/>
    <m/>
    <m/>
    <m/>
    <m/>
    <s v="Alexsandra Morais de Souza"/>
    <n v="6787817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8"/>
    <n v="0.53541666666666665"/>
    <d v="1899-12-30T00:02:33"/>
    <x v="2"/>
    <x v="1"/>
    <s v="17"/>
    <x v="1"/>
    <x v="1"/>
    <n v="8637422"/>
    <n v="27231002"/>
    <d v="2022-04-16T12:51:38"/>
    <d v="2022-04-16T12:54:11"/>
    <x v="0"/>
    <s v="ANA CAROLLYNE DA CRUZ MIRANDA"/>
    <n v="17281"/>
    <s v="SARAH DE SOUSA PEREIRA"/>
    <x v="0"/>
    <s v="CONFIRMOU PRESENÇA NA LOJA"/>
    <s v="ACEITE"/>
    <x v="0"/>
    <m/>
    <m/>
    <n v="17992611622"/>
    <m/>
    <m/>
    <s v="Cacau_CC_14.04"/>
    <n v="1.65012425411126E+16"/>
    <s v="Preditivo"/>
    <n v="10738"/>
    <s v="CACAU SHOW CI"/>
    <s v="Não"/>
    <m/>
    <m/>
    <m/>
    <m/>
    <m/>
    <m/>
    <s v="Ã‰rica Dos Santos Mariano"/>
    <n v="36204083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8"/>
    <n v="0.53888888888888886"/>
    <d v="1899-12-30T00:00:29"/>
    <x v="2"/>
    <x v="1"/>
    <s v="11"/>
    <x v="1"/>
    <x v="1"/>
    <n v="8638131"/>
    <n v="23618514"/>
    <d v="2022-04-16T12:56:34"/>
    <d v="2022-04-16T12:57:03"/>
    <x v="0"/>
    <s v="ANA CAROLLYNE DA CRUZ MIRANDA"/>
    <n v="17281"/>
    <s v="SARAH DE SOUSA PEREIRA"/>
    <x v="1"/>
    <s v="SOBRE HORÁRIOS DE ATENDIMENTO"/>
    <s v="AGENDAMENTO"/>
    <x v="4"/>
    <m/>
    <m/>
    <n v="11990134187"/>
    <n v="11990134187"/>
    <d v="2022-04-16T13:27:00"/>
    <s v="Cacau_CC_23.03"/>
    <n v="1.65012456711363E+16"/>
    <s v="Preditivo"/>
    <n v="10738"/>
    <s v="CACAU SHOW CI"/>
    <s v="Não"/>
    <m/>
    <m/>
    <m/>
    <m/>
    <m/>
    <m/>
    <s v="Nayara"/>
    <n v="48914687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8"/>
    <n v="0.53888888888888886"/>
    <d v="1899-12-30T00:05:50"/>
    <x v="1"/>
    <x v="1"/>
    <s v="11"/>
    <x v="1"/>
    <x v="1"/>
    <n v="8638141"/>
    <n v="24072791"/>
    <d v="2022-04-16T12:56:37"/>
    <d v="2022-04-16T13:02:27"/>
    <x v="0"/>
    <s v="SILVIO ANTONIO RIBEIRO BRUZACA JUNIOR"/>
    <n v="17286"/>
    <s v="SARAH DE SOUSA PEREIRA"/>
    <x v="1"/>
    <s v="CATÁLOGO/REVISTA"/>
    <s v="AGENDAMENTO"/>
    <x v="9"/>
    <m/>
    <m/>
    <n v="11971046509"/>
    <n v="11971046509"/>
    <d v="2022-04-16T13:28:00"/>
    <s v="Cacau_CC_28.03"/>
    <n v="1.65012458211378E+16"/>
    <s v="Preditivo"/>
    <n v="10738"/>
    <s v="CACAU SHOW CI"/>
    <s v="Não"/>
    <m/>
    <m/>
    <m/>
    <m/>
    <m/>
    <m/>
    <s v="JoÃ£o Marcell de Oliveira Andrade"/>
    <n v="3293407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8"/>
    <n v="0.5395833333333333"/>
    <d v="1899-12-30T00:00:23"/>
    <x v="2"/>
    <x v="1"/>
    <s v="11"/>
    <x v="1"/>
    <x v="1"/>
    <n v="8638323"/>
    <n v="25536873"/>
    <d v="2022-04-16T12:57:58"/>
    <d v="2022-04-16T12:58:21"/>
    <x v="0"/>
    <s v="ANA CAROLLYNE DA CRUZ MIRANDA"/>
    <n v="17281"/>
    <s v="SARAH DE SOUSA PEREIRA"/>
    <x v="1"/>
    <s v="SOBRE HORÁRIOS DE ATENDIMENTO"/>
    <s v="AGENDAMENTO"/>
    <x v="4"/>
    <m/>
    <m/>
    <n v="11953100694"/>
    <n v="11953100694"/>
    <d v="2022-04-16T13:28:00"/>
    <s v="Cacau_CC_08.04"/>
    <n v="1.65012465911434E+16"/>
    <s v="Preditivo"/>
    <n v="10738"/>
    <s v="CACAU SHOW CI"/>
    <s v="Não"/>
    <m/>
    <m/>
    <m/>
    <m/>
    <m/>
    <m/>
    <s v="ALEX JUNIO DA SILVA"/>
    <n v="47860957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9"/>
    <n v="0.54305555555555551"/>
    <d v="1899-12-30T00:00:23"/>
    <x v="1"/>
    <x v="1"/>
    <s v="19"/>
    <x v="1"/>
    <x v="1"/>
    <n v="8638854"/>
    <n v="25724646"/>
    <d v="2022-04-16T13:02:28"/>
    <d v="2022-04-16T13:02:51"/>
    <x v="0"/>
    <s v="SILVIO ANTONIO RIBEIRO BRUZACA JUNIOR"/>
    <n v="17286"/>
    <s v="SARAH DE SOUSA PEREIRA"/>
    <x v="0"/>
    <s v="CONFIRMOU PRESENÇA NA LOJA"/>
    <s v="ACEITE"/>
    <x v="0"/>
    <m/>
    <m/>
    <n v="19993672807"/>
    <m/>
    <m/>
    <s v="Cacau_CC_11.04"/>
    <n v="1.65012467911452E+16"/>
    <s v="Preditivo"/>
    <n v="10738"/>
    <s v="CACAU SHOW CI"/>
    <s v="Não"/>
    <m/>
    <m/>
    <m/>
    <m/>
    <m/>
    <m/>
    <s v="Lais. Laurindo Peres"/>
    <n v="41333923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9"/>
    <n v="0.54305555555555551"/>
    <d v="1899-12-30T00:00:56"/>
    <x v="1"/>
    <x v="1"/>
    <s v="19"/>
    <x v="1"/>
    <x v="1"/>
    <n v="8638911"/>
    <n v="25386623"/>
    <d v="2022-04-16T13:02:57"/>
    <d v="2022-04-16T13:03:53"/>
    <x v="0"/>
    <s v="SILVIO ANTONIO RIBEIRO BRUZACA JUNIOR"/>
    <n v="17286"/>
    <s v="SARAH DE SOUSA PEREIRA"/>
    <x v="1"/>
    <s v="PEDIU PARA LIGAR EM OUTRO MOMENTO"/>
    <s v="AGENDAMENTO"/>
    <x v="2"/>
    <m/>
    <m/>
    <n v="19984446530"/>
    <n v="19984446530"/>
    <d v="2022-04-18T15:33:00"/>
    <s v="Cacau_CC_01.04"/>
    <n v="1.65012494711662E+16"/>
    <s v="Preditivo"/>
    <n v="10738"/>
    <s v="CACAU SHOW CI"/>
    <s v="Não"/>
    <m/>
    <m/>
    <m/>
    <m/>
    <m/>
    <m/>
    <s v="Ana Rosa da ConceiÃ§Ã£o"/>
    <n v="89402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9"/>
    <n v="0.54722222222222217"/>
    <d v="1899-12-30T00:01:12"/>
    <x v="1"/>
    <x v="1"/>
    <s v="12"/>
    <x v="1"/>
    <x v="1"/>
    <n v="8639431"/>
    <n v="23434451"/>
    <d v="2022-04-16T13:08:05"/>
    <d v="2022-04-16T13:09:17"/>
    <x v="0"/>
    <s v="SILVIO ANTONIO RIBEIRO BRUZACA JUNIOR"/>
    <n v="17286"/>
    <s v="SARAH DE SOUSA PEREIRA"/>
    <x v="0"/>
    <s v="CONFIRMOU PRESENÇA NA LOJA"/>
    <s v="ACEITE"/>
    <x v="0"/>
    <m/>
    <m/>
    <n v="12981440916"/>
    <m/>
    <m/>
    <s v="Cacau_CC_22.03"/>
    <m/>
    <s v="Consulta De Cliente"/>
    <n v="10738"/>
    <s v="CACAU SHOW CI"/>
    <s v="Não"/>
    <m/>
    <m/>
    <m/>
    <m/>
    <m/>
    <m/>
    <s v="Fernanda rodrigues Machado"/>
    <n v="49352799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9"/>
    <n v="0.54861111111111105"/>
    <d v="1899-12-30T00:00:35"/>
    <x v="2"/>
    <x v="1"/>
    <s v="14"/>
    <x v="1"/>
    <x v="1"/>
    <n v="8639619"/>
    <n v="27231010"/>
    <d v="2022-04-16T13:10:17"/>
    <d v="2022-04-16T13:10:52"/>
    <x v="0"/>
    <s v="ANA CAROLLYNE DA CRUZ MIRANDA"/>
    <n v="17281"/>
    <s v="SARAH DE SOUSA PEREIRA"/>
    <x v="1"/>
    <s v="SOBRE HORÁRIOS DE ATENDIMENTO"/>
    <s v="AGENDAMENTO"/>
    <x v="4"/>
    <m/>
    <m/>
    <n v="14988224778"/>
    <n v="14988224778"/>
    <d v="2022-04-16T13:40:00"/>
    <s v="Cacau_CC_14.04"/>
    <n v="1.65012539011947E+16"/>
    <s v="Preditivo"/>
    <n v="10738"/>
    <s v="CACAU SHOW CI"/>
    <s v="Não"/>
    <m/>
    <m/>
    <m/>
    <m/>
    <m/>
    <m/>
    <s v="Andreza Carvalho Pedroso"/>
    <n v="45294025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9"/>
    <n v="0.5493055555555556"/>
    <d v="1899-12-30T00:00:49"/>
    <x v="2"/>
    <x v="1"/>
    <s v="47"/>
    <x v="0"/>
    <x v="0"/>
    <n v="8639698"/>
    <n v="27231087"/>
    <d v="2022-04-16T13:11:16"/>
    <d v="2022-04-16T13:12:05"/>
    <x v="0"/>
    <s v="ANA CAROLLYNE DA CRUZ MIRANDA"/>
    <n v="17281"/>
    <s v="SARAH DE SOUSA PEREIRA"/>
    <x v="1"/>
    <s v="PREFERIU FALAR PELO WHATSAPP"/>
    <s v="AGENDAMENTO"/>
    <x v="1"/>
    <m/>
    <m/>
    <n v="47992241267"/>
    <n v="47992241267"/>
    <d v="2022-04-16T13:42:00"/>
    <s v="Cacau_CC_14.04"/>
    <n v="1.65012545111998E+16"/>
    <s v="Preditivo"/>
    <n v="10738"/>
    <s v="CACAU SHOW CI"/>
    <s v="Não"/>
    <m/>
    <m/>
    <m/>
    <m/>
    <m/>
    <m/>
    <s v="Cristiani Bailer"/>
    <n v="25696489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9"/>
    <n v="0.54999999999999993"/>
    <d v="1899-12-30T00:03:02"/>
    <x v="1"/>
    <x v="1"/>
    <s v="11"/>
    <x v="1"/>
    <x v="1"/>
    <n v="8639814"/>
    <n v="27201863"/>
    <d v="2022-04-16T13:12:32"/>
    <d v="2022-04-16T13:15:34"/>
    <x v="0"/>
    <s v="SILVIO ANTONIO RIBEIRO BRUZACA JUNIOR"/>
    <n v="17286"/>
    <s v="SARAH DE SOUSA PEREIRA"/>
    <x v="0"/>
    <s v="CONFIRMOU PRESENÇA NA LOJA"/>
    <s v="ACEITE"/>
    <x v="0"/>
    <m/>
    <m/>
    <n v="11910180438"/>
    <m/>
    <m/>
    <s v="Cacau_CC_13.04"/>
    <n v="1.65012553812072E+16"/>
    <s v="Preditivo"/>
    <n v="10738"/>
    <s v="CACAU SHOW CI"/>
    <s v="Não"/>
    <m/>
    <m/>
    <m/>
    <m/>
    <m/>
    <m/>
    <s v="Mateus Henrique Silva Santos"/>
    <n v="4769407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9"/>
    <n v="0.55208333333333337"/>
    <d v="1899-12-30T00:03:16"/>
    <x v="0"/>
    <x v="1"/>
    <s v="51"/>
    <x v="2"/>
    <x v="0"/>
    <n v="8640078"/>
    <n v="26463119"/>
    <d v="2022-04-16T13:15:46"/>
    <d v="2022-04-16T13:19:02"/>
    <x v="0"/>
    <s v="BIANCA MOREIRA TERCEIRO"/>
    <n v="17283"/>
    <s v="SARAH DE SOUSA PEREIRA"/>
    <x v="0"/>
    <s v="CONFIRMOU PRESENÇA NA LOJA"/>
    <s v="ACEITE"/>
    <x v="0"/>
    <m/>
    <m/>
    <n v="51993300659"/>
    <m/>
    <m/>
    <s v="Cacau_CC_12.04"/>
    <n v="1.65012572912215E+16"/>
    <s v="Preditivo"/>
    <n v="10738"/>
    <s v="CACAU SHOW CI"/>
    <s v="Não"/>
    <m/>
    <m/>
    <m/>
    <m/>
    <m/>
    <m/>
    <s v="Laiane Ferreira Lessa"/>
    <n v="436426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9"/>
    <n v="0.55277777777777781"/>
    <d v="1899-12-30T00:04:02"/>
    <x v="2"/>
    <x v="1"/>
    <s v="18"/>
    <x v="1"/>
    <x v="1"/>
    <n v="8640160"/>
    <n v="26463175"/>
    <d v="2022-04-16T13:16:46"/>
    <d v="2022-04-16T13:20:48"/>
    <x v="0"/>
    <s v="ANA CAROLLYNE DA CRUZ MIRANDA"/>
    <n v="17281"/>
    <s v="SARAH DE SOUSA PEREIRA"/>
    <x v="1"/>
    <s v="PREFERIU FALAR PELO WHATSAPP"/>
    <s v="AGENDAMENTO"/>
    <x v="1"/>
    <m/>
    <m/>
    <n v="18991650723"/>
    <n v="18991650723"/>
    <d v="2022-04-16T13:50:00"/>
    <s v="Cacau_CC_12.04"/>
    <n v="1.65012576912257E+16"/>
    <s v="Preditivo"/>
    <n v="10738"/>
    <s v="CACAU SHOW CI"/>
    <s v="Não"/>
    <m/>
    <m/>
    <m/>
    <m/>
    <m/>
    <m/>
    <s v="Jacy Nagayschi"/>
    <n v="2230074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9"/>
    <n v="0.55347222222222225"/>
    <d v="1899-12-30T00:05:05"/>
    <x v="1"/>
    <x v="1"/>
    <s v="55"/>
    <x v="2"/>
    <x v="0"/>
    <n v="8640213"/>
    <n v="26463215"/>
    <d v="2022-04-16T13:17:17"/>
    <d v="2022-04-16T13:22:22"/>
    <x v="0"/>
    <s v="SILVIO ANTONIO RIBEIRO BRUZACA JUNIOR"/>
    <n v="17286"/>
    <s v="SARAH DE SOUSA PEREIRA"/>
    <x v="0"/>
    <s v="CONFIRMOU PRESENÇA NA LOJA"/>
    <s v="ACEITE"/>
    <x v="0"/>
    <m/>
    <m/>
    <n v="55999136711"/>
    <m/>
    <m/>
    <s v="Cacau_CC_12.04"/>
    <n v="1.65012580712286E+16"/>
    <s v="Preditivo"/>
    <n v="10738"/>
    <s v="CACAU SHOW CI"/>
    <s v="Não"/>
    <m/>
    <m/>
    <m/>
    <m/>
    <m/>
    <m/>
    <s v="JESSICA DA SILVA DA SILVA"/>
    <n v="5453540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9"/>
    <n v="0.55763888888888891"/>
    <d v="1899-12-30T00:06:20"/>
    <x v="1"/>
    <x v="1"/>
    <s v="17"/>
    <x v="1"/>
    <x v="1"/>
    <n v="8640651"/>
    <n v="25536763"/>
    <d v="2022-04-16T13:23:33"/>
    <d v="2022-04-16T13:29:53"/>
    <x v="0"/>
    <s v="SILVIO ANTONIO RIBEIRO BRUZACA JUNIOR"/>
    <n v="17286"/>
    <s v="SARAH DE SOUSA PEREIRA"/>
    <x v="0"/>
    <s v="CONFIRMOU PRESENÇA NA LOJA"/>
    <s v="ACEITE"/>
    <x v="0"/>
    <m/>
    <m/>
    <n v="17991562605"/>
    <m/>
    <m/>
    <s v="Cacau_CC_08.04"/>
    <n v="1.65012618612562E+16"/>
    <s v="Preditivo"/>
    <n v="10738"/>
    <s v="CACAU SHOW CI"/>
    <s v="Não"/>
    <m/>
    <m/>
    <m/>
    <m/>
    <m/>
    <m/>
    <s v="Giulia Gabrielle de Arruda Penteado"/>
    <n v="3575365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0"/>
    <n v="0.56805555555555554"/>
    <d v="1899-12-30T00:03:30"/>
    <x v="2"/>
    <x v="1"/>
    <s v="11"/>
    <x v="1"/>
    <x v="1"/>
    <n v="8641560"/>
    <n v="25724813"/>
    <d v="2022-04-16T13:38:04"/>
    <d v="2022-04-16T13:41:34"/>
    <x v="0"/>
    <s v="ANA CAROLLYNE DA CRUZ MIRANDA"/>
    <n v="17281"/>
    <s v="SARAH DE SOUSA PEREIRA"/>
    <x v="1"/>
    <s v="CLIENTE VAI ANALISAR A PROPOSTA"/>
    <s v="AGENDAMENTO"/>
    <x v="5"/>
    <m/>
    <m/>
    <n v="11986723644"/>
    <n v="11986723644"/>
    <d v="2022-04-16T14:11:00"/>
    <s v="Cacau_CC_11.04"/>
    <n v="1.65012706712974E+16"/>
    <s v="Preditivo"/>
    <n v="10738"/>
    <s v="CACAU SHOW CI"/>
    <s v="Não"/>
    <m/>
    <m/>
    <m/>
    <m/>
    <m/>
    <m/>
    <s v="JULIANA BEZERRA COSTA"/>
    <n v="3894057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0"/>
    <n v="0.57013888888888886"/>
    <d v="1899-12-30T00:00:56"/>
    <x v="0"/>
    <x v="1"/>
    <s v="14"/>
    <x v="1"/>
    <x v="1"/>
    <n v="8641786"/>
    <n v="23694341"/>
    <d v="2022-04-16T13:41:42"/>
    <d v="2022-04-16T13:42:38"/>
    <x v="0"/>
    <s v="BIANCA MOREIRA TERCEIRO"/>
    <n v="17283"/>
    <s v="SARAH DE SOUSA PEREIRA"/>
    <x v="1"/>
    <s v="PEDIU PARA LIGAR EM OUTRO MOMENTO"/>
    <s v="AGENDAMENTO"/>
    <x v="2"/>
    <m/>
    <m/>
    <n v="14998588800"/>
    <n v="14998588800"/>
    <d v="2022-04-18T14:11:00"/>
    <s v="Cacau_CC_25.03.csv"/>
    <n v="1.65012728813088E+16"/>
    <s v="Preditivo"/>
    <n v="10738"/>
    <s v="CACAU SHOW CI"/>
    <s v="Não"/>
    <m/>
    <m/>
    <m/>
    <m/>
    <m/>
    <m/>
    <s v="Josiane de oliveira bertanha silva"/>
    <n v="37255450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0"/>
    <n v="0.5708333333333333"/>
    <d v="1899-12-30T00:01:30"/>
    <x v="2"/>
    <x v="1"/>
    <s v="19"/>
    <x v="1"/>
    <x v="1"/>
    <n v="8641813"/>
    <n v="23694464"/>
    <d v="2022-04-16T13:42:10"/>
    <d v="2022-04-16T13:43:40"/>
    <x v="0"/>
    <s v="ANA CAROLLYNE DA CRUZ MIRANDA"/>
    <n v="17281"/>
    <s v="SARAH DE SOUSA PEREIRA"/>
    <x v="1"/>
    <s v="PEDIU PARA LIGAR EM OUTRO MOMENTO"/>
    <s v="AGENDAMENTO"/>
    <x v="2"/>
    <m/>
    <m/>
    <n v="19993208933"/>
    <n v="19993208933"/>
    <d v="2022-04-16T14:13:00"/>
    <s v="Cacau_CC_25.03.csv"/>
    <n v="1.65012730213095E+16"/>
    <s v="Preditivo"/>
    <n v="10738"/>
    <s v="CACAU SHOW CI"/>
    <s v="Não"/>
    <m/>
    <m/>
    <m/>
    <m/>
    <m/>
    <m/>
    <s v="Fabio Alexandre Rodrigues"/>
    <n v="36284727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0"/>
    <n v="0.57916666666666672"/>
    <d v="1899-12-30T00:04:00"/>
    <x v="1"/>
    <x v="1"/>
    <s v="55"/>
    <x v="2"/>
    <x v="0"/>
    <n v="8642736"/>
    <n v="25536905"/>
    <d v="2022-04-16T13:54:38"/>
    <d v="2022-04-16T13:58:38"/>
    <x v="0"/>
    <s v="SILVIO ANTONIO RIBEIRO BRUZACA JUNIOR"/>
    <n v="17286"/>
    <s v="SARAH DE SOUSA PEREIRA"/>
    <x v="0"/>
    <s v="CONFIRMOU PRESENÇA NA LOJA"/>
    <s v="ACEITE"/>
    <x v="0"/>
    <m/>
    <m/>
    <n v="55999045100"/>
    <m/>
    <m/>
    <s v="Cacau_CC_08.04"/>
    <n v="1.65012805613559E+16"/>
    <s v="Preditivo"/>
    <n v="10738"/>
    <s v="CACAU SHOW CI"/>
    <s v="Não"/>
    <m/>
    <m/>
    <m/>
    <m/>
    <m/>
    <m/>
    <s v="Samuel Rodrigues da Silva"/>
    <n v="248269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0"/>
    <n v="0.58124999999999993"/>
    <d v="1899-12-30T00:00:51"/>
    <x v="2"/>
    <x v="1"/>
    <s v="11"/>
    <x v="1"/>
    <x v="1"/>
    <n v="8642979"/>
    <n v="25449674"/>
    <d v="2022-04-16T13:57:30"/>
    <d v="2022-04-16T13:58:21"/>
    <x v="0"/>
    <s v="ANA CAROLLYNE DA CRUZ MIRANDA"/>
    <n v="17281"/>
    <s v="SARAH DE SOUSA PEREIRA"/>
    <x v="1"/>
    <s v="PEDIU PARA LIGAR EM OUTRO MOMENTO"/>
    <s v="AGENDAMENTO"/>
    <x v="2"/>
    <m/>
    <m/>
    <n v="11989184404"/>
    <n v="11989184404"/>
    <d v="2022-04-16T14:28:00"/>
    <s v="Cacau_CC_06.04"/>
    <n v="1.65012822313706E+16"/>
    <s v="Preditivo"/>
    <n v="10738"/>
    <s v="CACAU SHOW CI"/>
    <s v="Não"/>
    <m/>
    <m/>
    <m/>
    <m/>
    <m/>
    <m/>
    <s v="Gabriel Fonseca Sampaio"/>
    <n v="52961444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1"/>
    <n v="0.58472222222222225"/>
    <d v="1899-12-30T00:01:21"/>
    <x v="2"/>
    <x v="1"/>
    <s v="16"/>
    <x v="1"/>
    <x v="1"/>
    <n v="8643432"/>
    <n v="25386632"/>
    <d v="2022-04-16T14:02:29"/>
    <d v="2022-04-16T14:03:50"/>
    <x v="0"/>
    <s v="ANA CAROLLYNE DA CRUZ MIRANDA"/>
    <n v="17281"/>
    <s v="SARAH DE SOUSA PEREIRA"/>
    <x v="1"/>
    <s v="PEDIU PARA LIGAR EM OUTRO MOMENTO"/>
    <s v="AGENDAMENTO"/>
    <x v="2"/>
    <m/>
    <m/>
    <n v="16992102101"/>
    <n v="16992102101"/>
    <d v="2022-04-18T14:00:00"/>
    <s v="Cacau_CC_01.04"/>
    <n v="1.6501285031397E+16"/>
    <s v="Preditivo"/>
    <n v="10738"/>
    <s v="CACAU SHOW CI"/>
    <s v="Não"/>
    <m/>
    <m/>
    <m/>
    <m/>
    <m/>
    <m/>
    <s v="MÃ¡rio JosÃ© Bertonha filho"/>
    <n v="39982651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1"/>
    <n v="0.58611111111111114"/>
    <d v="1899-12-30T00:04:04"/>
    <x v="0"/>
    <x v="1"/>
    <s v="12"/>
    <x v="1"/>
    <x v="1"/>
    <n v="8643588"/>
    <n v="25536760"/>
    <d v="2022-04-16T14:04:08"/>
    <d v="2022-04-16T14:08:12"/>
    <x v="0"/>
    <s v="BIANCA MOREIRA TERCEIRO"/>
    <n v="17283"/>
    <s v="SARAH DE SOUSA PEREIRA"/>
    <x v="0"/>
    <s v="CONFIRMOU PRESENÇA NA LOJA"/>
    <s v="ACEITE"/>
    <x v="0"/>
    <m/>
    <m/>
    <n v="12978984992"/>
    <m/>
    <m/>
    <s v="Cacau_CC_08.04"/>
    <n v="1.65012863414086E+16"/>
    <s v="Preditivo"/>
    <n v="10738"/>
    <s v="CACAU SHOW CI"/>
    <s v="Não"/>
    <m/>
    <m/>
    <m/>
    <m/>
    <m/>
    <m/>
    <s v="Raphael Alessandre de carvalho romain"/>
    <n v="43203411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1"/>
    <n v="0.59375"/>
    <d v="1899-12-30T00:02:46"/>
    <x v="1"/>
    <x v="1"/>
    <s v="16"/>
    <x v="1"/>
    <x v="1"/>
    <n v="8644682"/>
    <n v="24227869"/>
    <d v="2022-04-16T14:15:11"/>
    <d v="2022-04-16T14:17:57"/>
    <x v="0"/>
    <s v="SILVIO ANTONIO RIBEIRO BRUZACA JUNIOR"/>
    <n v="17286"/>
    <s v="SARAH DE SOUSA PEREIRA"/>
    <x v="1"/>
    <s v="CLIENTE VAI ANALISAR A PROPOSTA"/>
    <s v="AGENDAMENTO"/>
    <x v="5"/>
    <m/>
    <m/>
    <n v="16991679948"/>
    <n v="16991679948"/>
    <d v="2022-04-22T14:47:00"/>
    <s v="Cacau_CC_31.03"/>
    <n v="1.65012929914637E+16"/>
    <s v="Preditivo"/>
    <n v="10738"/>
    <s v="CACAU SHOW CI"/>
    <s v="Não"/>
    <m/>
    <m/>
    <m/>
    <m/>
    <m/>
    <m/>
    <s v="Thais de Ãvila Jorge MendonÃ§a"/>
    <n v="32985911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n v="0.34513888888888888"/>
    <d v="1899-12-30T00:02:04"/>
    <x v="0"/>
    <x v="2"/>
    <s v="55"/>
    <x v="2"/>
    <x v="0"/>
    <n v="8651231"/>
    <n v="24165557"/>
    <d v="2022-04-18T08:17:33"/>
    <d v="2022-04-18T08:19:37"/>
    <x v="0"/>
    <s v="BIANCA MOREIRA TERCEIRO"/>
    <n v="17283"/>
    <s v="SARAH DE SOUSA PEREIRA"/>
    <x v="1"/>
    <s v="PREFERIU FALAR PELO WHATSAPP"/>
    <s v="AGENDAMENTO"/>
    <x v="1"/>
    <m/>
    <m/>
    <n v="55996821336"/>
    <n v="55996821336"/>
    <d v="2022-04-18T08:47:00"/>
    <s v="Cacau_CC_30.03"/>
    <n v="1650280640274"/>
    <s v="Preditivo"/>
    <n v="10738"/>
    <s v="CACAU SHOW CI"/>
    <s v="Não"/>
    <m/>
    <m/>
    <m/>
    <m/>
    <m/>
    <m/>
    <s v="LETICIA KARINE ALFLEN"/>
    <n v="4098690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n v="0.34652777777777777"/>
    <d v="1899-12-30T00:04:43"/>
    <x v="0"/>
    <x v="2"/>
    <s v="16"/>
    <x v="1"/>
    <x v="1"/>
    <n v="8651232"/>
    <n v="25724708"/>
    <d v="2022-04-18T08:19:38"/>
    <d v="2022-04-18T08:24:21"/>
    <x v="0"/>
    <s v="BIANCA MOREIRA TERCEIRO"/>
    <n v="17283"/>
    <s v="SARAH DE SOUSA PEREIRA"/>
    <x v="0"/>
    <s v="CONFIRMOU PRESENÇA NA LOJA"/>
    <s v="ACEITE"/>
    <x v="0"/>
    <m/>
    <m/>
    <n v="16994415895"/>
    <m/>
    <m/>
    <s v="Cacau_CC_11.04"/>
    <n v="16502807602404"/>
    <s v="Preditivo"/>
    <n v="10738"/>
    <s v="CACAU SHOW CI"/>
    <s v="Não"/>
    <m/>
    <m/>
    <m/>
    <m/>
    <m/>
    <m/>
    <s v="Miriele da Silva"/>
    <n v="4844361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"/>
    <n v="0.35555555555555557"/>
    <d v="1899-12-30T00:09:39"/>
    <x v="0"/>
    <x v="2"/>
    <s v="16"/>
    <x v="1"/>
    <x v="1"/>
    <n v="8651243"/>
    <n v="27201913"/>
    <d v="2022-04-18T08:32:32"/>
    <d v="2022-04-18T08:42:11"/>
    <x v="0"/>
    <s v="BIANCA MOREIRA TERCEIRO"/>
    <n v="17283"/>
    <s v="SARAH DE SOUSA PEREIRA"/>
    <x v="0"/>
    <s v="CONFIRMOU PRESENÇA NA LOJA"/>
    <s v="ACEITE"/>
    <x v="0"/>
    <m/>
    <m/>
    <n v="16992430845"/>
    <m/>
    <m/>
    <s v="Cacau_CC_13.04"/>
    <n v="16502815347034"/>
    <s v="Preditivo"/>
    <n v="10738"/>
    <s v="CACAU SHOW CI"/>
    <s v="Não"/>
    <m/>
    <m/>
    <m/>
    <m/>
    <m/>
    <m/>
    <s v="Natalia Possa Guerra"/>
    <n v="3361733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"/>
    <n v="0.36388888888888887"/>
    <d v="1899-12-30T00:04:10"/>
    <x v="0"/>
    <x v="2"/>
    <s v="19"/>
    <x v="1"/>
    <x v="1"/>
    <n v="8651351"/>
    <n v="27202011"/>
    <d v="2022-04-18T08:44:08"/>
    <d v="2022-04-18T08:48:18"/>
    <x v="0"/>
    <s v="BIANCA MOREIRA TERCEIRO"/>
    <n v="17283"/>
    <s v="SARAH DE SOUSA PEREIRA"/>
    <x v="0"/>
    <s v="CONFIRMOU PRESENÇA NA LOJA"/>
    <s v="ACEITE"/>
    <x v="0"/>
    <m/>
    <m/>
    <n v="19995760462"/>
    <m/>
    <m/>
    <s v="Cacau_CC_13.04"/>
    <n v="165028222113494"/>
    <s v="Preditivo"/>
    <n v="10738"/>
    <s v="CACAU SHOW CI"/>
    <s v="Não"/>
    <m/>
    <m/>
    <m/>
    <m/>
    <m/>
    <m/>
    <s v="Samuel Alexandre"/>
    <n v="33403891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"/>
    <n v="0.36736111111111108"/>
    <d v="1899-12-30T00:00:44"/>
    <x v="0"/>
    <x v="2"/>
    <s v="15"/>
    <x v="1"/>
    <x v="1"/>
    <n v="8651646"/>
    <n v="25449762"/>
    <d v="2022-04-18T08:49:45"/>
    <d v="2022-04-18T08:50:29"/>
    <x v="0"/>
    <s v="BIANCA MOREIRA TERCEIRO"/>
    <n v="17283"/>
    <s v="SARAH DE SOUSA PEREIRA"/>
    <x v="1"/>
    <s v="PEDIU PARA LIGAR EM OUTRO MOMENTO"/>
    <s v="AGENDAMENTO"/>
    <x v="2"/>
    <m/>
    <m/>
    <n v="15996944123"/>
    <n v="15996944123"/>
    <d v="2022-04-18T15:00:00"/>
    <s v="Cacau_CC_06.04"/>
    <n v="165028255916744"/>
    <s v="Preditivo"/>
    <n v="10738"/>
    <s v="CACAU SHOW CI"/>
    <s v="Não"/>
    <m/>
    <m/>
    <m/>
    <m/>
    <m/>
    <m/>
    <s v="Gilberto leme de Camargo junior"/>
    <n v="35784696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3"/>
    <n v="0.40347222222222223"/>
    <d v="1899-12-30T00:00:56"/>
    <x v="0"/>
    <x v="2"/>
    <s v="18"/>
    <x v="1"/>
    <x v="1"/>
    <n v="8657983"/>
    <n v="22879009"/>
    <d v="2022-04-18T09:41:40"/>
    <d v="2022-04-18T09:42:36"/>
    <x v="0"/>
    <s v="BIANCA MOREIRA TERCEIRO"/>
    <n v="17283"/>
    <s v="SARAH DE SOUSA PEREIRA"/>
    <x v="1"/>
    <s v="PEDIU PARA LIGAR EM OUTRO MOMENTO"/>
    <s v="AGENDAMENTO"/>
    <x v="2"/>
    <m/>
    <m/>
    <n v="18997843402"/>
    <n v="18997843402"/>
    <d v="2022-04-19T10:11:00"/>
    <s v="Cacau_CC_14.03"/>
    <n v="1650285682149650"/>
    <s v="Preditivo"/>
    <n v="10738"/>
    <s v="CACAU SHOW CI"/>
    <s v="Não"/>
    <m/>
    <m/>
    <m/>
    <m/>
    <m/>
    <m/>
    <s v="CLAUDIA ALVES VIDAL"/>
    <n v="31982400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3"/>
    <n v="0.40833333333333338"/>
    <d v="1899-12-30T00:00:44"/>
    <x v="0"/>
    <x v="2"/>
    <s v="19"/>
    <x v="1"/>
    <x v="1"/>
    <n v="8658944"/>
    <n v="21695633"/>
    <d v="2022-04-18T09:48:03"/>
    <d v="2022-04-18T09:48:47"/>
    <x v="0"/>
    <s v="BIANCA MOREIRA TERCEIRO"/>
    <n v="17283"/>
    <s v="SARAH DE SOUSA PEREIRA"/>
    <x v="1"/>
    <s v="PEDIU PARA LIGAR EM OUTRO MOMENTO"/>
    <s v="AGENDAMENTO"/>
    <x v="2"/>
    <m/>
    <m/>
    <n v="19998568538"/>
    <n v="19998568538"/>
    <d v="2022-04-18T12:00:00"/>
    <s v="Cacau_CC_09.03"/>
    <n v="1650286066159380"/>
    <s v="Preditivo"/>
    <n v="10738"/>
    <s v="CACAU SHOW CI"/>
    <s v="Não"/>
    <m/>
    <m/>
    <m/>
    <m/>
    <m/>
    <m/>
    <s v="Jade Adrinely Martins Corsino"/>
    <n v="10496146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3"/>
    <n v="0.40972222222222227"/>
    <d v="1899-12-30T00:00:48"/>
    <x v="0"/>
    <x v="2"/>
    <s v="54"/>
    <x v="2"/>
    <x v="0"/>
    <n v="8659254"/>
    <n v="25724457"/>
    <d v="2022-04-18T09:50:01"/>
    <d v="2022-04-18T09:50:49"/>
    <x v="0"/>
    <s v="BIANCA MOREIRA TERCEIRO"/>
    <n v="17283"/>
    <s v="SARAH DE SOUSA PEREIRA"/>
    <x v="1"/>
    <s v="PEDIU PARA LIGAR EM OUTRO MOMENTO"/>
    <s v="AGENDAMENTO"/>
    <x v="2"/>
    <m/>
    <m/>
    <n v="54984090401"/>
    <n v="54984090401"/>
    <d v="2022-04-18T15:00:00"/>
    <s v="Cacau_CC_11.04"/>
    <n v="1650286178162630"/>
    <s v="Preditivo"/>
    <n v="10738"/>
    <s v="CACAU SHOW CI"/>
    <s v="Não"/>
    <m/>
    <m/>
    <m/>
    <m/>
    <m/>
    <m/>
    <s v="Arthur Boeira Minuzzo"/>
    <n v="402720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3"/>
    <n v="0.41041666666666665"/>
    <d v="1899-12-30T00:00:31"/>
    <x v="0"/>
    <x v="2"/>
    <s v="16"/>
    <x v="1"/>
    <x v="1"/>
    <n v="8659464"/>
    <n v="24227937"/>
    <d v="2022-04-18T09:51:24"/>
    <d v="2022-04-18T09:51:55"/>
    <x v="0"/>
    <s v="BIANCA MOREIRA TERCEIRO"/>
    <n v="17283"/>
    <s v="SARAH DE SOUSA PEREIRA"/>
    <x v="1"/>
    <s v="PEDIU PARA LIGAR EM OUTRO MOMENTO"/>
    <s v="AGENDAMENTO"/>
    <x v="2"/>
    <m/>
    <m/>
    <n v="16991561270"/>
    <n v="16991561270"/>
    <d v="2022-04-18T19:00:00"/>
    <s v="Cacau_CC_31.03"/>
    <n v="1650286258165670"/>
    <s v="Preditivo"/>
    <n v="10738"/>
    <s v="CACAU SHOW CI"/>
    <s v="Não"/>
    <m/>
    <m/>
    <m/>
    <m/>
    <m/>
    <m/>
    <s v="Jeniffer Caroline dos santos lopes"/>
    <n v="48105206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3"/>
    <n v="0.4145833333333333"/>
    <d v="1899-12-30T00:02:35"/>
    <x v="0"/>
    <x v="2"/>
    <s v="11"/>
    <x v="1"/>
    <x v="1"/>
    <n v="8660442"/>
    <n v="27230947"/>
    <d v="2022-04-18T09:57:59"/>
    <d v="2022-04-18T10:00:34"/>
    <x v="0"/>
    <s v="BIANCA MOREIRA TERCEIRO"/>
    <n v="17283"/>
    <s v="SARAH DE SOUSA PEREIRA"/>
    <x v="1"/>
    <s v="CLIENTE VAI ANALISAR A PROPOSTA"/>
    <s v="AGENDAMENTO"/>
    <x v="5"/>
    <m/>
    <m/>
    <n v="11910570089"/>
    <n v="11910570089"/>
    <d v="2022-04-18T10:29:00"/>
    <s v="Cacau_CC_14.04"/>
    <n v="1650286665182750"/>
    <s v="Preditivo"/>
    <n v="10738"/>
    <s v="CACAU SHOW CI"/>
    <s v="Não"/>
    <m/>
    <m/>
    <m/>
    <m/>
    <m/>
    <m/>
    <s v="Diogo Ferreira grotti"/>
    <n v="48914336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4"/>
    <n v="0.42152777777777778"/>
    <d v="1899-12-30T00:00:45"/>
    <x v="0"/>
    <x v="2"/>
    <s v="14"/>
    <x v="1"/>
    <x v="1"/>
    <n v="8661903"/>
    <n v="22879259"/>
    <d v="2022-04-18T10:07:31"/>
    <d v="2022-04-18T10:08:16"/>
    <x v="0"/>
    <s v="BIANCA MOREIRA TERCEIRO"/>
    <n v="17283"/>
    <s v="SARAH DE SOUSA PEREIRA"/>
    <x v="1"/>
    <s v="PEDIU PARA LIGAR EM OUTRO MOMENTO"/>
    <s v="AGENDAMENTO"/>
    <x v="2"/>
    <m/>
    <m/>
    <n v="14996843407"/>
    <n v="14996843407"/>
    <d v="2022-04-18T14:00:00"/>
    <s v="Cacau_CC_14.03"/>
    <n v="1650287237214040"/>
    <s v="Preditivo"/>
    <n v="10738"/>
    <s v="CACAU SHOW CI"/>
    <s v="Não"/>
    <m/>
    <m/>
    <m/>
    <m/>
    <m/>
    <m/>
    <s v="Izamara de Souza Mesquita"/>
    <n v="45563653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4"/>
    <n v="0.42430555555555555"/>
    <d v="1899-12-30T00:03:45"/>
    <x v="0"/>
    <x v="2"/>
    <s v="18"/>
    <x v="1"/>
    <x v="1"/>
    <n v="8662514"/>
    <n v="24165843"/>
    <d v="2022-04-18T10:11:17"/>
    <d v="2022-04-18T10:15:02"/>
    <x v="0"/>
    <s v="BIANCA MOREIRA TERCEIRO"/>
    <n v="17283"/>
    <s v="SARAH DE SOUSA PEREIRA"/>
    <x v="1"/>
    <s v="CLIENTE VAI ANALISAR A PROPOSTA"/>
    <s v="AGENDAMENTO"/>
    <x v="5"/>
    <m/>
    <m/>
    <n v="18991339759"/>
    <n v="18991339759"/>
    <d v="2022-04-18T10:44:00"/>
    <s v="Cacau_CC_30.03"/>
    <n v="1650287466225790"/>
    <s v="Preditivo"/>
    <n v="10738"/>
    <s v="CACAU SHOW CI"/>
    <s v="Não"/>
    <m/>
    <m/>
    <m/>
    <m/>
    <m/>
    <m/>
    <s v="Alan nilson moreira rosa"/>
    <n v="39152770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4"/>
    <n v="0.43124999999999997"/>
    <d v="1899-12-30T00:01:40"/>
    <x v="0"/>
    <x v="2"/>
    <s v="49"/>
    <x v="0"/>
    <x v="0"/>
    <n v="8664163"/>
    <n v="26463252"/>
    <d v="2022-04-18T10:21:26"/>
    <d v="2022-04-18T10:23:06"/>
    <x v="0"/>
    <s v="BIANCA MOREIRA TERCEIRO"/>
    <n v="17283"/>
    <s v="SARAH DE SOUSA PEREIRA"/>
    <x v="0"/>
    <s v="CONFIRMOU PRESENÇA NA LOJA"/>
    <s v="ACEITE"/>
    <x v="0"/>
    <m/>
    <m/>
    <n v="49988037141"/>
    <m/>
    <m/>
    <s v="Cacau_CC_12.04"/>
    <n v="1650288066258170"/>
    <s v="Preditivo"/>
    <n v="10738"/>
    <s v="CACAU SHOW CI"/>
    <s v="Não"/>
    <m/>
    <m/>
    <m/>
    <m/>
    <m/>
    <m/>
    <s v="Simone Moreira Anghieviscki Banderlof"/>
    <n v="83151192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4"/>
    <n v="0.43402777777777773"/>
    <d v="1899-12-30T00:00:52"/>
    <x v="0"/>
    <x v="2"/>
    <s v="55"/>
    <x v="2"/>
    <x v="0"/>
    <n v="8664784"/>
    <n v="25724622"/>
    <d v="2022-04-18T10:25:16"/>
    <d v="2022-04-18T10:26:08"/>
    <x v="0"/>
    <s v="BIANCA MOREIRA TERCEIRO"/>
    <n v="17283"/>
    <s v="SARAH DE SOUSA PEREIRA"/>
    <x v="1"/>
    <s v="PEDIU PARA LIGAR EM OUTRO MOMENTO"/>
    <s v="AGENDAMENTO"/>
    <x v="2"/>
    <m/>
    <m/>
    <n v="55991899750"/>
    <n v="55991899750"/>
    <d v="2022-04-18T18:00:00"/>
    <s v="Cacau_CC_11.04"/>
    <n v="1650288299272290"/>
    <s v="Preditivo"/>
    <n v="10738"/>
    <s v="CACAU SHOW CI"/>
    <s v="Não"/>
    <m/>
    <m/>
    <m/>
    <m/>
    <m/>
    <m/>
    <s v="Aline Almeida"/>
    <n v="1234475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4"/>
    <n v="0.43541666666666662"/>
    <d v="1899-12-30T00:07:56"/>
    <x v="0"/>
    <x v="2"/>
    <s v="14"/>
    <x v="1"/>
    <x v="1"/>
    <n v="8665178"/>
    <n v="27201910"/>
    <d v="2022-04-18T10:27:35"/>
    <d v="2022-04-18T10:35:31"/>
    <x v="0"/>
    <s v="BIANCA MOREIRA TERCEIRO"/>
    <n v="17283"/>
    <s v="SARAH DE SOUSA PEREIRA"/>
    <x v="0"/>
    <s v="CONFIRMOU PRESENÇA NA LOJA"/>
    <s v="ACEITE"/>
    <x v="0"/>
    <m/>
    <m/>
    <n v="14991124947"/>
    <m/>
    <m/>
    <s v="Cacau_CC_13.04"/>
    <n v="1650288435281320"/>
    <s v="Preditivo"/>
    <n v="10738"/>
    <s v="CACAU SHOW CI"/>
    <s v="Não"/>
    <m/>
    <m/>
    <m/>
    <m/>
    <m/>
    <m/>
    <s v="Damaris Affonso Dos Santos"/>
    <n v="4046603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5"/>
    <n v="0.45"/>
    <d v="1899-12-30T00:02:08"/>
    <x v="0"/>
    <x v="2"/>
    <s v="17"/>
    <x v="1"/>
    <x v="1"/>
    <n v="8668186"/>
    <n v="27202019"/>
    <d v="2022-04-18T10:48:01"/>
    <d v="2022-04-18T10:50:09"/>
    <x v="0"/>
    <s v="BIANCA MOREIRA TERCEIRO"/>
    <n v="17283"/>
    <s v="SARAH DE SOUSA PEREIRA"/>
    <x v="0"/>
    <s v="CONFIRMOU PRESENÇA NA LOJA"/>
    <s v="ACEITE"/>
    <x v="0"/>
    <m/>
    <m/>
    <n v="17988206561"/>
    <m/>
    <m/>
    <s v="Cacau_CC_13.04"/>
    <n v="1650289667327850"/>
    <s v="Preditivo"/>
    <n v="10738"/>
    <s v="CACAU SHOW CI"/>
    <s v="Não"/>
    <m/>
    <m/>
    <m/>
    <m/>
    <m/>
    <m/>
    <s v="GABRIELA LUANA DE SOUZA"/>
    <n v="44978160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6"/>
    <n v="0.46597222222222223"/>
    <d v="1899-12-30T00:02:29"/>
    <x v="0"/>
    <x v="2"/>
    <s v="47"/>
    <x v="0"/>
    <x v="0"/>
    <n v="8670662"/>
    <n v="25426089"/>
    <d v="2022-04-18T11:11:23"/>
    <d v="2022-04-18T11:13:52"/>
    <x v="0"/>
    <s v="BIANCA MOREIRA TERCEIRO"/>
    <n v="17283"/>
    <s v="SARAH DE SOUSA PEREIRA"/>
    <x v="0"/>
    <s v="CONFIRMOU PRESENÇA NA LOJA"/>
    <s v="ACEITE"/>
    <x v="0"/>
    <m/>
    <m/>
    <n v="47992825373"/>
    <m/>
    <m/>
    <s v="Cacau_CC_04.04"/>
    <n v="1650291063381060"/>
    <s v="Preditivo"/>
    <n v="10738"/>
    <s v="CACAU SHOW CI"/>
    <s v="Não"/>
    <m/>
    <m/>
    <m/>
    <m/>
    <m/>
    <m/>
    <s v="Jociara Ramos Leite"/>
    <n v="35092503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6"/>
    <n v="0.47291666666666665"/>
    <d v="1899-12-30T00:02:12"/>
    <x v="0"/>
    <x v="2"/>
    <s v="49"/>
    <x v="0"/>
    <x v="0"/>
    <n v="8672006"/>
    <n v="25426048"/>
    <d v="2022-04-18T11:21:36"/>
    <d v="2022-04-18T11:23:48"/>
    <x v="0"/>
    <s v="BIANCA MOREIRA TERCEIRO"/>
    <n v="17283"/>
    <s v="SARAH DE SOUSA PEREIRA"/>
    <x v="0"/>
    <s v="CONFIRMOU PRESENÇA NA LOJA"/>
    <s v="ACEITE"/>
    <x v="0"/>
    <m/>
    <m/>
    <n v="49991858838"/>
    <m/>
    <m/>
    <s v="Cacau_CC_04.04"/>
    <n v="1650291679408190"/>
    <s v="Preditivo"/>
    <n v="10738"/>
    <s v="CACAU SHOW CI"/>
    <s v="Não"/>
    <m/>
    <m/>
    <m/>
    <m/>
    <m/>
    <m/>
    <s v="Rosiane Antunes dos passos"/>
    <n v="10482054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6"/>
    <n v="0.47500000000000003"/>
    <d v="1899-12-30T00:02:30"/>
    <x v="0"/>
    <x v="2"/>
    <s v="51"/>
    <x v="2"/>
    <x v="0"/>
    <n v="8672446"/>
    <n v="26463280"/>
    <d v="2022-04-18T11:24:36"/>
    <d v="2022-04-18T11:27:06"/>
    <x v="0"/>
    <s v="BIANCA MOREIRA TERCEIRO"/>
    <n v="17283"/>
    <s v="SARAH DE SOUSA PEREIRA"/>
    <x v="0"/>
    <s v="CONFIRMOU PRESENÇA NA LOJA"/>
    <s v="ACEITE"/>
    <x v="0"/>
    <m/>
    <m/>
    <n v="51989682993"/>
    <m/>
    <m/>
    <s v="Cacau_CC_12.04"/>
    <n v="1650291857414540"/>
    <s v="Preditivo"/>
    <n v="10738"/>
    <s v="CACAU SHOW CI"/>
    <s v="Não"/>
    <m/>
    <m/>
    <m/>
    <m/>
    <m/>
    <m/>
    <s v="Gabrieli pinheiro soares"/>
    <n v="6608147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24"/>
    <n v="0.48055555555555557"/>
    <d v="1899-12-30T00:02:37"/>
    <x v="0"/>
    <x v="2"/>
    <s v="11"/>
    <x v="1"/>
    <x v="1"/>
    <n v="8673651"/>
    <n v="24161093"/>
    <d v="2022-04-18T11:32:24"/>
    <d v="2022-04-18T11:35:01"/>
    <x v="0"/>
    <s v="BIANCA MOREIRA TERCEIRO"/>
    <n v="17283"/>
    <s v="SARAH DE SOUSA PEREIRA"/>
    <x v="1"/>
    <s v="CLIENTE VAI ANALISAR A PROPOSTA"/>
    <s v="AGENDAMENTO"/>
    <x v="5"/>
    <m/>
    <m/>
    <n v="11914822805"/>
    <n v="11914822805"/>
    <d v="2022-04-18T12:04:00"/>
    <s v="Cacau_CC_29.03"/>
    <n v="1650292328435230"/>
    <s v="Preditivo"/>
    <n v="10738"/>
    <s v="CACAU SHOW CI"/>
    <s v="Não"/>
    <m/>
    <m/>
    <m/>
    <m/>
    <m/>
    <m/>
    <s v="guilherme luiz dias dos santos"/>
    <n v="384118368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24"/>
    <n v="0.48402777777777778"/>
    <d v="1899-12-30T00:03:02"/>
    <x v="0"/>
    <x v="2"/>
    <s v="16"/>
    <x v="1"/>
    <x v="1"/>
    <n v="8674451"/>
    <n v="25462335"/>
    <d v="2022-04-18T11:37:06"/>
    <d v="2022-04-18T11:40:08"/>
    <x v="0"/>
    <s v="BIANCA MOREIRA TERCEIRO"/>
    <n v="17283"/>
    <s v="SARAH DE SOUSA PEREIRA"/>
    <x v="0"/>
    <s v="CONFIRMOU PRESENÇA NA LOJA"/>
    <s v="ACEITE"/>
    <x v="0"/>
    <m/>
    <m/>
    <n v="16988314498"/>
    <m/>
    <m/>
    <s v="Cacau_CC_07.04"/>
    <n v="1650292602449580"/>
    <s v="Preditivo"/>
    <n v="10738"/>
    <s v="CACAU SHOW CI"/>
    <s v="Não"/>
    <m/>
    <m/>
    <m/>
    <m/>
    <m/>
    <m/>
    <s v="Loraine Rafaella Ricci Dos Santos"/>
    <n v="4486193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7"/>
    <n v="0.5083333333333333"/>
    <d v="1899-12-30T00:02:10"/>
    <x v="0"/>
    <x v="2"/>
    <s v="55"/>
    <x v="2"/>
    <x v="0"/>
    <n v="8680107"/>
    <n v="25449522"/>
    <d v="2022-04-18T12:12:40"/>
    <d v="2022-04-18T12:14:50"/>
    <x v="0"/>
    <s v="BIANCA MOREIRA TERCEIRO"/>
    <n v="17283"/>
    <s v="SARAH DE SOUSA PEREIRA"/>
    <x v="1"/>
    <s v="CLIENTE VAI ANALISAR A PROPOSTA"/>
    <s v="AGENDAMENTO"/>
    <x v="5"/>
    <m/>
    <m/>
    <n v="55996324207"/>
    <n v="55996324207"/>
    <d v="2022-04-18T12:43:00"/>
    <s v="Cacau_CC_06.04"/>
    <n v="1650294740509520"/>
    <s v="Preditivo"/>
    <n v="10738"/>
    <s v="CACAU SHOW CI"/>
    <s v="Não"/>
    <m/>
    <m/>
    <m/>
    <m/>
    <m/>
    <m/>
    <s v="daniele kreutz zwan"/>
    <n v="2787014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7"/>
    <n v="0.51041666666666663"/>
    <d v="1899-12-30T00:02:28"/>
    <x v="0"/>
    <x v="2"/>
    <s v="51"/>
    <x v="2"/>
    <x v="0"/>
    <n v="8680432"/>
    <n v="25426100"/>
    <d v="2022-04-18T12:15:17"/>
    <d v="2022-04-18T12:17:45"/>
    <x v="0"/>
    <s v="BIANCA MOREIRA TERCEIRO"/>
    <n v="17283"/>
    <s v="SARAH DE SOUSA PEREIRA"/>
    <x v="0"/>
    <s v="CONFIRMOU PRESENÇA NA LOJA"/>
    <s v="ACEITE"/>
    <x v="0"/>
    <m/>
    <m/>
    <n v="51992453378"/>
    <m/>
    <m/>
    <s v="Cacau_CC_04.04"/>
    <n v="1650294902513760"/>
    <s v="Preditivo"/>
    <n v="10738"/>
    <s v="CACAU SHOW CI"/>
    <s v="Não"/>
    <m/>
    <m/>
    <m/>
    <m/>
    <m/>
    <m/>
    <s v="Priscila Silva lencina dos santos"/>
    <n v="12787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7"/>
    <n v="0.51458333333333328"/>
    <d v="1899-12-30T00:03:26"/>
    <x v="0"/>
    <x v="2"/>
    <s v="12"/>
    <x v="1"/>
    <x v="1"/>
    <n v="8681174"/>
    <n v="26463208"/>
    <d v="2022-04-18T12:21:35"/>
    <d v="2022-04-18T12:25:01"/>
    <x v="0"/>
    <s v="BIANCA MOREIRA TERCEIRO"/>
    <n v="17283"/>
    <s v="SARAH DE SOUSA PEREIRA"/>
    <x v="0"/>
    <s v="CONFIRMOU PRESENÇA NA LOJA"/>
    <s v="ACEITE"/>
    <x v="0"/>
    <m/>
    <m/>
    <n v="12981121607"/>
    <m/>
    <m/>
    <s v="Cacau_CC_12.04"/>
    <n v="1650295274526360"/>
    <s v="Preditivo"/>
    <n v="10738"/>
    <s v="CACAU SHOW CI"/>
    <s v="Não"/>
    <m/>
    <m/>
    <m/>
    <m/>
    <m/>
    <m/>
    <s v="Raiane Gomes Aguiar"/>
    <n v="51406627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7"/>
    <n v="0.51944444444444449"/>
    <d v="1899-12-30T00:01:33"/>
    <x v="0"/>
    <x v="2"/>
    <s v="16"/>
    <x v="1"/>
    <x v="1"/>
    <n v="8681975"/>
    <n v="24161003"/>
    <d v="2022-04-18T12:28:01"/>
    <d v="2022-04-18T12:29:34"/>
    <x v="0"/>
    <s v="BIANCA MOREIRA TERCEIRO"/>
    <n v="17283"/>
    <s v="SARAH DE SOUSA PEREIRA"/>
    <x v="1"/>
    <s v="PREFERIU FALAR PELO WHATSAPP"/>
    <s v="AGENDAMENTO"/>
    <x v="1"/>
    <m/>
    <m/>
    <n v="16981975459"/>
    <n v="16981975459"/>
    <d v="2022-04-18T12:58:00"/>
    <s v="Cacau_CC_29.03"/>
    <n v="1650295672541150"/>
    <s v="Preditivo"/>
    <n v="10738"/>
    <s v="CACAU SHOW CI"/>
    <s v="Não"/>
    <m/>
    <m/>
    <m/>
    <m/>
    <m/>
    <m/>
    <s v="Larissa Cristina SilvÃ©rio Sliuzas"/>
    <n v="41913429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8"/>
    <n v="0.52222222222222225"/>
    <d v="1899-12-30T00:04:32"/>
    <x v="0"/>
    <x v="2"/>
    <s v="19"/>
    <x v="1"/>
    <x v="1"/>
    <n v="8682623"/>
    <n v="27230990"/>
    <d v="2022-04-18T12:32:24"/>
    <d v="2022-04-18T12:36:56"/>
    <x v="0"/>
    <s v="BIANCA MOREIRA TERCEIRO"/>
    <n v="17283"/>
    <s v="SARAH DE SOUSA PEREIRA"/>
    <x v="0"/>
    <s v="CONFIRMOU PRESENÇA NA LOJA"/>
    <s v="ACEITE"/>
    <x v="0"/>
    <m/>
    <m/>
    <n v="19971253471"/>
    <m/>
    <m/>
    <s v="Cacau_CC_14.04"/>
    <n v="1650295923551630"/>
    <s v="Preditivo"/>
    <n v="10738"/>
    <s v="CACAU SHOW CI"/>
    <s v="Não"/>
    <m/>
    <m/>
    <m/>
    <m/>
    <m/>
    <m/>
    <s v="Marcos Felipe Soares De medeiros"/>
    <n v="16189071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8"/>
    <n v="0.52916666666666667"/>
    <d v="1899-12-30T00:11:39"/>
    <x v="0"/>
    <x v="2"/>
    <s v="48"/>
    <x v="0"/>
    <x v="0"/>
    <n v="8684291"/>
    <n v="24165568"/>
    <d v="2022-04-18T12:42:53"/>
    <d v="2022-04-18T12:54:32"/>
    <x v="0"/>
    <s v="BIANCA MOREIRA TERCEIRO"/>
    <n v="17283"/>
    <s v="SARAH DE SOUSA PEREIRA"/>
    <x v="1"/>
    <s v="PEDIU PARA LIGAR EM OUTRO MOMENTO"/>
    <s v="AGENDAMENTO"/>
    <x v="2"/>
    <m/>
    <m/>
    <n v="48996429846"/>
    <n v="48996429846"/>
    <d v="2022-04-26T13:19:00"/>
    <s v="Cacau_CC_30.03"/>
    <n v="1650296556580570"/>
    <s v="Preditivo"/>
    <n v="10738"/>
    <s v="CACAU SHOW CI"/>
    <s v="Não"/>
    <m/>
    <m/>
    <m/>
    <m/>
    <m/>
    <m/>
    <s v="Renata Modesto de Souza"/>
    <n v="10260178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8"/>
    <n v="0.53749999999999998"/>
    <d v="1899-12-30T00:00:38"/>
    <x v="0"/>
    <x v="2"/>
    <s v="48"/>
    <x v="0"/>
    <x v="0"/>
    <n v="8686046"/>
    <n v="24165568"/>
    <d v="2022-04-18T12:54:51"/>
    <d v="2022-04-18T12:55:29"/>
    <x v="0"/>
    <s v="BIANCA MOREIRA TERCEIRO"/>
    <n v="17283"/>
    <s v="SARAH DE SOUSA PEREIRA"/>
    <x v="0"/>
    <s v="CONFIRMOU PRESENÇA NA LOJA"/>
    <s v="ACEITE"/>
    <x v="0"/>
    <m/>
    <m/>
    <n v="48996429846"/>
    <m/>
    <m/>
    <s v="Cacau_CC_30.03"/>
    <m/>
    <s v="Consulta De Cliente"/>
    <n v="10738"/>
    <s v="CACAU SHOW CI"/>
    <s v="Não"/>
    <m/>
    <m/>
    <m/>
    <m/>
    <m/>
    <m/>
    <s v="Renata Modesto de Souza"/>
    <n v="10260178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8"/>
    <n v="0.54027777777777775"/>
    <d v="1899-12-30T00:01:18"/>
    <x v="0"/>
    <x v="2"/>
    <s v="14"/>
    <x v="1"/>
    <x v="1"/>
    <n v="8686571"/>
    <n v="27202028"/>
    <d v="2022-04-18T12:58:27"/>
    <d v="2022-04-18T12:59:45"/>
    <x v="0"/>
    <s v="BIANCA MOREIRA TERCEIRO"/>
    <n v="17283"/>
    <s v="SARAH DE SOUSA PEREIRA"/>
    <x v="1"/>
    <s v="PEDIU PARA LIGAR EM OUTRO MOMENTO"/>
    <s v="AGENDAMENTO"/>
    <x v="2"/>
    <m/>
    <m/>
    <n v="14981837510"/>
    <n v="14981837510"/>
    <d v="2022-04-18T16:00:00"/>
    <s v="Cacau_CC_13.04"/>
    <n v="1650297496618240"/>
    <s v="Preditivo"/>
    <n v="10738"/>
    <s v="CACAU SHOW CI"/>
    <s v="Não"/>
    <m/>
    <m/>
    <m/>
    <m/>
    <m/>
    <m/>
    <s v="Joana de souza salvador"/>
    <n v="12361110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9"/>
    <n v="0.54652777777777783"/>
    <d v="1899-12-30T00:05:09"/>
    <x v="1"/>
    <x v="2"/>
    <s v="11"/>
    <x v="1"/>
    <x v="1"/>
    <n v="8687835"/>
    <n v="25462231"/>
    <d v="2022-04-18T13:07:49"/>
    <d v="2022-04-18T13:12:58"/>
    <x v="0"/>
    <s v="SILVIO ANTONIO RIBEIRO BRUZACA JUNIOR"/>
    <n v="17286"/>
    <s v="SARAH DE SOUSA PEREIRA"/>
    <x v="0"/>
    <s v="CONFIRMOU PRESENÇA NA LOJA"/>
    <s v="ACEITE"/>
    <x v="0"/>
    <m/>
    <m/>
    <n v="11952426330"/>
    <m/>
    <m/>
    <s v="Cacau_CC_07.04"/>
    <n v="1650298008640000"/>
    <s v="Preditivo"/>
    <n v="10738"/>
    <s v="CACAU SHOW CI"/>
    <s v="Não"/>
    <m/>
    <m/>
    <m/>
    <m/>
    <m/>
    <m/>
    <s v="Aline Ferreira"/>
    <n v="30853960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9"/>
    <n v="0.54305555555555551"/>
    <d v="1899-12-30T00:11:11"/>
    <x v="0"/>
    <x v="2"/>
    <s v="48"/>
    <x v="0"/>
    <x v="0"/>
    <n v="8687117"/>
    <n v="24227860"/>
    <d v="2022-04-18T13:02:22"/>
    <d v="2022-04-18T13:13:33"/>
    <x v="0"/>
    <s v="BIANCA MOREIRA TERCEIRO"/>
    <n v="17283"/>
    <s v="SARAH DE SOUSA PEREIRA"/>
    <x v="1"/>
    <s v="PEDIU PARA LIGAR EM OUTRO MOMENTO"/>
    <s v="AGENDAMENTO"/>
    <x v="2"/>
    <m/>
    <m/>
    <n v="48996438392"/>
    <n v="48996438392"/>
    <d v="2022-04-25T13:42:00"/>
    <s v="Cacau_CC_31.03"/>
    <n v="1650297722627690"/>
    <s v="Preditivo"/>
    <n v="10738"/>
    <s v="CACAU SHOW CI"/>
    <s v="Não"/>
    <m/>
    <m/>
    <m/>
    <m/>
    <m/>
    <m/>
    <s v="Paula Rejane Pereira Santos"/>
    <n v="99671441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9"/>
    <n v="0.55069444444444449"/>
    <d v="1899-12-30T00:02:13"/>
    <x v="0"/>
    <x v="2"/>
    <s v="11"/>
    <x v="1"/>
    <x v="1"/>
    <n v="8688602"/>
    <n v="25449669"/>
    <d v="2022-04-18T13:13:52"/>
    <d v="2022-04-18T13:16:05"/>
    <x v="0"/>
    <s v="BIANCA MOREIRA TERCEIRO"/>
    <n v="17283"/>
    <s v="SARAH DE SOUSA PEREIRA"/>
    <x v="0"/>
    <s v="CONFIRMOU PRESENÇA NA LOJA"/>
    <s v="ACEITE"/>
    <x v="0"/>
    <m/>
    <m/>
    <n v="11947203932"/>
    <m/>
    <m/>
    <s v="Cacau_CC_06.04"/>
    <n v="1650298403655300"/>
    <s v="Preditivo"/>
    <n v="10738"/>
    <s v="CACAU SHOW CI"/>
    <s v="Não"/>
    <m/>
    <m/>
    <m/>
    <m/>
    <m/>
    <m/>
    <s v="Elaine Cristina Da Silva Pires"/>
    <n v="28380640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9"/>
    <n v="0.55555555555555558"/>
    <d v="1899-12-30T00:01:10"/>
    <x v="2"/>
    <x v="2"/>
    <s v="11"/>
    <x v="1"/>
    <x v="1"/>
    <n v="8689354"/>
    <n v="25449525"/>
    <d v="2022-04-18T13:20:15"/>
    <d v="2022-04-18T13:21:25"/>
    <x v="0"/>
    <s v="ANA CAROLLYNE DA CRUZ MIRANDA"/>
    <n v="17281"/>
    <s v="SARAH DE SOUSA PEREIRA"/>
    <x v="1"/>
    <s v="PEDIU PARA LIGAR EM OUTRO MOMENTO"/>
    <s v="AGENDAMENTO"/>
    <x v="2"/>
    <m/>
    <m/>
    <n v="11945841281"/>
    <n v="11945841281"/>
    <d v="2022-04-18T16:00:00"/>
    <s v="Cacau_CC_06.04"/>
    <n v="1650298802676310"/>
    <s v="Preditivo"/>
    <n v="10738"/>
    <s v="CACAU SHOW CI"/>
    <s v="Não"/>
    <m/>
    <m/>
    <m/>
    <m/>
    <m/>
    <m/>
    <s v="Jaqueline Alves Lima"/>
    <n v="4912682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9"/>
    <n v="0.55347222222222225"/>
    <d v="1899-12-30T00:05:23"/>
    <x v="0"/>
    <x v="2"/>
    <s v="13"/>
    <x v="1"/>
    <x v="1"/>
    <n v="8689074"/>
    <n v="25426058"/>
    <d v="2022-04-18T13:17:46"/>
    <d v="2022-04-18T13:23:09"/>
    <x v="0"/>
    <s v="BIANCA MOREIRA TERCEIRO"/>
    <n v="17283"/>
    <s v="SARAH DE SOUSA PEREIRA"/>
    <x v="1"/>
    <s v="CLIENTE VAI ANALISAR A PROPOSTA"/>
    <s v="AGENDAMENTO"/>
    <x v="5"/>
    <m/>
    <m/>
    <n v="13991499710"/>
    <n v="13991499710"/>
    <d v="2022-04-18T13:52:00"/>
    <s v="Cacau_CC_04.04"/>
    <n v="1650298652668250"/>
    <s v="Preditivo"/>
    <n v="10738"/>
    <s v="CACAU SHOW CI"/>
    <s v="Não"/>
    <m/>
    <m/>
    <m/>
    <m/>
    <m/>
    <m/>
    <s v="Gabryelle Rocha da ConceiÃ§Ã£o"/>
    <n v="155007047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9"/>
    <n v="0.55555555555555558"/>
    <d v="1899-12-30T00:04:48"/>
    <x v="1"/>
    <x v="2"/>
    <s v="18"/>
    <x v="1"/>
    <x v="1"/>
    <n v="8689385"/>
    <n v="26463333"/>
    <d v="2022-04-18T13:20:32"/>
    <d v="2022-04-18T13:25:20"/>
    <x v="0"/>
    <s v="SILVIO ANTONIO RIBEIRO BRUZACA JUNIOR"/>
    <n v="17286"/>
    <s v="SARAH DE SOUSA PEREIRA"/>
    <x v="0"/>
    <s v="CONFIRMOU PRESENÇA NA LOJA"/>
    <s v="ACEITE"/>
    <x v="0"/>
    <m/>
    <m/>
    <n v="18996400533"/>
    <m/>
    <m/>
    <s v="Cacau_CC_12.04"/>
    <n v="1650298805676510"/>
    <s v="Preditivo"/>
    <n v="10738"/>
    <s v="CACAU SHOW CI"/>
    <s v="Não"/>
    <m/>
    <m/>
    <m/>
    <m/>
    <m/>
    <m/>
    <s v="Pamela"/>
    <n v="52307525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2"/>
    <n v="0.60486111111111118"/>
    <d v="1899-12-30T00:06:57"/>
    <x v="2"/>
    <x v="2"/>
    <s v="17"/>
    <x v="1"/>
    <x v="1"/>
    <n v="8697218"/>
    <n v="27637515"/>
    <d v="2022-04-18T14:31:08"/>
    <d v="2022-04-18T14:38:05"/>
    <x v="0"/>
    <s v="ANA CAROLLYNE DA CRUZ MIRANDA"/>
    <n v="17281"/>
    <s v="SARAH DE SOUSA PEREIRA"/>
    <x v="0"/>
    <s v="CONFIRMOU PRESENÇA NA LOJA"/>
    <s v="ACEITE"/>
    <x v="0"/>
    <m/>
    <m/>
    <n v="17997637025"/>
    <m/>
    <m/>
    <s v="Cacau_CC_18.04"/>
    <n v="1650303052727910"/>
    <s v="Preditivo"/>
    <n v="10738"/>
    <s v="CACAU SHOW CI"/>
    <s v="Não"/>
    <m/>
    <m/>
    <m/>
    <m/>
    <m/>
    <m/>
    <s v="Desiree machado Rodrigues"/>
    <n v="38466552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2"/>
    <n v="0.60625000000000007"/>
    <d v="1899-12-30T00:04:31"/>
    <x v="1"/>
    <x v="2"/>
    <s v="11"/>
    <x v="1"/>
    <x v="1"/>
    <n v="8697442"/>
    <n v="27637560"/>
    <d v="2022-04-18T14:33:34"/>
    <d v="2022-04-18T14:38:05"/>
    <x v="0"/>
    <s v="SILVIO ANTONIO RIBEIRO BRUZACA JUNIOR"/>
    <n v="17286"/>
    <s v="SARAH DE SOUSA PEREIRA"/>
    <x v="0"/>
    <s v="CONFIRMOU PRESENÇA NA LOJA"/>
    <s v="ACEITE"/>
    <x v="0"/>
    <m/>
    <m/>
    <n v="11948522725"/>
    <m/>
    <m/>
    <s v="Cacau_CC_18.04"/>
    <n v="1650303195729620"/>
    <s v="Preditivo"/>
    <n v="10738"/>
    <s v="CACAU SHOW CI"/>
    <s v="Não"/>
    <m/>
    <m/>
    <m/>
    <m/>
    <m/>
    <m/>
    <s v="Danielle da Silva Nascimento Francisco"/>
    <n v="36749182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2"/>
    <n v="0.60972222222222217"/>
    <d v="1899-12-30T00:04:19"/>
    <x v="2"/>
    <x v="2"/>
    <s v="11"/>
    <x v="1"/>
    <x v="1"/>
    <n v="8697872"/>
    <n v="27637627"/>
    <d v="2022-04-18T14:38:29"/>
    <d v="2022-04-18T14:42:48"/>
    <x v="0"/>
    <s v="ANA CAROLLYNE DA CRUZ MIRANDA"/>
    <n v="17281"/>
    <s v="SARAH DE SOUSA PEREIRA"/>
    <x v="1"/>
    <s v="CLIENTE VAI ANALISAR A PROPOSTA"/>
    <s v="AGENDAMENTO"/>
    <x v="5"/>
    <m/>
    <m/>
    <n v="11994152730"/>
    <n v="11994152730"/>
    <d v="2022-04-18T15:11:00"/>
    <s v="Cacau_CC_18.04"/>
    <n v="1650303502735010"/>
    <s v="Preditivo"/>
    <n v="10738"/>
    <s v="CACAU SHOW CI"/>
    <s v="Não"/>
    <m/>
    <m/>
    <m/>
    <m/>
    <m/>
    <m/>
    <s v="Wellington Manoel de Sales"/>
    <n v="21273442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2"/>
    <n v="0.60972222222222217"/>
    <d v="1899-12-30T00:04:27"/>
    <x v="1"/>
    <x v="2"/>
    <s v="11"/>
    <x v="1"/>
    <x v="1"/>
    <n v="8697901"/>
    <n v="27637635"/>
    <d v="2022-04-18T14:38:50"/>
    <d v="2022-04-18T14:43:17"/>
    <x v="0"/>
    <s v="SILVIO ANTONIO RIBEIRO BRUZACA JUNIOR"/>
    <n v="17286"/>
    <s v="SARAH DE SOUSA PEREIRA"/>
    <x v="0"/>
    <s v="CONFIRMOU PRESENÇA NA LOJA"/>
    <s v="ACEITE"/>
    <x v="0"/>
    <m/>
    <m/>
    <n v="11987834100"/>
    <m/>
    <m/>
    <s v="Cacau_CC_18.04"/>
    <n v="1650303520736830"/>
    <s v="Preditivo"/>
    <n v="10738"/>
    <s v="CACAU SHOW CI"/>
    <s v="Não"/>
    <m/>
    <m/>
    <m/>
    <m/>
    <m/>
    <m/>
    <s v="Ederson de freitas leite"/>
    <n v="50827461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2"/>
    <n v="0.61319444444444449"/>
    <d v="1899-12-30T00:01:31"/>
    <x v="2"/>
    <x v="2"/>
    <s v="14"/>
    <x v="1"/>
    <x v="1"/>
    <n v="8698366"/>
    <n v="27637695"/>
    <d v="2022-04-18T14:43:40"/>
    <d v="2022-04-18T14:45:11"/>
    <x v="0"/>
    <s v="ANA CAROLLYNE DA CRUZ MIRANDA"/>
    <n v="17281"/>
    <s v="SARAH DE SOUSA PEREIRA"/>
    <x v="1"/>
    <s v="PEDIU PARA LIGAR EM OUTRO MOMENTO"/>
    <s v="AGENDAMENTO"/>
    <x v="2"/>
    <m/>
    <m/>
    <n v="14996151479"/>
    <n v="14996151479"/>
    <d v="2022-04-18T15:30:00"/>
    <s v="Cacau_CC_18.04"/>
    <n v="1650303796749820"/>
    <s v="Preditivo"/>
    <n v="10738"/>
    <s v="CACAU SHOW CI"/>
    <s v="Não"/>
    <m/>
    <m/>
    <m/>
    <m/>
    <m/>
    <m/>
    <s v="Giovana Ferreira de Jesus"/>
    <n v="51875410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2"/>
    <n v="0.61597222222222225"/>
    <d v="1899-12-30T00:04:36"/>
    <x v="2"/>
    <x v="2"/>
    <s v="13"/>
    <x v="1"/>
    <x v="1"/>
    <n v="8698707"/>
    <n v="27637781"/>
    <d v="2022-04-18T14:47:11"/>
    <d v="2022-04-18T14:51:47"/>
    <x v="0"/>
    <s v="ANA CAROLLYNE DA CRUZ MIRANDA"/>
    <n v="17281"/>
    <s v="SARAH DE SOUSA PEREIRA"/>
    <x v="1"/>
    <s v="CLIENTE VAI ANALISAR A PROPOSTA"/>
    <s v="AGENDAMENTO"/>
    <x v="5"/>
    <m/>
    <m/>
    <n v="13981750571"/>
    <n v="13981750571"/>
    <d v="2022-04-18T15:21:00"/>
    <s v="Cacau_CC_18.04"/>
    <n v="1650304012760400"/>
    <s v="Preditivo"/>
    <n v="10738"/>
    <s v="CACAU SHOW CI"/>
    <s v="Não"/>
    <m/>
    <m/>
    <m/>
    <m/>
    <m/>
    <m/>
    <s v="Tatiane Vasques de Oliveira Silva"/>
    <n v="3361811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2"/>
    <n v="0.61944444444444446"/>
    <d v="1899-12-30T00:01:20"/>
    <x v="2"/>
    <x v="2"/>
    <s v="47"/>
    <x v="0"/>
    <x v="0"/>
    <n v="8699171"/>
    <n v="27637856"/>
    <d v="2022-04-18T14:52:10"/>
    <d v="2022-04-18T14:53:30"/>
    <x v="0"/>
    <s v="ANA CAROLLYNE DA CRUZ MIRANDA"/>
    <n v="17281"/>
    <s v="SARAH DE SOUSA PEREIRA"/>
    <x v="1"/>
    <s v="PEDIU PARA LIGAR EM OUTRO MOMENTO"/>
    <s v="AGENDAMENTO"/>
    <x v="2"/>
    <m/>
    <m/>
    <n v="47997562917"/>
    <n v="47997562917"/>
    <d v="2022-04-19T15:23:00"/>
    <s v="Cacau_CC_18.04"/>
    <n v="1650304313776730"/>
    <s v="Preditivo"/>
    <n v="10738"/>
    <s v="CACAU SHOW CI"/>
    <s v="Não"/>
    <m/>
    <m/>
    <m/>
    <m/>
    <m/>
    <m/>
    <s v="Felipe da Silva kienen"/>
    <n v="1127675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2"/>
    <n v="0.62013888888888891"/>
    <d v="1899-12-30T00:03:34"/>
    <x v="2"/>
    <x v="2"/>
    <s v="19"/>
    <x v="1"/>
    <x v="1"/>
    <n v="8699305"/>
    <n v="27637883"/>
    <d v="2022-04-18T14:53:43"/>
    <d v="2022-04-18T14:57:17"/>
    <x v="0"/>
    <s v="ANA CAROLLYNE DA CRUZ MIRANDA"/>
    <n v="17281"/>
    <s v="SARAH DE SOUSA PEREIRA"/>
    <x v="0"/>
    <s v="CONFIRMOU PRESENÇA NA LOJA"/>
    <s v="ACEITE"/>
    <x v="0"/>
    <m/>
    <m/>
    <n v="19998706493"/>
    <m/>
    <m/>
    <s v="Cacau_CC_18.04"/>
    <n v="1650304410782350"/>
    <s v="Preditivo"/>
    <n v="10738"/>
    <s v="CACAU SHOW CI"/>
    <s v="Não"/>
    <m/>
    <m/>
    <m/>
    <m/>
    <m/>
    <m/>
    <s v="Carina de Oliveira Santana"/>
    <n v="3462329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2"/>
    <n v="0.62291666666666667"/>
    <d v="1899-12-30T00:00:46"/>
    <x v="2"/>
    <x v="2"/>
    <s v="48"/>
    <x v="0"/>
    <x v="0"/>
    <n v="8699714"/>
    <n v="27637922"/>
    <d v="2022-04-18T14:57:58"/>
    <d v="2022-04-18T14:58:44"/>
    <x v="0"/>
    <s v="ANA CAROLLYNE DA CRUZ MIRANDA"/>
    <n v="17281"/>
    <s v="SARAH DE SOUSA PEREIRA"/>
    <x v="1"/>
    <s v="PEDIU PARA LIGAR EM OUTRO MOMENTO"/>
    <s v="AGENDAMENTO"/>
    <x v="2"/>
    <m/>
    <m/>
    <n v="48991398504"/>
    <n v="48991398504"/>
    <d v="2022-04-18T18:00:00"/>
    <s v="Cacau_CC_18.04"/>
    <n v="1650304657797450"/>
    <s v="Preditivo"/>
    <n v="10738"/>
    <s v="CACAU SHOW CI"/>
    <s v="Não"/>
    <m/>
    <m/>
    <m/>
    <m/>
    <m/>
    <m/>
    <s v="Lisiane machado de lima"/>
    <n v="2441857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2"/>
    <n v="0.62430555555555556"/>
    <d v="1899-12-30T00:01:10"/>
    <x v="2"/>
    <x v="2"/>
    <s v="47"/>
    <x v="0"/>
    <x v="0"/>
    <n v="8699854"/>
    <n v="27637932"/>
    <d v="2022-04-18T14:59:26"/>
    <d v="2022-04-18T15:00:36"/>
    <x v="0"/>
    <s v="ANA CAROLLYNE DA CRUZ MIRANDA"/>
    <n v="17281"/>
    <s v="SARAH DE SOUSA PEREIRA"/>
    <x v="1"/>
    <s v="PEDIU PARA LIGAR EM OUTRO MOMENTO"/>
    <s v="AGENDAMENTO"/>
    <x v="2"/>
    <m/>
    <m/>
    <n v="47997735093"/>
    <n v="47997735093"/>
    <d v="2022-04-18T16:00:00"/>
    <s v="Cacau_CC_18.04"/>
    <n v="1650304747803850"/>
    <s v="Preditivo"/>
    <n v="10738"/>
    <s v="CACAU SHOW CI"/>
    <s v="Não"/>
    <m/>
    <m/>
    <m/>
    <m/>
    <m/>
    <m/>
    <s v="Fabiane Aparecida Padilha"/>
    <n v="1583495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3"/>
    <n v="0.62708333333333333"/>
    <d v="1899-12-30T00:01:06"/>
    <x v="2"/>
    <x v="2"/>
    <s v="14"/>
    <x v="1"/>
    <x v="1"/>
    <n v="8700141"/>
    <n v="25386663"/>
    <d v="2022-04-18T15:03:18"/>
    <d v="2022-04-18T15:04:24"/>
    <x v="0"/>
    <s v="ANA CAROLLYNE DA CRUZ MIRANDA"/>
    <n v="17281"/>
    <s v="SARAH DE SOUSA PEREIRA"/>
    <x v="1"/>
    <s v="SOBRE HORÁRIOS DE ATENDIMENTO"/>
    <s v="AGENDAMENTO"/>
    <x v="4"/>
    <m/>
    <m/>
    <n v="14991879368"/>
    <n v="14991879368"/>
    <d v="2022-04-18T15:34:00"/>
    <s v="Cacau_CC_01.04"/>
    <n v="1650304976816060"/>
    <s v="Preditivo"/>
    <n v="10738"/>
    <s v="CACAU SHOW CI"/>
    <s v="Não"/>
    <m/>
    <m/>
    <m/>
    <m/>
    <m/>
    <m/>
    <s v="Ana Carolina de Oliveira"/>
    <n v="541198438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3"/>
    <n v="0.63263888888888886"/>
    <d v="1899-12-30T00:01:10"/>
    <x v="2"/>
    <x v="2"/>
    <s v="16"/>
    <x v="1"/>
    <x v="1"/>
    <n v="8700770"/>
    <n v="25462153"/>
    <d v="2022-04-18T15:11:19"/>
    <d v="2022-04-18T15:12:29"/>
    <x v="0"/>
    <s v="ANA CAROLLYNE DA CRUZ MIRANDA"/>
    <n v="17281"/>
    <s v="SARAH DE SOUSA PEREIRA"/>
    <x v="1"/>
    <s v="PEDIU PARA LIGAR EM OUTRO MOMENTO"/>
    <s v="AGENDAMENTO"/>
    <x v="2"/>
    <m/>
    <m/>
    <n v="16991679286"/>
    <n v="16991679286"/>
    <d v="2022-04-18T15:42:00"/>
    <s v="Cacau_CC_07.04"/>
    <n v="1650305457848030"/>
    <s v="Preditivo"/>
    <n v="10738"/>
    <s v="CACAU SHOW CI"/>
    <s v="Não"/>
    <m/>
    <m/>
    <m/>
    <m/>
    <m/>
    <m/>
    <s v="Flaviane Cristina Silva"/>
    <n v="38413232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3"/>
    <n v="0.63888888888888895"/>
    <d v="1899-12-30T00:01:32"/>
    <x v="2"/>
    <x v="2"/>
    <s v="11"/>
    <x v="1"/>
    <x v="1"/>
    <n v="8701829"/>
    <n v="25724832"/>
    <d v="2022-04-18T15:20:28"/>
    <d v="2022-04-18T15:22:00"/>
    <x v="0"/>
    <s v="ANA CAROLLYNE DA CRUZ MIRANDA"/>
    <n v="17281"/>
    <s v="SARAH DE SOUSA PEREIRA"/>
    <x v="1"/>
    <s v="PREFERIU FALAR PELO WHATSAPP"/>
    <s v="AGENDAMENTO"/>
    <x v="1"/>
    <m/>
    <m/>
    <n v="11992634512"/>
    <n v="11992634512"/>
    <d v="2022-04-18T15:51:00"/>
    <s v="Cacau_CC_11.04"/>
    <n v="1650306011899100"/>
    <s v="Preditivo"/>
    <n v="10738"/>
    <s v="CACAU SHOW CI"/>
    <s v="Não"/>
    <m/>
    <m/>
    <m/>
    <m/>
    <m/>
    <m/>
    <s v="Ana Paula de Sousa"/>
    <n v="6246015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3"/>
    <n v="0.64027777777777783"/>
    <d v="1899-12-30T00:04:13"/>
    <x v="2"/>
    <x v="2"/>
    <s v="47"/>
    <x v="0"/>
    <x v="0"/>
    <n v="8702089"/>
    <n v="26463202"/>
    <d v="2022-04-18T15:22:45"/>
    <d v="2022-04-18T15:26:58"/>
    <x v="0"/>
    <s v="ANA CAROLLYNE DA CRUZ MIRANDA"/>
    <n v="17281"/>
    <s v="SARAH DE SOUSA PEREIRA"/>
    <x v="1"/>
    <s v="CLIENTE VAI ANALISAR A PROPOSTA"/>
    <s v="AGENDAMENTO"/>
    <x v="5"/>
    <m/>
    <m/>
    <n v="47996448139"/>
    <n v="47996448139"/>
    <d v="2022-04-18T15:56:00"/>
    <s v="Cacau_CC_12.04"/>
    <n v="1650306144916150"/>
    <s v="Preditivo"/>
    <n v="10738"/>
    <s v="CACAU SHOW CI"/>
    <s v="Não"/>
    <m/>
    <m/>
    <m/>
    <m/>
    <m/>
    <m/>
    <s v="Janaina aparecida da Silva lima"/>
    <n v="8591282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3"/>
    <n v="0.64513888888888882"/>
    <d v="1899-12-30T00:02:33"/>
    <x v="2"/>
    <x v="2"/>
    <s v="19"/>
    <x v="1"/>
    <x v="1"/>
    <n v="8702780"/>
    <n v="25426241"/>
    <d v="2022-04-18T15:29:33"/>
    <d v="2022-04-18T15:32:06"/>
    <x v="0"/>
    <s v="ANA CAROLLYNE DA CRUZ MIRANDA"/>
    <n v="17281"/>
    <s v="SARAH DE SOUSA PEREIRA"/>
    <x v="2"/>
    <s v="KIT COM VALOR ALTO"/>
    <s v="RECUSA"/>
    <x v="13"/>
    <m/>
    <m/>
    <n v="19981624756"/>
    <m/>
    <m/>
    <s v="Cacau_CC_04.04"/>
    <n v="1650306548968440"/>
    <s v="Preditivo"/>
    <n v="10738"/>
    <s v="CACAU SHOW CI"/>
    <s v="Não"/>
    <m/>
    <m/>
    <m/>
    <m/>
    <m/>
    <m/>
    <s v="TÃ¡bata Larissa GialorenÃ§o"/>
    <n v="35246386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4"/>
    <n v="0.65"/>
    <d v="1899-12-30T00:02:10"/>
    <x v="2"/>
    <x v="2"/>
    <s v="19"/>
    <x v="1"/>
    <x v="1"/>
    <n v="8703616"/>
    <n v="24073044"/>
    <d v="2022-04-18T15:36:31"/>
    <d v="2022-04-18T15:38:41"/>
    <x v="0"/>
    <s v="ANA CAROLLYNE DA CRUZ MIRANDA"/>
    <n v="17281"/>
    <s v="SARAH DE SOUSA PEREIRA"/>
    <x v="1"/>
    <s v="PREFERIU FALAR PELO WHATSAPP"/>
    <s v="AGENDAMENTO"/>
    <x v="1"/>
    <m/>
    <m/>
    <n v="19991728444"/>
    <n v="19991728444"/>
    <d v="2022-04-18T16:08:00"/>
    <s v="Cacau_CC_28.03"/>
    <n v="1.65030697110256E+16"/>
    <s v="Preditivo"/>
    <n v="10738"/>
    <s v="CACAU SHOW CI"/>
    <s v="Não"/>
    <m/>
    <m/>
    <m/>
    <m/>
    <m/>
    <m/>
    <s v="Hebert Felippe Rodrigues"/>
    <n v="37658312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4"/>
    <n v="0.65833333333333333"/>
    <d v="1899-12-30T00:00:11"/>
    <x v="2"/>
    <x v="2"/>
    <s v="11"/>
    <x v="1"/>
    <x v="1"/>
    <n v="8705167"/>
    <n v="25462177"/>
    <d v="2022-04-18T15:48:58"/>
    <d v="2022-04-18T15:49:09"/>
    <x v="0"/>
    <s v="ANA CAROLLYNE DA CRUZ MIRANDA"/>
    <n v="17281"/>
    <s v="SARAH DE SOUSA PEREIRA"/>
    <x v="1"/>
    <s v="PREFERIU FALAR PELO WHATSAPP"/>
    <s v="AGENDAMENTO"/>
    <x v="1"/>
    <m/>
    <m/>
    <n v="11943196667"/>
    <n v="11943196667"/>
    <d v="2022-04-18T16:19:00"/>
    <s v="Cacau_CC_07.04"/>
    <n v="1.6503076331112E+16"/>
    <s v="Preditivo"/>
    <n v="10738"/>
    <s v="CACAU SHOW CI"/>
    <s v="Não"/>
    <m/>
    <m/>
    <m/>
    <m/>
    <m/>
    <m/>
    <s v="Kamilla Nascimento Santos Garcia"/>
    <n v="44585410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5"/>
    <n v="0.6777777777777777"/>
    <d v="1899-12-30T00:07:40"/>
    <x v="2"/>
    <x v="2"/>
    <s v="54"/>
    <x v="2"/>
    <x v="0"/>
    <n v="8708155"/>
    <n v="24072713"/>
    <d v="2022-04-18T16:16:01"/>
    <d v="2022-04-18T16:23:41"/>
    <x v="0"/>
    <s v="ANA CAROLLYNE DA CRUZ MIRANDA"/>
    <n v="17281"/>
    <s v="SARAH DE SOUSA PEREIRA"/>
    <x v="0"/>
    <s v="CONFIRMOU PRESENÇA NA LOJA"/>
    <s v="ACEITE"/>
    <x v="0"/>
    <m/>
    <m/>
    <n v="54996099158"/>
    <m/>
    <m/>
    <s v="Cacau_CC_28.03"/>
    <n v="1.65030934613076E+16"/>
    <s v="Preditivo"/>
    <n v="10738"/>
    <s v="CACAU SHOW CI"/>
    <s v="Não"/>
    <m/>
    <m/>
    <m/>
    <m/>
    <m/>
    <m/>
    <s v="Joice da Silva Carvalho de Souza"/>
    <n v="8609688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6"/>
    <n v="0.6958333333333333"/>
    <d v="1899-12-30T00:01:31"/>
    <x v="1"/>
    <x v="2"/>
    <s v="19"/>
    <x v="1"/>
    <x v="1"/>
    <n v="8711091"/>
    <n v="25386650"/>
    <d v="2022-04-18T16:42:01"/>
    <d v="2022-04-18T16:43:32"/>
    <x v="0"/>
    <s v="SILVIO ANTONIO RIBEIRO BRUZACA JUNIOR"/>
    <n v="17286"/>
    <s v="SARAH DE SOUSA PEREIRA"/>
    <x v="1"/>
    <s v="PEDIU PARA LIGAR EM OUTRO MOMENTO"/>
    <s v="AGENDAMENTO"/>
    <x v="2"/>
    <m/>
    <m/>
    <n v="19992227003"/>
    <n v="19992227003"/>
    <d v="2022-04-18T18:15:00"/>
    <s v="Cacau_CC_01.04"/>
    <n v="1.6503108951509E+16"/>
    <s v="Preditivo"/>
    <n v="10738"/>
    <s v="CACAU SHOW CI"/>
    <s v="Não"/>
    <m/>
    <m/>
    <m/>
    <m/>
    <m/>
    <m/>
    <s v="Karen Cristina Godoi de Paiva"/>
    <n v="39346489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6"/>
    <n v="0.6972222222222223"/>
    <d v="1899-12-30T00:05:31"/>
    <x v="1"/>
    <x v="2"/>
    <s v="11"/>
    <x v="1"/>
    <x v="1"/>
    <n v="8711375"/>
    <n v="24227949"/>
    <d v="2022-04-18T16:44:34"/>
    <d v="2022-04-18T16:50:05"/>
    <x v="0"/>
    <s v="SILVIO ANTONIO RIBEIRO BRUZACA JUNIOR"/>
    <n v="17286"/>
    <s v="SARAH DE SOUSA PEREIRA"/>
    <x v="0"/>
    <s v="CONFIRMOU PRESENÇA NA LOJA"/>
    <s v="ACEITE"/>
    <x v="0"/>
    <m/>
    <m/>
    <n v="11945877554"/>
    <m/>
    <m/>
    <s v="Cacau_CC_31.03"/>
    <n v="1.65031105315282E+16"/>
    <s v="Preditivo"/>
    <n v="10738"/>
    <s v="CACAU SHOW CI"/>
    <s v="Não"/>
    <m/>
    <m/>
    <m/>
    <m/>
    <m/>
    <m/>
    <s v="Matheus da Silva Dias"/>
    <n v="37449371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7"/>
    <n v="0.71388888888888891"/>
    <d v="1899-12-30T00:01:30"/>
    <x v="2"/>
    <x v="2"/>
    <s v="55"/>
    <x v="2"/>
    <x v="0"/>
    <n v="8713238"/>
    <n v="26463214"/>
    <d v="2022-04-18T17:08:57"/>
    <d v="2022-04-18T17:10:27"/>
    <x v="0"/>
    <s v="ANA CAROLLYNE DA CRUZ MIRANDA"/>
    <n v="17281"/>
    <s v="SARAH DE SOUSA PEREIRA"/>
    <x v="0"/>
    <s v="CONFIRMOU PRESENÇA NA LOJA"/>
    <s v="ACEITE"/>
    <x v="0"/>
    <m/>
    <m/>
    <n v="55997016421"/>
    <m/>
    <m/>
    <s v="Cacau_CC_12.04"/>
    <n v="1.65031251316705E+16"/>
    <s v="Preditivo"/>
    <n v="10738"/>
    <s v="CACAU SHOW CI"/>
    <s v="Não"/>
    <m/>
    <m/>
    <m/>
    <m/>
    <m/>
    <m/>
    <s v="Ibsen Thais Rafael Portolann"/>
    <n v="9927019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7"/>
    <n v="0.71597222222222223"/>
    <d v="1899-12-30T00:01:46"/>
    <x v="2"/>
    <x v="2"/>
    <s v="16"/>
    <x v="1"/>
    <x v="1"/>
    <n v="8713362"/>
    <n v="25426381"/>
    <d v="2022-04-18T17:11:06"/>
    <d v="2022-04-18T17:12:52"/>
    <x v="0"/>
    <s v="ANA CAROLLYNE DA CRUZ MIRANDA"/>
    <n v="17281"/>
    <s v="SARAH DE SOUSA PEREIRA"/>
    <x v="1"/>
    <s v="PEDIU PARA LIGAR EM OUTRO MOMENTO"/>
    <s v="AGENDAMENTO"/>
    <x v="2"/>
    <m/>
    <m/>
    <n v="16997567662"/>
    <n v="16997567662"/>
    <d v="2022-04-18T18:00:00"/>
    <s v="Cacau_CC_05.04"/>
    <n v="1.65031264916764E+16"/>
    <s v="Preditivo"/>
    <n v="10738"/>
    <s v="CACAU SHOW CI"/>
    <s v="Não"/>
    <m/>
    <m/>
    <m/>
    <m/>
    <m/>
    <m/>
    <s v="Naiara apacida Ramos"/>
    <n v="59871767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7"/>
    <n v="0.71666666666666667"/>
    <d v="1899-12-30T00:02:55"/>
    <x v="1"/>
    <x v="2"/>
    <s v="11"/>
    <x v="1"/>
    <x v="1"/>
    <n v="8713454"/>
    <n v="24073088"/>
    <d v="2022-04-18T17:12:06"/>
    <d v="2022-04-18T17:15:01"/>
    <x v="0"/>
    <s v="SILVIO ANTONIO RIBEIRO BRUZACA JUNIOR"/>
    <n v="17286"/>
    <s v="SARAH DE SOUSA PEREIRA"/>
    <x v="1"/>
    <s v="PEDIU PARA LIGAR EM OUTRO MOMENTO"/>
    <s v="AGENDAMENTO"/>
    <x v="2"/>
    <m/>
    <m/>
    <n v="11993561932"/>
    <n v="11993561932"/>
    <d v="2022-04-18T19:00:00"/>
    <s v="Cacau_CC_28.03"/>
    <n v="1.65031271316802E+16"/>
    <s v="Preditivo"/>
    <n v="10738"/>
    <s v="CACAU SHOW CI"/>
    <s v="Não"/>
    <m/>
    <m/>
    <m/>
    <m/>
    <m/>
    <m/>
    <s v="Joice dos Santos freire"/>
    <n v="49754707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7"/>
    <n v="0.71944444444444444"/>
    <d v="1899-12-30T00:03:17"/>
    <x v="1"/>
    <x v="2"/>
    <s v="18"/>
    <x v="1"/>
    <x v="1"/>
    <n v="8713849"/>
    <n v="24073163"/>
    <d v="2022-04-18T17:16:59"/>
    <d v="2022-04-18T17:20:16"/>
    <x v="0"/>
    <s v="SILVIO ANTONIO RIBEIRO BRUZACA JUNIOR"/>
    <n v="17286"/>
    <s v="SARAH DE SOUSA PEREIRA"/>
    <x v="2"/>
    <s v="INSATISFEITO - LOJA"/>
    <s v="RECUSA"/>
    <x v="7"/>
    <m/>
    <m/>
    <n v="18996617493"/>
    <m/>
    <m/>
    <s v="Cacau_CC_28.03"/>
    <n v="1.65031300817075E+16"/>
    <s v="Preditivo"/>
    <n v="10738"/>
    <s v="CACAU SHOW CI"/>
    <s v="Não"/>
    <m/>
    <m/>
    <m/>
    <m/>
    <m/>
    <m/>
    <s v="Maria LÃºcia Garcia"/>
    <n v="251170888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7"/>
    <n v="0.72222222222222221"/>
    <d v="1899-12-30T00:02:23"/>
    <x v="1"/>
    <x v="2"/>
    <s v="16"/>
    <x v="1"/>
    <x v="1"/>
    <n v="8714166"/>
    <n v="26463289"/>
    <d v="2022-04-18T17:20:41"/>
    <d v="2022-04-18T17:23:04"/>
    <x v="0"/>
    <s v="SILVIO ANTONIO RIBEIRO BRUZACA JUNIOR"/>
    <n v="17286"/>
    <s v="SARAH DE SOUSA PEREIRA"/>
    <x v="1"/>
    <s v="PEDIU PARA LIGAR EM OUTRO MOMENTO"/>
    <s v="AGENDAMENTO"/>
    <x v="2"/>
    <m/>
    <m/>
    <n v="16994108834"/>
    <n v="16994108834"/>
    <d v="2022-04-18T18:50:00"/>
    <s v="Cacau_CC_12.04"/>
    <n v="1.65031321517295E+16"/>
    <s v="Preditivo"/>
    <n v="10738"/>
    <s v="CACAU SHOW CI"/>
    <s v="Não"/>
    <m/>
    <m/>
    <m/>
    <m/>
    <m/>
    <m/>
    <s v="Julia dos Santos"/>
    <n v="32291412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7"/>
    <n v="0.72222222222222221"/>
    <d v="1899-12-30T00:08:57"/>
    <x v="2"/>
    <x v="2"/>
    <s v="51"/>
    <x v="2"/>
    <x v="0"/>
    <n v="8714121"/>
    <n v="25724478"/>
    <d v="2022-04-18T17:20:03"/>
    <d v="2022-04-18T17:29:00"/>
    <x v="0"/>
    <s v="ANA CAROLLYNE DA CRUZ MIRANDA"/>
    <n v="17281"/>
    <s v="SARAH DE SOUSA PEREIRA"/>
    <x v="1"/>
    <s v="PREFERIU FALAR PELO WHATSAPP"/>
    <s v="AGENDAMENTO"/>
    <x v="1"/>
    <m/>
    <m/>
    <n v="51981477171"/>
    <n v="51981477171"/>
    <d v="2022-04-18T17:58:00"/>
    <s v="Cacau_CC_11.04"/>
    <n v="1.65031318917274E+16"/>
    <s v="Preditivo"/>
    <n v="10738"/>
    <s v="CACAU SHOW CI"/>
    <s v="Não"/>
    <m/>
    <m/>
    <m/>
    <m/>
    <m/>
    <m/>
    <s v="Cristiane da Silva"/>
    <n v="96683538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8"/>
    <n v="0.73125000000000007"/>
    <d v="1899-12-30T00:02:40"/>
    <x v="2"/>
    <x v="2"/>
    <s v="17"/>
    <x v="1"/>
    <x v="1"/>
    <n v="8715194"/>
    <n v="21590476"/>
    <d v="2022-04-18T17:33:26"/>
    <d v="2022-04-18T17:36:06"/>
    <x v="0"/>
    <s v="ANA CAROLLYNE DA CRUZ MIRANDA"/>
    <n v="17281"/>
    <s v="SARAH DE SOUSA PEREIRA"/>
    <x v="1"/>
    <s v="CLIENTE VAI ANALISAR A PROPOSTA"/>
    <s v="AGENDAMENTO"/>
    <x v="5"/>
    <m/>
    <m/>
    <n v="17991790898"/>
    <n v="17991790898"/>
    <d v="2022-04-18T18:06:00"/>
    <s v="CC_04.03"/>
    <n v="1.65031398018079E+16"/>
    <s v="Preditivo"/>
    <n v="10738"/>
    <s v="CACAU SHOW CI"/>
    <s v="Não"/>
    <m/>
    <m/>
    <m/>
    <m/>
    <m/>
    <m/>
    <s v="Daniela Ap Alves Farias de Melo Custodio"/>
    <n v="34228592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8"/>
    <n v="0.73333333333333339"/>
    <d v="1899-12-30T00:01:40"/>
    <x v="2"/>
    <x v="2"/>
    <s v="12"/>
    <x v="1"/>
    <x v="1"/>
    <n v="8715424"/>
    <n v="26463189"/>
    <d v="2022-04-18T17:36:29"/>
    <d v="2022-04-18T17:38:09"/>
    <x v="0"/>
    <s v="ANA CAROLLYNE DA CRUZ MIRANDA"/>
    <n v="17281"/>
    <s v="SARAH DE SOUSA PEREIRA"/>
    <x v="1"/>
    <s v="PEDIU PARA LIGAR EM OUTRO MOMENTO"/>
    <s v="AGENDAMENTO"/>
    <x v="2"/>
    <m/>
    <m/>
    <n v="12997158445"/>
    <n v="12997158445"/>
    <d v="2022-04-18T18:08:00"/>
    <s v="Cacau_CC_12.04"/>
    <n v="1.65031414818178E+16"/>
    <s v="Preditivo"/>
    <n v="10738"/>
    <s v="CACAU SHOW CI"/>
    <s v="Não"/>
    <m/>
    <m/>
    <m/>
    <m/>
    <m/>
    <m/>
    <s v="Maria LÃºcia Lopes Pestana Correa"/>
    <n v="9754566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7"/>
    <n v="0.7284722222222223"/>
    <d v="1899-12-30T00:08:34"/>
    <x v="1"/>
    <x v="2"/>
    <s v="11"/>
    <x v="1"/>
    <x v="1"/>
    <n v="8714885"/>
    <n v="25426094"/>
    <d v="2022-04-18T17:29:51"/>
    <d v="2022-04-18T17:38:25"/>
    <x v="0"/>
    <s v="SILVIO ANTONIO RIBEIRO BRUZACA JUNIOR"/>
    <n v="17286"/>
    <s v="SARAH DE SOUSA PEREIRA"/>
    <x v="1"/>
    <s v="CLIENTE VAI ANALISAR A PROPOSTA"/>
    <s v="AGENDAMENTO"/>
    <x v="5"/>
    <m/>
    <m/>
    <n v="11962199665"/>
    <n v="11962199665"/>
    <d v="2022-04-25T18:08:00"/>
    <s v="Cacau_CC_04.04"/>
    <n v="1.65031376817913E+16"/>
    <s v="Preditivo"/>
    <n v="10738"/>
    <s v="CACAU SHOW CI"/>
    <s v="Não"/>
    <m/>
    <m/>
    <m/>
    <m/>
    <m/>
    <m/>
    <s v="Vanuza assis miranda de sousa"/>
    <n v="11130257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8"/>
    <n v="0.73541666666666661"/>
    <d v="1899-12-30T00:01:01"/>
    <x v="2"/>
    <x v="2"/>
    <s v="11"/>
    <x v="1"/>
    <x v="1"/>
    <n v="8715679"/>
    <n v="25426231"/>
    <d v="2022-04-18T17:39:32"/>
    <d v="2022-04-18T17:40:33"/>
    <x v="0"/>
    <s v="ANA CAROLLYNE DA CRUZ MIRANDA"/>
    <n v="17281"/>
    <s v="SARAH DE SOUSA PEREIRA"/>
    <x v="1"/>
    <s v="PREFERIU FALAR PELO WHATSAPP"/>
    <s v="AGENDAMENTO"/>
    <x v="1"/>
    <m/>
    <m/>
    <n v="11970760086"/>
    <n v="11970760086"/>
    <d v="2022-04-18T18:10:00"/>
    <s v="Cacau_CC_04.04"/>
    <n v="1.65031435618416E+16"/>
    <s v="Preditivo"/>
    <n v="10738"/>
    <s v="CACAU SHOW CI"/>
    <s v="Não"/>
    <m/>
    <m/>
    <m/>
    <m/>
    <m/>
    <m/>
    <s v="Ellen Silva do Nascimento"/>
    <n v="38781742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8"/>
    <n v="0.73888888888888893"/>
    <d v="1899-12-30T00:00:39"/>
    <x v="2"/>
    <x v="2"/>
    <s v="13"/>
    <x v="1"/>
    <x v="1"/>
    <n v="8716142"/>
    <n v="27231102"/>
    <d v="2022-04-18T17:44:55"/>
    <d v="2022-04-18T17:45:34"/>
    <x v="0"/>
    <s v="ANA CAROLLYNE DA CRUZ MIRANDA"/>
    <n v="17281"/>
    <s v="SARAH DE SOUSA PEREIRA"/>
    <x v="1"/>
    <s v="PEDIU PARA LIGAR EM OUTRO MOMENTO"/>
    <s v="AGENDAMENTO"/>
    <x v="2"/>
    <m/>
    <m/>
    <n v="13996574280"/>
    <n v="13996574280"/>
    <d v="2022-04-18T18:15:00"/>
    <s v="Cacau_CC_14.04"/>
    <n v="1.65031467918809E+16"/>
    <s v="Preditivo"/>
    <n v="10738"/>
    <s v="CACAU SHOW CI"/>
    <s v="Não"/>
    <m/>
    <m/>
    <m/>
    <m/>
    <m/>
    <m/>
    <s v="CÃ¡tia Da ConceiÃ§Ã£o De Jesus"/>
    <n v="26856716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8"/>
    <n v="0.7402777777777777"/>
    <d v="1899-12-30T00:00:58"/>
    <x v="2"/>
    <x v="2"/>
    <s v="11"/>
    <x v="1"/>
    <x v="1"/>
    <n v="8716249"/>
    <n v="24165727"/>
    <d v="2022-04-18T17:46:16"/>
    <d v="2022-04-18T17:47:14"/>
    <x v="0"/>
    <s v="ANA CAROLLYNE DA CRUZ MIRANDA"/>
    <n v="17281"/>
    <s v="SARAH DE SOUSA PEREIRA"/>
    <x v="1"/>
    <s v="PREFERIU FALAR PELO WHATSAPP"/>
    <s v="AGENDAMENTO"/>
    <x v="1"/>
    <m/>
    <m/>
    <n v="11965808103"/>
    <n v="11965808103"/>
    <d v="2022-04-18T18:17:00"/>
    <s v="Cacau_CC_30.03"/>
    <n v="1.65031476118911E+16"/>
    <s v="Preditivo"/>
    <n v="10738"/>
    <s v="CACAU SHOW CI"/>
    <s v="Não"/>
    <m/>
    <m/>
    <m/>
    <m/>
    <m/>
    <m/>
    <s v="Aline MagalhÃ£es de Souza silva"/>
    <n v="49014432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8"/>
    <n v="0.74097222222222225"/>
    <d v="1899-12-30T00:01:25"/>
    <x v="2"/>
    <x v="2"/>
    <s v="13"/>
    <x v="1"/>
    <x v="1"/>
    <n v="8716354"/>
    <n v="23694453"/>
    <d v="2022-04-18T17:47:41"/>
    <d v="2022-04-18T17:49:06"/>
    <x v="0"/>
    <s v="ANA CAROLLYNE DA CRUZ MIRANDA"/>
    <n v="17281"/>
    <s v="SARAH DE SOUSA PEREIRA"/>
    <x v="1"/>
    <s v="PREFERIU FALAR PELO WHATSAPP"/>
    <s v="AGENDAMENTO"/>
    <x v="1"/>
    <m/>
    <m/>
    <n v="13988746780"/>
    <n v="13988746780"/>
    <d v="2022-04-18T18:19:00"/>
    <s v="Cacau_CC_25.03.csv"/>
    <n v="1.65031479618953E+16"/>
    <s v="Preditivo"/>
    <n v="10738"/>
    <s v="CACAU SHOW CI"/>
    <s v="Não"/>
    <m/>
    <m/>
    <m/>
    <m/>
    <m/>
    <m/>
    <s v="aclecia de souza andrade"/>
    <n v="45965104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8"/>
    <n v="0.73541666666666661"/>
    <d v="1899-12-30T00:13:46"/>
    <x v="1"/>
    <x v="2"/>
    <s v="19"/>
    <x v="1"/>
    <x v="1"/>
    <n v="8715667"/>
    <n v="25462185"/>
    <d v="2022-04-18T17:39:25"/>
    <d v="2022-04-18T17:53:11"/>
    <x v="0"/>
    <s v="SILVIO ANTONIO RIBEIRO BRUZACA JUNIOR"/>
    <n v="17286"/>
    <s v="SARAH DE SOUSA PEREIRA"/>
    <x v="0"/>
    <s v="CONFIRMOU PRESENÇA NA LOJA"/>
    <s v="ACEITE"/>
    <x v="0"/>
    <m/>
    <m/>
    <n v="19991346218"/>
    <m/>
    <m/>
    <s v="Cacau_CC_07.04"/>
    <n v="1.65031434818408E+16"/>
    <s v="Preditivo"/>
    <n v="10738"/>
    <s v="CACAU SHOW CI"/>
    <s v="Não"/>
    <m/>
    <m/>
    <m/>
    <m/>
    <m/>
    <m/>
    <s v="Elton garcia negreiros"/>
    <n v="48051782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9"/>
    <n v="0.76388888888888884"/>
    <d v="1899-12-30T00:04:15"/>
    <x v="2"/>
    <x v="2"/>
    <s v="16"/>
    <x v="1"/>
    <x v="1"/>
    <n v="8718785"/>
    <n v="24165690"/>
    <d v="2022-04-18T18:20:47"/>
    <d v="2022-04-18T18:25:02"/>
    <x v="0"/>
    <s v="ANA CAROLLYNE DA CRUZ MIRANDA"/>
    <n v="17281"/>
    <s v="SARAH DE SOUSA PEREIRA"/>
    <x v="0"/>
    <s v="CONFIRMOU PRESENÇA NA LOJA"/>
    <s v="ACEITE"/>
    <x v="0"/>
    <m/>
    <m/>
    <n v="16994211468"/>
    <m/>
    <m/>
    <s v="Cacau_CC_30.03"/>
    <n v="1.65031683220948E+16"/>
    <s v="Preditivo"/>
    <n v="10738"/>
    <s v="CACAU SHOW CI"/>
    <s v="Não"/>
    <m/>
    <m/>
    <m/>
    <m/>
    <m/>
    <m/>
    <s v="Suelen Ricardo matos"/>
    <n v="46962237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9"/>
    <n v="0.76944444444444438"/>
    <d v="1899-12-30T00:01:16"/>
    <x v="2"/>
    <x v="2"/>
    <s v="51"/>
    <x v="2"/>
    <x v="0"/>
    <n v="8719409"/>
    <n v="27637511"/>
    <d v="2022-04-18T18:28:56"/>
    <d v="2022-04-18T18:30:12"/>
    <x v="0"/>
    <s v="ANA CAROLLYNE DA CRUZ MIRANDA"/>
    <n v="17281"/>
    <s v="SARAH DE SOUSA PEREIRA"/>
    <x v="1"/>
    <s v="SOBRE HORÁRIOS DE ATENDIMENTO"/>
    <s v="AGENDAMENTO"/>
    <x v="4"/>
    <m/>
    <m/>
    <n v="51993268254"/>
    <n v="51993268254"/>
    <d v="2022-04-18T19:00:00"/>
    <s v="Cacau_CC_18.04"/>
    <n v="1.65031732121437E+16"/>
    <s v="Preditivo"/>
    <n v="10738"/>
    <s v="CACAU SHOW CI"/>
    <s v="Não"/>
    <m/>
    <m/>
    <m/>
    <m/>
    <m/>
    <m/>
    <s v="Samuel Mello de Ãvila"/>
    <n v="492112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20"/>
    <n v="0.7715277777777777"/>
    <d v="1899-12-30T00:01:36"/>
    <x v="2"/>
    <x v="2"/>
    <s v="17"/>
    <x v="1"/>
    <x v="1"/>
    <n v="8719606"/>
    <n v="27637570"/>
    <d v="2022-04-18T18:31:33"/>
    <d v="2022-04-18T18:33:09"/>
    <x v="0"/>
    <s v="ANA CAROLLYNE DA CRUZ MIRANDA"/>
    <n v="17281"/>
    <s v="SARAH DE SOUSA PEREIRA"/>
    <x v="1"/>
    <s v="PEDIU PARA LIGAR EM OUTRO MOMENTO"/>
    <s v="AGENDAMENTO"/>
    <x v="2"/>
    <m/>
    <m/>
    <n v="17991754426"/>
    <n v="17991754426"/>
    <d v="2022-04-18T19:15:00"/>
    <s v="Cacau_CC_18.04"/>
    <n v="1.65031744521572E+16"/>
    <s v="Preditivo"/>
    <n v="10738"/>
    <s v="CACAU SHOW CI"/>
    <s v="Não"/>
    <m/>
    <m/>
    <m/>
    <m/>
    <m/>
    <m/>
    <s v="JoÃ£o Victor Del Maschio"/>
    <n v="38999419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20"/>
    <n v="0.7729166666666667"/>
    <d v="1899-12-30T00:01:51"/>
    <x v="2"/>
    <x v="2"/>
    <s v="51"/>
    <x v="2"/>
    <x v="0"/>
    <n v="8719749"/>
    <n v="27637611"/>
    <d v="2022-04-18T18:33:27"/>
    <d v="2022-04-18T18:35:18"/>
    <x v="0"/>
    <s v="ANA CAROLLYNE DA CRUZ MIRANDA"/>
    <n v="17281"/>
    <s v="SARAH DE SOUSA PEREIRA"/>
    <x v="0"/>
    <s v="CONFIRMOU PRESENÇA NA LOJA"/>
    <s v="ACEITE"/>
    <x v="0"/>
    <m/>
    <m/>
    <n v="51995138481"/>
    <m/>
    <m/>
    <s v="Cacau_CC_18.04"/>
    <n v="1.65031759321747E+16"/>
    <s v="Preditivo"/>
    <n v="10738"/>
    <s v="CACAU SHOW CI"/>
    <s v="Não"/>
    <m/>
    <m/>
    <m/>
    <m/>
    <m/>
    <m/>
    <s v="Francisco elielton"/>
    <n v="6389423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20"/>
    <n v="0.77430555555555547"/>
    <d v="1899-12-30T00:03:14"/>
    <x v="2"/>
    <x v="2"/>
    <s v="16"/>
    <x v="1"/>
    <x v="1"/>
    <n v="8719904"/>
    <n v="27637639"/>
    <d v="2022-04-18T18:35:31"/>
    <d v="2022-04-18T18:38:45"/>
    <x v="0"/>
    <s v="ANA CAROLLYNE DA CRUZ MIRANDA"/>
    <n v="17281"/>
    <s v="SARAH DE SOUSA PEREIRA"/>
    <x v="0"/>
    <s v="CONFIRMOU PRESENÇA NA LOJA"/>
    <s v="ACEITE"/>
    <x v="0"/>
    <m/>
    <m/>
    <n v="16988307832"/>
    <m/>
    <m/>
    <s v="Cacau_CC_18.04"/>
    <n v="1.65031770821879E+16"/>
    <s v="Preditivo"/>
    <n v="10738"/>
    <s v="CACAU SHOW CI"/>
    <s v="Não"/>
    <m/>
    <m/>
    <m/>
    <m/>
    <m/>
    <m/>
    <s v="Elaine Godoy Tomaz Rodrigues"/>
    <n v="21778239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20"/>
    <n v="0.77777777777777779"/>
    <d v="1899-12-30T00:06:03"/>
    <x v="2"/>
    <x v="2"/>
    <s v="11"/>
    <x v="1"/>
    <x v="1"/>
    <n v="8720253"/>
    <n v="27637727"/>
    <d v="2022-04-18T18:40:26"/>
    <d v="2022-04-18T18:46:29"/>
    <x v="0"/>
    <s v="ANA CAROLLYNE DA CRUZ MIRANDA"/>
    <n v="17281"/>
    <s v="SARAH DE SOUSA PEREIRA"/>
    <x v="0"/>
    <s v="CONFIRMOU PRESENÇA NA LOJA"/>
    <s v="ACEITE"/>
    <x v="0"/>
    <m/>
    <m/>
    <n v="11989351906"/>
    <m/>
    <m/>
    <s v="Cacau_CC_18.04"/>
    <n v="1.65031801522179E+16"/>
    <s v="Preditivo"/>
    <n v="10738"/>
    <s v="CACAU SHOW CI"/>
    <s v="Não"/>
    <m/>
    <m/>
    <m/>
    <m/>
    <m/>
    <m/>
    <s v="ELIANI TEIXEIRA LIMA DOS"/>
    <n v="17600821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20"/>
    <n v="0.78333333333333333"/>
    <d v="1899-12-30T00:01:47"/>
    <x v="2"/>
    <x v="2"/>
    <s v="49"/>
    <x v="0"/>
    <x v="0"/>
    <n v="8720706"/>
    <n v="27637858"/>
    <d v="2022-04-18T18:48:18"/>
    <d v="2022-04-18T18:50:05"/>
    <x v="0"/>
    <s v="ANA CAROLLYNE DA CRUZ MIRANDA"/>
    <n v="17281"/>
    <s v="SARAH DE SOUSA PEREIRA"/>
    <x v="0"/>
    <s v="CONFIRMOU PRESENÇA NA LOJA"/>
    <s v="ACEITE"/>
    <x v="0"/>
    <m/>
    <m/>
    <n v="49999834955"/>
    <m/>
    <m/>
    <s v="Cacau_CC_18.04"/>
    <n v="1.65031844922518E+16"/>
    <s v="Preditivo"/>
    <n v="10738"/>
    <s v="CACAU SHOW CI"/>
    <s v="Não"/>
    <m/>
    <m/>
    <m/>
    <m/>
    <m/>
    <m/>
    <s v="Wandeson Rocha Rodrigues"/>
    <n v="3307351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9"/>
    <n v="0.77013888888888893"/>
    <d v="1899-12-30T00:24:33"/>
    <x v="1"/>
    <x v="2"/>
    <s v="51"/>
    <x v="2"/>
    <x v="0"/>
    <n v="8719448"/>
    <n v="27637532"/>
    <d v="2022-04-18T18:29:27"/>
    <d v="2022-04-18T18:54:00"/>
    <x v="0"/>
    <s v="SILVIO ANTONIO RIBEIRO BRUZACA JUNIOR"/>
    <n v="17286"/>
    <s v="SARAH DE SOUSA PEREIRA"/>
    <x v="0"/>
    <s v="CONFIRMOU PRESENÇA NA LOJA"/>
    <s v="ACEITE"/>
    <x v="0"/>
    <m/>
    <m/>
    <n v="51999999323"/>
    <m/>
    <m/>
    <s v="Cacau_CC_18.04"/>
    <n v="1.65031733121452E+16"/>
    <s v="Preditivo"/>
    <n v="10738"/>
    <s v="CACAU SHOW CI"/>
    <s v="Não"/>
    <m/>
    <m/>
    <m/>
    <m/>
    <m/>
    <m/>
    <s v="Joel Teixeira da Silva"/>
    <n v="472615870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20"/>
    <n v="0.78819444444444453"/>
    <d v="1899-12-30T00:02:36"/>
    <x v="2"/>
    <x v="2"/>
    <s v="17"/>
    <x v="1"/>
    <x v="1"/>
    <n v="8721047"/>
    <n v="27637936"/>
    <d v="2022-04-18T18:55:42"/>
    <d v="2022-04-18T18:58:18"/>
    <x v="0"/>
    <s v="ANA CAROLLYNE DA CRUZ MIRANDA"/>
    <n v="17281"/>
    <s v="SARAH DE SOUSA PEREIRA"/>
    <x v="0"/>
    <s v="CONFIRMOU PRESENÇA NA LOJA"/>
    <s v="ACEITE"/>
    <x v="0"/>
    <m/>
    <m/>
    <n v="17988312370"/>
    <m/>
    <m/>
    <s v="Cacau_CC_18.04"/>
    <n v="1.65031887522867E+16"/>
    <s v="Preditivo"/>
    <n v="10738"/>
    <s v="CACAU SHOW CI"/>
    <s v="Não"/>
    <m/>
    <m/>
    <m/>
    <m/>
    <m/>
    <m/>
    <s v="Tatiane de Lima santos"/>
    <n v="41919425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20"/>
    <n v="0.78749999999999998"/>
    <d v="1899-12-30T00:06:49"/>
    <x v="1"/>
    <x v="2"/>
    <s v="51"/>
    <x v="2"/>
    <x v="0"/>
    <n v="8720985"/>
    <n v="27637928"/>
    <d v="2022-04-18T18:54:29"/>
    <d v="2022-04-18T19:01:18"/>
    <x v="0"/>
    <s v="SILVIO ANTONIO RIBEIRO BRUZACA JUNIOR"/>
    <n v="17286"/>
    <s v="SARAH DE SOUSA PEREIRA"/>
    <x v="0"/>
    <s v="CONFIRMOU PRESENÇA NA LOJA"/>
    <s v="ACEITE"/>
    <x v="0"/>
    <m/>
    <m/>
    <n v="51994241455"/>
    <m/>
    <m/>
    <s v="Cacau_CC_18.04"/>
    <n v="1.65031885422839E+16"/>
    <s v="Preditivo"/>
    <n v="10738"/>
    <s v="CACAU SHOW CI"/>
    <s v="Não"/>
    <m/>
    <m/>
    <m/>
    <m/>
    <m/>
    <m/>
    <s v="Carlos Henrique Furtado"/>
    <n v="5005726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20"/>
    <n v="0.79027777777777775"/>
    <d v="1899-12-30T00:02:48"/>
    <x v="2"/>
    <x v="2"/>
    <s v="54"/>
    <x v="2"/>
    <x v="0"/>
    <n v="8721204"/>
    <n v="22878833"/>
    <d v="2022-04-18T18:58:45"/>
    <d v="2022-04-18T19:01:33"/>
    <x v="0"/>
    <s v="ANA CAROLLYNE DA CRUZ MIRANDA"/>
    <n v="17281"/>
    <s v="SARAH DE SOUSA PEREIRA"/>
    <x v="1"/>
    <s v="CLIENTE VAI ANALISAR A PROPOSTA"/>
    <s v="AGENDAMENTO"/>
    <x v="5"/>
    <m/>
    <m/>
    <n v="54981475822"/>
    <n v="54981475822"/>
    <d v="2022-04-18T19:31:00"/>
    <s v="Cacau_CC_14.03"/>
    <n v="1.65031908323098E+16"/>
    <s v="Preditivo"/>
    <n v="10738"/>
    <s v="CACAU SHOW CI"/>
    <s v="Não"/>
    <m/>
    <m/>
    <m/>
    <m/>
    <m/>
    <m/>
    <s v="Maricelia Abreu de vargas"/>
    <n v="1594685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21"/>
    <n v="0.7993055555555556"/>
    <d v="1899-12-30T00:02:26"/>
    <x v="2"/>
    <x v="2"/>
    <s v="11"/>
    <x v="1"/>
    <x v="1"/>
    <n v="8721580"/>
    <n v="24072887"/>
    <d v="2022-04-18T19:11:56"/>
    <d v="2022-04-18T19:14:22"/>
    <x v="0"/>
    <s v="ANA CAROLLYNE DA CRUZ MIRANDA"/>
    <n v="17281"/>
    <s v="SARAH DE SOUSA PEREIRA"/>
    <x v="0"/>
    <s v="CONFIRMOU PRESENÇA NA LOJA"/>
    <s v="ACEITE"/>
    <x v="0"/>
    <m/>
    <m/>
    <n v="11963545344"/>
    <m/>
    <m/>
    <s v="Cacau_CC_28.03"/>
    <n v="1.65031989523312E+16"/>
    <s v="Preditivo"/>
    <n v="10738"/>
    <s v="CACAU SHOW CI"/>
    <s v="Não"/>
    <m/>
    <m/>
    <m/>
    <m/>
    <m/>
    <m/>
    <s v="Maria Georgina Ferreira RomÃ£o"/>
    <n v="44778594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21"/>
    <n v="0.80138888888888893"/>
    <d v="1899-12-30T00:03:31"/>
    <x v="2"/>
    <x v="2"/>
    <s v="19"/>
    <x v="1"/>
    <x v="1"/>
    <n v="8721652"/>
    <n v="25724526"/>
    <d v="2022-04-18T19:14:49"/>
    <d v="2022-04-18T19:18:20"/>
    <x v="0"/>
    <s v="ANA CAROLLYNE DA CRUZ MIRANDA"/>
    <n v="17281"/>
    <s v="SARAH DE SOUSA PEREIRA"/>
    <x v="0"/>
    <s v="CONFIRMOU PRESENÇA NA LOJA"/>
    <s v="ACEITE"/>
    <x v="0"/>
    <m/>
    <m/>
    <n v="19987224540"/>
    <m/>
    <m/>
    <s v="Cacau_CC_11.04"/>
    <n v="1.65032007723334E+16"/>
    <s v="Preditivo"/>
    <n v="10738"/>
    <s v="CACAU SHOW CI"/>
    <s v="Não"/>
    <m/>
    <m/>
    <m/>
    <m/>
    <m/>
    <m/>
    <s v="LetÃ­cia Cristina morte"/>
    <n v="40073471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21"/>
    <n v="0.80069444444444438"/>
    <d v="1899-12-30T00:05:18"/>
    <x v="1"/>
    <x v="2"/>
    <s v="11"/>
    <x v="1"/>
    <x v="1"/>
    <n v="8721621"/>
    <n v="24165886"/>
    <d v="2022-04-18T19:13:16"/>
    <d v="2022-04-18T19:18:34"/>
    <x v="0"/>
    <s v="SILVIO ANTONIO RIBEIRO BRUZACA JUNIOR"/>
    <n v="17286"/>
    <s v="SARAH DE SOUSA PEREIRA"/>
    <x v="0"/>
    <s v="CONFIRMOU PRESENÇA NA LOJA"/>
    <s v="ACEITE"/>
    <x v="0"/>
    <m/>
    <m/>
    <n v="11965788194"/>
    <m/>
    <m/>
    <s v="Cacau_CC_30.03"/>
    <n v="1.65031992523317E+16"/>
    <s v="Preditivo"/>
    <n v="10738"/>
    <s v="CACAU SHOW CI"/>
    <s v="Não"/>
    <m/>
    <m/>
    <m/>
    <m/>
    <m/>
    <m/>
    <s v="Allisson Elzo Rios Campos"/>
    <n v="6003359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21"/>
    <n v="0.8041666666666667"/>
    <d v="1899-12-30T00:04:50"/>
    <x v="2"/>
    <x v="2"/>
    <s v="47"/>
    <x v="0"/>
    <x v="0"/>
    <n v="8721737"/>
    <n v="24161147"/>
    <d v="2022-04-18T19:18:53"/>
    <d v="2022-04-18T19:23:43"/>
    <x v="0"/>
    <s v="ANA CAROLLYNE DA CRUZ MIRANDA"/>
    <n v="17281"/>
    <s v="SARAH DE SOUSA PEREIRA"/>
    <x v="1"/>
    <s v="CLIENTE VAI ANALISAR A PROPOSTA"/>
    <s v="AGENDAMENTO"/>
    <x v="5"/>
    <m/>
    <m/>
    <n v="47996406561"/>
    <n v="47996406561"/>
    <d v="2022-04-18T19:53:00"/>
    <s v="Cacau_CC_29.03"/>
    <n v="1.65032031323388E+16"/>
    <s v="Preditivo"/>
    <n v="10738"/>
    <s v="CACAU SHOW CI"/>
    <s v="Não"/>
    <m/>
    <m/>
    <m/>
    <m/>
    <m/>
    <m/>
    <s v="Daiane Schmoski Cirino"/>
    <n v="8778009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21"/>
    <n v="0.80833333333333324"/>
    <d v="1899-12-30T00:06:01"/>
    <x v="1"/>
    <x v="2"/>
    <s v="47"/>
    <x v="0"/>
    <x v="0"/>
    <n v="8721994"/>
    <n v="27230923"/>
    <d v="2022-04-18T19:24:54"/>
    <d v="2022-04-18T19:30:55"/>
    <x v="0"/>
    <s v="SILVIO ANTONIO RIBEIRO BRUZACA JUNIOR"/>
    <n v="17286"/>
    <s v="SARAH DE SOUSA PEREIRA"/>
    <x v="0"/>
    <s v="CONFIRMOU PRESENÇA NA LOJA"/>
    <s v="ACEITE"/>
    <x v="0"/>
    <m/>
    <m/>
    <n v="47996097645"/>
    <m/>
    <m/>
    <s v="Cacau_CC_14.04"/>
    <n v="1.65032066423639E+16"/>
    <s v="Preditivo"/>
    <n v="10738"/>
    <s v="CACAU SHOW CI"/>
    <s v="Não"/>
    <m/>
    <m/>
    <m/>
    <m/>
    <m/>
    <m/>
    <s v="Paulo Eduardo Zeni pereira"/>
    <n v="11807333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21"/>
    <n v="0.81111111111111101"/>
    <d v="1899-12-30T00:03:14"/>
    <x v="2"/>
    <x v="2"/>
    <s v="18"/>
    <x v="1"/>
    <x v="1"/>
    <n v="8722226"/>
    <n v="26463282"/>
    <d v="2022-04-18T19:28:43"/>
    <d v="2022-04-18T19:31:57"/>
    <x v="0"/>
    <s v="ANA CAROLLYNE DA CRUZ MIRANDA"/>
    <n v="17281"/>
    <s v="SARAH DE SOUSA PEREIRA"/>
    <x v="0"/>
    <s v="CONFIRMOU PRESENÇA NA LOJA"/>
    <s v="ACEITE"/>
    <x v="0"/>
    <m/>
    <m/>
    <n v="18991090390"/>
    <m/>
    <m/>
    <s v="Cacau_CC_12.04"/>
    <n v="1.65032090723902E+16"/>
    <s v="Preditivo"/>
    <n v="10738"/>
    <s v="CACAU SHOW CI"/>
    <s v="Não"/>
    <m/>
    <m/>
    <m/>
    <m/>
    <m/>
    <m/>
    <s v="Joice de oliveira MagalhÃ£es pereira"/>
    <n v="48069793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n v="0.35069444444444442"/>
    <d v="1899-12-30T00:03:50"/>
    <x v="3"/>
    <x v="0"/>
    <s v="15"/>
    <x v="1"/>
    <x v="1"/>
    <n v="7759667"/>
    <n v="23417356"/>
    <d v="2022-04-01T08:25:31"/>
    <d v="2022-04-01T08:29:21"/>
    <x v="1"/>
    <s v="YANE ALVES SILVA RIBEIRO"/>
    <n v="17285"/>
    <s v="SARAH DE SOUSA PEREIRA"/>
    <x v="2"/>
    <s v="DESISTIU DE SER REVENDEDOR"/>
    <s v="RECUSA"/>
    <x v="16"/>
    <m/>
    <m/>
    <n v="15988353706"/>
    <m/>
    <m/>
    <s v="Cacau_CA_NEW_21.03"/>
    <m/>
    <s v="Consulta De Cliente"/>
    <n v="10739"/>
    <s v="CACAU SHOW CA"/>
    <s v="Não"/>
    <m/>
    <m/>
    <m/>
    <m/>
    <m/>
    <m/>
    <s v="JULIO CESAR"/>
    <n v="40289840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n v="0.37986111111111115"/>
    <d v="1899-12-30T00:01:28"/>
    <x v="3"/>
    <x v="0"/>
    <s v="15"/>
    <x v="1"/>
    <x v="1"/>
    <n v="7761396"/>
    <n v="23417071"/>
    <d v="2022-04-01T09:07:01"/>
    <d v="2022-04-01T09:08:29"/>
    <x v="1"/>
    <s v="YANE ALVES SILVA RIBEIRO"/>
    <n v="17285"/>
    <s v="SARAH DE SOUSA PEREIRA"/>
    <x v="1"/>
    <s v="PEDIU PARA LIGAR EM OUTRO MOMENTO"/>
    <s v="AGENDAMENTO"/>
    <x v="2"/>
    <m/>
    <m/>
    <n v="15998241409"/>
    <n v="15998241409"/>
    <d v="2022-04-01T17:00:00"/>
    <s v="Cacau_CA_NEW_21.03"/>
    <m/>
    <s v="Consulta De Cliente"/>
    <n v="10739"/>
    <s v="CACAU SHOW CA"/>
    <s v="Não"/>
    <m/>
    <m/>
    <m/>
    <m/>
    <m/>
    <m/>
    <s v="MARISVALDA APARECIDA PEREIRA GUIMARAES"/>
    <n v="76537870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n v="0.3923611111111111"/>
    <d v="1899-12-30T00:01:15"/>
    <x v="3"/>
    <x v="0"/>
    <s v="41"/>
    <x v="6"/>
    <x v="0"/>
    <n v="7763887"/>
    <n v="23416540"/>
    <d v="2022-04-01T09:25:46"/>
    <d v="2022-04-01T09:27:01"/>
    <x v="1"/>
    <s v="YANE ALVES SILVA RIBEIRO"/>
    <n v="17285"/>
    <s v="SARAH DE SOUSA PEREIRA"/>
    <x v="1"/>
    <s v="PEDIU PARA LIGAR EM OUTRO MOMENTO"/>
    <s v="AGENDAMENTO"/>
    <x v="2"/>
    <m/>
    <m/>
    <n v="41999717086"/>
    <n v="41999717086"/>
    <d v="2022-04-01T14:00:00"/>
    <s v="Cacau_CA_NEW_21.03"/>
    <m/>
    <s v="Consulta De Cliente"/>
    <n v="10739"/>
    <s v="CACAU SHOW CA"/>
    <s v="Não"/>
    <m/>
    <m/>
    <m/>
    <m/>
    <m/>
    <m/>
    <s v="CARLOS MASSUO HORITA"/>
    <n v="69643369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"/>
    <n v="0.41041666666666665"/>
    <d v="1899-12-30T00:01:31"/>
    <x v="3"/>
    <x v="0"/>
    <s v="15"/>
    <x v="1"/>
    <x v="1"/>
    <n v="7767664"/>
    <n v="23416448"/>
    <d v="2022-04-01T09:51:40"/>
    <d v="2022-04-01T09:53:11"/>
    <x v="1"/>
    <s v="YANE ALVES SILVA RIBEIRO"/>
    <n v="17285"/>
    <s v="SARAH DE SOUSA PEREIRA"/>
    <x v="1"/>
    <s v="PEDIU PARA LIGAR EM OUTRO MOMENTO"/>
    <s v="AGENDAMENTO"/>
    <x v="2"/>
    <m/>
    <m/>
    <n v="15991042094"/>
    <n v="15991042094"/>
    <d v="2022-04-01T18:30:00"/>
    <s v="Cacau_CA_NEW_21.03"/>
    <m/>
    <s v="Consulta De Cliente"/>
    <n v="10739"/>
    <s v="CACAU SHOW CA"/>
    <s v="Não"/>
    <m/>
    <m/>
    <m/>
    <m/>
    <m/>
    <m/>
    <s v="RAFAEL FELIPE ARAUJO"/>
    <n v="3218656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4"/>
    <n v="0.43541666666666662"/>
    <d v="1899-12-30T00:03:02"/>
    <x v="3"/>
    <x v="0"/>
    <s v="15"/>
    <x v="1"/>
    <x v="1"/>
    <n v="7772921"/>
    <n v="23417712"/>
    <d v="2022-04-01T10:27:37"/>
    <d v="2022-04-01T10:30:39"/>
    <x v="1"/>
    <s v="YANE ALVES SILVA RIBEIRO"/>
    <n v="17285"/>
    <s v="SARAH DE SOUSA PEREIRA"/>
    <x v="1"/>
    <s v="SOBRE HORÁRIOS DE ATENDIMENTO"/>
    <s v="AGENDAMENTO"/>
    <x v="4"/>
    <m/>
    <m/>
    <n v="15997832663"/>
    <n v="15997832663"/>
    <d v="2022-04-01T18:00:00"/>
    <s v="Cacau_CA_NEW_21.03"/>
    <m/>
    <s v="Consulta De Cliente"/>
    <n v="10739"/>
    <s v="CACAU SHOW CA"/>
    <s v="Não"/>
    <m/>
    <m/>
    <m/>
    <m/>
    <m/>
    <m/>
    <s v="FLAVIO LUCIANO FAVERO"/>
    <n v="743001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"/>
    <n v="0.47013888888888888"/>
    <d v="1899-12-30T00:01:50"/>
    <x v="3"/>
    <x v="0"/>
    <s v="15"/>
    <x v="1"/>
    <x v="1"/>
    <n v="7778847"/>
    <n v="23416699"/>
    <d v="2022-04-01T11:17:46"/>
    <d v="2022-04-01T11:19:36"/>
    <x v="1"/>
    <s v="YANE ALVES SILVA RIBEIRO"/>
    <n v="17285"/>
    <s v="SARAH DE SOUSA PEREIRA"/>
    <x v="1"/>
    <s v="CLIENTE VAI ANALISAR A PROPOSTA"/>
    <s v="AGENDAMENTO"/>
    <x v="5"/>
    <m/>
    <m/>
    <n v="15991333993"/>
    <n v="15991333993"/>
    <d v="2022-04-11T11:18:00"/>
    <s v="Cacau_CA_NEW_21.03"/>
    <m/>
    <s v="Consulta De Cliente"/>
    <n v="10739"/>
    <s v="CACAU SHOW CA"/>
    <s v="Não"/>
    <m/>
    <m/>
    <m/>
    <m/>
    <m/>
    <m/>
    <s v="MARIA APARECIDA ALEGRE FARIA"/>
    <n v="13044495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"/>
    <n v="0.5083333333333333"/>
    <d v="1899-12-30T00:02:35"/>
    <x v="3"/>
    <x v="0"/>
    <s v="15"/>
    <x v="1"/>
    <x v="1"/>
    <n v="7786416"/>
    <n v="23416974"/>
    <d v="2022-04-01T12:12:29"/>
    <d v="2022-04-01T12:15:04"/>
    <x v="1"/>
    <s v="YANE ALVES SILVA RIBEIRO"/>
    <n v="17285"/>
    <s v="SARAH DE SOUSA PEREIRA"/>
    <x v="1"/>
    <s v="PEDIU PARA LIGAR EM OUTRO MOMENTO"/>
    <s v="AGENDAMENTO"/>
    <x v="2"/>
    <m/>
    <m/>
    <n v="15997564309"/>
    <n v="15997564309"/>
    <d v="2022-04-02T11:00:00"/>
    <s v="Cacau_CA_NEW_21.03"/>
    <m/>
    <s v="Consulta De Cliente"/>
    <n v="10739"/>
    <s v="CACAU SHOW CA"/>
    <s v="Não"/>
    <m/>
    <m/>
    <m/>
    <m/>
    <m/>
    <m/>
    <s v="MARLI PAULA"/>
    <n v="26396289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8"/>
    <n v="0.52777777777777779"/>
    <d v="1899-12-30T00:01:22"/>
    <x v="3"/>
    <x v="0"/>
    <s v="15"/>
    <x v="1"/>
    <x v="1"/>
    <n v="7790067"/>
    <n v="23416335"/>
    <d v="2022-04-01T12:40:58"/>
    <d v="2022-04-01T12:42:20"/>
    <x v="1"/>
    <s v="YANE ALVES SILVA RIBEIRO"/>
    <n v="17285"/>
    <s v="SARAH DE SOUSA PEREIRA"/>
    <x v="1"/>
    <s v="SOBRE HORÁRIOS DE ATENDIMENTO"/>
    <s v="AGENDAMENTO"/>
    <x v="4"/>
    <m/>
    <m/>
    <n v="15996093094"/>
    <n v="15996093094"/>
    <d v="2022-04-01T13:11:00"/>
    <s v="Cacau_CA_NEW_21.03"/>
    <m/>
    <s v="Consulta De Cliente"/>
    <n v="10739"/>
    <s v="CACAU SHOW CA"/>
    <s v="Não"/>
    <m/>
    <m/>
    <m/>
    <m/>
    <m/>
    <m/>
    <s v="ROSELI APARECIDA DE CAMPOS"/>
    <n v="7429345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n v="0.54999999999999993"/>
    <d v="1899-12-30T00:03:57"/>
    <x v="3"/>
    <x v="0"/>
    <s v="15"/>
    <x v="1"/>
    <x v="1"/>
    <n v="7793921"/>
    <n v="23417252"/>
    <d v="2022-04-01T13:12:20"/>
    <d v="2022-04-01T13:16:17"/>
    <x v="1"/>
    <s v="YANE ALVES SILVA RIBEIRO"/>
    <n v="17285"/>
    <s v="SARAH DE SOUSA PEREIRA"/>
    <x v="0"/>
    <s v="CONFIRMOU PRESENÇA NA LOJA"/>
    <s v="ACEITE"/>
    <x v="0"/>
    <m/>
    <m/>
    <n v="15997279115"/>
    <m/>
    <m/>
    <s v="Cacau_CA_NEW_21.03"/>
    <m/>
    <s v="Consulta De Cliente"/>
    <n v="10739"/>
    <s v="CACAU SHOW CA"/>
    <s v="Não"/>
    <m/>
    <m/>
    <m/>
    <m/>
    <m/>
    <m/>
    <s v="ANDREIA MARIA VIEIRA NOGUEIRA"/>
    <n v="13998367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"/>
    <n v="0.4284722222222222"/>
    <d v="1899-12-30T00:03:27"/>
    <x v="3"/>
    <x v="1"/>
    <s v="71"/>
    <x v="12"/>
    <x v="3"/>
    <n v="7835276"/>
    <n v="23416520"/>
    <d v="2022-04-02T10:17:11"/>
    <d v="2022-04-02T10:20:38"/>
    <x v="1"/>
    <s v="YANE ALVES SILVA RIBEIRO"/>
    <n v="17285"/>
    <s v="SARAH DE SOUSA PEREIRA"/>
    <x v="1"/>
    <s v="CLIENTE VAI ANALISAR A PROPOSTA"/>
    <s v="AGENDAMENTO"/>
    <x v="5"/>
    <m/>
    <m/>
    <n v="71987892098"/>
    <n v="71987892098"/>
    <d v="2022-04-12T12:30:00"/>
    <s v="Cacau_CA_NEW_21.03"/>
    <m/>
    <s v="Consulta De Cliente"/>
    <n v="10739"/>
    <s v="CACAU SHOW CA"/>
    <s v="Não"/>
    <m/>
    <m/>
    <m/>
    <m/>
    <m/>
    <m/>
    <s v="DANIEL SOUZA BRASILEIRO"/>
    <n v="5870302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n v="0.45624999999999999"/>
    <d v="1899-12-30T00:01:15"/>
    <x v="3"/>
    <x v="1"/>
    <s v="15"/>
    <x v="1"/>
    <x v="1"/>
    <n v="7841547"/>
    <n v="23416943"/>
    <d v="2022-04-02T10:57:35"/>
    <d v="2022-04-02T10:58:50"/>
    <x v="1"/>
    <s v="YANE ALVES SILVA RIBEIRO"/>
    <n v="17285"/>
    <s v="SARAH DE SOUSA PEREIRA"/>
    <x v="1"/>
    <s v="PEDIU PARA LIGAR EM OUTRO MOMENTO"/>
    <s v="AGENDAMENTO"/>
    <x v="2"/>
    <m/>
    <m/>
    <n v="15997540974"/>
    <n v="15997540974"/>
    <d v="2022-04-11T14:00:00"/>
    <s v="Cacau_CA_NEW_21.03"/>
    <m/>
    <s v="Consulta De Cliente"/>
    <n v="10739"/>
    <s v="CACAU SHOW CA"/>
    <s v="Não"/>
    <m/>
    <m/>
    <m/>
    <m/>
    <m/>
    <m/>
    <s v="EDINA DIAS DE MATOS"/>
    <n v="21495795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"/>
    <n v="0.52638888888888891"/>
    <d v="1899-12-30T00:02:49"/>
    <x v="3"/>
    <x v="1"/>
    <s v="15"/>
    <x v="1"/>
    <x v="1"/>
    <n v="7855359"/>
    <n v="23416959"/>
    <d v="2022-04-02T12:38:16"/>
    <d v="2022-04-02T12:41:05"/>
    <x v="1"/>
    <s v="YANE ALVES SILVA RIBEIRO"/>
    <n v="17285"/>
    <s v="SARAH DE SOUSA PEREIRA"/>
    <x v="0"/>
    <s v="CONFIRMOU PRESENÇA NA LOJA"/>
    <s v="ACEITE"/>
    <x v="0"/>
    <m/>
    <m/>
    <n v="15988034729"/>
    <m/>
    <m/>
    <s v="Cacau_CA_NEW_21.03"/>
    <m/>
    <s v="Consulta De Cliente"/>
    <n v="10739"/>
    <s v="CACAU SHOW CA"/>
    <s v="Não"/>
    <m/>
    <m/>
    <m/>
    <m/>
    <m/>
    <m/>
    <s v="MOACIR FELIPE"/>
    <n v="24151726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"/>
    <n v="0.53333333333333333"/>
    <d v="1899-12-30T00:01:41"/>
    <x v="3"/>
    <x v="1"/>
    <s v="43"/>
    <x v="6"/>
    <x v="0"/>
    <n v="7856786"/>
    <n v="23417552"/>
    <d v="2022-04-02T12:48:10"/>
    <d v="2022-04-02T12:49:51"/>
    <x v="1"/>
    <s v="YANE ALVES SILVA RIBEIRO"/>
    <n v="17285"/>
    <s v="SARAH DE SOUSA PEREIRA"/>
    <x v="1"/>
    <s v="CLIENTE VAI ANALISAR A PROPOSTA"/>
    <s v="AGENDAMENTO"/>
    <x v="5"/>
    <m/>
    <m/>
    <n v="43996108620"/>
    <n v="43996108620"/>
    <d v="2022-04-02T13:18:00"/>
    <s v="Cacau_CA_NEW_21.03"/>
    <m/>
    <s v="Consulta De Cliente"/>
    <n v="10739"/>
    <s v="CACAU SHOW CA"/>
    <s v="Não"/>
    <m/>
    <m/>
    <m/>
    <m/>
    <m/>
    <m/>
    <s v="LUIZ ANTONIO"/>
    <n v="31707319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0.57222222222222219"/>
    <d v="1899-12-30T00:02:18"/>
    <x v="3"/>
    <x v="1"/>
    <s v="15"/>
    <x v="1"/>
    <x v="1"/>
    <n v="7862512"/>
    <n v="23416786"/>
    <d v="2022-04-02T13:44:45"/>
    <d v="2022-04-02T13:47:03"/>
    <x v="1"/>
    <s v="YANE ALVES SILVA RIBEIRO"/>
    <n v="17285"/>
    <s v="SARAH DE SOUSA PEREIRA"/>
    <x v="2"/>
    <s v="DESISTIU DE SER REVENDEDOR"/>
    <s v="RECUSA"/>
    <x v="16"/>
    <m/>
    <m/>
    <n v="15991397913"/>
    <m/>
    <m/>
    <s v="Cacau_CA_NEW_21.03"/>
    <m/>
    <s v="Consulta De Cliente"/>
    <n v="10739"/>
    <s v="CACAU SHOW CA"/>
    <s v="Não"/>
    <m/>
    <m/>
    <m/>
    <m/>
    <m/>
    <m/>
    <s v="SARA ROBERTA RIBEIRO GONÃƒÆ’Ã¢â‚¬Â¡ALVEZ"/>
    <n v="4354611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4"/>
    <n v="0.42083333333333334"/>
    <d v="1899-12-30T00:01:51"/>
    <x v="3"/>
    <x v="2"/>
    <s v="15"/>
    <x v="1"/>
    <x v="1"/>
    <n v="7882530"/>
    <n v="23417957"/>
    <d v="2022-04-04T10:06:31"/>
    <d v="2022-04-04T10:08:22"/>
    <x v="1"/>
    <s v="YANE ALVES SILVA RIBEIRO"/>
    <n v="17285"/>
    <s v="SARAH DE SOUSA PEREIRA"/>
    <x v="2"/>
    <s v="JÁ COMPROU"/>
    <s v="RECUSA"/>
    <x v="6"/>
    <m/>
    <m/>
    <n v="15991322235"/>
    <m/>
    <m/>
    <s v="Cacau_CA_NEW_21.03"/>
    <m/>
    <s v="Consulta De Cliente"/>
    <n v="10739"/>
    <s v="CACAU SHOW CA"/>
    <s v="Não"/>
    <m/>
    <m/>
    <m/>
    <m/>
    <m/>
    <m/>
    <s v="JHOANNA YECENIA GUZMAN"/>
    <n v="12933925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4"/>
    <n v="0.42430555555555555"/>
    <d v="1899-12-30T00:01:51"/>
    <x v="3"/>
    <x v="2"/>
    <s v="43"/>
    <x v="6"/>
    <x v="0"/>
    <n v="7883222"/>
    <n v="23416536"/>
    <d v="2022-04-04T10:11:05"/>
    <d v="2022-04-04T10:12:56"/>
    <x v="1"/>
    <s v="YANE ALVES SILVA RIBEIRO"/>
    <n v="17285"/>
    <s v="SARAH DE SOUSA PEREIRA"/>
    <x v="2"/>
    <s v="JÁ COMPROU"/>
    <s v="RECUSA"/>
    <x v="6"/>
    <m/>
    <m/>
    <n v="43999902390"/>
    <m/>
    <m/>
    <s v="Cacau_CA_NEW_21.03"/>
    <m/>
    <s v="Consulta De Cliente"/>
    <n v="10739"/>
    <s v="CACAU SHOW CA"/>
    <s v="Não"/>
    <m/>
    <m/>
    <m/>
    <m/>
    <m/>
    <m/>
    <s v="ANA LÃƒÆ’Ã…Â¡CIA BACILI"/>
    <n v="68363389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4"/>
    <n v="0.42569444444444443"/>
    <d v="1899-12-30T00:04:15"/>
    <x v="4"/>
    <x v="2"/>
    <s v="15"/>
    <x v="1"/>
    <x v="1"/>
    <n v="7883539"/>
    <n v="23417838"/>
    <d v="2022-04-04T10:13:13"/>
    <d v="2022-04-04T10:17:28"/>
    <x v="1"/>
    <s v="THALITA SILVA DOS SANTOS"/>
    <n v="17719"/>
    <s v="SARAH DE SOUSA PEREIRA"/>
    <x v="0"/>
    <s v="CONFIRMOU PRESENÇA NA LOJA"/>
    <s v="ACEITE"/>
    <x v="0"/>
    <m/>
    <m/>
    <n v="15996283421"/>
    <m/>
    <m/>
    <s v="Cacau_CA_NEW_21.03"/>
    <m/>
    <s v="Consulta De Cliente"/>
    <n v="10739"/>
    <s v="CACAU SHOW CA"/>
    <s v="Não"/>
    <m/>
    <m/>
    <m/>
    <m/>
    <m/>
    <m/>
    <s v="MARCOS FILIPPE DELGADO"/>
    <n v="37469353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4"/>
    <n v="0.48194444444444445"/>
    <d v="1899-12-30T00:03:33"/>
    <x v="4"/>
    <x v="2"/>
    <s v="15"/>
    <x v="1"/>
    <x v="1"/>
    <n v="7894245"/>
    <n v="23417888"/>
    <d v="2022-04-04T11:34:52"/>
    <d v="2022-04-04T11:38:25"/>
    <x v="1"/>
    <s v="THALITA SILVA DOS SANTOS"/>
    <n v="17719"/>
    <s v="SARAH DE SOUSA PEREIRA"/>
    <x v="0"/>
    <s v="CONFIRMOU PRESENÇA NA LOJA"/>
    <s v="ACEITE"/>
    <x v="0"/>
    <m/>
    <m/>
    <n v="15998007749"/>
    <m/>
    <m/>
    <s v="Cacau_CA_NEW_21.03"/>
    <m/>
    <s v="Consulta De Cliente"/>
    <n v="10739"/>
    <s v="CACAU SHOW CA"/>
    <s v="Não"/>
    <m/>
    <m/>
    <m/>
    <m/>
    <m/>
    <m/>
    <s v="MADALENA REGINA SANTOS BRANDÃƒÆ’Ã†â€™O"/>
    <n v="28445923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9"/>
    <n v="0.55763888888888891"/>
    <d v="1899-12-30T00:02:22"/>
    <x v="3"/>
    <x v="2"/>
    <s v="43"/>
    <x v="6"/>
    <x v="0"/>
    <n v="7908378"/>
    <n v="23417643"/>
    <d v="2022-04-04T13:23:54"/>
    <d v="2022-04-04T13:26:16"/>
    <x v="1"/>
    <s v="YANE ALVES SILVA RIBEIRO"/>
    <n v="17285"/>
    <s v="SARAH DE SOUSA PEREIRA"/>
    <x v="1"/>
    <s v="CLIENTE VAI ANALISAR A PROPOSTA"/>
    <s v="AGENDAMENTO"/>
    <x v="5"/>
    <m/>
    <m/>
    <n v="43996476131"/>
    <n v="43996476131"/>
    <d v="2022-04-04T13:54:00"/>
    <s v="Cacau_CA_NEW_21.03"/>
    <m/>
    <s v="Consulta De Cliente"/>
    <n v="10739"/>
    <s v="CACAU SHOW CA"/>
    <s v="Não"/>
    <m/>
    <m/>
    <m/>
    <m/>
    <m/>
    <m/>
    <s v="DENISE CINTHIA DA SILVA LOPES"/>
    <n v="500411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0"/>
    <n v="0.58124999999999993"/>
    <d v="1899-12-30T00:00:36"/>
    <x v="3"/>
    <x v="2"/>
    <s v="43"/>
    <x v="6"/>
    <x v="0"/>
    <n v="7911410"/>
    <n v="23416562"/>
    <d v="2022-04-04T13:57:35"/>
    <d v="2022-04-04T13:58:11"/>
    <x v="1"/>
    <s v="YANE ALVES SILVA RIBEIRO"/>
    <n v="17285"/>
    <s v="SARAH DE SOUSA PEREIRA"/>
    <x v="2"/>
    <s v="JÁ COMPROU"/>
    <s v="RECUSA"/>
    <x v="6"/>
    <m/>
    <m/>
    <n v="4334611425"/>
    <m/>
    <m/>
    <s v="Cacau_CA_NEW_21.03"/>
    <m/>
    <s v="Consulta De Cliente"/>
    <n v="10739"/>
    <s v="CACAU SHOW CA"/>
    <s v="Não"/>
    <m/>
    <m/>
    <m/>
    <m/>
    <m/>
    <m/>
    <s v="SALETE FURTADO"/>
    <n v="7727918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4"/>
    <n v="0.66180555555555554"/>
    <d v="1899-12-30T00:03:35"/>
    <x v="5"/>
    <x v="2"/>
    <s v="15"/>
    <x v="1"/>
    <x v="1"/>
    <n v="7923194"/>
    <n v="23417933"/>
    <d v="2022-04-04T15:53:05"/>
    <d v="2022-04-04T15:56:40"/>
    <x v="1"/>
    <s v="JOHN WESLEY PEREIRA PAVAO"/>
    <n v="17284"/>
    <s v="SARAH DE SOUSA PEREIRA"/>
    <x v="0"/>
    <s v="CONFIRMOU PRESENÇA NA LOJA"/>
    <s v="ACEITE"/>
    <x v="0"/>
    <m/>
    <m/>
    <n v="15997024743"/>
    <m/>
    <m/>
    <s v="Cacau_CA_NEW_21.03"/>
    <m/>
    <s v="Consulta De Cliente"/>
    <n v="10739"/>
    <s v="CACAU SHOW CA"/>
    <s v="Não"/>
    <m/>
    <m/>
    <m/>
    <m/>
    <m/>
    <m/>
    <s v="JADY OLIVEIRA LIMA"/>
    <n v="90449859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9"/>
    <n v="0.76458333333333339"/>
    <d v="1899-12-30T00:00:20"/>
    <x v="5"/>
    <x v="2"/>
    <s v="15"/>
    <x v="1"/>
    <x v="1"/>
    <n v="7935143"/>
    <n v="23417323"/>
    <d v="2022-04-04T18:21:08"/>
    <d v="2022-04-04T18:21:28"/>
    <x v="1"/>
    <s v="JOHN WESLEY PEREIRA PAVAO"/>
    <n v="17284"/>
    <s v="SARAH DE SOUSA PEREIRA"/>
    <x v="1"/>
    <s v="PEDIU PARA LIGAR EM OUTRO MOMENTO"/>
    <s v="AGENDAMENTO"/>
    <x v="2"/>
    <m/>
    <m/>
    <n v="15997875005"/>
    <n v="15997875005"/>
    <d v="2022-04-05T14:00:00"/>
    <s v="Cacau_CA_NEW_21.03"/>
    <m/>
    <s v="Consulta De Cliente"/>
    <n v="10739"/>
    <s v="CACAU SHOW CA"/>
    <s v="Não"/>
    <m/>
    <m/>
    <m/>
    <m/>
    <m/>
    <m/>
    <s v="ZAMIELEM CRISTINA MARTINS"/>
    <n v="372202538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"/>
    <n v="0.7729166666666667"/>
    <d v="1899-12-30T00:00:22"/>
    <x v="5"/>
    <x v="2"/>
    <s v="43"/>
    <x v="6"/>
    <x v="0"/>
    <n v="7936082"/>
    <n v="23417932"/>
    <d v="2022-04-04T18:33:25"/>
    <d v="2022-04-04T18:33:47"/>
    <x v="1"/>
    <s v="JOHN WESLEY PEREIRA PAVAO"/>
    <n v="17284"/>
    <s v="SARAH DE SOUSA PEREIRA"/>
    <x v="0"/>
    <s v="CONFIRMOU PRESENÇA NA LOJA"/>
    <s v="ACEITE"/>
    <x v="0"/>
    <m/>
    <m/>
    <n v="43991565493"/>
    <m/>
    <m/>
    <s v="Cacau_CA_NEW_21.03"/>
    <m/>
    <s v="Consulta De Cliente"/>
    <n v="10739"/>
    <s v="CACAU SHOW CA"/>
    <s v="Não"/>
    <m/>
    <m/>
    <m/>
    <m/>
    <m/>
    <m/>
    <s v="TATIANE DE OLIVEIRA"/>
    <n v="493768228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0"/>
    <n v="0.34513888888888888"/>
    <d v="1899-12-30T00:16:49"/>
    <x v="3"/>
    <x v="3"/>
    <s v="15"/>
    <x v="1"/>
    <x v="1"/>
    <n v="7943490"/>
    <n v="23417660"/>
    <d v="2022-04-05T08:17:43"/>
    <d v="2022-04-05T08:34:32"/>
    <x v="1"/>
    <s v="YANE ALVES SILVA RIBEIRO"/>
    <n v="17285"/>
    <s v="SARAH DE SOUSA PEREIRA"/>
    <x v="2"/>
    <s v="JÁ COMPROU"/>
    <s v="RECUSA"/>
    <x v="6"/>
    <m/>
    <m/>
    <n v="15991556852"/>
    <m/>
    <m/>
    <s v="Cacau_CA_NEW_21.03"/>
    <m/>
    <s v="Consulta De Cliente"/>
    <n v="10739"/>
    <s v="CACAU SHOW CA"/>
    <s v="Não"/>
    <m/>
    <m/>
    <m/>
    <m/>
    <m/>
    <m/>
    <s v="GISELE CABRAL DE SOUZA"/>
    <n v="22149819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3"/>
    <n v="0.39930555555555558"/>
    <d v="1899-12-30T00:02:52"/>
    <x v="3"/>
    <x v="3"/>
    <s v="15"/>
    <x v="1"/>
    <x v="1"/>
    <n v="7949709"/>
    <n v="23416742"/>
    <d v="2022-04-05T09:35:18"/>
    <d v="2022-04-05T09:38:10"/>
    <x v="1"/>
    <s v="YANE ALVES SILVA RIBEIRO"/>
    <n v="17285"/>
    <s v="SARAH DE SOUSA PEREIRA"/>
    <x v="1"/>
    <s v="CLIENTE VAI ANALISAR A PROPOSTA"/>
    <s v="AGENDAMENTO"/>
    <x v="5"/>
    <m/>
    <m/>
    <n v="15996189004"/>
    <n v="15996189004"/>
    <d v="2022-04-05T10:06:00"/>
    <s v="Cacau_CA_NEW_21.03"/>
    <m/>
    <s v="Consulta De Cliente"/>
    <n v="10739"/>
    <s v="CACAU SHOW CA"/>
    <s v="Não"/>
    <m/>
    <m/>
    <m/>
    <m/>
    <m/>
    <m/>
    <s v="MICHELE FRANCINE VOTICOSKI"/>
    <n v="34502029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6"/>
    <n v="0.4604166666666667"/>
    <d v="1899-12-30T00:02:10"/>
    <x v="4"/>
    <x v="3"/>
    <s v="15"/>
    <x v="1"/>
    <x v="1"/>
    <n v="7962334"/>
    <n v="23416731"/>
    <d v="2022-04-05T11:03:54"/>
    <d v="2022-04-05T11:06:04"/>
    <x v="1"/>
    <s v="THALITA SILVA DOS SANTOS"/>
    <n v="17719"/>
    <s v="SARAH DE SOUSA PEREIRA"/>
    <x v="1"/>
    <s v="PEDIU PARA LIGAR EM OUTRO MOMENTO"/>
    <s v="AGENDAMENTO"/>
    <x v="2"/>
    <m/>
    <m/>
    <n v="15981611875"/>
    <n v="15981611875"/>
    <d v="2022-04-05T18:30:00"/>
    <s v="Cacau_CA_NEW_21.03"/>
    <m/>
    <s v="Consulta De Cliente"/>
    <n v="10739"/>
    <s v="CACAU SHOW CA"/>
    <s v="Não"/>
    <m/>
    <m/>
    <m/>
    <m/>
    <m/>
    <m/>
    <s v="FELIPE COLLAÃƒÆ’Ã¢â‚¬Â¡O NEVES"/>
    <n v="340117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6"/>
    <n v="0.46458333333333335"/>
    <d v="1899-12-30T00:04:08"/>
    <x v="4"/>
    <x v="3"/>
    <s v="43"/>
    <x v="6"/>
    <x v="0"/>
    <n v="7962565"/>
    <n v="23417762"/>
    <d v="2022-04-05T11:09:31"/>
    <d v="2022-04-05T11:13:39"/>
    <x v="1"/>
    <s v="THALITA SILVA DOS SANTOS"/>
    <n v="17719"/>
    <s v="SARAH DE SOUSA PEREIRA"/>
    <x v="0"/>
    <s v="CONFIRMOU PRESENÇA NA LOJA"/>
    <s v="ACEITE"/>
    <x v="0"/>
    <m/>
    <m/>
    <n v="43998651750"/>
    <m/>
    <m/>
    <s v="Cacau_CA_NEW_21.03"/>
    <m/>
    <s v="Consulta De Cliente"/>
    <n v="10739"/>
    <s v="CACAU SHOW CA"/>
    <s v="Não"/>
    <m/>
    <m/>
    <m/>
    <m/>
    <m/>
    <m/>
    <s v="ALINE QUEIROZ LEÃƒÆ’Ã†â€™O"/>
    <n v="4971556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n v="0.50486111111111109"/>
    <d v="1899-12-30T00:01:22"/>
    <x v="3"/>
    <x v="3"/>
    <s v="15"/>
    <x v="1"/>
    <x v="1"/>
    <n v="7971934"/>
    <n v="23417331"/>
    <d v="2022-04-05T12:07:41"/>
    <d v="2022-04-05T12:09:03"/>
    <x v="1"/>
    <s v="YANE ALVES SILVA RIBEIRO"/>
    <n v="17285"/>
    <s v="SARAH DE SOUSA PEREIRA"/>
    <x v="2"/>
    <s v="JÁ COMPROU"/>
    <s v="RECUSA"/>
    <x v="6"/>
    <m/>
    <m/>
    <n v="15997179787"/>
    <m/>
    <m/>
    <s v="Cacau_CA_NEW_21.03"/>
    <m/>
    <s v="Consulta De Cliente"/>
    <n v="10739"/>
    <s v="CACAU SHOW CA"/>
    <s v="Não"/>
    <m/>
    <m/>
    <m/>
    <m/>
    <m/>
    <m/>
    <s v="MARCO ANTONIO DINIZ"/>
    <n v="37495369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9"/>
    <n v="0.55486111111111114"/>
    <d v="1899-12-30T00:03:52"/>
    <x v="3"/>
    <x v="3"/>
    <s v="43"/>
    <x v="6"/>
    <x v="0"/>
    <n v="7980759"/>
    <n v="23416475"/>
    <d v="2022-04-05T13:19:50"/>
    <d v="2022-04-05T13:23:42"/>
    <x v="1"/>
    <s v="YANE ALVES SILVA RIBEIRO"/>
    <n v="17285"/>
    <s v="SARAH DE SOUSA PEREIRA"/>
    <x v="0"/>
    <s v="CONFIRMOU PRESENÇA NA LOJA"/>
    <s v="ACEITE"/>
    <x v="0"/>
    <m/>
    <m/>
    <n v="43999175931"/>
    <m/>
    <m/>
    <s v="Cacau_CA_NEW_21.03"/>
    <m/>
    <s v="Consulta De Cliente"/>
    <n v="10739"/>
    <s v="CACAU SHOW CA"/>
    <s v="Não"/>
    <m/>
    <m/>
    <m/>
    <m/>
    <m/>
    <m/>
    <s v="RITA DANIELLE BOLSONI GUIZELINI"/>
    <n v="47182271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1"/>
    <n v="0.59791666666666665"/>
    <d v="1899-12-30T00:05:04"/>
    <x v="5"/>
    <x v="3"/>
    <s v="43"/>
    <x v="6"/>
    <x v="0"/>
    <n v="7986278"/>
    <n v="23417047"/>
    <d v="2022-04-05T14:21:48"/>
    <d v="2022-04-05T14:26:52"/>
    <x v="1"/>
    <s v="JOHN WESLEY PEREIRA PAVAO"/>
    <n v="17284"/>
    <s v="SARAH DE SOUSA PEREIRA"/>
    <x v="1"/>
    <s v="LOCALIZAÇÃO DAS LOJAS"/>
    <s v="AGENDAMENTO"/>
    <x v="5"/>
    <m/>
    <m/>
    <n v="43991547692"/>
    <n v="43991547692"/>
    <d v="2022-04-09T10:00:00"/>
    <s v="Cacau_CA_NEW_21.03"/>
    <m/>
    <s v="Consulta De Cliente"/>
    <n v="10739"/>
    <s v="CACAU SHOW CA"/>
    <s v="Não"/>
    <m/>
    <m/>
    <m/>
    <m/>
    <m/>
    <m/>
    <s v="SONIA REGINA OLIMPIO"/>
    <n v="62602071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5"/>
    <n v="0.67222222222222217"/>
    <d v="1899-12-30T00:00:22"/>
    <x v="5"/>
    <x v="3"/>
    <s v="43"/>
    <x v="6"/>
    <x v="0"/>
    <n v="7995943"/>
    <n v="23417302"/>
    <d v="2022-04-05T16:08:02"/>
    <d v="2022-04-05T16:08:24"/>
    <x v="1"/>
    <s v="JOHN WESLEY PEREIRA PAVAO"/>
    <n v="17284"/>
    <s v="SARAH DE SOUSA PEREIRA"/>
    <x v="2"/>
    <s v="DESISTÊNCIA PELA DEMORA NO CONTATO"/>
    <s v="RECUSA"/>
    <x v="16"/>
    <m/>
    <m/>
    <n v="43999468077"/>
    <m/>
    <m/>
    <s v="Cacau_CA_NEW_21.03"/>
    <m/>
    <s v="Consulta De Cliente"/>
    <n v="10739"/>
    <s v="CACAU SHOW CA"/>
    <s v="Não"/>
    <m/>
    <m/>
    <m/>
    <m/>
    <m/>
    <m/>
    <s v="ISABEL CRISTINA"/>
    <n v="3643910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6"/>
    <n v="0.69652777777777775"/>
    <d v="1899-12-30T00:00:34"/>
    <x v="5"/>
    <x v="3"/>
    <s v="41"/>
    <x v="6"/>
    <x v="0"/>
    <n v="7999056"/>
    <n v="23416540"/>
    <d v="2022-04-05T16:43:08"/>
    <d v="2022-04-05T16:43:42"/>
    <x v="1"/>
    <s v="JOHN WESLEY PEREIRA PAVAO"/>
    <n v="17284"/>
    <s v="SARAH DE SOUSA PEREIRA"/>
    <x v="1"/>
    <s v="PEDIU PARA LIGAR EM OUTRO MOMENTO"/>
    <s v="AGENDAMENTO"/>
    <x v="2"/>
    <m/>
    <m/>
    <n v="41999717086"/>
    <n v="41999717086"/>
    <d v="2022-04-11T10:00:00"/>
    <s v="Cacau_CA_NEW_21.03"/>
    <m/>
    <s v="Consulta De Cliente"/>
    <n v="10739"/>
    <s v="CACAU SHOW CA"/>
    <s v="Não"/>
    <m/>
    <m/>
    <m/>
    <m/>
    <m/>
    <m/>
    <s v="CARLOS MASSUO HORITA"/>
    <n v="69643369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6"/>
    <n v="0.7006944444444444"/>
    <d v="1899-12-30T00:00:15"/>
    <x v="5"/>
    <x v="3"/>
    <s v="15"/>
    <x v="1"/>
    <x v="1"/>
    <n v="7999569"/>
    <n v="23416762"/>
    <d v="2022-04-05T16:49:17"/>
    <d v="2022-04-05T16:49:32"/>
    <x v="1"/>
    <s v="JOHN WESLEY PEREIRA PAVAO"/>
    <n v="17284"/>
    <s v="SARAH DE SOUSA PEREIRA"/>
    <x v="1"/>
    <s v="CLIENTE VAI ANALISAR A PROPOSTA"/>
    <s v="AGENDAMENTO"/>
    <x v="5"/>
    <m/>
    <m/>
    <n v="15996101945"/>
    <n v="15996101945"/>
    <d v="2022-04-09T17:19:00"/>
    <s v="Cacau_CA_NEW_21.03"/>
    <m/>
    <s v="Consulta De Cliente"/>
    <n v="10739"/>
    <s v="CACAU SHOW CA"/>
    <s v="Não"/>
    <m/>
    <m/>
    <m/>
    <m/>
    <m/>
    <m/>
    <s v="MARIA SCAWASSIN BELLESIA"/>
    <n v="36163619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8"/>
    <n v="0.73472222222222217"/>
    <d v="1899-12-30T00:03:34"/>
    <x v="5"/>
    <x v="3"/>
    <s v="43"/>
    <x v="6"/>
    <x v="0"/>
    <n v="8002781"/>
    <n v="23416892"/>
    <d v="2022-04-05T17:38:26"/>
    <d v="2022-04-05T17:42:00"/>
    <x v="1"/>
    <s v="JOHN WESLEY PEREIRA PAVAO"/>
    <n v="17284"/>
    <s v="SARAH DE SOUSA PEREIRA"/>
    <x v="0"/>
    <s v="CONFIRMOU PRESENÇA NA LOJA"/>
    <s v="ACEITE"/>
    <x v="0"/>
    <m/>
    <m/>
    <n v="43999389949"/>
    <m/>
    <m/>
    <s v="Cacau_CA_NEW_21.03"/>
    <m/>
    <s v="Consulta De Cliente"/>
    <n v="10739"/>
    <s v="CACAU SHOW CA"/>
    <s v="Não"/>
    <m/>
    <m/>
    <m/>
    <m/>
    <m/>
    <m/>
    <s v="LUCIA ELI BAMBINI SILVA"/>
    <n v="10827218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8"/>
    <n v="0.73888888888888893"/>
    <d v="1899-12-30T00:03:40"/>
    <x v="5"/>
    <x v="3"/>
    <s v="15"/>
    <x v="1"/>
    <x v="1"/>
    <n v="8003202"/>
    <n v="23417809"/>
    <d v="2022-04-05T17:44:11"/>
    <d v="2022-04-05T17:47:51"/>
    <x v="1"/>
    <s v="JOHN WESLEY PEREIRA PAVAO"/>
    <n v="17284"/>
    <s v="SARAH DE SOUSA PEREIRA"/>
    <x v="2"/>
    <s v="DESISTIU DE SER REVENDEDOR"/>
    <s v="RECUSA"/>
    <x v="16"/>
    <m/>
    <m/>
    <n v="15981466180"/>
    <m/>
    <m/>
    <s v="Cacau_CA_NEW_21.03"/>
    <m/>
    <s v="Consulta De Cliente"/>
    <n v="10739"/>
    <s v="CACAU SHOW CA"/>
    <s v="Não"/>
    <m/>
    <m/>
    <m/>
    <m/>
    <m/>
    <m/>
    <s v="CHRISTINE SANTOS LAMEU"/>
    <n v="36081638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9"/>
    <n v="0.75069444444444444"/>
    <d v="1899-12-30T00:16:54"/>
    <x v="5"/>
    <x v="3"/>
    <s v="43"/>
    <x v="6"/>
    <x v="0"/>
    <n v="8004234"/>
    <n v="19428505"/>
    <d v="2022-04-05T18:01:07"/>
    <d v="2022-04-05T18:18:01"/>
    <x v="1"/>
    <s v="JOHN WESLEY PEREIRA PAVAO"/>
    <n v="17284"/>
    <s v="SARAH DE SOUSA PEREIRA"/>
    <x v="0"/>
    <s v="CONFIRMOU PRESENÇA NA LOJA"/>
    <s v="ACEITE"/>
    <x v="0"/>
    <m/>
    <m/>
    <n v="43999512688"/>
    <m/>
    <m/>
    <s v="Cacau_CA_18.02"/>
    <m/>
    <s v="Consulta De Cliente"/>
    <n v="10739"/>
    <s v="CACAU SHOW CA"/>
    <s v="Não"/>
    <m/>
    <m/>
    <m/>
    <m/>
    <m/>
    <m/>
    <s v="EDITANIA BASSETTO BERNARDES"/>
    <n v="2786816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23"/>
    <n v="0.84791666666666676"/>
    <d v="1899-12-30T00:00:19"/>
    <x v="5"/>
    <x v="3"/>
    <s v="15"/>
    <x v="1"/>
    <x v="1"/>
    <n v="8011417"/>
    <n v="21583525"/>
    <d v="2022-04-05T20:21:12"/>
    <d v="2022-04-05T20:21:31"/>
    <x v="1"/>
    <s v="JOHN WESLEY PEREIRA PAVAO"/>
    <n v="17284"/>
    <s v="SARAH DE SOUSA PEREIRA"/>
    <x v="1"/>
    <s v="PEDIU PARA LIGAR EM OUTRO MOMENTO"/>
    <s v="AGENDAMENTO"/>
    <x v="2"/>
    <m/>
    <m/>
    <n v="15991059955"/>
    <n v="15991059955"/>
    <d v="2022-04-06T14:00:00"/>
    <s v="Cacau_CA_02.03"/>
    <m/>
    <s v="Consulta De Cliente"/>
    <n v="10739"/>
    <s v="CACAU SHOW CA"/>
    <s v="Não"/>
    <m/>
    <m/>
    <m/>
    <m/>
    <m/>
    <m/>
    <s v="FLAVIA MARTINS GOMES MARTINS"/>
    <n v="9667278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"/>
    <n v="0.37638888888888888"/>
    <d v="1899-12-30T00:01:27"/>
    <x v="3"/>
    <x v="4"/>
    <s v="15"/>
    <x v="1"/>
    <x v="1"/>
    <n v="8014949"/>
    <n v="23417819"/>
    <d v="2022-04-06T09:02:37"/>
    <d v="2022-04-06T09:04:04"/>
    <x v="1"/>
    <s v="YANE ALVES SILVA RIBEIRO"/>
    <n v="17285"/>
    <s v="SARAH DE SOUSA PEREIRA"/>
    <x v="2"/>
    <s v="DESISTIU DE SER REVENDEDOR"/>
    <s v="RECUSA"/>
    <x v="16"/>
    <m/>
    <m/>
    <n v="15991555600"/>
    <m/>
    <m/>
    <s v="Cacau_CA_NEW_21.03"/>
    <m/>
    <s v="Consulta De Cliente"/>
    <n v="10739"/>
    <s v="CACAU SHOW CA"/>
    <s v="Não"/>
    <m/>
    <m/>
    <m/>
    <m/>
    <m/>
    <m/>
    <s v="FELLIPHE HENRIQUE DUARTE PEREIRA"/>
    <n v="36468640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"/>
    <n v="0.3923611111111111"/>
    <d v="1899-12-30T00:02:41"/>
    <x v="3"/>
    <x v="4"/>
    <s v="43"/>
    <x v="6"/>
    <x v="0"/>
    <n v="8018250"/>
    <n v="19429928"/>
    <d v="2022-04-06T09:25:22"/>
    <d v="2022-04-06T09:28:03"/>
    <x v="1"/>
    <s v="YANE ALVES SILVA RIBEIRO"/>
    <n v="17285"/>
    <s v="SARAH DE SOUSA PEREIRA"/>
    <x v="2"/>
    <s v="DESISTIU DE SER REVENDEDOR"/>
    <s v="RECUSA"/>
    <x v="16"/>
    <m/>
    <m/>
    <n v="43998127148"/>
    <m/>
    <m/>
    <s v="Cacau_CA_18.02"/>
    <m/>
    <s v="Consulta De Cliente"/>
    <n v="10739"/>
    <s v="CACAU SHOW CA"/>
    <s v="Não"/>
    <m/>
    <m/>
    <m/>
    <m/>
    <m/>
    <m/>
    <s v="MARIA RENATA DA MAIA"/>
    <n v="5644677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3"/>
    <n v="0.40833333333333338"/>
    <d v="1899-12-30T00:04:35"/>
    <x v="3"/>
    <x v="4"/>
    <s v="43"/>
    <x v="6"/>
    <x v="0"/>
    <n v="8021738"/>
    <n v="21583801"/>
    <d v="2022-04-06T09:48:23"/>
    <d v="2022-04-06T09:52:58"/>
    <x v="1"/>
    <s v="YANE ALVES SILVA RIBEIRO"/>
    <n v="17285"/>
    <s v="SARAH DE SOUSA PEREIRA"/>
    <x v="2"/>
    <s v="JÁ COMPROU"/>
    <s v="RECUSA"/>
    <x v="6"/>
    <m/>
    <m/>
    <n v="43991026976"/>
    <m/>
    <m/>
    <s v="Cacau_CA_02.03"/>
    <m/>
    <s v="Consulta De Cliente"/>
    <n v="10739"/>
    <s v="CACAU SHOW CA"/>
    <s v="Não"/>
    <m/>
    <m/>
    <m/>
    <m/>
    <m/>
    <m/>
    <s v="DAYANE KETHURIM DA SILVA CARVALHO"/>
    <n v="56162459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4"/>
    <n v="0.41736111111111113"/>
    <d v="1899-12-30T00:02:01"/>
    <x v="3"/>
    <x v="4"/>
    <s v="11"/>
    <x v="1"/>
    <x v="1"/>
    <n v="8023906"/>
    <n v="23416657"/>
    <d v="2022-04-06T10:01:41"/>
    <d v="2022-04-06T10:03:42"/>
    <x v="1"/>
    <s v="YANE ALVES SILVA RIBEIRO"/>
    <n v="17285"/>
    <s v="SARAH DE SOUSA PEREIRA"/>
    <x v="2"/>
    <s v="JÁ COMPROU"/>
    <s v="RECUSA"/>
    <x v="6"/>
    <m/>
    <m/>
    <n v="11983600684"/>
    <m/>
    <m/>
    <s v="Cacau_CA_NEW_21.03"/>
    <m/>
    <s v="Consulta De Cliente"/>
    <n v="10739"/>
    <s v="CACAU SHOW CA"/>
    <s v="Não"/>
    <m/>
    <m/>
    <m/>
    <m/>
    <m/>
    <m/>
    <s v="REGINALDO BUENO DE OLIVIERA"/>
    <n v="991263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4"/>
    <n v="0.42986111111111108"/>
    <d v="1899-12-30T00:00:48"/>
    <x v="3"/>
    <x v="4"/>
    <s v="69"/>
    <x v="13"/>
    <x v="2"/>
    <n v="8026567"/>
    <n v="23417891"/>
    <d v="2022-04-06T10:19:25"/>
    <d v="2022-04-06T10:20:13"/>
    <x v="1"/>
    <s v="YANE ALVES SILVA RIBEIRO"/>
    <n v="17285"/>
    <s v="SARAH DE SOUSA PEREIRA"/>
    <x v="1"/>
    <s v="CLIENTE VAI ANALISAR A PROPOSTA"/>
    <s v="AGENDAMENTO"/>
    <x v="5"/>
    <m/>
    <m/>
    <n v="69999864402"/>
    <n v="69999864402"/>
    <d v="2022-04-06T10:49:00"/>
    <s v="Cacau_CA_NEW_21.03"/>
    <m/>
    <s v="Consulta De Cliente"/>
    <n v="10739"/>
    <s v="CACAU SHOW CA"/>
    <s v="Não"/>
    <m/>
    <m/>
    <m/>
    <m/>
    <m/>
    <m/>
    <s v="WELLINTON TIAGO BARBOSA DA SILVA GRILLO"/>
    <n v="9192114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8"/>
    <n v="0.53402777777777777"/>
    <d v="1899-12-30T00:03:34"/>
    <x v="3"/>
    <x v="4"/>
    <s v="43"/>
    <x v="6"/>
    <x v="0"/>
    <n v="8047774"/>
    <n v="19430231"/>
    <d v="2022-04-06T12:49:33"/>
    <d v="2022-04-06T12:53:07"/>
    <x v="1"/>
    <s v="YANE ALVES SILVA RIBEIRO"/>
    <n v="17285"/>
    <s v="SARAH DE SOUSA PEREIRA"/>
    <x v="2"/>
    <s v="DESISTIU DE SER REVENDEDOR"/>
    <s v="RECUSA"/>
    <x v="16"/>
    <m/>
    <m/>
    <n v="43991194139"/>
    <m/>
    <m/>
    <s v="Cacau_CA_18.02"/>
    <m/>
    <s v="Consulta De Cliente"/>
    <n v="10739"/>
    <s v="CACAU SHOW CA"/>
    <s v="Não"/>
    <m/>
    <m/>
    <m/>
    <m/>
    <m/>
    <m/>
    <s v="LUCAS GABRIEL DA SILVA BATISTA"/>
    <n v="9992770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"/>
    <n v="0.57916666666666672"/>
    <d v="1899-12-30T00:02:51"/>
    <x v="3"/>
    <x v="4"/>
    <s v="15"/>
    <x v="1"/>
    <x v="1"/>
    <n v="8054901"/>
    <n v="25452074"/>
    <d v="2022-04-06T13:54:19"/>
    <d v="2022-04-06T13:57:10"/>
    <x v="1"/>
    <s v="YANE ALVES SILVA RIBEIRO"/>
    <n v="17285"/>
    <s v="SARAH DE SOUSA PEREIRA"/>
    <x v="1"/>
    <s v="PEDIU PARA LIGAR EM OUTRO MOMENTO"/>
    <s v="AGENDAMENTO"/>
    <x v="2"/>
    <m/>
    <m/>
    <n v="15997770949"/>
    <n v="15997770949"/>
    <d v="2022-04-07T08:30:00"/>
    <s v="Cacau_CA_06.04"/>
    <m/>
    <s v="Consulta De Cliente"/>
    <n v="10739"/>
    <s v="CACAU SHOW CA"/>
    <s v="Não"/>
    <m/>
    <m/>
    <m/>
    <m/>
    <m/>
    <m/>
    <s v="CLAUDINEIA GOMES DA SILVA SOUZA"/>
    <n v="32683287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1"/>
    <n v="0.58333333333333337"/>
    <d v="1899-12-30T00:05:19"/>
    <x v="4"/>
    <x v="4"/>
    <s v="43"/>
    <x v="6"/>
    <x v="0"/>
    <n v="8055557"/>
    <n v="25450962"/>
    <d v="2022-04-06T14:00:07"/>
    <d v="2022-04-06T14:05:26"/>
    <x v="1"/>
    <s v="THALITA SILVA DOS SANTOS"/>
    <n v="17719"/>
    <s v="SARAH DE SOUSA PEREIRA"/>
    <x v="1"/>
    <s v="PEDIU PARA LIGAR EM OUTRO MOMENTO"/>
    <s v="AGENDAMENTO"/>
    <x v="2"/>
    <m/>
    <m/>
    <n v="43998094292"/>
    <n v="43998094292"/>
    <d v="2022-04-06T14:06:00"/>
    <s v="Cacau_CA_06.04"/>
    <m/>
    <s v="Consulta De Cliente"/>
    <n v="10739"/>
    <s v="CACAU SHOW CA"/>
    <s v="Não"/>
    <m/>
    <m/>
    <m/>
    <m/>
    <m/>
    <m/>
    <s v="MARIA CELINA RODRIGUES"/>
    <n v="349132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1"/>
    <n v="0.59513888888888888"/>
    <d v="1899-12-30T00:03:42"/>
    <x v="3"/>
    <x v="4"/>
    <s v="15"/>
    <x v="1"/>
    <x v="1"/>
    <n v="8057597"/>
    <n v="25452078"/>
    <d v="2022-04-06T14:17:00"/>
    <d v="2022-04-06T14:20:42"/>
    <x v="1"/>
    <s v="YANE ALVES SILVA RIBEIRO"/>
    <n v="17285"/>
    <s v="SARAH DE SOUSA PEREIRA"/>
    <x v="1"/>
    <s v="CLIENTE VAI ANALISAR A PROPOSTA"/>
    <s v="AGENDAMENTO"/>
    <x v="5"/>
    <m/>
    <m/>
    <n v="15991858018"/>
    <n v="15991858018"/>
    <d v="2022-05-02T14:15:00"/>
    <s v="Cacau_CA_06.04"/>
    <m/>
    <s v="Consulta De Cliente"/>
    <n v="10739"/>
    <s v="CACAU SHOW CA"/>
    <s v="Não"/>
    <m/>
    <m/>
    <m/>
    <m/>
    <m/>
    <m/>
    <s v="VANESSA FERREIRA APOLINARIO"/>
    <n v="32959864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1"/>
    <n v="0.59722222222222221"/>
    <d v="1899-12-30T00:01:25"/>
    <x v="3"/>
    <x v="4"/>
    <s v="15"/>
    <x v="1"/>
    <x v="1"/>
    <n v="8058048"/>
    <n v="25452078"/>
    <d v="2022-04-06T14:20:59"/>
    <d v="2022-04-06T14:22:24"/>
    <x v="1"/>
    <s v="YANE ALVES SILVA RIBEIRO"/>
    <n v="17285"/>
    <s v="SARAH DE SOUSA PEREIRA"/>
    <x v="1"/>
    <s v="CLIENTE VAI ANALISAR A PROPOSTA"/>
    <s v="AGENDAMENTO"/>
    <x v="5"/>
    <m/>
    <m/>
    <n v="15991858018"/>
    <n v="15991858018"/>
    <d v="2022-05-02T14:15:00"/>
    <s v="Cacau_CA_06.04"/>
    <m/>
    <s v="Consulta De Cliente"/>
    <n v="10739"/>
    <s v="CACAU SHOW CA"/>
    <s v="Não"/>
    <m/>
    <m/>
    <m/>
    <m/>
    <m/>
    <m/>
    <s v="VANESSA FERREIRA APOLINARIO"/>
    <n v="32959864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1"/>
    <n v="0.59791666666666665"/>
    <d v="1899-12-30T00:02:09"/>
    <x v="4"/>
    <x v="4"/>
    <s v="43"/>
    <x v="6"/>
    <x v="0"/>
    <n v="8058077"/>
    <n v="25450969"/>
    <d v="2022-04-06T14:21:19"/>
    <d v="2022-04-06T14:23:28"/>
    <x v="1"/>
    <s v="THALITA SILVA DOS SANTOS"/>
    <n v="17719"/>
    <s v="SARAH DE SOUSA PEREIRA"/>
    <x v="1"/>
    <s v="PEDIU PARA LIGAR EM OUTRO MOMENTO"/>
    <s v="AGENDAMENTO"/>
    <x v="2"/>
    <m/>
    <m/>
    <n v="43988298504"/>
    <n v="43988298504"/>
    <d v="2022-04-06T19:30:00"/>
    <s v="Cacau_CA_06.04"/>
    <m/>
    <s v="Consulta De Cliente"/>
    <n v="10739"/>
    <s v="CACAU SHOW CA"/>
    <s v="Não"/>
    <m/>
    <m/>
    <m/>
    <m/>
    <m/>
    <m/>
    <s v="KAREN CRISTINA GRIGOLI DE OLIVEIRA BABOR"/>
    <n v="533552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4"/>
    <n v="0.64652777777777781"/>
    <d v="1899-12-30T00:00:18"/>
    <x v="5"/>
    <x v="4"/>
    <s v="43"/>
    <x v="6"/>
    <x v="0"/>
    <n v="8065749"/>
    <n v="25451097"/>
    <d v="2022-04-06T15:31:12"/>
    <d v="2022-04-06T15:31:30"/>
    <x v="1"/>
    <s v="JOHN WESLEY PEREIRA PAVAO"/>
    <n v="17284"/>
    <s v="SARAH DE SOUSA PEREIRA"/>
    <x v="0"/>
    <s v="CONFIRMOU PRESENÇA NA LOJA"/>
    <s v="ACEITE"/>
    <x v="0"/>
    <m/>
    <m/>
    <n v="43996519599"/>
    <m/>
    <m/>
    <s v="Cacau_CA_06.04"/>
    <m/>
    <s v="Consulta De Cliente"/>
    <n v="10739"/>
    <s v="CACAU SHOW CA"/>
    <s v="Não"/>
    <m/>
    <m/>
    <m/>
    <m/>
    <m/>
    <m/>
    <s v="KAUANA LOURES"/>
    <n v="87147699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4"/>
    <n v="0.65625"/>
    <d v="1899-12-30T00:06:08"/>
    <x v="5"/>
    <x v="4"/>
    <s v="15"/>
    <x v="1"/>
    <x v="1"/>
    <n v="8067345"/>
    <n v="25451101"/>
    <d v="2022-04-06T15:45:05"/>
    <d v="2022-04-06T15:51:13"/>
    <x v="1"/>
    <s v="JOHN WESLEY PEREIRA PAVAO"/>
    <n v="17284"/>
    <s v="SARAH DE SOUSA PEREIRA"/>
    <x v="1"/>
    <s v="PEDIU PARA LIGAR EM OUTRO MOMENTO"/>
    <s v="AGENDAMENTO"/>
    <x v="2"/>
    <m/>
    <m/>
    <n v="15974024896"/>
    <n v="15974024896"/>
    <d v="2022-04-07T18:00:00"/>
    <s v="Cacau_CA_06.04"/>
    <m/>
    <s v="Consulta De Cliente"/>
    <n v="10739"/>
    <s v="CACAU SHOW CA"/>
    <s v="Não"/>
    <m/>
    <m/>
    <m/>
    <m/>
    <m/>
    <m/>
    <s v="MARINETE DE SOUZA FARIA"/>
    <n v="8856178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5"/>
    <n v="0.68402777777777779"/>
    <d v="1899-12-30T00:29:42"/>
    <x v="5"/>
    <x v="4"/>
    <s v="43"/>
    <x v="6"/>
    <x v="0"/>
    <n v="8071612"/>
    <n v="25451114"/>
    <d v="2022-04-06T16:25:01"/>
    <d v="2022-04-06T16:54:43"/>
    <x v="1"/>
    <s v="JOHN WESLEY PEREIRA PAVAO"/>
    <n v="17284"/>
    <s v="SARAH DE SOUSA PEREIRA"/>
    <x v="0"/>
    <s v="CONFIRMOU PRESENÇA NA LOJA"/>
    <s v="ACEITE"/>
    <x v="0"/>
    <m/>
    <m/>
    <n v="43991565493"/>
    <m/>
    <m/>
    <s v="Cacau_CA_06.04"/>
    <m/>
    <s v="Consulta De Cliente"/>
    <n v="10739"/>
    <s v="CACAU SHOW CA"/>
    <s v="Não"/>
    <m/>
    <m/>
    <m/>
    <m/>
    <m/>
    <m/>
    <s v="TATIANE DE OLIVEIRA"/>
    <n v="90449859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7"/>
    <n v="0.71319444444444446"/>
    <d v="1899-12-30T00:01:49"/>
    <x v="5"/>
    <x v="4"/>
    <s v="43"/>
    <x v="6"/>
    <x v="0"/>
    <n v="8075426"/>
    <n v="25451119"/>
    <d v="2022-04-06T17:07:53"/>
    <d v="2022-04-06T17:09:42"/>
    <x v="1"/>
    <s v="JOHN WESLEY PEREIRA PAVAO"/>
    <n v="17284"/>
    <s v="SARAH DE SOUSA PEREIRA"/>
    <x v="1"/>
    <s v="PEDIU PARA LIGAR EM OUTRO MOMENTO"/>
    <s v="AGENDAMENTO"/>
    <x v="2"/>
    <m/>
    <m/>
    <n v="43998299517"/>
    <n v="43998299517"/>
    <d v="2022-04-06T18:00:00"/>
    <s v="Cacau_CA_06.04"/>
    <m/>
    <s v="Consulta De Cliente"/>
    <n v="10739"/>
    <s v="CACAU SHOW CA"/>
    <s v="Não"/>
    <m/>
    <m/>
    <m/>
    <m/>
    <m/>
    <m/>
    <s v="LUAN COUTINHO DA SILVA"/>
    <n v="9217589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1"/>
    <n v="0.80486111111111114"/>
    <d v="1899-12-30T00:03:31"/>
    <x v="5"/>
    <x v="4"/>
    <s v="43"/>
    <x v="6"/>
    <x v="0"/>
    <n v="8083490"/>
    <n v="25451143"/>
    <d v="2022-04-06T19:19:17"/>
    <d v="2022-04-06T19:22:48"/>
    <x v="1"/>
    <s v="JOHN WESLEY PEREIRA PAVAO"/>
    <n v="17284"/>
    <s v="SARAH DE SOUSA PEREIRA"/>
    <x v="1"/>
    <s v="PEDIU PARA LIGAR EM OUTRO MOMENTO"/>
    <s v="AGENDAMENTO"/>
    <x v="2"/>
    <m/>
    <m/>
    <n v="43996170168"/>
    <n v="43996170168"/>
    <d v="2022-04-07T14:00:00"/>
    <s v="Cacau_CA_06.04"/>
    <m/>
    <s v="Consulta De Cliente"/>
    <n v="10739"/>
    <s v="CACAU SHOW CA"/>
    <s v="Não"/>
    <m/>
    <m/>
    <m/>
    <m/>
    <m/>
    <m/>
    <s v="ANA PAULA FRANCISCO DE ALMEIDA"/>
    <n v="985772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2"/>
    <n v="0.8125"/>
    <d v="1899-12-30T00:00:16"/>
    <x v="5"/>
    <x v="4"/>
    <s v="15"/>
    <x v="1"/>
    <x v="1"/>
    <n v="8084074"/>
    <n v="25451145"/>
    <d v="2022-04-06T19:30:43"/>
    <d v="2022-04-06T19:30:59"/>
    <x v="1"/>
    <s v="JOHN WESLEY PEREIRA PAVAO"/>
    <n v="17284"/>
    <s v="SARAH DE SOUSA PEREIRA"/>
    <x v="0"/>
    <s v="CONFIRMOU PRESENÇA NA LOJA"/>
    <s v="ACEITE"/>
    <x v="0"/>
    <m/>
    <m/>
    <n v="15997960538"/>
    <m/>
    <m/>
    <s v="Cacau_CA_06.04"/>
    <m/>
    <s v="Consulta De Cliente"/>
    <n v="10739"/>
    <s v="CACAU SHOW CA"/>
    <s v="Não"/>
    <m/>
    <m/>
    <m/>
    <m/>
    <m/>
    <m/>
    <s v="JOSe ALVES BATISTA NETO"/>
    <n v="99067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2"/>
    <n v="0.82361111111111107"/>
    <d v="1899-12-30T00:01:46"/>
    <x v="5"/>
    <x v="4"/>
    <s v="15"/>
    <x v="1"/>
    <x v="1"/>
    <n v="8085088"/>
    <n v="25451147"/>
    <d v="2022-04-06T19:46:31"/>
    <d v="2022-04-06T19:48:17"/>
    <x v="1"/>
    <s v="JOHN WESLEY PEREIRA PAVAO"/>
    <n v="17284"/>
    <s v="SARAH DE SOUSA PEREIRA"/>
    <x v="0"/>
    <s v="CONFIRMOU PRESENÇA NA LOJA"/>
    <s v="ACEITE"/>
    <x v="0"/>
    <m/>
    <m/>
    <n v="15991385595"/>
    <m/>
    <m/>
    <s v="Cacau_CA_06.04"/>
    <m/>
    <s v="Consulta De Cliente"/>
    <n v="10739"/>
    <s v="CACAU SHOW CA"/>
    <s v="Não"/>
    <m/>
    <m/>
    <m/>
    <m/>
    <m/>
    <m/>
    <s v="ROSaNGELA APARECIDA BAZZO"/>
    <n v="9915627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"/>
    <n v="0.36458333333333331"/>
    <d v="1899-12-30T00:02:49"/>
    <x v="4"/>
    <x v="5"/>
    <s v="43"/>
    <x v="6"/>
    <x v="0"/>
    <n v="8089478"/>
    <n v="25450975"/>
    <d v="2022-04-07T08:45:34"/>
    <d v="2022-04-07T08:48:23"/>
    <x v="1"/>
    <s v="THALITA SILVA DOS SANTOS"/>
    <n v="17719"/>
    <s v="SARAH DE SOUSA PEREIRA"/>
    <x v="1"/>
    <s v="PEDIU PARA LIGAR EM OUTRO MOMENTO"/>
    <s v="AGENDAMENTO"/>
    <x v="2"/>
    <m/>
    <m/>
    <n v="43999229619"/>
    <n v="43999229619"/>
    <d v="2022-04-21T09:17:00"/>
    <s v="Cacau_CA_06.04"/>
    <m/>
    <s v="Consulta De Cliente"/>
    <n v="10739"/>
    <s v="CACAU SHOW CA"/>
    <s v="Não"/>
    <m/>
    <m/>
    <m/>
    <m/>
    <m/>
    <m/>
    <s v="MARTHA DAYSI BRAGA CRUZ"/>
    <n v="605322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"/>
    <n v="0.37291666666666662"/>
    <d v="1899-12-30T00:01:36"/>
    <x v="4"/>
    <x v="5"/>
    <s v="43"/>
    <x v="6"/>
    <x v="0"/>
    <n v="8090193"/>
    <n v="25450976"/>
    <d v="2022-04-07T08:57:16"/>
    <d v="2022-04-07T08:58:52"/>
    <x v="1"/>
    <s v="THALITA SILVA DOS SANTOS"/>
    <n v="17719"/>
    <s v="SARAH DE SOUSA PEREIRA"/>
    <x v="1"/>
    <s v="PEDIU PARA LIGAR EM OUTRO MOMENTO"/>
    <s v="AGENDAMENTO"/>
    <x v="2"/>
    <m/>
    <m/>
    <n v="43999975533"/>
    <n v="43999975533"/>
    <d v="2022-04-07T12:15:00"/>
    <s v="Cacau_CA_06.04"/>
    <m/>
    <s v="Consulta De Cliente"/>
    <n v="10739"/>
    <s v="CACAU SHOW CA"/>
    <s v="Não"/>
    <m/>
    <m/>
    <m/>
    <m/>
    <m/>
    <m/>
    <s v="KELLYN EMIDIO"/>
    <n v="657677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"/>
    <n v="0.37847222222222227"/>
    <d v="1899-12-30T00:04:06"/>
    <x v="4"/>
    <x v="5"/>
    <s v="43"/>
    <x v="6"/>
    <x v="0"/>
    <n v="8091078"/>
    <n v="25450978"/>
    <d v="2022-04-07T09:05:21"/>
    <d v="2022-04-07T09:09:27"/>
    <x v="1"/>
    <s v="THALITA SILVA DOS SANTOS"/>
    <n v="17719"/>
    <s v="SARAH DE SOUSA PEREIRA"/>
    <x v="1"/>
    <s v="CLIENTE VAI ANALISAR A PROPOSTA"/>
    <s v="AGENDAMENTO"/>
    <x v="5"/>
    <m/>
    <m/>
    <n v="43996317709"/>
    <n v="43996317709"/>
    <d v="2022-04-07T09:10:00"/>
    <s v="Cacau_CA_06.04"/>
    <m/>
    <s v="Consulta De Cliente"/>
    <n v="10739"/>
    <s v="CACAU SHOW CA"/>
    <s v="Não"/>
    <m/>
    <m/>
    <m/>
    <m/>
    <m/>
    <m/>
    <s v="ELIZETH BITTENCOURT DE CAMPOS"/>
    <n v="694007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"/>
    <n v="0.38125000000000003"/>
    <d v="1899-12-30T00:00:14"/>
    <x v="4"/>
    <x v="5"/>
    <s v="43"/>
    <x v="6"/>
    <x v="0"/>
    <n v="8091679"/>
    <n v="25450978"/>
    <d v="2022-04-07T09:09:36"/>
    <d v="2022-04-07T09:09:50"/>
    <x v="1"/>
    <s v="THALITA SILVA DOS SANTOS"/>
    <n v="17719"/>
    <s v="SARAH DE SOUSA PEREIRA"/>
    <x v="0"/>
    <s v="CONFIRMOU PRESENÇA NA LOJA"/>
    <s v="ACEITE"/>
    <x v="0"/>
    <m/>
    <m/>
    <n v="43996317709"/>
    <m/>
    <m/>
    <s v="Cacau_CA_06.04"/>
    <m/>
    <s v="Consulta De Cliente"/>
    <n v="10739"/>
    <s v="CACAU SHOW CA"/>
    <s v="Não"/>
    <m/>
    <m/>
    <m/>
    <m/>
    <m/>
    <m/>
    <s v="ELIZETH BITTENCOURT DE CAMPOS"/>
    <n v="694007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"/>
    <n v="0.3888888888888889"/>
    <d v="1899-12-30T00:14:36"/>
    <x v="4"/>
    <x v="5"/>
    <s v="43"/>
    <x v="6"/>
    <x v="0"/>
    <n v="8093330"/>
    <n v="25450980"/>
    <d v="2022-04-07T09:20:09"/>
    <d v="2022-04-07T09:34:45"/>
    <x v="1"/>
    <s v="THALITA SILVA DOS SANTOS"/>
    <n v="17719"/>
    <s v="SARAH DE SOUSA PEREIRA"/>
    <x v="0"/>
    <s v="CONFIRMOU PRESENÇA NA LOJA"/>
    <s v="ACEITE"/>
    <x v="0"/>
    <m/>
    <m/>
    <n v="43999526584"/>
    <m/>
    <m/>
    <s v="Cacau_CA_06.04"/>
    <m/>
    <s v="Consulta De Cliente"/>
    <n v="10739"/>
    <s v="CACAU SHOW CA"/>
    <s v="Não"/>
    <m/>
    <m/>
    <m/>
    <m/>
    <m/>
    <m/>
    <s v="HENRIQUE PINHEIRO DA SILVA"/>
    <n v="704837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"/>
    <n v="0.39166666666666666"/>
    <d v="1899-12-30T00:04:01"/>
    <x v="3"/>
    <x v="5"/>
    <s v="15"/>
    <x v="1"/>
    <x v="1"/>
    <n v="8093984"/>
    <n v="25452096"/>
    <d v="2022-04-07T09:24:37"/>
    <d v="2022-04-07T09:28:38"/>
    <x v="1"/>
    <s v="YANE ALVES SILVA RIBEIRO"/>
    <n v="17285"/>
    <s v="SARAH DE SOUSA PEREIRA"/>
    <x v="1"/>
    <s v="CLIENTE VAI ANALISAR A PROPOSTA"/>
    <s v="AGENDAMENTO"/>
    <x v="5"/>
    <m/>
    <m/>
    <n v="15997437590"/>
    <n v="15997437590"/>
    <d v="2022-04-18T09:25:00"/>
    <s v="Cacau_CA_06.04"/>
    <m/>
    <s v="Consulta De Cliente"/>
    <n v="10739"/>
    <s v="CACAU SHOW CA"/>
    <s v="Não"/>
    <m/>
    <m/>
    <m/>
    <m/>
    <m/>
    <m/>
    <s v="MARTA C C MOURA"/>
    <n v="33649066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"/>
    <n v="0.40208333333333335"/>
    <d v="1899-12-30T00:02:40"/>
    <x v="3"/>
    <x v="5"/>
    <s v="15"/>
    <x v="1"/>
    <x v="1"/>
    <n v="8096297"/>
    <n v="25452099"/>
    <d v="2022-04-07T09:39:23"/>
    <d v="2022-04-07T09:42:03"/>
    <x v="1"/>
    <s v="YANE ALVES SILVA RIBEIRO"/>
    <n v="17285"/>
    <s v="SARAH DE SOUSA PEREIRA"/>
    <x v="1"/>
    <s v="CLIENTE VAI ANALISAR A PROPOSTA"/>
    <s v="AGENDAMENTO"/>
    <x v="5"/>
    <m/>
    <m/>
    <n v="15997366717"/>
    <n v="15997366717"/>
    <d v="2022-04-07T10:10:00"/>
    <s v="Cacau_CA_06.04"/>
    <m/>
    <s v="Consulta De Cliente"/>
    <n v="10739"/>
    <s v="CACAU SHOW CA"/>
    <s v="Não"/>
    <m/>
    <m/>
    <m/>
    <m/>
    <m/>
    <m/>
    <s v="DAYANE SCATOLIN"/>
    <n v="33839622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"/>
    <n v="0.40347222222222223"/>
    <d v="1899-12-30T00:01:46"/>
    <x v="4"/>
    <x v="5"/>
    <s v="71"/>
    <x v="12"/>
    <x v="3"/>
    <n v="8096606"/>
    <n v="25450982"/>
    <d v="2022-04-07T09:41:12"/>
    <d v="2022-04-07T09:42:58"/>
    <x v="1"/>
    <s v="THALITA SILVA DOS SANTOS"/>
    <n v="17719"/>
    <s v="SARAH DE SOUSA PEREIRA"/>
    <x v="1"/>
    <s v="PEDIU PARA LIGAR EM OUTRO MOMENTO"/>
    <s v="AGENDAMENTO"/>
    <x v="2"/>
    <m/>
    <m/>
    <n v="71992931432"/>
    <n v="71992931432"/>
    <d v="2022-04-07T12:20:00"/>
    <s v="Cacau_CA_06.04"/>
    <m/>
    <s v="Consulta De Cliente"/>
    <n v="10739"/>
    <s v="CACAU SHOW CA"/>
    <s v="Não"/>
    <m/>
    <m/>
    <m/>
    <m/>
    <m/>
    <m/>
    <s v="MARIA FABIANA DOS SANTOS CUNHA"/>
    <n v="77935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"/>
    <n v="0.41111111111111115"/>
    <d v="1899-12-30T00:03:04"/>
    <x v="3"/>
    <x v="5"/>
    <s v="43"/>
    <x v="6"/>
    <x v="0"/>
    <n v="8098486"/>
    <n v="25451430"/>
    <d v="2022-04-07T09:52:44"/>
    <d v="2022-04-07T09:55:48"/>
    <x v="1"/>
    <s v="YANE ALVES SILVA RIBEIRO"/>
    <n v="17285"/>
    <s v="SARAH DE SOUSA PEREIRA"/>
    <x v="2"/>
    <s v="JÁ COMPROU"/>
    <s v="RECUSA"/>
    <x v="6"/>
    <m/>
    <m/>
    <n v="43999859269"/>
    <m/>
    <m/>
    <s v="Cacau_CA_06.04"/>
    <m/>
    <s v="Consulta De Cliente"/>
    <n v="10739"/>
    <s v="CACAU SHOW CA"/>
    <s v="Não"/>
    <m/>
    <m/>
    <m/>
    <m/>
    <m/>
    <m/>
    <s v="JESSICA STURKI PONTES"/>
    <n v="12505027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"/>
    <n v="0.43402777777777773"/>
    <d v="1899-12-30T00:07:31"/>
    <x v="4"/>
    <x v="5"/>
    <s v="43"/>
    <x v="6"/>
    <x v="0"/>
    <n v="8103348"/>
    <n v="25450998"/>
    <d v="2022-04-07T10:25:33"/>
    <d v="2022-04-07T10:33:04"/>
    <x v="1"/>
    <s v="THALITA SILVA DOS SANTOS"/>
    <n v="17719"/>
    <s v="SARAH DE SOUSA PEREIRA"/>
    <x v="0"/>
    <s v="CONFIRMOU PRESENÇA NA LOJA"/>
    <s v="ACEITE"/>
    <x v="0"/>
    <m/>
    <m/>
    <n v="43999229153"/>
    <m/>
    <m/>
    <s v="Cacau_CA_06.04"/>
    <m/>
    <s v="Consulta De Cliente"/>
    <n v="10739"/>
    <s v="CACAU SHOW CA"/>
    <s v="Não"/>
    <m/>
    <m/>
    <m/>
    <m/>
    <m/>
    <m/>
    <s v="THAINA SAYURI GOMES ANIZ"/>
    <n v="1281639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"/>
    <n v="0.5131944444444444"/>
    <d v="1899-12-30T00:00:37"/>
    <x v="3"/>
    <x v="5"/>
    <s v="15"/>
    <x v="1"/>
    <x v="1"/>
    <n v="8118729"/>
    <n v="25451162"/>
    <d v="2022-04-07T12:19:05"/>
    <d v="2022-04-07T12:19:42"/>
    <x v="1"/>
    <s v="YANE ALVES SILVA RIBEIRO"/>
    <n v="17285"/>
    <s v="SARAH DE SOUSA PEREIRA"/>
    <x v="0"/>
    <s v="CONFIRMOU PRESENÇA NA LOJA"/>
    <s v="ACEITE"/>
    <x v="0"/>
    <m/>
    <m/>
    <n v="15996500551"/>
    <m/>
    <m/>
    <s v="Cacau_CA_06.04"/>
    <m/>
    <s v="Consulta De Cliente"/>
    <n v="10739"/>
    <s v="CACAU SHOW CA"/>
    <s v="Não"/>
    <m/>
    <m/>
    <m/>
    <m/>
    <m/>
    <m/>
    <s v="VALERIA ROMERA BICUDO"/>
    <n v="34810312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"/>
    <n v="0.52083333333333337"/>
    <d v="1899-12-30T00:00:17"/>
    <x v="4"/>
    <x v="5"/>
    <s v="43"/>
    <x v="6"/>
    <x v="0"/>
    <n v="8120216"/>
    <n v="25451005"/>
    <d v="2022-04-07T12:30:13"/>
    <d v="2022-04-07T12:30:30"/>
    <x v="1"/>
    <s v="THALITA SILVA DOS SANTOS"/>
    <n v="17719"/>
    <s v="SARAH DE SOUSA PEREIRA"/>
    <x v="1"/>
    <s v="LOCALIZAÇÃO DAS LOJAS"/>
    <s v="AGENDAMENTO"/>
    <x v="5"/>
    <m/>
    <m/>
    <n v="43991288174"/>
    <n v="43991288174"/>
    <d v="2022-04-09T13:00:00"/>
    <s v="Cacau_CA_06.04"/>
    <m/>
    <s v="Consulta De Cliente"/>
    <n v="10739"/>
    <s v="CACAU SHOW CA"/>
    <s v="Não"/>
    <m/>
    <m/>
    <m/>
    <m/>
    <m/>
    <m/>
    <s v="GIZELE SANCHES PETRELLI"/>
    <n v="156241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"/>
    <n v="0.55208333333333337"/>
    <d v="1899-12-30T00:03:36"/>
    <x v="5"/>
    <x v="5"/>
    <s v="15"/>
    <x v="1"/>
    <x v="1"/>
    <n v="8125623"/>
    <n v="25451345"/>
    <d v="2022-04-07T13:15:08"/>
    <d v="2022-04-07T13:18:44"/>
    <x v="1"/>
    <s v="JOHN WESLEY PEREIRA PAVAO"/>
    <n v="17284"/>
    <s v="SARAH DE SOUSA PEREIRA"/>
    <x v="1"/>
    <s v="PEDIU PARA LIGAR EM OUTRO MOMENTO"/>
    <s v="AGENDAMENTO"/>
    <x v="2"/>
    <m/>
    <m/>
    <n v="15997857477"/>
    <n v="15997857477"/>
    <d v="2022-04-07T13:30:00"/>
    <s v="Cacau_CA_06.04"/>
    <m/>
    <s v="Consulta De Cliente"/>
    <n v="10739"/>
    <s v="CACAU SHOW CA"/>
    <s v="Não"/>
    <m/>
    <m/>
    <m/>
    <m/>
    <m/>
    <m/>
    <s v="MARIA CRISTINA ZACCARIOTTO"/>
    <n v="9931744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"/>
    <n v="0.5541666666666667"/>
    <d v="1899-12-30T00:00:23"/>
    <x v="5"/>
    <x v="5"/>
    <s v="15"/>
    <x v="1"/>
    <x v="1"/>
    <n v="8126062"/>
    <n v="25451149"/>
    <d v="2022-04-07T13:18:54"/>
    <d v="2022-04-07T13:19:17"/>
    <x v="1"/>
    <s v="JOHN WESLEY PEREIRA PAVAO"/>
    <n v="17284"/>
    <s v="SARAH DE SOUSA PEREIRA"/>
    <x v="1"/>
    <s v="PEDIU PARA LIGAR EM OUTRO MOMENTO"/>
    <s v="AGENDAMENTO"/>
    <x v="2"/>
    <m/>
    <m/>
    <n v="15997067062"/>
    <n v="15997067062"/>
    <d v="2022-04-07T13:24:00"/>
    <s v="Cacau_CA_06.04"/>
    <m/>
    <s v="Consulta De Cliente"/>
    <n v="10739"/>
    <s v="CACAU SHOW CA"/>
    <s v="Não"/>
    <m/>
    <m/>
    <m/>
    <m/>
    <m/>
    <m/>
    <s v="JOSE ANTONIO DE OLIVEIRA NETO"/>
    <n v="9924816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"/>
    <n v="0.55486111111111114"/>
    <d v="1899-12-30T00:00:23"/>
    <x v="3"/>
    <x v="5"/>
    <s v="84"/>
    <x v="14"/>
    <x v="3"/>
    <n v="8126101"/>
    <n v="25451176"/>
    <d v="2022-04-07T13:19:11"/>
    <d v="2022-04-07T13:19:34"/>
    <x v="1"/>
    <s v="YANE ALVES SILVA RIBEIRO"/>
    <n v="17285"/>
    <s v="SARAH DE SOUSA PEREIRA"/>
    <x v="1"/>
    <s v="CLIENTE VAI ANALISAR A PROPOSTA"/>
    <s v="AGENDAMENTO"/>
    <x v="5"/>
    <m/>
    <m/>
    <n v="84996467636"/>
    <n v="84996467636"/>
    <d v="2022-04-07T13:22:00"/>
    <s v="Cacau_CA_06.04"/>
    <m/>
    <s v="Consulta De Cliente"/>
    <n v="10739"/>
    <s v="CACAU SHOW CA"/>
    <s v="Não"/>
    <m/>
    <m/>
    <m/>
    <m/>
    <m/>
    <m/>
    <s v="MAXIMA POMPEU DUTRA"/>
    <n v="35358610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"/>
    <n v="0.55486111111111114"/>
    <d v="1899-12-30T00:00:21"/>
    <x v="4"/>
    <x v="5"/>
    <s v="43"/>
    <x v="6"/>
    <x v="0"/>
    <n v="8126114"/>
    <n v="25451014"/>
    <d v="2022-04-07T13:19:19"/>
    <d v="2022-04-07T13:19:40"/>
    <x v="1"/>
    <s v="THALITA SILVA DOS SANTOS"/>
    <n v="17719"/>
    <s v="SARAH DE SOUSA PEREIRA"/>
    <x v="1"/>
    <s v="LOCALIZAÇÃO DAS LOJAS"/>
    <s v="AGENDAMENTO"/>
    <x v="5"/>
    <m/>
    <m/>
    <n v="43991453540"/>
    <n v="43991453540"/>
    <d v="2022-04-07T13:24:00"/>
    <s v="Cacau_CA_06.04"/>
    <m/>
    <s v="Consulta De Cliente"/>
    <n v="10739"/>
    <s v="CACAU SHOW CA"/>
    <s v="Não"/>
    <m/>
    <m/>
    <m/>
    <m/>
    <m/>
    <m/>
    <s v="ADENILSON SILVA DE OLIVEIRA"/>
    <n v="1725600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0"/>
    <n v="0.5625"/>
    <d v="1899-12-30T00:03:42"/>
    <x v="4"/>
    <x v="5"/>
    <s v="43"/>
    <x v="6"/>
    <x v="0"/>
    <n v="8127433"/>
    <n v="25451013"/>
    <d v="2022-04-07T13:30:58"/>
    <d v="2022-04-07T13:34:40"/>
    <x v="1"/>
    <s v="THALITA SILVA DOS SANTOS"/>
    <n v="17719"/>
    <s v="SARAH DE SOUSA PEREIRA"/>
    <x v="1"/>
    <s v="LOCALIZAÇÃO DAS LOJAS"/>
    <s v="AGENDAMENTO"/>
    <x v="5"/>
    <m/>
    <m/>
    <n v="43988589006"/>
    <n v="43988589006"/>
    <d v="2022-05-18T14:03:00"/>
    <s v="Cacau_CA_06.04"/>
    <m/>
    <s v="Consulta De Cliente"/>
    <n v="10739"/>
    <s v="CACAU SHOW CA"/>
    <s v="Não"/>
    <m/>
    <m/>
    <m/>
    <m/>
    <m/>
    <m/>
    <s v="ANDRE LUIS MATOS"/>
    <n v="1704970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0"/>
    <n v="0.56319444444444444"/>
    <d v="1899-12-30T00:00:54"/>
    <x v="5"/>
    <x v="5"/>
    <s v="15"/>
    <x v="1"/>
    <x v="1"/>
    <n v="8127475"/>
    <n v="25451150"/>
    <d v="2022-04-07T13:31:19"/>
    <d v="2022-04-07T13:32:13"/>
    <x v="1"/>
    <s v="JOHN WESLEY PEREIRA PAVAO"/>
    <n v="17284"/>
    <s v="SARAH DE SOUSA PEREIRA"/>
    <x v="1"/>
    <s v="PEDIU PARA LIGAR EM OUTRO MOMENTO"/>
    <s v="AGENDAMENTO"/>
    <x v="2"/>
    <m/>
    <m/>
    <n v="15997745146"/>
    <n v="15997745146"/>
    <d v="2022-04-07T13:35:00"/>
    <s v="Cacau_CA_06.04"/>
    <m/>
    <s v="Consulta De Cliente"/>
    <n v="10739"/>
    <s v="CACAU SHOW CA"/>
    <s v="Não"/>
    <m/>
    <m/>
    <m/>
    <m/>
    <m/>
    <m/>
    <s v="SILVANA RONDELLO BUENO"/>
    <n v="9924877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0.58333333333333337"/>
    <d v="1899-12-30T00:02:11"/>
    <x v="3"/>
    <x v="5"/>
    <s v="15"/>
    <x v="1"/>
    <x v="1"/>
    <n v="8129980"/>
    <n v="25451188"/>
    <d v="2022-04-07T14:00:56"/>
    <d v="2022-04-07T14:03:07"/>
    <x v="1"/>
    <s v="YANE ALVES SILVA RIBEIRO"/>
    <n v="17285"/>
    <s v="SARAH DE SOUSA PEREIRA"/>
    <x v="1"/>
    <s v="PEDIU PARA LIGAR EM OUTRO MOMENTO"/>
    <s v="AGENDAMENTO"/>
    <x v="2"/>
    <m/>
    <m/>
    <n v="15981797706"/>
    <n v="15981797706"/>
    <d v="2022-04-08T09:30:00"/>
    <s v="Cacau_CA_06.04"/>
    <m/>
    <s v="Consulta De Cliente"/>
    <n v="10739"/>
    <s v="CACAU SHOW CA"/>
    <s v="Não"/>
    <m/>
    <m/>
    <m/>
    <m/>
    <m/>
    <m/>
    <s v="ALINE FATIMA SILVA DE QUEIROZ"/>
    <n v="36142645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0.59305555555555556"/>
    <d v="1899-12-30T00:09:02"/>
    <x v="4"/>
    <x v="5"/>
    <s v="43"/>
    <x v="6"/>
    <x v="0"/>
    <n v="8131555"/>
    <n v="25451020"/>
    <d v="2022-04-07T14:14:04"/>
    <d v="2022-04-07T14:23:06"/>
    <x v="1"/>
    <s v="THALITA SILVA DOS SANTOS"/>
    <n v="17719"/>
    <s v="SARAH DE SOUSA PEREIRA"/>
    <x v="0"/>
    <s v="CONFIRMOU PRESENÇA NA LOJA"/>
    <s v="ACEITE"/>
    <x v="0"/>
    <m/>
    <m/>
    <n v="43996821177"/>
    <m/>
    <m/>
    <s v="Cacau_CA_06.04"/>
    <m/>
    <s v="Consulta De Cliente"/>
    <n v="10739"/>
    <s v="CACAU SHOW CA"/>
    <s v="Não"/>
    <m/>
    <m/>
    <m/>
    <m/>
    <m/>
    <m/>
    <s v="ANDReIA PEREIRA"/>
    <n v="1851220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0.59305555555555556"/>
    <d v="1899-12-30T00:03:22"/>
    <x v="3"/>
    <x v="5"/>
    <s v="43"/>
    <x v="6"/>
    <x v="0"/>
    <n v="8131579"/>
    <n v="25451197"/>
    <d v="2022-04-07T14:14:14"/>
    <d v="2022-04-07T14:17:36"/>
    <x v="1"/>
    <s v="YANE ALVES SILVA RIBEIRO"/>
    <n v="17285"/>
    <s v="SARAH DE SOUSA PEREIRA"/>
    <x v="0"/>
    <s v="CONFIRMOU PRESENÇA NA LOJA"/>
    <s v="ACEITE"/>
    <x v="0"/>
    <m/>
    <m/>
    <n v="43999468077"/>
    <m/>
    <m/>
    <s v="Cacau_CA_06.04"/>
    <m/>
    <s v="Consulta De Cliente"/>
    <n v="10739"/>
    <s v="CACAU SHOW CA"/>
    <s v="Não"/>
    <m/>
    <m/>
    <m/>
    <m/>
    <m/>
    <m/>
    <s v="ISABEL CRISTINA"/>
    <n v="3643910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n v="0.65972222222222221"/>
    <d v="1899-12-30T00:06:31"/>
    <x v="5"/>
    <x v="5"/>
    <s v="15"/>
    <x v="1"/>
    <x v="1"/>
    <n v="8141429"/>
    <n v="25451353"/>
    <d v="2022-04-07T15:50:19"/>
    <d v="2022-04-07T15:56:50"/>
    <x v="1"/>
    <s v="JOHN WESLEY PEREIRA PAVAO"/>
    <n v="17284"/>
    <s v="SARAH DE SOUSA PEREIRA"/>
    <x v="1"/>
    <s v="PEDIU PARA LIGAR EM OUTRO MOMENTO"/>
    <s v="AGENDAMENTO"/>
    <x v="2"/>
    <m/>
    <m/>
    <n v="15991255628"/>
    <n v="15991255628"/>
    <d v="2022-04-11T14:00:00"/>
    <s v="Cacau_CA_06.04"/>
    <m/>
    <s v="Consulta De Cliente"/>
    <n v="10739"/>
    <s v="CACAU SHOW CA"/>
    <s v="Não"/>
    <m/>
    <m/>
    <m/>
    <m/>
    <m/>
    <m/>
    <s v="MERCEDES GALa DE MELO GONÃ‡ALVEZ"/>
    <n v="10152535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5"/>
    <n v="0.67499999999999993"/>
    <d v="1899-12-30T00:00:12"/>
    <x v="5"/>
    <x v="5"/>
    <s v="43"/>
    <x v="6"/>
    <x v="0"/>
    <n v="8143601"/>
    <n v="25451358"/>
    <d v="2022-04-07T16:12:50"/>
    <d v="2022-04-07T16:13:02"/>
    <x v="1"/>
    <s v="JOHN WESLEY PEREIRA PAVAO"/>
    <n v="17284"/>
    <s v="SARAH DE SOUSA PEREIRA"/>
    <x v="2"/>
    <s v="JÁ COMPROU"/>
    <s v="RECUSA"/>
    <x v="6"/>
    <m/>
    <m/>
    <n v="43996587266"/>
    <m/>
    <m/>
    <s v="Cacau_CA_06.04"/>
    <m/>
    <s v="Consulta De Cliente"/>
    <n v="10739"/>
    <s v="CACAU SHOW CA"/>
    <s v="Não"/>
    <m/>
    <m/>
    <m/>
    <m/>
    <m/>
    <m/>
    <s v="LUCAS HENRIQUE DE OLIVEIRA"/>
    <n v="10265354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8"/>
    <n v="0.74652777777777779"/>
    <d v="1899-12-30T00:04:22"/>
    <x v="5"/>
    <x v="5"/>
    <s v="15"/>
    <x v="1"/>
    <x v="1"/>
    <n v="8152071"/>
    <n v="25451372"/>
    <d v="2022-04-07T17:55:34"/>
    <d v="2022-04-07T17:59:56"/>
    <x v="1"/>
    <s v="JOHN WESLEY PEREIRA PAVAO"/>
    <n v="17284"/>
    <s v="SARAH DE SOUSA PEREIRA"/>
    <x v="0"/>
    <s v="CONFIRMOU PRESENÇA NA LOJA"/>
    <s v="ACEITE"/>
    <x v="0"/>
    <m/>
    <m/>
    <n v="15997489186"/>
    <m/>
    <m/>
    <s v="Cacau_CA_06.04"/>
    <m/>
    <s v="Consulta De Cliente"/>
    <n v="10739"/>
    <s v="CACAU SHOW CA"/>
    <s v="Não"/>
    <m/>
    <m/>
    <m/>
    <m/>
    <m/>
    <m/>
    <s v="JuLIA AKEMI AOYAMA"/>
    <n v="10603283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"/>
    <n v="0.3659722222222222"/>
    <d v="1899-12-30T00:01:39"/>
    <x v="3"/>
    <x v="0"/>
    <s v="15"/>
    <x v="1"/>
    <x v="1"/>
    <n v="8161513"/>
    <n v="25451205"/>
    <d v="2022-04-08T08:47:10"/>
    <d v="2022-04-08T08:48:49"/>
    <x v="1"/>
    <s v="YANE ALVES SILVA RIBEIRO"/>
    <n v="17285"/>
    <s v="SARAH DE SOUSA PEREIRA"/>
    <x v="2"/>
    <s v="JÁ COMPROU"/>
    <s v="RECUSA"/>
    <x v="6"/>
    <m/>
    <m/>
    <n v="15991031736"/>
    <m/>
    <m/>
    <s v="Cacau_CA_06.04"/>
    <m/>
    <s v="Consulta De Cliente"/>
    <n v="10739"/>
    <s v="CACAU SHOW CA"/>
    <s v="Não"/>
    <m/>
    <m/>
    <m/>
    <m/>
    <m/>
    <m/>
    <s v="MARIANA BOLINA ARAUJO"/>
    <n v="36678299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2"/>
    <n v="0.38263888888888892"/>
    <d v="1899-12-30T00:05:32"/>
    <x v="4"/>
    <x v="0"/>
    <s v="15"/>
    <x v="1"/>
    <x v="1"/>
    <n v="8163307"/>
    <n v="23417109"/>
    <d v="2022-04-08T09:11:24"/>
    <d v="2022-04-08T09:16:56"/>
    <x v="1"/>
    <s v="THALITA SILVA DOS SANTOS"/>
    <n v="17719"/>
    <s v="SARAH DE SOUSA PEREIRA"/>
    <x v="1"/>
    <s v="PEDIU PARA LIGAR EM OUTRO MOMENTO"/>
    <s v="AGENDAMENTO"/>
    <x v="2"/>
    <m/>
    <m/>
    <n v="15981535271"/>
    <n v="15981535271"/>
    <d v="2022-04-08T10:00:00"/>
    <s v="Cacau_CA_NEW_21.03"/>
    <m/>
    <s v="Consulta De Cliente"/>
    <n v="10739"/>
    <s v="CACAU SHOW CA"/>
    <s v="Não"/>
    <m/>
    <m/>
    <m/>
    <m/>
    <m/>
    <m/>
    <s v="GRALDO MAGELA DE ALBUQUERQUE"/>
    <n v="2084050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2"/>
    <n v="0.39444444444444443"/>
    <d v="1899-12-30T00:01:34"/>
    <x v="3"/>
    <x v="0"/>
    <s v="15"/>
    <x v="1"/>
    <x v="1"/>
    <n v="8165498"/>
    <n v="25451215"/>
    <d v="2022-04-08T09:28:31"/>
    <d v="2022-04-08T09:30:05"/>
    <x v="1"/>
    <s v="YANE ALVES SILVA RIBEIRO"/>
    <n v="17285"/>
    <s v="SARAH DE SOUSA PEREIRA"/>
    <x v="1"/>
    <s v="CLIENTE VAI ANALISAR A PROPOSTA"/>
    <s v="AGENDAMENTO"/>
    <x v="5"/>
    <m/>
    <m/>
    <n v="15996441157"/>
    <n v="15996441157"/>
    <d v="2022-04-18T09:58:00"/>
    <s v="Cacau_CA_06.04"/>
    <m/>
    <s v="Consulta De Cliente"/>
    <n v="10739"/>
    <s v="CACAU SHOW CA"/>
    <s v="Não"/>
    <m/>
    <m/>
    <m/>
    <m/>
    <m/>
    <m/>
    <s v="VADELMA CAROLINE"/>
    <n v="36936771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"/>
    <n v="0.42430555555555555"/>
    <d v="1899-12-30T00:07:34"/>
    <x v="3"/>
    <x v="0"/>
    <s v="15"/>
    <x v="1"/>
    <x v="1"/>
    <n v="8171305"/>
    <n v="25451216"/>
    <d v="2022-04-08T10:11:12"/>
    <d v="2022-04-08T10:18:46"/>
    <x v="1"/>
    <s v="YANE ALVES SILVA RIBEIRO"/>
    <n v="17285"/>
    <s v="SARAH DE SOUSA PEREIRA"/>
    <x v="0"/>
    <s v="CONFIRMOU PRESENÇA NA LOJA"/>
    <s v="ACEITE"/>
    <x v="0"/>
    <m/>
    <m/>
    <n v="15996200286"/>
    <m/>
    <m/>
    <s v="Cacau_CA_06.04"/>
    <m/>
    <s v="Consulta De Cliente"/>
    <n v="10739"/>
    <s v="CACAU SHOW CA"/>
    <s v="Não"/>
    <m/>
    <m/>
    <m/>
    <m/>
    <m/>
    <m/>
    <s v="CLAUDIA WOLLINGER"/>
    <n v="36948636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6"/>
    <n v="0.4680555555555555"/>
    <d v="1899-12-30T00:03:54"/>
    <x v="3"/>
    <x v="0"/>
    <s v="15"/>
    <x v="1"/>
    <x v="1"/>
    <n v="8178682"/>
    <n v="25452080"/>
    <d v="2022-04-08T11:14:39"/>
    <d v="2022-04-08T11:18:33"/>
    <x v="1"/>
    <s v="YANE ALVES SILVA RIBEIRO"/>
    <n v="17285"/>
    <s v="SARAH DE SOUSA PEREIRA"/>
    <x v="0"/>
    <s v="CONFIRMOU PRESENÇA NA LOJA"/>
    <s v="ACEITE"/>
    <x v="0"/>
    <m/>
    <m/>
    <n v="15981155464"/>
    <m/>
    <m/>
    <s v="Cacau_CA_06.04"/>
    <m/>
    <s v="Consulta De Cliente"/>
    <n v="10739"/>
    <s v="CACAU SHOW CA"/>
    <s v="Não"/>
    <m/>
    <m/>
    <m/>
    <m/>
    <m/>
    <m/>
    <s v="ANA LAURA FERREIRA"/>
    <n v="32999421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7"/>
    <n v="0.50208333333333333"/>
    <d v="1899-12-30T00:04:29"/>
    <x v="3"/>
    <x v="0"/>
    <s v="15"/>
    <x v="1"/>
    <x v="1"/>
    <n v="8185398"/>
    <n v="25451467"/>
    <d v="2022-04-08T12:03:55"/>
    <d v="2022-04-08T12:08:24"/>
    <x v="1"/>
    <s v="YANE ALVES SILVA RIBEIRO"/>
    <n v="17285"/>
    <s v="SARAH DE SOUSA PEREIRA"/>
    <x v="1"/>
    <s v="CLIENTE VAI ANALISAR A PROPOSTA"/>
    <s v="AGENDAMENTO"/>
    <x v="5"/>
    <m/>
    <m/>
    <n v="15991286622"/>
    <n v="15991286622"/>
    <d v="2022-04-08T12:09:00"/>
    <s v="Cacau_CA_06.04"/>
    <m/>
    <s v="Consulta De Cliente"/>
    <n v="10739"/>
    <s v="CACAU SHOW CA"/>
    <s v="Não"/>
    <m/>
    <m/>
    <m/>
    <m/>
    <m/>
    <m/>
    <s v="DIEGO PERES RECALDE"/>
    <n v="4064942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7"/>
    <n v="0.50694444444444442"/>
    <d v="1899-12-30T00:03:31"/>
    <x v="3"/>
    <x v="0"/>
    <s v="15"/>
    <x v="1"/>
    <x v="1"/>
    <n v="8186218"/>
    <n v="25451915"/>
    <d v="2022-04-08T12:10:21"/>
    <d v="2022-04-08T12:13:52"/>
    <x v="1"/>
    <s v="YANE ALVES SILVA RIBEIRO"/>
    <n v="17285"/>
    <s v="SARAH DE SOUSA PEREIRA"/>
    <x v="1"/>
    <s v="CLIENTE VAI ANALISAR A PROPOSTA"/>
    <s v="AGENDAMENTO"/>
    <x v="5"/>
    <m/>
    <m/>
    <n v="15981129667"/>
    <n v="15981129667"/>
    <d v="2022-04-08T12:14:00"/>
    <s v="Cacau_CA_06.04"/>
    <m/>
    <s v="Consulta De Cliente"/>
    <n v="10739"/>
    <s v="CACAU SHOW CA"/>
    <s v="Não"/>
    <m/>
    <m/>
    <m/>
    <m/>
    <m/>
    <m/>
    <s v="ELAINE PEREIRA"/>
    <n v="21273831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7"/>
    <n v="0.50972222222222219"/>
    <d v="1899-12-30T00:01:51"/>
    <x v="4"/>
    <x v="0"/>
    <s v="15"/>
    <x v="1"/>
    <x v="1"/>
    <n v="8186691"/>
    <n v="25450971"/>
    <d v="2022-04-08T12:14:12"/>
    <d v="2022-04-08T12:16:03"/>
    <x v="1"/>
    <s v="THALITA SILVA DOS SANTOS"/>
    <n v="17719"/>
    <s v="SARAH DE SOUSA PEREIRA"/>
    <x v="1"/>
    <s v="CLIENTE VAI ANALISAR A PROPOSTA"/>
    <s v="AGENDAMENTO"/>
    <x v="5"/>
    <m/>
    <m/>
    <n v="15997291022"/>
    <n v="15997291022"/>
    <d v="2022-07-20T12:44:00"/>
    <s v="Cacau_CA_06.04"/>
    <m/>
    <s v="Consulta De Cliente"/>
    <n v="10739"/>
    <s v="CACAU SHOW CA"/>
    <s v="Não"/>
    <m/>
    <m/>
    <m/>
    <m/>
    <m/>
    <m/>
    <s v="RITA DE CASSIA SANCHEZ"/>
    <n v="552319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7"/>
    <n v="0.51041666666666663"/>
    <d v="1899-12-30T00:02:36"/>
    <x v="3"/>
    <x v="0"/>
    <s v="15"/>
    <x v="1"/>
    <x v="1"/>
    <n v="8186907"/>
    <n v="25451700"/>
    <d v="2022-04-08T12:15:42"/>
    <d v="2022-04-08T12:18:18"/>
    <x v="1"/>
    <s v="YANE ALVES SILVA RIBEIRO"/>
    <n v="17285"/>
    <s v="SARAH DE SOUSA PEREIRA"/>
    <x v="0"/>
    <s v="CONFIRMOU PRESENÇA NA LOJA"/>
    <s v="ACEITE"/>
    <x v="0"/>
    <m/>
    <m/>
    <n v="15996028405"/>
    <m/>
    <m/>
    <s v="Cacau_CA_06.04"/>
    <m/>
    <s v="Consulta De Cliente"/>
    <n v="10739"/>
    <s v="CACAU SHOW CA"/>
    <s v="Não"/>
    <m/>
    <m/>
    <m/>
    <m/>
    <m/>
    <m/>
    <s v="ALESSANDRA APARECIDA GUARDA DE OLIVEIRA"/>
    <n v="2675511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8"/>
    <n v="0.52361111111111114"/>
    <d v="1899-12-30T00:02:48"/>
    <x v="3"/>
    <x v="0"/>
    <s v="43"/>
    <x v="6"/>
    <x v="0"/>
    <n v="8189411"/>
    <n v="23416834"/>
    <d v="2022-04-08T12:34:07"/>
    <d v="2022-04-08T12:36:55"/>
    <x v="1"/>
    <s v="YANE ALVES SILVA RIBEIRO"/>
    <n v="17285"/>
    <s v="SARAH DE SOUSA PEREIRA"/>
    <x v="2"/>
    <s v="DESISTIU DE SER REVENDEDOR"/>
    <s v="RECUSA"/>
    <x v="16"/>
    <m/>
    <m/>
    <n v="43984476419"/>
    <m/>
    <m/>
    <s v="Cacau_CA_NEW_21.03"/>
    <m/>
    <s v="Consulta De Cliente"/>
    <n v="10739"/>
    <s v="CACAU SHOW CA"/>
    <s v="Não"/>
    <m/>
    <m/>
    <m/>
    <m/>
    <m/>
    <m/>
    <s v="RUTE BORGES DE LIMA"/>
    <n v="1897933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8"/>
    <n v="0.52638888888888891"/>
    <d v="1899-12-30T00:06:29"/>
    <x v="4"/>
    <x v="0"/>
    <s v="71"/>
    <x v="12"/>
    <x v="3"/>
    <n v="8190049"/>
    <n v="25450985"/>
    <d v="2022-04-08T12:38:39"/>
    <d v="2022-04-08T12:45:08"/>
    <x v="1"/>
    <s v="THALITA SILVA DOS SANTOS"/>
    <n v="17719"/>
    <s v="SARAH DE SOUSA PEREIRA"/>
    <x v="1"/>
    <s v="CLIENTE VAI ANALISAR A PROPOSTA"/>
    <s v="AGENDAMENTO"/>
    <x v="5"/>
    <m/>
    <m/>
    <n v="71991844942"/>
    <n v="71991844942"/>
    <d v="2022-04-08T12:46:00"/>
    <s v="Cacau_CA_06.04"/>
    <m/>
    <s v="Consulta De Cliente"/>
    <n v="10739"/>
    <s v="CACAU SHOW CA"/>
    <s v="Não"/>
    <m/>
    <m/>
    <m/>
    <m/>
    <m/>
    <m/>
    <s v="MIDORI PEREIRA BORDONI"/>
    <n v="873407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8"/>
    <n v="0.53125"/>
    <d v="1899-12-30T00:02:53"/>
    <x v="3"/>
    <x v="0"/>
    <s v="15"/>
    <x v="1"/>
    <x v="1"/>
    <n v="8190931"/>
    <n v="25451450"/>
    <d v="2022-04-08T12:45:27"/>
    <d v="2022-04-08T12:48:20"/>
    <x v="1"/>
    <s v="YANE ALVES SILVA RIBEIRO"/>
    <n v="17285"/>
    <s v="SARAH DE SOUSA PEREIRA"/>
    <x v="1"/>
    <s v="CLIENTE VAI ANALISAR A PROPOSTA"/>
    <s v="AGENDAMENTO"/>
    <x v="5"/>
    <m/>
    <m/>
    <n v="15996219423"/>
    <n v="15996219423"/>
    <d v="2022-04-08T13:16:00"/>
    <s v="Cacau_CA_06.04"/>
    <m/>
    <s v="Consulta De Cliente"/>
    <n v="10739"/>
    <s v="CACAU SHOW CA"/>
    <s v="Não"/>
    <m/>
    <m/>
    <m/>
    <m/>
    <m/>
    <m/>
    <s v="KENNY DE OLIVEIRA RODRIGUES MELLO"/>
    <n v="39554263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8"/>
    <n v="0.53472222222222221"/>
    <d v="1899-12-30T00:03:58"/>
    <x v="3"/>
    <x v="0"/>
    <s v="15"/>
    <x v="1"/>
    <x v="1"/>
    <n v="8191554"/>
    <n v="25450888"/>
    <d v="2022-04-08T12:50:11"/>
    <d v="2022-04-08T12:54:09"/>
    <x v="1"/>
    <s v="YANE ALVES SILVA RIBEIRO"/>
    <n v="17285"/>
    <s v="SARAH DE SOUSA PEREIRA"/>
    <x v="0"/>
    <s v="CONFIRMOU PRESENÇA NA LOJA"/>
    <s v="ACEITE"/>
    <x v="0"/>
    <m/>
    <m/>
    <n v="15997956595"/>
    <m/>
    <m/>
    <s v="Cacau_CA_06.04"/>
    <m/>
    <s v="Consulta De Cliente"/>
    <n v="10739"/>
    <s v="CACAU SHOW CA"/>
    <s v="Não"/>
    <m/>
    <m/>
    <m/>
    <m/>
    <m/>
    <m/>
    <s v="MARIA MAGARETE ANDRADE DIAS RAMOS"/>
    <n v="6277575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8"/>
    <n v="0.53472222222222221"/>
    <d v="1899-12-30T00:06:56"/>
    <x v="4"/>
    <x v="0"/>
    <s v="43"/>
    <x v="6"/>
    <x v="0"/>
    <n v="8191601"/>
    <n v="25450989"/>
    <d v="2022-04-08T12:50:28"/>
    <d v="2022-04-08T12:57:24"/>
    <x v="1"/>
    <s v="THALITA SILVA DOS SANTOS"/>
    <n v="17719"/>
    <s v="SARAH DE SOUSA PEREIRA"/>
    <x v="0"/>
    <s v="CONFIRMOU PRESENÇA NA LOJA"/>
    <s v="ACEITE"/>
    <x v="0"/>
    <m/>
    <m/>
    <n v="43998013700"/>
    <m/>
    <m/>
    <s v="Cacau_CA_06.04"/>
    <m/>
    <s v="Consulta De Cliente"/>
    <n v="10739"/>
    <s v="CACAU SHOW CA"/>
    <s v="Não"/>
    <m/>
    <m/>
    <m/>
    <m/>
    <m/>
    <m/>
    <s v="MARCELA MATUR EMBREANI"/>
    <n v="936237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9"/>
    <n v="0.54652777777777783"/>
    <d v="1899-12-30T00:04:07"/>
    <x v="4"/>
    <x v="0"/>
    <s v="43"/>
    <x v="6"/>
    <x v="0"/>
    <n v="8193703"/>
    <n v="25450980"/>
    <d v="2022-04-08T13:07:42"/>
    <d v="2022-04-08T13:11:49"/>
    <x v="1"/>
    <s v="THALITA SILVA DOS SANTOS"/>
    <n v="17719"/>
    <s v="SARAH DE SOUSA PEREIRA"/>
    <x v="1"/>
    <s v="PROMOÇÕES DISPONÍVEIS"/>
    <s v="AGENDAMENTO"/>
    <x v="5"/>
    <m/>
    <m/>
    <n v="43999526584"/>
    <n v="43999526584"/>
    <d v="2022-04-16T13:40:00"/>
    <s v="Cacau_CA_06.04"/>
    <m/>
    <s v="Consulta De Cliente"/>
    <n v="10739"/>
    <s v="CACAU SHOW CA"/>
    <s v="Não"/>
    <m/>
    <m/>
    <m/>
    <m/>
    <m/>
    <m/>
    <s v="HENRIQUE PINHEIRO DA SILVA"/>
    <n v="704837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9"/>
    <n v="0.54999999999999993"/>
    <d v="1899-12-30T00:02:37"/>
    <x v="3"/>
    <x v="0"/>
    <s v="43"/>
    <x v="6"/>
    <x v="0"/>
    <n v="8194175"/>
    <n v="25451322"/>
    <d v="2022-04-08T13:12:16"/>
    <d v="2022-04-08T13:14:53"/>
    <x v="1"/>
    <s v="YANE ALVES SILVA RIBEIRO"/>
    <n v="17285"/>
    <s v="SARAH DE SOUSA PEREIRA"/>
    <x v="2"/>
    <s v="JÁ COMPROU"/>
    <s v="RECUSA"/>
    <x v="6"/>
    <m/>
    <m/>
    <n v="43999232708"/>
    <m/>
    <m/>
    <s v="Cacau_CA_06.04"/>
    <m/>
    <s v="Consulta De Cliente"/>
    <n v="10739"/>
    <s v="CACAU SHOW CA"/>
    <s v="Não"/>
    <m/>
    <m/>
    <m/>
    <m/>
    <m/>
    <m/>
    <s v="ALESSANDRA DE OLIVEIRA FELIPE"/>
    <n v="3667302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1"/>
    <n v="0.58611111111111114"/>
    <d v="1899-12-30T00:03:40"/>
    <x v="3"/>
    <x v="0"/>
    <s v="15"/>
    <x v="1"/>
    <x v="1"/>
    <n v="8200201"/>
    <n v="25451449"/>
    <d v="2022-04-08T14:04:30"/>
    <d v="2022-04-08T14:08:10"/>
    <x v="1"/>
    <s v="YANE ALVES SILVA RIBEIRO"/>
    <n v="17285"/>
    <s v="SARAH DE SOUSA PEREIRA"/>
    <x v="0"/>
    <s v="CONFIRMOU PRESENÇA NA LOJA"/>
    <s v="ACEITE"/>
    <x v="0"/>
    <m/>
    <m/>
    <n v="15996470291"/>
    <m/>
    <m/>
    <s v="Cacau_CA_06.04"/>
    <m/>
    <s v="Consulta De Cliente"/>
    <n v="10739"/>
    <s v="CACAU SHOW CA"/>
    <s v="Não"/>
    <m/>
    <m/>
    <m/>
    <m/>
    <m/>
    <m/>
    <s v="BRUNA STRAUB DE OLIVEIRA"/>
    <n v="39544763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1"/>
    <n v="0.59166666666666667"/>
    <d v="1899-12-30T00:04:18"/>
    <x v="4"/>
    <x v="0"/>
    <s v="43"/>
    <x v="6"/>
    <x v="0"/>
    <n v="8201108"/>
    <n v="25451007"/>
    <d v="2022-04-08T14:12:22"/>
    <d v="2022-04-08T14:16:40"/>
    <x v="1"/>
    <s v="THALITA SILVA DOS SANTOS"/>
    <n v="17719"/>
    <s v="SARAH DE SOUSA PEREIRA"/>
    <x v="1"/>
    <s v="LOCALIZAÇÃO DAS LOJAS"/>
    <s v="AGENDAMENTO"/>
    <x v="5"/>
    <m/>
    <m/>
    <n v="43999889051"/>
    <n v="43999889051"/>
    <d v="2022-05-10T14:45:00"/>
    <s v="Cacau_CA_06.04"/>
    <m/>
    <s v="Consulta De Cliente"/>
    <n v="10739"/>
    <s v="CACAU SHOW CA"/>
    <s v="Não"/>
    <m/>
    <m/>
    <m/>
    <m/>
    <m/>
    <m/>
    <s v="HELENA APARECIDA PIOVESAN SUAVE"/>
    <n v="1617438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1"/>
    <n v="0.59305555555555556"/>
    <d v="1899-12-30T00:01:51"/>
    <x v="3"/>
    <x v="0"/>
    <s v="15"/>
    <x v="1"/>
    <x v="1"/>
    <n v="8201331"/>
    <n v="25451184"/>
    <d v="2022-04-08T14:14:24"/>
    <d v="2022-04-08T14:16:15"/>
    <x v="1"/>
    <s v="YANE ALVES SILVA RIBEIRO"/>
    <n v="17285"/>
    <s v="SARAH DE SOUSA PEREIRA"/>
    <x v="1"/>
    <s v="PROMOÇÕES DISPONÍVEIS"/>
    <s v="AGENDAMENTO"/>
    <x v="3"/>
    <m/>
    <m/>
    <n v="15991490818"/>
    <n v="15991490818"/>
    <d v="2022-04-08T14:45:00"/>
    <s v="Cacau_CA_06.04"/>
    <m/>
    <s v="Consulta De Cliente"/>
    <n v="10739"/>
    <s v="CACAU SHOW CA"/>
    <s v="Não"/>
    <m/>
    <m/>
    <m/>
    <m/>
    <m/>
    <m/>
    <s v="AMANDA FREITAS REIS ROSENDO"/>
    <n v="35894010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2"/>
    <n v="0.60555555555555551"/>
    <d v="1899-12-30T00:03:05"/>
    <x v="4"/>
    <x v="0"/>
    <s v="43"/>
    <x v="6"/>
    <x v="0"/>
    <n v="8203622"/>
    <n v="25451011"/>
    <d v="2022-04-08T14:32:41"/>
    <d v="2022-04-08T14:35:46"/>
    <x v="1"/>
    <s v="THALITA SILVA DOS SANTOS"/>
    <n v="17719"/>
    <s v="SARAH DE SOUSA PEREIRA"/>
    <x v="1"/>
    <s v="PEDIU PARA LIGAR EM OUTRO MOMENTO"/>
    <s v="AGENDAMENTO"/>
    <x v="2"/>
    <m/>
    <m/>
    <n v="43998010856"/>
    <n v="43998010856"/>
    <d v="2022-04-09T09:00:00"/>
    <s v="Cacau_CA_06.04"/>
    <m/>
    <s v="Consulta De Cliente"/>
    <n v="10739"/>
    <s v="CACAU SHOW CA"/>
    <s v="Não"/>
    <m/>
    <m/>
    <m/>
    <m/>
    <m/>
    <m/>
    <s v="LUCAINE BERTIN DE BRITO SANTOS"/>
    <n v="1697512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2"/>
    <n v="0.60833333333333328"/>
    <d v="1899-12-30T00:04:42"/>
    <x v="4"/>
    <x v="0"/>
    <s v="43"/>
    <x v="6"/>
    <x v="0"/>
    <n v="8203950"/>
    <n v="25451012"/>
    <d v="2022-04-08T14:36:19"/>
    <d v="2022-04-08T14:41:01"/>
    <x v="1"/>
    <s v="THALITA SILVA DOS SANTOS"/>
    <n v="17719"/>
    <s v="SARAH DE SOUSA PEREIRA"/>
    <x v="0"/>
    <s v="CONFIRMOU PRESENÇA NA LOJA"/>
    <s v="ACEITE"/>
    <x v="0"/>
    <m/>
    <m/>
    <n v="43984462892"/>
    <m/>
    <m/>
    <s v="Cacau_CA_06.04"/>
    <m/>
    <s v="Consulta De Cliente"/>
    <n v="10739"/>
    <s v="CACAU SHOW CA"/>
    <s v="Não"/>
    <m/>
    <m/>
    <m/>
    <m/>
    <m/>
    <m/>
    <s v="ROSILENE DOS SANTOS"/>
    <n v="1701218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7"/>
    <n v="0.71527777777777779"/>
    <d v="1899-12-30T00:19:41"/>
    <x v="5"/>
    <x v="0"/>
    <s v="43"/>
    <x v="6"/>
    <x v="0"/>
    <n v="8218011"/>
    <n v="25451416"/>
    <d v="2022-04-08T17:10:42"/>
    <d v="2022-04-08T17:30:23"/>
    <x v="1"/>
    <s v="JOHN WESLEY PEREIRA PAVAO"/>
    <n v="17284"/>
    <s v="SARAH DE SOUSA PEREIRA"/>
    <x v="1"/>
    <s v="PEDIU PARA LIGAR EM OUTRO MOMENTO"/>
    <s v="AGENDAMENTO"/>
    <x v="2"/>
    <m/>
    <m/>
    <n v="43991876151"/>
    <n v="43991876151"/>
    <d v="2022-04-09T09:00:00"/>
    <s v="Cacau_CA_06.04"/>
    <m/>
    <s v="Consulta De Cliente"/>
    <n v="10739"/>
    <s v="CACAU SHOW CA"/>
    <s v="Não"/>
    <m/>
    <m/>
    <m/>
    <m/>
    <m/>
    <m/>
    <s v="FERNANDA MILANI SOARES"/>
    <n v="121449389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0"/>
    <n v="0.34652777777777777"/>
    <d v="1899-12-30T00:10:29"/>
    <x v="3"/>
    <x v="1"/>
    <s v="43"/>
    <x v="6"/>
    <x v="0"/>
    <n v="8232477"/>
    <n v="25451225"/>
    <d v="2022-04-09T08:19:23"/>
    <d v="2022-04-09T08:29:52"/>
    <x v="1"/>
    <s v="YANE ALVES SILVA RIBEIRO"/>
    <n v="17285"/>
    <s v="SARAH DE SOUSA PEREIRA"/>
    <x v="0"/>
    <s v="CONFIRMOU PRESENÇA NA LOJA"/>
    <s v="ACEITE"/>
    <x v="0"/>
    <m/>
    <m/>
    <n v="43999001315"/>
    <m/>
    <m/>
    <s v="Cacau_CA_06.04"/>
    <m/>
    <s v="Consulta De Cliente"/>
    <n v="10739"/>
    <s v="CACAU SHOW CA"/>
    <s v="Não"/>
    <m/>
    <m/>
    <m/>
    <m/>
    <m/>
    <m/>
    <s v="APARECIDA SoNIA EMIDIO"/>
    <n v="3727029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3"/>
    <n v="0.40902777777777777"/>
    <d v="1899-12-30T00:04:08"/>
    <x v="3"/>
    <x v="1"/>
    <s v="43"/>
    <x v="6"/>
    <x v="0"/>
    <n v="8234075"/>
    <n v="25451705"/>
    <d v="2022-04-09T09:49:26"/>
    <d v="2022-04-09T09:53:34"/>
    <x v="1"/>
    <s v="YANE ALVES SILVA RIBEIRO"/>
    <n v="17285"/>
    <s v="SARAH DE SOUSA PEREIRA"/>
    <x v="0"/>
    <s v="CONFIRMOU PRESENÇA NA LOJA"/>
    <s v="ACEITE"/>
    <x v="0"/>
    <m/>
    <m/>
    <n v="43999051280"/>
    <m/>
    <m/>
    <s v="Cacau_CA_06.04"/>
    <m/>
    <s v="Consulta De Cliente"/>
    <n v="10739"/>
    <s v="CACAU SHOW CA"/>
    <s v="Não"/>
    <m/>
    <m/>
    <m/>
    <m/>
    <m/>
    <m/>
    <s v="SERGIO PEREIRA"/>
    <n v="26933297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"/>
    <n v="0.41736111111111113"/>
    <d v="1899-12-30T00:05:24"/>
    <x v="3"/>
    <x v="1"/>
    <s v="15"/>
    <x v="1"/>
    <x v="1"/>
    <n v="8235608"/>
    <n v="25451874"/>
    <d v="2022-04-09T10:01:04"/>
    <d v="2022-04-09T10:06:28"/>
    <x v="1"/>
    <s v="YANE ALVES SILVA RIBEIRO"/>
    <n v="17285"/>
    <s v="SARAH DE SOUSA PEREIRA"/>
    <x v="1"/>
    <s v="PEDIU PARA LIGAR EM OUTRO MOMENTO"/>
    <s v="AGENDAMENTO"/>
    <x v="2"/>
    <m/>
    <m/>
    <n v="15996230874"/>
    <n v="15996230874"/>
    <d v="2022-04-11T09:00:00"/>
    <s v="Cacau_CA_06.04"/>
    <m/>
    <s v="Consulta De Cliente"/>
    <n v="10739"/>
    <s v="CACAU SHOW CA"/>
    <s v="Não"/>
    <m/>
    <m/>
    <m/>
    <m/>
    <m/>
    <m/>
    <s v="NILTON CARLOS LEITE DE MEDEIROS"/>
    <n v="16179268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"/>
    <n v="0.41875000000000001"/>
    <d v="1899-12-30T00:00:16"/>
    <x v="4"/>
    <x v="1"/>
    <s v="43"/>
    <x v="6"/>
    <x v="0"/>
    <n v="8235970"/>
    <n v="25451031"/>
    <d v="2022-04-09T10:03:50"/>
    <d v="2022-04-09T10:04:06"/>
    <x v="1"/>
    <s v="THALITA SILVA DOS SANTOS"/>
    <n v="17719"/>
    <s v="SARAH DE SOUSA PEREIRA"/>
    <x v="1"/>
    <s v="PEDIU PARA LIGAR EM OUTRO MOMENTO"/>
    <s v="AGENDAMENTO"/>
    <x v="2"/>
    <m/>
    <m/>
    <n v="43988030994"/>
    <n v="43988030994"/>
    <d v="2022-04-09T11:00:00"/>
    <s v="Cacau_CA_06.04"/>
    <m/>
    <s v="Consulta De Cliente"/>
    <n v="10739"/>
    <s v="CACAU SHOW CA"/>
    <s v="Não"/>
    <m/>
    <m/>
    <m/>
    <m/>
    <m/>
    <m/>
    <s v="NANDREA APARECIDA GOTARDO"/>
    <n v="2108254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"/>
    <n v="0.42569444444444443"/>
    <d v="1899-12-30T00:04:09"/>
    <x v="3"/>
    <x v="1"/>
    <s v="15"/>
    <x v="1"/>
    <x v="1"/>
    <n v="8237595"/>
    <n v="25451229"/>
    <d v="2022-04-09T10:13:49"/>
    <d v="2022-04-09T10:17:58"/>
    <x v="1"/>
    <s v="YANE ALVES SILVA RIBEIRO"/>
    <n v="17285"/>
    <s v="SARAH DE SOUSA PEREIRA"/>
    <x v="1"/>
    <s v="PROMOÇÕES DISPONÍVEIS"/>
    <s v="AGENDAMENTO"/>
    <x v="3"/>
    <m/>
    <m/>
    <n v="15981510104"/>
    <n v="15981510104"/>
    <d v="2022-04-11T10:00:00"/>
    <s v="Cacau_CA_06.04"/>
    <m/>
    <s v="Consulta De Cliente"/>
    <n v="10739"/>
    <s v="CACAU SHOW CA"/>
    <s v="Não"/>
    <m/>
    <m/>
    <m/>
    <m/>
    <m/>
    <m/>
    <s v="CARLA CAROLINA DAMACENA PALOPOLI NUNES"/>
    <n v="37314595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"/>
    <n v="0.42777777777777781"/>
    <d v="1899-12-30T00:00:10"/>
    <x v="5"/>
    <x v="1"/>
    <s v="15"/>
    <x v="1"/>
    <x v="1"/>
    <n v="8238106"/>
    <n v="25451821"/>
    <d v="2022-04-09T10:16:47"/>
    <d v="2022-04-09T10:16:57"/>
    <x v="1"/>
    <s v="JOHN WESLEY PEREIRA PAVAO"/>
    <n v="17284"/>
    <s v="SARAH DE SOUSA PEREIRA"/>
    <x v="2"/>
    <s v="BAIXA LUCRATIVIDADE"/>
    <s v="RECUSA"/>
    <x v="17"/>
    <m/>
    <m/>
    <n v="15988315152"/>
    <m/>
    <m/>
    <s v="Cacau_CA_06.04"/>
    <m/>
    <s v="Consulta De Cliente"/>
    <n v="10739"/>
    <s v="CACAU SHOW CA"/>
    <s v="Não"/>
    <m/>
    <m/>
    <m/>
    <m/>
    <m/>
    <m/>
    <s v="MARIA CHRISTINA"/>
    <n v="13017581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"/>
    <n v="0.43541666666666662"/>
    <d v="1899-12-30T00:05:39"/>
    <x v="4"/>
    <x v="1"/>
    <s v="43"/>
    <x v="6"/>
    <x v="0"/>
    <n v="8240273"/>
    <n v="25451040"/>
    <d v="2022-04-09T10:27:54"/>
    <d v="2022-04-09T10:33:33"/>
    <x v="1"/>
    <s v="THALITA SILVA DOS SANTOS"/>
    <n v="17719"/>
    <s v="SARAH DE SOUSA PEREIRA"/>
    <x v="2"/>
    <s v="JÁ COMPROU"/>
    <s v="RECUSA"/>
    <x v="6"/>
    <m/>
    <m/>
    <n v="43984480068"/>
    <m/>
    <m/>
    <s v="Cacau_CA_06.04"/>
    <m/>
    <s v="Consulta De Cliente"/>
    <n v="10739"/>
    <s v="CACAU SHOW CA"/>
    <s v="Não"/>
    <m/>
    <m/>
    <m/>
    <m/>
    <m/>
    <m/>
    <s v="HELENA VIRGINIA DA COSTA"/>
    <n v="221987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5"/>
    <n v="0.44722222222222219"/>
    <d v="1899-12-30T00:04:46"/>
    <x v="3"/>
    <x v="1"/>
    <s v="43"/>
    <x v="6"/>
    <x v="0"/>
    <n v="8243124"/>
    <n v="25451911"/>
    <d v="2022-04-09T10:44:00"/>
    <d v="2022-04-09T10:48:46"/>
    <x v="1"/>
    <s v="YANE ALVES SILVA RIBEIRO"/>
    <n v="17285"/>
    <s v="SARAH DE SOUSA PEREIRA"/>
    <x v="1"/>
    <s v="PROMOÇÕES DISPONÍVEIS"/>
    <s v="AGENDAMENTO"/>
    <x v="3"/>
    <m/>
    <m/>
    <n v="43999705555"/>
    <n v="43999705555"/>
    <d v="2022-04-09T11:00:00"/>
    <s v="Cacau_CA_06.04"/>
    <m/>
    <s v="Consulta De Cliente"/>
    <n v="10739"/>
    <s v="CACAU SHOW CA"/>
    <s v="Não"/>
    <m/>
    <m/>
    <m/>
    <m/>
    <m/>
    <m/>
    <s v="ROMILDO POLIMENI"/>
    <n v="20566620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5"/>
    <n v="0.44861111111111113"/>
    <d v="1899-12-30T00:01:32"/>
    <x v="4"/>
    <x v="1"/>
    <s v="43"/>
    <x v="6"/>
    <x v="0"/>
    <n v="8243427"/>
    <n v="25451047"/>
    <d v="2022-04-09T10:46:00"/>
    <d v="2022-04-09T10:47:32"/>
    <x v="1"/>
    <s v="THALITA SILVA DOS SANTOS"/>
    <n v="17719"/>
    <s v="SARAH DE SOUSA PEREIRA"/>
    <x v="1"/>
    <s v="PEDIU PARA LIGAR EM OUTRO MOMENTO"/>
    <s v="AGENDAMENTO"/>
    <x v="2"/>
    <m/>
    <m/>
    <n v="43999115278"/>
    <n v="43999115278"/>
    <d v="2022-04-09T14:00:00"/>
    <s v="Cacau_CA_06.04"/>
    <m/>
    <s v="Consulta De Cliente"/>
    <n v="10739"/>
    <s v="CACAU SHOW CA"/>
    <s v="Não"/>
    <m/>
    <m/>
    <m/>
    <m/>
    <m/>
    <m/>
    <s v="PILAR FONTES CARMONA SILVA"/>
    <n v="239398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5"/>
    <n v="0.4513888888888889"/>
    <d v="1899-12-30T00:06:30"/>
    <x v="4"/>
    <x v="1"/>
    <s v="43"/>
    <x v="6"/>
    <x v="0"/>
    <n v="8244091"/>
    <n v="25451050"/>
    <d v="2022-04-09T10:50:10"/>
    <d v="2022-04-09T10:56:40"/>
    <x v="1"/>
    <s v="THALITA SILVA DOS SANTOS"/>
    <n v="17719"/>
    <s v="SARAH DE SOUSA PEREIRA"/>
    <x v="0"/>
    <s v="CONFIRMOU PRESENÇA NA LOJA"/>
    <s v="ACEITE"/>
    <x v="0"/>
    <m/>
    <m/>
    <n v="43984035496"/>
    <m/>
    <m/>
    <s v="Cacau_CA_06.04"/>
    <m/>
    <s v="Consulta De Cliente"/>
    <n v="10739"/>
    <s v="CACAU SHOW CA"/>
    <s v="Não"/>
    <m/>
    <m/>
    <m/>
    <m/>
    <m/>
    <m/>
    <s v="EDINALVA ARAUJO"/>
    <n v="2507907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5"/>
    <n v="0.45555555555555555"/>
    <d v="1899-12-30T00:02:36"/>
    <x v="3"/>
    <x v="1"/>
    <s v="43"/>
    <x v="6"/>
    <x v="0"/>
    <n v="8245080"/>
    <n v="25451810"/>
    <d v="2022-04-09T10:56:32"/>
    <d v="2022-04-09T10:59:08"/>
    <x v="1"/>
    <s v="YANE ALVES SILVA RIBEIRO"/>
    <n v="17285"/>
    <s v="SARAH DE SOUSA PEREIRA"/>
    <x v="1"/>
    <s v="CLIENTE VAI ANALISAR A PROPOSTA"/>
    <s v="AGENDAMENTO"/>
    <x v="5"/>
    <m/>
    <m/>
    <n v="43996332560"/>
    <n v="43996332560"/>
    <d v="2022-04-09T11:27:00"/>
    <s v="Cacau_CA_06.04"/>
    <m/>
    <s v="Consulta De Cliente"/>
    <n v="10739"/>
    <s v="CACAU SHOW CA"/>
    <s v="Não"/>
    <m/>
    <m/>
    <m/>
    <m/>
    <m/>
    <m/>
    <s v="GEISLY SUENSON LOURES"/>
    <n v="94020396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5"/>
    <n v="0.45624999999999999"/>
    <d v="1899-12-30T00:05:40"/>
    <x v="4"/>
    <x v="1"/>
    <s v="43"/>
    <x v="6"/>
    <x v="0"/>
    <n v="8245239"/>
    <n v="25451053"/>
    <d v="2022-04-09T10:57:40"/>
    <d v="2022-04-09T11:03:20"/>
    <x v="1"/>
    <s v="THALITA SILVA DOS SANTOS"/>
    <n v="17719"/>
    <s v="SARAH DE SOUSA PEREIRA"/>
    <x v="0"/>
    <s v="CONFIRMOU PRESENÇA NA LOJA"/>
    <s v="ACEITE"/>
    <x v="0"/>
    <m/>
    <m/>
    <n v="43999413011"/>
    <m/>
    <m/>
    <s v="Cacau_CA_06.04"/>
    <m/>
    <s v="Consulta De Cliente"/>
    <n v="10739"/>
    <s v="CACAU SHOW CA"/>
    <s v="Não"/>
    <m/>
    <m/>
    <m/>
    <m/>
    <m/>
    <m/>
    <s v="ROSIMEIRE BANHOS MENDES"/>
    <n v="255709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6"/>
    <n v="0.46875"/>
    <d v="1899-12-30T00:04:57"/>
    <x v="3"/>
    <x v="1"/>
    <s v="43"/>
    <x v="6"/>
    <x v="0"/>
    <n v="8247701"/>
    <n v="25451545"/>
    <d v="2022-04-09T11:15:31"/>
    <d v="2022-04-09T11:20:28"/>
    <x v="1"/>
    <s v="YANE ALVES SILVA RIBEIRO"/>
    <n v="17285"/>
    <s v="SARAH DE SOUSA PEREIRA"/>
    <x v="0"/>
    <s v="CONFIRMOU PRESENÇA NA LOJA"/>
    <s v="ACEITE"/>
    <x v="0"/>
    <m/>
    <m/>
    <n v="43991928611"/>
    <m/>
    <m/>
    <s v="Cacau_CA_06.04"/>
    <m/>
    <s v="Consulta De Cliente"/>
    <n v="10739"/>
    <s v="CACAU SHOW CA"/>
    <s v="Não"/>
    <m/>
    <m/>
    <m/>
    <m/>
    <m/>
    <m/>
    <s v="PATRICIA VICENTE DIAS"/>
    <n v="4203073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24"/>
    <n v="0.48125000000000001"/>
    <d v="1899-12-30T00:04:01"/>
    <x v="4"/>
    <x v="1"/>
    <s v="43"/>
    <x v="6"/>
    <x v="0"/>
    <n v="8250538"/>
    <n v="25451251"/>
    <d v="2022-04-09T11:33:22"/>
    <d v="2022-04-09T11:37:23"/>
    <x v="1"/>
    <s v="THALITA SILVA DOS SANTOS"/>
    <n v="17719"/>
    <s v="SARAH DE SOUSA PEREIRA"/>
    <x v="2"/>
    <s v="JÁ COMPROU"/>
    <s v="RECUSA"/>
    <x v="6"/>
    <m/>
    <m/>
    <n v="43998100120"/>
    <m/>
    <m/>
    <s v="Cacau_CA_06.04"/>
    <m/>
    <s v="Consulta De Cliente"/>
    <n v="10739"/>
    <s v="CACAU SHOW CA"/>
    <s v="Não"/>
    <m/>
    <m/>
    <m/>
    <m/>
    <m/>
    <m/>
    <s v="ROSANGELA SILVERIO DOS SANTOS"/>
    <n v="2670168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24"/>
    <n v="0.4861111111111111"/>
    <d v="1899-12-30T00:01:49"/>
    <x v="3"/>
    <x v="1"/>
    <s v="43"/>
    <x v="6"/>
    <x v="0"/>
    <n v="8251543"/>
    <n v="25451985"/>
    <d v="2022-04-09T11:40:45"/>
    <d v="2022-04-09T11:42:34"/>
    <x v="1"/>
    <s v="YANE ALVES SILVA RIBEIRO"/>
    <n v="17285"/>
    <s v="SARAH DE SOUSA PEREIRA"/>
    <x v="1"/>
    <s v="PROMOÇÕES DISPONÍVEIS"/>
    <s v="AGENDAMENTO"/>
    <x v="3"/>
    <m/>
    <m/>
    <n v="43999942200"/>
    <n v="43999942200"/>
    <d v="2022-04-09T12:11:00"/>
    <s v="Cacau_CA_06.04"/>
    <m/>
    <s v="Consulta De Cliente"/>
    <n v="10739"/>
    <s v="CACAU SHOW CA"/>
    <s v="Não"/>
    <m/>
    <m/>
    <m/>
    <m/>
    <m/>
    <m/>
    <s v="SANDRA  NOBUKO OGIDO HIRATA"/>
    <n v="63983494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8"/>
    <n v="0.5229166666666667"/>
    <d v="1899-12-30T00:17:56"/>
    <x v="5"/>
    <x v="1"/>
    <s v="11"/>
    <x v="1"/>
    <x v="1"/>
    <n v="8259595"/>
    <n v="25451826"/>
    <d v="2022-04-09T12:33:01"/>
    <d v="2022-04-09T12:50:57"/>
    <x v="1"/>
    <s v="JOHN WESLEY PEREIRA PAVAO"/>
    <n v="17284"/>
    <s v="SARAH DE SOUSA PEREIRA"/>
    <x v="0"/>
    <s v="CONFIRMOU PRESENÇA NA LOJA"/>
    <s v="ACEITE"/>
    <x v="0"/>
    <m/>
    <m/>
    <n v="11982306771"/>
    <m/>
    <m/>
    <s v="Cacau_CA_06.04"/>
    <m/>
    <s v="Consulta De Cliente"/>
    <n v="10739"/>
    <s v="CACAU SHOW CA"/>
    <s v="Não"/>
    <m/>
    <m/>
    <m/>
    <m/>
    <m/>
    <m/>
    <s v="DOMINGOS DIRCEO DE CASTRO GAVIOLI JUNIOR"/>
    <n v="13186439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8"/>
    <n v="0.52638888888888891"/>
    <d v="1899-12-30T00:02:45"/>
    <x v="3"/>
    <x v="1"/>
    <s v="15"/>
    <x v="1"/>
    <x v="1"/>
    <n v="8260435"/>
    <n v="23417331"/>
    <d v="2022-04-09T12:38:06"/>
    <d v="2022-04-09T12:40:51"/>
    <x v="1"/>
    <s v="YANE ALVES SILVA RIBEIRO"/>
    <n v="17285"/>
    <s v="SARAH DE SOUSA PEREIRA"/>
    <x v="1"/>
    <s v="PROMOÇÕES DISPONÍVEIS"/>
    <s v="AGENDAMENTO"/>
    <x v="3"/>
    <m/>
    <m/>
    <n v="15997179787"/>
    <n v="15997179787"/>
    <d v="2022-04-09T13:09:00"/>
    <s v="Cacau_CA_NEW_21.03"/>
    <m/>
    <s v="Consulta De Cliente"/>
    <n v="10739"/>
    <s v="CACAU SHOW CA"/>
    <s v="Não"/>
    <m/>
    <m/>
    <m/>
    <m/>
    <m/>
    <m/>
    <s v="MARCO ANTONIO DINIZ"/>
    <n v="37495369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8"/>
    <n v="0.52847222222222223"/>
    <d v="1899-12-30T00:01:11"/>
    <x v="3"/>
    <x v="1"/>
    <s v="15"/>
    <x v="1"/>
    <x v="1"/>
    <n v="8261030"/>
    <n v="25451510"/>
    <d v="2022-04-09T12:41:41"/>
    <d v="2022-04-09T12:42:52"/>
    <x v="1"/>
    <s v="YANE ALVES SILVA RIBEIRO"/>
    <n v="17285"/>
    <s v="SARAH DE SOUSA PEREIRA"/>
    <x v="1"/>
    <s v="PEDIU PARA LIGAR EM OUTRO MOMENTO"/>
    <s v="AGENDAMENTO"/>
    <x v="2"/>
    <m/>
    <m/>
    <n v="15996927195"/>
    <n v="15996927195"/>
    <d v="2022-04-09T14:00:00"/>
    <s v="Cacau_CA_06.04"/>
    <m/>
    <s v="Consulta De Cliente"/>
    <n v="10739"/>
    <s v="CACAU SHOW CA"/>
    <s v="Não"/>
    <m/>
    <m/>
    <m/>
    <m/>
    <m/>
    <m/>
    <s v="THAIS DANIELLE CUNHA"/>
    <n v="446637998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8"/>
    <n v="0.52986111111111112"/>
    <d v="1899-12-30T00:02:27"/>
    <x v="3"/>
    <x v="1"/>
    <s v="43"/>
    <x v="6"/>
    <x v="0"/>
    <n v="8261314"/>
    <n v="25450942"/>
    <d v="2022-04-09T12:43:21"/>
    <d v="2022-04-09T12:45:48"/>
    <x v="1"/>
    <s v="YANE ALVES SILVA RIBEIRO"/>
    <n v="17285"/>
    <s v="SARAH DE SOUSA PEREIRA"/>
    <x v="1"/>
    <s v="CLIENTE VAI ANALISAR A PROPOSTA"/>
    <s v="AGENDAMENTO"/>
    <x v="5"/>
    <m/>
    <m/>
    <n v="43991026976"/>
    <n v="43991026976"/>
    <d v="2022-04-09T13:14:00"/>
    <s v="Cacau_CA_06.04"/>
    <m/>
    <s v="Consulta De Cliente"/>
    <n v="10739"/>
    <s v="CACAU SHOW CA"/>
    <s v="Não"/>
    <m/>
    <m/>
    <m/>
    <m/>
    <m/>
    <m/>
    <s v="DAYANE KETHURIM DA SILVA CARVALHO"/>
    <n v="7279286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8"/>
    <n v="0.53194444444444444"/>
    <d v="1899-12-30T00:02:46"/>
    <x v="3"/>
    <x v="1"/>
    <s v="11"/>
    <x v="1"/>
    <x v="1"/>
    <n v="8261795"/>
    <n v="23416657"/>
    <d v="2022-04-09T12:46:19"/>
    <d v="2022-04-09T12:49:05"/>
    <x v="1"/>
    <s v="YANE ALVES SILVA RIBEIRO"/>
    <n v="17285"/>
    <s v="SARAH DE SOUSA PEREIRA"/>
    <x v="0"/>
    <s v="CONFIRMOU PRESENÇA NA LOJA"/>
    <s v="ACEITE"/>
    <x v="0"/>
    <m/>
    <m/>
    <n v="11983600684"/>
    <m/>
    <m/>
    <s v="Cacau_CA_NEW_21.03"/>
    <m/>
    <s v="Consulta De Cliente"/>
    <n v="10739"/>
    <s v="CACAU SHOW CA"/>
    <s v="Não"/>
    <m/>
    <m/>
    <m/>
    <m/>
    <m/>
    <m/>
    <s v="REGINALDO BUENO DE OLIVIERA"/>
    <n v="991263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8"/>
    <n v="0.53541666666666665"/>
    <d v="1899-12-30T00:02:11"/>
    <x v="3"/>
    <x v="1"/>
    <s v="43"/>
    <x v="6"/>
    <x v="0"/>
    <n v="8262587"/>
    <n v="25451358"/>
    <d v="2022-04-09T12:51:05"/>
    <d v="2022-04-09T12:53:16"/>
    <x v="1"/>
    <s v="YANE ALVES SILVA RIBEIRO"/>
    <n v="17285"/>
    <s v="SARAH DE SOUSA PEREIRA"/>
    <x v="1"/>
    <s v="CLIENTE VAI ANALISAR A PROPOSTA"/>
    <s v="AGENDAMENTO"/>
    <x v="5"/>
    <m/>
    <m/>
    <n v="43996587266"/>
    <n v="43996587266"/>
    <d v="2022-04-15T13:22:00"/>
    <s v="Cacau_CA_06.04"/>
    <m/>
    <s v="Consulta De Cliente"/>
    <n v="10739"/>
    <s v="CACAU SHOW CA"/>
    <s v="Não"/>
    <m/>
    <m/>
    <m/>
    <m/>
    <m/>
    <m/>
    <s v="LUCAS HENRIQUE DE OLIVEIRA"/>
    <n v="10265354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9"/>
    <n v="0.56041666666666667"/>
    <d v="1899-12-30T00:01:22"/>
    <x v="3"/>
    <x v="1"/>
    <s v="43"/>
    <x v="6"/>
    <x v="0"/>
    <n v="8266490"/>
    <n v="23417404"/>
    <d v="2022-04-09T13:27:01"/>
    <d v="2022-04-09T13:28:23"/>
    <x v="1"/>
    <s v="YANE ALVES SILVA RIBEIRO"/>
    <n v="17285"/>
    <s v="SARAH DE SOUSA PEREIRA"/>
    <x v="1"/>
    <s v="SOBRE HORÁRIOS DE ATENDIMENTO"/>
    <s v="AGENDAMENTO"/>
    <x v="4"/>
    <m/>
    <m/>
    <n v="4333446173"/>
    <n v="4333446173"/>
    <d v="2022-04-09T13:56:00"/>
    <s v="Cacau_CA_NEW_21.03"/>
    <m/>
    <s v="Consulta De Cliente"/>
    <n v="10739"/>
    <s v="CACAU SHOW CA"/>
    <s v="Não"/>
    <m/>
    <m/>
    <m/>
    <m/>
    <m/>
    <m/>
    <s v="MARA RUBIA BRENZAN ALVIN"/>
    <n v="30042989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10"/>
    <n v="0.57777777777777783"/>
    <d v="1899-12-30T00:02:57"/>
    <x v="3"/>
    <x v="1"/>
    <s v="43"/>
    <x v="6"/>
    <x v="0"/>
    <n v="8269045"/>
    <n v="25451940"/>
    <d v="2022-04-09T13:52:22"/>
    <d v="2022-04-09T13:55:19"/>
    <x v="1"/>
    <s v="YANE ALVES SILVA RIBEIRO"/>
    <n v="17285"/>
    <s v="SARAH DE SOUSA PEREIRA"/>
    <x v="0"/>
    <s v="CONFIRMOU PRESENÇA NA LOJA"/>
    <s v="ACEITE"/>
    <x v="0"/>
    <m/>
    <m/>
    <n v="43998626941"/>
    <m/>
    <m/>
    <s v="Cacau_CA_06.04"/>
    <m/>
    <s v="Consulta De Cliente"/>
    <n v="10739"/>
    <s v="CACAU SHOW CA"/>
    <s v="Não"/>
    <m/>
    <m/>
    <m/>
    <m/>
    <m/>
    <m/>
    <s v="ROSA CONCEIÃ‡aO DA SILVA"/>
    <n v="51190540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10"/>
    <n v="0.58263888888888882"/>
    <d v="1899-12-30T00:05:57"/>
    <x v="4"/>
    <x v="1"/>
    <s v="43"/>
    <x v="6"/>
    <x v="0"/>
    <n v="8269750"/>
    <n v="25451298"/>
    <d v="2022-04-09T13:59:22"/>
    <d v="2022-04-09T14:05:19"/>
    <x v="1"/>
    <s v="THALITA SILVA DOS SANTOS"/>
    <n v="17719"/>
    <s v="SARAH DE SOUSA PEREIRA"/>
    <x v="0"/>
    <s v="CONFIRMOU PRESENÇA NA LOJA"/>
    <s v="ACEITE"/>
    <x v="0"/>
    <m/>
    <m/>
    <n v="43999887658"/>
    <m/>
    <m/>
    <s v="Cacau_CA_06.04"/>
    <m/>
    <s v="Consulta De Cliente"/>
    <n v="10739"/>
    <s v="CACAU SHOW CA"/>
    <s v="Não"/>
    <m/>
    <m/>
    <m/>
    <m/>
    <m/>
    <m/>
    <s v="DANIELE LUZIA FONTES CARREON"/>
    <n v="3305529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1"/>
    <n v="0.35555555555555557"/>
    <d v="1899-12-30T00:01:03"/>
    <x v="3"/>
    <x v="2"/>
    <s v="15"/>
    <x v="1"/>
    <x v="1"/>
    <n v="8282290"/>
    <n v="23417831"/>
    <d v="2022-04-11T08:32:38"/>
    <d v="2022-04-11T08:33:41"/>
    <x v="1"/>
    <s v="YANE ALVES SILVA RIBEIRO"/>
    <n v="17285"/>
    <s v="SARAH DE SOUSA PEREIRA"/>
    <x v="2"/>
    <s v="DESISTIU DE SER REVENDEDOR"/>
    <s v="RECUSA"/>
    <x v="16"/>
    <m/>
    <m/>
    <n v="15997523464"/>
    <m/>
    <m/>
    <s v="Cacau_CA_NEW_21.03"/>
    <m/>
    <s v="Consulta De Cliente"/>
    <n v="10739"/>
    <s v="CACAU SHOW CA"/>
    <s v="Não"/>
    <m/>
    <m/>
    <m/>
    <m/>
    <m/>
    <m/>
    <s v="JULY FRANCIELI DE OLIVEIRA BONEL"/>
    <n v="37053291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1"/>
    <n v="0.35972222222222222"/>
    <d v="1899-12-30T00:02:39"/>
    <x v="3"/>
    <x v="2"/>
    <s v="15"/>
    <x v="1"/>
    <x v="1"/>
    <n v="8282293"/>
    <n v="25451998"/>
    <d v="2022-04-11T08:38:18"/>
    <d v="2022-04-11T08:40:57"/>
    <x v="1"/>
    <s v="YANE ALVES SILVA RIBEIRO"/>
    <n v="17285"/>
    <s v="SARAH DE SOUSA PEREIRA"/>
    <x v="1"/>
    <s v="PROMOÇÕES DISPONÍVEIS"/>
    <s v="AGENDAMENTO"/>
    <x v="3"/>
    <m/>
    <m/>
    <n v="15981593577"/>
    <n v="15981593577"/>
    <d v="2022-04-11T09:09:00"/>
    <s v="Cacau_CA_06.04"/>
    <m/>
    <s v="Consulta De Cliente"/>
    <n v="10739"/>
    <s v="CACAU SHOW CA"/>
    <s v="Não"/>
    <m/>
    <m/>
    <m/>
    <m/>
    <m/>
    <m/>
    <s v="ANTONIO ARAUJO DOS SANTOS"/>
    <n v="6849521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1"/>
    <n v="0.37361111111111112"/>
    <d v="1899-12-30T00:02:04"/>
    <x v="3"/>
    <x v="2"/>
    <s v="15"/>
    <x v="1"/>
    <x v="1"/>
    <n v="8283027"/>
    <n v="23416508"/>
    <d v="2022-04-11T08:58:04"/>
    <d v="2022-04-11T09:00:08"/>
    <x v="1"/>
    <s v="YANE ALVES SILVA RIBEIRO"/>
    <n v="17285"/>
    <s v="SARAH DE SOUSA PEREIRA"/>
    <x v="1"/>
    <s v="PEDIU PARA LIGAR EM OUTRO MOMENTO"/>
    <s v="AGENDAMENTO"/>
    <x v="2"/>
    <m/>
    <m/>
    <n v="1541411878"/>
    <n v="1541411878"/>
    <d v="2022-04-11T18:30:00"/>
    <s v="Cacau_CA_NEW_21.03"/>
    <m/>
    <s v="Consulta De Cliente"/>
    <n v="10739"/>
    <s v="CACAU SHOW CA"/>
    <s v="Não"/>
    <m/>
    <m/>
    <m/>
    <m/>
    <m/>
    <m/>
    <s v="ALMERINDA DE CARVALHO PASSERI"/>
    <n v="8317362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2"/>
    <n v="0.375"/>
    <d v="1899-12-30T00:03:44"/>
    <x v="3"/>
    <x v="2"/>
    <s v="15"/>
    <x v="1"/>
    <x v="1"/>
    <n v="8283236"/>
    <n v="25451874"/>
    <d v="2022-04-11T09:00:52"/>
    <d v="2022-04-11T09:04:36"/>
    <x v="1"/>
    <s v="YANE ALVES SILVA RIBEIRO"/>
    <n v="17285"/>
    <s v="SARAH DE SOUSA PEREIRA"/>
    <x v="0"/>
    <s v="CONFIRMOU PRESENÇA NA LOJA"/>
    <s v="ACEITE"/>
    <x v="0"/>
    <m/>
    <m/>
    <n v="15996230874"/>
    <m/>
    <m/>
    <s v="Cacau_CA_06.04"/>
    <m/>
    <s v="Consulta De Cliente"/>
    <n v="10739"/>
    <s v="CACAU SHOW CA"/>
    <s v="Não"/>
    <m/>
    <m/>
    <m/>
    <m/>
    <m/>
    <m/>
    <s v="NILTON CARLOS LEITE DE MEDEIROS"/>
    <n v="16179268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3"/>
    <n v="0.41319444444444442"/>
    <d v="1899-12-30T00:03:33"/>
    <x v="3"/>
    <x v="2"/>
    <s v="15"/>
    <x v="1"/>
    <x v="1"/>
    <n v="8290706"/>
    <n v="21616944"/>
    <d v="2022-04-11T09:55:12"/>
    <d v="2022-04-11T09:58:45"/>
    <x v="1"/>
    <s v="YANE ALVES SILVA RIBEIRO"/>
    <n v="17285"/>
    <s v="SARAH DE SOUSA PEREIRA"/>
    <x v="0"/>
    <s v="CONFIRMOU PRESENÇA NA LOJA"/>
    <s v="ACEITE"/>
    <x v="0"/>
    <m/>
    <m/>
    <n v="15991065521"/>
    <m/>
    <m/>
    <s v="TIM_PRECONTROLE"/>
    <m/>
    <s v="Consulta De Cliente"/>
    <n v="10739"/>
    <s v="CACAU SHOW CA"/>
    <s v="Não"/>
    <m/>
    <m/>
    <m/>
    <m/>
    <m/>
    <m/>
    <s v="MARIANA SANCHE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4"/>
    <n v="0.41875000000000001"/>
    <d v="1899-12-30T00:00:28"/>
    <x v="3"/>
    <x v="2"/>
    <s v="41"/>
    <x v="6"/>
    <x v="0"/>
    <n v="8291866"/>
    <n v="23416540"/>
    <d v="2022-04-11T10:03:09"/>
    <d v="2022-04-11T10:03:37"/>
    <x v="1"/>
    <s v="YANE ALVES SILVA RIBEIRO"/>
    <n v="17285"/>
    <s v="SARAH DE SOUSA PEREIRA"/>
    <x v="0"/>
    <s v="CONFIRMOU PRESENÇA NA LOJA"/>
    <s v="ACEITE"/>
    <x v="0"/>
    <m/>
    <m/>
    <n v="41999717086"/>
    <m/>
    <m/>
    <s v="Cacau_CA_NEW_21.03"/>
    <m/>
    <s v="Consulta De Cliente"/>
    <n v="10739"/>
    <s v="CACAU SHOW CA"/>
    <s v="Não"/>
    <m/>
    <m/>
    <m/>
    <m/>
    <m/>
    <m/>
    <s v="CARLOS MASSUO HORITA"/>
    <n v="69643369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4"/>
    <n v="0.4236111111111111"/>
    <d v="1899-12-30T00:01:56"/>
    <x v="3"/>
    <x v="2"/>
    <s v="15"/>
    <x v="1"/>
    <x v="1"/>
    <n v="8292937"/>
    <n v="23416959"/>
    <d v="2022-04-11T10:10:52"/>
    <d v="2022-04-11T10:12:48"/>
    <x v="1"/>
    <s v="YANE ALVES SILVA RIBEIRO"/>
    <n v="17285"/>
    <s v="SARAH DE SOUSA PEREIRA"/>
    <x v="1"/>
    <s v="PEDIU PARA LIGAR EM OUTRO MOMENTO"/>
    <s v="AGENDAMENTO"/>
    <x v="2"/>
    <m/>
    <m/>
    <n v="15988034729"/>
    <n v="15988034729"/>
    <d v="2022-04-11T14:00:00"/>
    <s v="Cacau_CA_NEW_21.03"/>
    <m/>
    <s v="Consulta De Cliente"/>
    <n v="10739"/>
    <s v="CACAU SHOW CA"/>
    <s v="Não"/>
    <m/>
    <m/>
    <m/>
    <m/>
    <m/>
    <m/>
    <s v="MOACIR FELIPE"/>
    <n v="24151726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6"/>
    <n v="0.47500000000000003"/>
    <d v="1899-12-30T00:02:51"/>
    <x v="3"/>
    <x v="2"/>
    <s v="43"/>
    <x v="6"/>
    <x v="0"/>
    <n v="8301653"/>
    <n v="25451974"/>
    <d v="2022-04-11T11:24:07"/>
    <d v="2022-04-11T11:26:58"/>
    <x v="1"/>
    <s v="YANE ALVES SILVA RIBEIRO"/>
    <n v="17285"/>
    <s v="SARAH DE SOUSA PEREIRA"/>
    <x v="0"/>
    <s v="CONFIRMOU PRESENÇA NA LOJA"/>
    <s v="ACEITE"/>
    <x v="0"/>
    <m/>
    <m/>
    <n v="43999527134"/>
    <m/>
    <m/>
    <s v="Cacau_CA_06.04"/>
    <m/>
    <s v="Consulta De Cliente"/>
    <n v="10739"/>
    <s v="CACAU SHOW CA"/>
    <s v="Não"/>
    <m/>
    <m/>
    <m/>
    <m/>
    <m/>
    <m/>
    <s v="NATANIEL DA SILVA PIRES"/>
    <n v="60805455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8"/>
    <n v="0.52222222222222225"/>
    <d v="1899-12-30T00:01:15"/>
    <x v="3"/>
    <x v="2"/>
    <s v="15"/>
    <x v="1"/>
    <x v="1"/>
    <n v="8311150"/>
    <n v="15993072"/>
    <d v="2022-04-11T12:32:50"/>
    <d v="2022-04-11T12:34:05"/>
    <x v="1"/>
    <s v="YANE ALVES SILVA RIBEIRO"/>
    <n v="17285"/>
    <s v="SARAH DE SOUSA PEREIRA"/>
    <x v="1"/>
    <s v="PEDIU PARA LIGAR EM OUTRO MOMENTO"/>
    <s v="AGENDAMENTO"/>
    <x v="2"/>
    <m/>
    <m/>
    <n v="1533296396"/>
    <n v="1533296396"/>
    <d v="2022-04-11T13:02:00"/>
    <s v="TIM_PRECONTROLE"/>
    <m/>
    <s v="Consulta De Cliente"/>
    <n v="10739"/>
    <s v="CACAU SHOW CA"/>
    <s v="Não"/>
    <m/>
    <m/>
    <m/>
    <m/>
    <m/>
    <m/>
    <s v="GEOVANA DE OLIVEIRA SILVA FURQU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8"/>
    <n v="0.52916666666666667"/>
    <d v="1899-12-30T00:03:22"/>
    <x v="4"/>
    <x v="2"/>
    <s v="43"/>
    <x v="6"/>
    <x v="0"/>
    <n v="8312472"/>
    <n v="25451316"/>
    <d v="2022-04-11T12:42:48"/>
    <d v="2022-04-11T12:46:10"/>
    <x v="1"/>
    <s v="THALITA SILVA DOS SANTOS"/>
    <n v="17719"/>
    <s v="SARAH DE SOUSA PEREIRA"/>
    <x v="2"/>
    <s v="JÁ COMPROU"/>
    <s v="RECUSA"/>
    <x v="6"/>
    <m/>
    <m/>
    <n v="43984762510"/>
    <m/>
    <m/>
    <s v="Cacau_CA_06.04"/>
    <m/>
    <s v="Consulta De Cliente"/>
    <n v="10739"/>
    <s v="CACAU SHOW CA"/>
    <s v="Não"/>
    <m/>
    <m/>
    <m/>
    <m/>
    <m/>
    <m/>
    <s v="FLAVIA TORQUATO"/>
    <n v="3563115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8"/>
    <n v="0.52986111111111112"/>
    <d v="1899-12-30T00:04:45"/>
    <x v="3"/>
    <x v="2"/>
    <s v="15"/>
    <x v="1"/>
    <x v="1"/>
    <n v="8312566"/>
    <n v="23417957"/>
    <d v="2022-04-11T12:43:28"/>
    <d v="2022-04-11T12:48:13"/>
    <x v="1"/>
    <s v="YANE ALVES SILVA RIBEIRO"/>
    <n v="17285"/>
    <s v="SARAH DE SOUSA PEREIRA"/>
    <x v="0"/>
    <s v="CONFIRMOU PRESENÇA NA LOJA"/>
    <s v="ACEITE"/>
    <x v="0"/>
    <m/>
    <m/>
    <n v="15991322235"/>
    <m/>
    <m/>
    <s v="Cacau_CA_NEW_21.03"/>
    <m/>
    <s v="Consulta De Cliente"/>
    <n v="10739"/>
    <s v="CACAU SHOW CA"/>
    <s v="Não"/>
    <m/>
    <m/>
    <m/>
    <m/>
    <m/>
    <m/>
    <s v="JHOANNA YECENIA GUZMAN"/>
    <n v="12933925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8"/>
    <n v="0.53611111111111109"/>
    <d v="1899-12-30T00:01:54"/>
    <x v="3"/>
    <x v="2"/>
    <s v="43"/>
    <x v="6"/>
    <x v="0"/>
    <n v="8313729"/>
    <n v="25451997"/>
    <d v="2022-04-11T12:52:31"/>
    <d v="2022-04-11T12:54:25"/>
    <x v="1"/>
    <s v="YANE ALVES SILVA RIBEIRO"/>
    <n v="17285"/>
    <s v="SARAH DE SOUSA PEREIRA"/>
    <x v="1"/>
    <s v="PROMOÇÕES DISPONÍVEIS"/>
    <s v="AGENDAMENTO"/>
    <x v="3"/>
    <m/>
    <m/>
    <n v="43999902390"/>
    <n v="43999902390"/>
    <d v="2022-04-11T13:23:00"/>
    <s v="Cacau_CA_06.04"/>
    <m/>
    <s v="Consulta De Cliente"/>
    <n v="10739"/>
    <s v="CACAU SHOW CA"/>
    <s v="Não"/>
    <m/>
    <m/>
    <m/>
    <m/>
    <m/>
    <m/>
    <s v="ANA LuCIA BACILI"/>
    <n v="68363389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8"/>
    <n v="0.53680555555555554"/>
    <d v="1899-12-30T00:03:30"/>
    <x v="4"/>
    <x v="2"/>
    <s v="43"/>
    <x v="6"/>
    <x v="0"/>
    <n v="8313876"/>
    <n v="25451324"/>
    <d v="2022-04-11T12:53:41"/>
    <d v="2022-04-11T12:57:11"/>
    <x v="1"/>
    <s v="THALITA SILVA DOS SANTOS"/>
    <n v="17719"/>
    <s v="SARAH DE SOUSA PEREIRA"/>
    <x v="0"/>
    <s v="CONFIRMOU PRESENÇA NA LOJA"/>
    <s v="ACEITE"/>
    <x v="0"/>
    <m/>
    <m/>
    <n v="43999222723"/>
    <m/>
    <m/>
    <s v="Cacau_CA_06.04"/>
    <m/>
    <s v="Consulta De Cliente"/>
    <n v="10739"/>
    <s v="CACAU SHOW CA"/>
    <s v="Não"/>
    <m/>
    <m/>
    <m/>
    <m/>
    <m/>
    <m/>
    <s v="ANA PAULA BONDEZAN"/>
    <n v="3722542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8"/>
    <n v="0.53819444444444442"/>
    <d v="1899-12-30T00:02:13"/>
    <x v="3"/>
    <x v="2"/>
    <s v="15"/>
    <x v="1"/>
    <x v="1"/>
    <n v="8314152"/>
    <n v="25451863"/>
    <d v="2022-04-11T12:55:50"/>
    <d v="2022-04-11T12:58:03"/>
    <x v="1"/>
    <s v="YANE ALVES SILVA RIBEIRO"/>
    <n v="17285"/>
    <s v="SARAH DE SOUSA PEREIRA"/>
    <x v="2"/>
    <s v="JÁ COMPROU"/>
    <s v="RECUSA"/>
    <x v="6"/>
    <m/>
    <m/>
    <n v="15981042519"/>
    <m/>
    <m/>
    <s v="Cacau_CA_06.04"/>
    <m/>
    <s v="Consulta De Cliente"/>
    <n v="10739"/>
    <s v="CACAU SHOW CA"/>
    <s v="Não"/>
    <m/>
    <m/>
    <m/>
    <m/>
    <m/>
    <m/>
    <s v="MARIA JOSE MARTINS"/>
    <n v="15390863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9"/>
    <n v="0.55138888888888882"/>
    <d v="1899-12-30T00:03:29"/>
    <x v="3"/>
    <x v="2"/>
    <s v="15"/>
    <x v="1"/>
    <x v="1"/>
    <n v="8316248"/>
    <n v="25452104"/>
    <d v="2022-04-11T13:14:38"/>
    <d v="2022-04-11T13:18:07"/>
    <x v="1"/>
    <s v="YANE ALVES SILVA RIBEIRO"/>
    <n v="17285"/>
    <s v="SARAH DE SOUSA PEREIRA"/>
    <x v="0"/>
    <s v="CONFIRMOU PRESENÇA NA LOJA"/>
    <s v="ACEITE"/>
    <x v="0"/>
    <m/>
    <m/>
    <n v="15991742454"/>
    <m/>
    <m/>
    <s v="Cacau_CA_06.04"/>
    <m/>
    <s v="Consulta De Cliente"/>
    <n v="10739"/>
    <s v="CACAU SHOW CA"/>
    <s v="Não"/>
    <m/>
    <m/>
    <m/>
    <m/>
    <m/>
    <m/>
    <s v="ARYANE CAMILO"/>
    <n v="34028895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9"/>
    <n v="0.55486111111111114"/>
    <d v="1899-12-30T00:00:20"/>
    <x v="4"/>
    <x v="2"/>
    <s v="43"/>
    <x v="6"/>
    <x v="0"/>
    <n v="8316760"/>
    <n v="25451336"/>
    <d v="2022-04-11T13:19:00"/>
    <d v="2022-04-11T13:19:20"/>
    <x v="1"/>
    <s v="THALITA SILVA DOS SANTOS"/>
    <n v="17719"/>
    <s v="SARAH DE SOUSA PEREIRA"/>
    <x v="1"/>
    <s v="PROMOÇÕES DISPONÍVEIS"/>
    <s v="AGENDAMENTO"/>
    <x v="3"/>
    <m/>
    <m/>
    <n v="43999815593"/>
    <n v="43999815593"/>
    <d v="2022-04-11T13:49:00"/>
    <s v="Cacau_CA_06.04"/>
    <m/>
    <s v="Consulta De Cliente"/>
    <n v="10739"/>
    <s v="CACAU SHOW CA"/>
    <s v="Não"/>
    <m/>
    <m/>
    <m/>
    <m/>
    <m/>
    <m/>
    <s v="PAULA MESTRE BATISTELLA"/>
    <n v="391274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9"/>
    <n v="0.55972222222222223"/>
    <d v="1899-12-30T00:01:51"/>
    <x v="3"/>
    <x v="2"/>
    <s v="15"/>
    <x v="1"/>
    <x v="1"/>
    <n v="8317581"/>
    <n v="25451166"/>
    <d v="2022-04-11T13:26:15"/>
    <d v="2022-04-11T13:28:06"/>
    <x v="1"/>
    <s v="YANE ALVES SILVA RIBEIRO"/>
    <n v="17285"/>
    <s v="SARAH DE SOUSA PEREIRA"/>
    <x v="1"/>
    <s v="PROMOÇÕES DISPONÍVEIS"/>
    <s v="AGENDAMENTO"/>
    <x v="3"/>
    <m/>
    <m/>
    <n v="15991229811"/>
    <n v="15991229811"/>
    <d v="2022-04-11T13:56:00"/>
    <s v="Cacau_CA_06.04"/>
    <m/>
    <s v="Consulta De Cliente"/>
    <n v="10739"/>
    <s v="CACAU SHOW CA"/>
    <s v="Não"/>
    <m/>
    <m/>
    <m/>
    <m/>
    <m/>
    <m/>
    <s v="TATIANE SANTOS DA SILVA BATISTA"/>
    <n v="34937580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10"/>
    <n v="0.5625"/>
    <d v="1899-12-30T00:00:35"/>
    <x v="3"/>
    <x v="2"/>
    <s v="15"/>
    <x v="1"/>
    <x v="1"/>
    <n v="8318056"/>
    <n v="21584735"/>
    <d v="2022-04-11T13:30:17"/>
    <d v="2022-04-11T13:30:52"/>
    <x v="1"/>
    <s v="YANE ALVES SILVA RIBEIRO"/>
    <n v="17285"/>
    <s v="SARAH DE SOUSA PEREIRA"/>
    <x v="1"/>
    <s v="PEDIU PARA LIGAR EM OUTRO MOMENTO"/>
    <s v="AGENDAMENTO"/>
    <x v="1"/>
    <m/>
    <m/>
    <n v="1599196693"/>
    <n v="1599196693"/>
    <d v="2022-04-11T13:59:00"/>
    <s v="Cacau_CA_02.03"/>
    <m/>
    <s v="Consulta De Cliente"/>
    <n v="10739"/>
    <s v="CACAU SHOW CA"/>
    <s v="Não"/>
    <m/>
    <m/>
    <m/>
    <m/>
    <m/>
    <m/>
    <s v="GEOVANA DE OLIVEIRA SILVA FURQUIN"/>
    <n v="2690594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10"/>
    <n v="0.56458333333333333"/>
    <d v="1899-12-30T00:04:56"/>
    <x v="5"/>
    <x v="2"/>
    <s v="15"/>
    <x v="1"/>
    <x v="1"/>
    <n v="8318399"/>
    <n v="25451837"/>
    <d v="2022-04-11T13:33:19"/>
    <d v="2022-04-11T13:38:15"/>
    <x v="1"/>
    <s v="JOHN WESLEY PEREIRA PAVAO"/>
    <n v="17284"/>
    <s v="SARAH DE SOUSA PEREIRA"/>
    <x v="0"/>
    <s v="CONFIRMOU PRESENÇA NA LOJA"/>
    <s v="ACEITE"/>
    <x v="0"/>
    <m/>
    <m/>
    <n v="15997279115"/>
    <m/>
    <m/>
    <s v="Cacau_CA_06.04"/>
    <m/>
    <s v="Consulta De Cliente"/>
    <n v="10739"/>
    <s v="CACAU SHOW CA"/>
    <s v="Não"/>
    <m/>
    <m/>
    <m/>
    <m/>
    <m/>
    <m/>
    <s v="ANDREIA MARIA VIEIRA NOGUEIRA"/>
    <n v="13998367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10"/>
    <n v="0.56597222222222221"/>
    <d v="1899-12-30T00:02:46"/>
    <x v="3"/>
    <x v="2"/>
    <s v="15"/>
    <x v="1"/>
    <x v="1"/>
    <n v="8318644"/>
    <n v="25451170"/>
    <d v="2022-04-11T13:35:34"/>
    <d v="2022-04-11T13:38:20"/>
    <x v="1"/>
    <s v="YANE ALVES SILVA RIBEIRO"/>
    <n v="17285"/>
    <s v="SARAH DE SOUSA PEREIRA"/>
    <x v="0"/>
    <s v="CONFIRMOU PRESENÇA NA LOJA"/>
    <s v="ACEITE"/>
    <x v="0"/>
    <m/>
    <m/>
    <n v="15997050929"/>
    <m/>
    <m/>
    <s v="Cacau_CA_06.04"/>
    <m/>
    <s v="Consulta De Cliente"/>
    <n v="10739"/>
    <s v="CACAU SHOW CA"/>
    <s v="Não"/>
    <m/>
    <m/>
    <m/>
    <m/>
    <m/>
    <m/>
    <s v="ROSARIA REGIA DE CASTRO"/>
    <n v="35238455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10"/>
    <n v="0.57430555555555551"/>
    <d v="1899-12-30T00:01:17"/>
    <x v="5"/>
    <x v="2"/>
    <s v="43"/>
    <x v="6"/>
    <x v="0"/>
    <n v="8319718"/>
    <n v="25451579"/>
    <d v="2022-04-11T13:47:58"/>
    <d v="2022-04-11T13:49:15"/>
    <x v="1"/>
    <s v="JOHN WESLEY PEREIRA PAVAO"/>
    <n v="17284"/>
    <s v="SARAH DE SOUSA PEREIRA"/>
    <x v="2"/>
    <s v="JÁ COMPROU"/>
    <s v="RECUSA"/>
    <x v="6"/>
    <m/>
    <m/>
    <n v="43999455386"/>
    <m/>
    <m/>
    <s v="Cacau_CA_06.04"/>
    <m/>
    <s v="Consulta De Cliente"/>
    <n v="10739"/>
    <s v="CACAU SHOW CA"/>
    <s v="Não"/>
    <m/>
    <m/>
    <m/>
    <m/>
    <m/>
    <m/>
    <s v="MARLI ALVES DE JESUS AMARAL"/>
    <n v="4618829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12"/>
    <n v="0.61527777777777781"/>
    <d v="1899-12-30T00:02:55"/>
    <x v="5"/>
    <x v="2"/>
    <s v="71"/>
    <x v="12"/>
    <x v="3"/>
    <n v="8320235"/>
    <n v="25451048"/>
    <d v="2022-04-11T14:46:17"/>
    <d v="2022-04-11T14:49:12"/>
    <x v="1"/>
    <s v="JOHN WESLEY PEREIRA PAVAO"/>
    <n v="17284"/>
    <s v="SARAH DE SOUSA PEREIRA"/>
    <x v="2"/>
    <s v="JÁ COMPROU"/>
    <s v="RECUSA"/>
    <x v="6"/>
    <m/>
    <m/>
    <n v="71992847847"/>
    <m/>
    <m/>
    <s v="Cacau_CA_06.04"/>
    <m/>
    <s v="Consulta De Cliente"/>
    <n v="10739"/>
    <s v="CACAU SHOW CA"/>
    <s v="Não"/>
    <m/>
    <m/>
    <m/>
    <m/>
    <m/>
    <m/>
    <s v="ROZIANE MALAQUIAS SANTOS"/>
    <n v="2394134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14"/>
    <n v="0.64652777777777781"/>
    <d v="1899-12-30T01:01:15"/>
    <x v="5"/>
    <x v="2"/>
    <s v="15"/>
    <x v="1"/>
    <x v="1"/>
    <n v="8321146"/>
    <n v="25451835"/>
    <d v="2022-04-11T15:31:27"/>
    <d v="2022-04-11T16:32:42"/>
    <x v="1"/>
    <s v="JOHN WESLEY PEREIRA PAVAO"/>
    <n v="17284"/>
    <s v="SARAH DE SOUSA PEREIRA"/>
    <x v="0"/>
    <s v="CONFIRMOU PRESENÇA NA LOJA"/>
    <s v="ACEITE"/>
    <x v="0"/>
    <m/>
    <m/>
    <n v="15991189999"/>
    <m/>
    <m/>
    <s v="Cacau_CA_06.04"/>
    <m/>
    <s v="Consulta De Cliente"/>
    <n v="10739"/>
    <s v="CACAU SHOW CA"/>
    <s v="Não"/>
    <m/>
    <m/>
    <m/>
    <m/>
    <m/>
    <m/>
    <s v="VANDILSON CRISTIANO FADUL FURTADO OLIVEI"/>
    <n v="13906659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20"/>
    <n v="0.77500000000000002"/>
    <d v="1899-12-30T00:01:01"/>
    <x v="5"/>
    <x v="2"/>
    <s v="43"/>
    <x v="6"/>
    <x v="0"/>
    <n v="8334288"/>
    <n v="25451266"/>
    <d v="2022-04-11T18:36:28"/>
    <d v="2022-04-11T18:37:29"/>
    <x v="1"/>
    <s v="JOHN WESLEY PEREIRA PAVAO"/>
    <n v="17284"/>
    <s v="SARAH DE SOUSA PEREIRA"/>
    <x v="2"/>
    <s v="JÁ COMPROU"/>
    <s v="RECUSA"/>
    <x v="6"/>
    <m/>
    <m/>
    <n v="43999512688"/>
    <m/>
    <m/>
    <s v="Cacau_CA_06.04"/>
    <m/>
    <s v="Consulta De Cliente"/>
    <n v="10739"/>
    <s v="CACAU SHOW CA"/>
    <s v="Não"/>
    <m/>
    <m/>
    <m/>
    <m/>
    <m/>
    <m/>
    <s v="EDITANIA BASSETTO BERNARDES"/>
    <n v="2786816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2"/>
    <n v="0.39305555555555555"/>
    <d v="1899-12-30T00:02:33"/>
    <x v="3"/>
    <x v="3"/>
    <s v="15"/>
    <x v="1"/>
    <x v="1"/>
    <n v="8355693"/>
    <n v="25451234"/>
    <d v="2022-04-12T09:26:02"/>
    <d v="2022-04-12T09:28:35"/>
    <x v="1"/>
    <s v="YANE ALVES SILVA RIBEIRO"/>
    <n v="17285"/>
    <s v="SARAH DE SOUSA PEREIRA"/>
    <x v="0"/>
    <s v="CONFIRMOU PRESENÇA NA LOJA"/>
    <s v="ACEITE"/>
    <x v="0"/>
    <m/>
    <m/>
    <n v="15996164382"/>
    <m/>
    <m/>
    <s v="Cacau_CA_06.04"/>
    <m/>
    <s v="Consulta De Cliente"/>
    <n v="10739"/>
    <s v="CACAU SHOW CA"/>
    <s v="Não"/>
    <m/>
    <m/>
    <m/>
    <m/>
    <m/>
    <m/>
    <s v="ALLISON ALEXANDRE ROVENTINI"/>
    <n v="37705241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3"/>
    <n v="0.40763888888888888"/>
    <d v="1899-12-30T00:03:00"/>
    <x v="3"/>
    <x v="3"/>
    <s v="11"/>
    <x v="1"/>
    <x v="1"/>
    <n v="8358242"/>
    <n v="25451443"/>
    <d v="2022-04-12T09:47:11"/>
    <d v="2022-04-12T09:50:11"/>
    <x v="1"/>
    <s v="YANE ALVES SILVA RIBEIRO"/>
    <n v="17285"/>
    <s v="SARAH DE SOUSA PEREIRA"/>
    <x v="1"/>
    <s v="PROMOÇÕES DISPONÍVEIS"/>
    <s v="AGENDAMENTO"/>
    <x v="3"/>
    <m/>
    <m/>
    <n v="11972450759"/>
    <n v="11972450759"/>
    <d v="2022-04-12T10:19:00"/>
    <s v="Cacau_CA_06.04"/>
    <m/>
    <s v="Consulta De Cliente"/>
    <n v="10739"/>
    <s v="CACAU SHOW CA"/>
    <s v="Não"/>
    <m/>
    <m/>
    <m/>
    <m/>
    <m/>
    <m/>
    <s v="VANESSA KAREN SILVA"/>
    <n v="38880319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4"/>
    <n v="0.43194444444444446"/>
    <d v="1899-12-30T00:02:14"/>
    <x v="3"/>
    <x v="3"/>
    <s v="14"/>
    <x v="1"/>
    <x v="1"/>
    <n v="8363705"/>
    <n v="25451453"/>
    <d v="2022-04-12T10:22:41"/>
    <d v="2022-04-12T10:24:55"/>
    <x v="1"/>
    <s v="YANE ALVES SILVA RIBEIRO"/>
    <n v="17285"/>
    <s v="SARAH DE SOUSA PEREIRA"/>
    <x v="1"/>
    <s v="PROMOÇÕES DISPONÍVEIS"/>
    <s v="AGENDAMENTO"/>
    <x v="3"/>
    <m/>
    <m/>
    <n v="14997641245"/>
    <n v="14997641245"/>
    <d v="2022-04-12T10:53:00"/>
    <s v="Cacau_CA_06.04"/>
    <m/>
    <s v="Consulta De Cliente"/>
    <n v="10739"/>
    <s v="CACAU SHOW CA"/>
    <s v="Não"/>
    <m/>
    <m/>
    <m/>
    <m/>
    <m/>
    <m/>
    <s v="LAURA ELISA SCUCUGLIA DaRIO ALVES"/>
    <n v="39713616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4"/>
    <n v="0.43402777777777773"/>
    <d v="1899-12-30T00:20:19"/>
    <x v="4"/>
    <x v="3"/>
    <s v="43"/>
    <x v="6"/>
    <x v="0"/>
    <n v="8364127"/>
    <n v="25451557"/>
    <d v="2022-04-12T10:25:31"/>
    <d v="2022-04-12T10:45:50"/>
    <x v="1"/>
    <s v="THALITA SILVA DOS SANTOS"/>
    <n v="17719"/>
    <s v="SARAH DE SOUSA PEREIRA"/>
    <x v="0"/>
    <s v="CONFIRMOU PRESENÇA NA LOJA"/>
    <s v="ACEITE"/>
    <x v="0"/>
    <m/>
    <m/>
    <n v="43991257704"/>
    <m/>
    <m/>
    <s v="Cacau_CA_06.04"/>
    <m/>
    <s v="Consulta De Cliente"/>
    <n v="10739"/>
    <s v="CACAU SHOW CA"/>
    <s v="Não"/>
    <m/>
    <m/>
    <m/>
    <m/>
    <m/>
    <m/>
    <s v="MATHEUS MENOCI GHELERE"/>
    <n v="4382733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5"/>
    <n v="0.45555555555555555"/>
    <d v="1899-12-30T00:03:13"/>
    <x v="4"/>
    <x v="3"/>
    <s v="43"/>
    <x v="6"/>
    <x v="0"/>
    <n v="8368444"/>
    <n v="25451561"/>
    <d v="2022-04-12T10:56:53"/>
    <d v="2022-04-12T11:00:06"/>
    <x v="1"/>
    <s v="THALITA SILVA DOS SANTOS"/>
    <n v="17719"/>
    <s v="SARAH DE SOUSA PEREIRA"/>
    <x v="0"/>
    <s v="CONFIRMOU PRESENÇA NA LOJA"/>
    <s v="ACEITE"/>
    <x v="0"/>
    <m/>
    <m/>
    <n v="43999651176"/>
    <m/>
    <m/>
    <s v="Cacau_CA_06.04"/>
    <m/>
    <s v="Consulta De Cliente"/>
    <n v="10739"/>
    <s v="CACAU SHOW CA"/>
    <s v="Não"/>
    <m/>
    <m/>
    <m/>
    <m/>
    <m/>
    <m/>
    <s v="GISLAINE TEREZA DE SOUZA"/>
    <n v="4437490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6"/>
    <n v="0.47847222222222219"/>
    <d v="1899-12-30T00:02:15"/>
    <x v="3"/>
    <x v="3"/>
    <s v="15"/>
    <x v="1"/>
    <x v="1"/>
    <n v="8372515"/>
    <n v="25451521"/>
    <d v="2022-04-12T11:29:26"/>
    <d v="2022-04-12T11:31:41"/>
    <x v="1"/>
    <s v="YANE ALVES SILVA RIBEIRO"/>
    <n v="17285"/>
    <s v="SARAH DE SOUSA PEREIRA"/>
    <x v="1"/>
    <s v="PROMOÇÕES DISPONÍVEIS"/>
    <s v="AGENDAMENTO"/>
    <x v="3"/>
    <m/>
    <m/>
    <n v="15996280830"/>
    <n v="15996280830"/>
    <d v="2022-04-12T12:00:00"/>
    <s v="Cacau_CA_06.04"/>
    <m/>
    <s v="Consulta De Cliente"/>
    <n v="10739"/>
    <s v="CACAU SHOW CA"/>
    <s v="Não"/>
    <m/>
    <m/>
    <m/>
    <m/>
    <m/>
    <m/>
    <s v="BRUNO ANDRE DO NASCIMENTO"/>
    <n v="4550087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24"/>
    <n v="0.48055555555555557"/>
    <d v="1899-12-30T00:02:25"/>
    <x v="3"/>
    <x v="3"/>
    <s v="15"/>
    <x v="1"/>
    <x v="1"/>
    <n v="8373098"/>
    <n v="25451526"/>
    <d v="2022-04-12T11:32:56"/>
    <d v="2022-04-12T11:35:21"/>
    <x v="1"/>
    <s v="YANE ALVES SILVA RIBEIRO"/>
    <n v="17285"/>
    <s v="SARAH DE SOUSA PEREIRA"/>
    <x v="1"/>
    <s v="PROMOÇÕES DISPONÍVEIS"/>
    <s v="AGENDAMENTO"/>
    <x v="3"/>
    <m/>
    <m/>
    <n v="15988001445"/>
    <n v="15988001445"/>
    <d v="2022-04-12T12:04:00"/>
    <s v="Cacau_CA_06.04"/>
    <m/>
    <s v="Consulta De Cliente"/>
    <n v="10739"/>
    <s v="CACAU SHOW CA"/>
    <s v="Não"/>
    <m/>
    <m/>
    <m/>
    <m/>
    <m/>
    <m/>
    <s v="RAFAELA ANDRESSA SANCHES RODRIGUES"/>
    <n v="45968378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7"/>
    <n v="0.50486111111111109"/>
    <d v="1899-12-30T00:11:41"/>
    <x v="4"/>
    <x v="3"/>
    <s v="43"/>
    <x v="6"/>
    <x v="0"/>
    <n v="8378497"/>
    <n v="25451572"/>
    <d v="2022-04-12T12:07:57"/>
    <d v="2022-04-12T12:19:38"/>
    <x v="1"/>
    <s v="THALITA SILVA DOS SANTOS"/>
    <n v="17719"/>
    <s v="SARAH DE SOUSA PEREIRA"/>
    <x v="1"/>
    <s v="PROMOÇÕES DISPONÍVEIS"/>
    <s v="AGENDAMENTO"/>
    <x v="3"/>
    <m/>
    <m/>
    <n v="43999519878"/>
    <n v="43999519878"/>
    <d v="2022-04-12T12:49:00"/>
    <s v="Cacau_CA_06.04"/>
    <m/>
    <s v="Consulta De Cliente"/>
    <n v="10739"/>
    <s v="CACAU SHOW CA"/>
    <s v="Não"/>
    <m/>
    <m/>
    <m/>
    <m/>
    <m/>
    <m/>
    <s v="VITORIA EMANUELLA MENDES"/>
    <n v="4557616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7"/>
    <n v="0.51736111111111105"/>
    <d v="1899-12-30T00:04:39"/>
    <x v="4"/>
    <x v="3"/>
    <s v="15"/>
    <x v="1"/>
    <x v="1"/>
    <n v="8380789"/>
    <n v="25451574"/>
    <d v="2022-04-12T12:25:31"/>
    <d v="2022-04-12T12:30:10"/>
    <x v="1"/>
    <s v="THALITA SILVA DOS SANTOS"/>
    <n v="17719"/>
    <s v="SARAH DE SOUSA PEREIRA"/>
    <x v="0"/>
    <s v="CONFIRMOU PRESENÇA NA LOJA"/>
    <s v="ACEITE"/>
    <x v="0"/>
    <m/>
    <m/>
    <n v="15997767615"/>
    <m/>
    <m/>
    <s v="Cacau_CA_06.04"/>
    <m/>
    <s v="Consulta De Cliente"/>
    <n v="10739"/>
    <s v="CACAU SHOW CA"/>
    <s v="Não"/>
    <m/>
    <m/>
    <m/>
    <m/>
    <m/>
    <m/>
    <s v="ELIANE MARCIA GONZALES DE FARIA GALDINO"/>
    <n v="4565594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20"/>
    <n v="0.77986111111111101"/>
    <d v="1899-12-30T00:06:21"/>
    <x v="5"/>
    <x v="3"/>
    <s v="43"/>
    <x v="6"/>
    <x v="0"/>
    <n v="8420109"/>
    <n v="25451846"/>
    <d v="2022-04-12T18:43:15"/>
    <d v="2022-04-12T18:49:36"/>
    <x v="1"/>
    <s v="JOHN WESLEY PEREIRA PAVAO"/>
    <n v="17284"/>
    <s v="SARAH DE SOUSA PEREIRA"/>
    <x v="0"/>
    <s v="CONFIRMOU PRESENÇA NA LOJA"/>
    <s v="ACEITE"/>
    <x v="0"/>
    <m/>
    <m/>
    <n v="43996927803"/>
    <m/>
    <m/>
    <s v="Cacau_CA_06.04"/>
    <m/>
    <s v="Consulta De Cliente"/>
    <n v="10739"/>
    <s v="CACAU SHOW CA"/>
    <s v="Não"/>
    <m/>
    <m/>
    <m/>
    <m/>
    <m/>
    <m/>
    <s v="DARCI LOPES"/>
    <n v="14353709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20"/>
    <n v="0.78541666666666676"/>
    <d v="1899-12-30T00:02:24"/>
    <x v="5"/>
    <x v="3"/>
    <s v="15"/>
    <x v="1"/>
    <x v="1"/>
    <n v="8420701"/>
    <n v="25451847"/>
    <d v="2022-04-12T18:51:44"/>
    <d v="2022-04-12T18:54:08"/>
    <x v="1"/>
    <s v="JOHN WESLEY PEREIRA PAVAO"/>
    <n v="17284"/>
    <s v="SARAH DE SOUSA PEREIRA"/>
    <x v="0"/>
    <s v="CONFIRMOU PRESENÇA NA LOJA"/>
    <s v="ACEITE"/>
    <x v="0"/>
    <m/>
    <m/>
    <n v="15996886432"/>
    <m/>
    <m/>
    <s v="Cacau_CA_06.04"/>
    <m/>
    <s v="Consulta De Cliente"/>
    <n v="10739"/>
    <s v="CACAU SHOW CA"/>
    <s v="Não"/>
    <m/>
    <m/>
    <m/>
    <m/>
    <m/>
    <m/>
    <s v="MARILSA GALLI BARBOSA"/>
    <n v="144794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"/>
    <n v="0.3659722222222222"/>
    <d v="1899-12-30T00:05:42"/>
    <x v="4"/>
    <x v="4"/>
    <s v="43"/>
    <x v="6"/>
    <x v="0"/>
    <n v="8428446"/>
    <n v="25451609"/>
    <d v="2022-04-13T08:47:04"/>
    <d v="2022-04-13T08:52:46"/>
    <x v="1"/>
    <s v="THALITA SILVA DOS SANTOS"/>
    <n v="17719"/>
    <s v="SARAH DE SOUSA PEREIRA"/>
    <x v="0"/>
    <s v="CONFIRMOU PRESENÇA NA LOJA"/>
    <s v="ACEITE"/>
    <x v="0"/>
    <m/>
    <m/>
    <n v="43998095827"/>
    <m/>
    <m/>
    <s v="Cacau_CA_06.04"/>
    <m/>
    <s v="Consulta De Cliente"/>
    <n v="10739"/>
    <s v="CACAU SHOW CA"/>
    <s v="Não"/>
    <m/>
    <m/>
    <m/>
    <m/>
    <m/>
    <m/>
    <s v="JANAINA ROSSAFA GARCIA SANTOS"/>
    <n v="5121265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2"/>
    <n v="0.37638888888888888"/>
    <d v="1899-12-30T00:02:17"/>
    <x v="3"/>
    <x v="4"/>
    <s v="43"/>
    <x v="6"/>
    <x v="0"/>
    <n v="8429558"/>
    <n v="25451984"/>
    <d v="2022-04-13T09:02:25"/>
    <d v="2022-04-13T09:04:42"/>
    <x v="1"/>
    <s v="YANE ALVES SILVA RIBEIRO"/>
    <n v="17285"/>
    <s v="SARAH DE SOUSA PEREIRA"/>
    <x v="1"/>
    <s v="PROMOÇÕES DISPONÍVEIS"/>
    <s v="AGENDAMENTO"/>
    <x v="3"/>
    <m/>
    <m/>
    <n v="43998401436"/>
    <n v="43998401436"/>
    <d v="2022-04-13T09:33:00"/>
    <s v="Cacau_CA_06.04"/>
    <m/>
    <s v="Consulta De Cliente"/>
    <n v="10739"/>
    <s v="CACAU SHOW CA"/>
    <s v="Não"/>
    <m/>
    <m/>
    <m/>
    <m/>
    <m/>
    <m/>
    <s v="ROSANGELA ALVES DANIEL"/>
    <n v="63958589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2"/>
    <n v="0.38125000000000003"/>
    <d v="1899-12-30T00:01:37"/>
    <x v="3"/>
    <x v="4"/>
    <s v="43"/>
    <x v="6"/>
    <x v="0"/>
    <n v="8430499"/>
    <n v="25451991"/>
    <d v="2022-04-13T09:09:14"/>
    <d v="2022-04-13T09:10:51"/>
    <x v="1"/>
    <s v="YANE ALVES SILVA RIBEIRO"/>
    <n v="17285"/>
    <s v="SARAH DE SOUSA PEREIRA"/>
    <x v="1"/>
    <s v="PROMOÇÕES DISPONÍVEIS"/>
    <s v="AGENDAMENTO"/>
    <x v="3"/>
    <m/>
    <m/>
    <n v="43991752454"/>
    <n v="43991752454"/>
    <d v="2022-04-13T09:39:00"/>
    <s v="Cacau_CA_06.04"/>
    <m/>
    <s v="Consulta De Cliente"/>
    <n v="10739"/>
    <s v="CACAU SHOW CA"/>
    <s v="Não"/>
    <m/>
    <m/>
    <m/>
    <m/>
    <m/>
    <m/>
    <s v="ANTONIA DIOMAR CASAGRANDE"/>
    <n v="65965949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2"/>
    <n v="0.39097222222222222"/>
    <d v="1899-12-30T00:03:11"/>
    <x v="3"/>
    <x v="4"/>
    <s v="43"/>
    <x v="6"/>
    <x v="0"/>
    <n v="8432890"/>
    <n v="25452006"/>
    <d v="2022-04-13T09:23:54"/>
    <d v="2022-04-13T09:27:05"/>
    <x v="1"/>
    <s v="YANE ALVES SILVA RIBEIRO"/>
    <n v="17285"/>
    <s v="SARAH DE SOUSA PEREIRA"/>
    <x v="1"/>
    <s v="PROMOÇÕES DISPONÍVEIS"/>
    <s v="AGENDAMENTO"/>
    <x v="3"/>
    <m/>
    <m/>
    <n v="43999880497"/>
    <n v="43999880497"/>
    <d v="2022-04-13T09:55:00"/>
    <s v="Cacau_CA_06.04"/>
    <m/>
    <s v="Consulta De Cliente"/>
    <n v="10739"/>
    <s v="CACAU SHOW CA"/>
    <s v="Não"/>
    <m/>
    <m/>
    <m/>
    <m/>
    <m/>
    <m/>
    <s v="INES DOS SANTOS"/>
    <n v="70167869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3"/>
    <n v="0.40833333333333338"/>
    <d v="1899-12-30T00:15:23"/>
    <x v="4"/>
    <x v="4"/>
    <s v="43"/>
    <x v="6"/>
    <x v="0"/>
    <n v="8436991"/>
    <n v="25451625"/>
    <d v="2022-04-13T09:48:42"/>
    <d v="2022-04-13T10:04:05"/>
    <x v="1"/>
    <s v="THALITA SILVA DOS SANTOS"/>
    <n v="17719"/>
    <s v="SARAH DE SOUSA PEREIRA"/>
    <x v="0"/>
    <s v="CONFIRMOU PRESENÇA NA LOJA"/>
    <s v="ACEITE"/>
    <x v="0"/>
    <m/>
    <m/>
    <n v="43999713082"/>
    <m/>
    <m/>
    <s v="Cacau_CA_06.04"/>
    <m/>
    <s v="Consulta De Cliente"/>
    <n v="10739"/>
    <s v="CACAU SHOW CA"/>
    <s v="Não"/>
    <m/>
    <m/>
    <m/>
    <m/>
    <m/>
    <m/>
    <s v="NOELI GONÃ‡ALVES"/>
    <n v="5642018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3"/>
    <n v="0.41111111111111115"/>
    <d v="1899-12-30T00:02:32"/>
    <x v="3"/>
    <x v="4"/>
    <s v="43"/>
    <x v="6"/>
    <x v="0"/>
    <n v="8437644"/>
    <n v="25451733"/>
    <d v="2022-04-13T09:52:56"/>
    <d v="2022-04-13T09:55:28"/>
    <x v="1"/>
    <s v="YANE ALVES SILVA RIBEIRO"/>
    <n v="17285"/>
    <s v="SARAH DE SOUSA PEREIRA"/>
    <x v="1"/>
    <s v="PROMOÇÕES DISPONÍVEIS"/>
    <s v="AGENDAMENTO"/>
    <x v="3"/>
    <m/>
    <m/>
    <n v="43991443878"/>
    <n v="43991443878"/>
    <d v="2022-04-13T10:24:00"/>
    <s v="Cacau_CA_06.04"/>
    <m/>
    <s v="Consulta De Cliente"/>
    <n v="10739"/>
    <s v="CACAU SHOW CA"/>
    <s v="Não"/>
    <m/>
    <m/>
    <m/>
    <m/>
    <m/>
    <m/>
    <s v="SUELI APARECIDA DE LIMA SILVA"/>
    <n v="7309000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4"/>
    <n v="0.41944444444444445"/>
    <d v="1899-12-30T00:02:22"/>
    <x v="4"/>
    <x v="4"/>
    <s v="15"/>
    <x v="1"/>
    <x v="1"/>
    <n v="8439430"/>
    <n v="25451629"/>
    <d v="2022-04-13T10:04:47"/>
    <d v="2022-04-13T10:07:09"/>
    <x v="1"/>
    <s v="THALITA SILVA DOS SANTOS"/>
    <n v="17719"/>
    <s v="SARAH DE SOUSA PEREIRA"/>
    <x v="1"/>
    <s v="PEDIU PARA LIGAR EM OUTRO MOMENTO"/>
    <s v="AGENDAMENTO"/>
    <x v="2"/>
    <m/>
    <m/>
    <n v="15988447061"/>
    <n v="15988447061"/>
    <d v="2022-04-14T10:36:00"/>
    <s v="Cacau_CA_06.04"/>
    <m/>
    <s v="Consulta De Cliente"/>
    <n v="10739"/>
    <s v="CACAU SHOW CA"/>
    <s v="Não"/>
    <m/>
    <m/>
    <m/>
    <m/>
    <m/>
    <m/>
    <s v="DOMINGOS ANTONIO ENGLER"/>
    <n v="5802929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4"/>
    <n v="0.4201388888888889"/>
    <d v="1899-12-30T00:05:51"/>
    <x v="3"/>
    <x v="4"/>
    <s v="71"/>
    <x v="12"/>
    <x v="3"/>
    <n v="8439571"/>
    <n v="25451754"/>
    <d v="2022-04-13T10:05:50"/>
    <d v="2022-04-13T10:11:41"/>
    <x v="1"/>
    <s v="YANE ALVES SILVA RIBEIRO"/>
    <n v="17285"/>
    <s v="SARAH DE SOUSA PEREIRA"/>
    <x v="0"/>
    <s v="CONFIRMOU PRESENÇA NA LOJA"/>
    <s v="ACEITE"/>
    <x v="0"/>
    <m/>
    <m/>
    <n v="71986119767"/>
    <m/>
    <m/>
    <s v="Cacau_CA_06.04"/>
    <m/>
    <s v="Consulta De Cliente"/>
    <n v="10739"/>
    <s v="CACAU SHOW CA"/>
    <s v="Não"/>
    <m/>
    <m/>
    <m/>
    <m/>
    <m/>
    <m/>
    <s v="FRANCE LAYDE ORNELAS SILVA"/>
    <n v="7841206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4"/>
    <n v="0.42291666666666666"/>
    <d v="1899-12-30T00:01:36"/>
    <x v="4"/>
    <x v="4"/>
    <s v="43"/>
    <x v="6"/>
    <x v="0"/>
    <n v="8440151"/>
    <n v="25450863"/>
    <d v="2022-04-13T10:09:43"/>
    <d v="2022-04-13T10:11:19"/>
    <x v="1"/>
    <s v="THALITA SILVA DOS SANTOS"/>
    <n v="17719"/>
    <s v="SARAH DE SOUSA PEREIRA"/>
    <x v="1"/>
    <s v="PEDIU PARA LIGAR EM OUTRO MOMENTO"/>
    <s v="AGENDAMENTO"/>
    <x v="2"/>
    <m/>
    <m/>
    <n v="43996059525"/>
    <n v="43996059525"/>
    <d v="2022-04-13T12:05:00"/>
    <s v="Cacau_CA_06.04"/>
    <m/>
    <s v="Consulta De Cliente"/>
    <n v="10739"/>
    <s v="CACAU SHOW CA"/>
    <s v="Não"/>
    <m/>
    <m/>
    <m/>
    <m/>
    <m/>
    <m/>
    <s v="MARIANA BUSIGNANI DA SILVA BRAGA"/>
    <n v="5811737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4"/>
    <n v="0.42569444444444443"/>
    <d v="1899-12-30T00:02:00"/>
    <x v="3"/>
    <x v="4"/>
    <s v="71"/>
    <x v="12"/>
    <x v="3"/>
    <n v="8440677"/>
    <n v="25451755"/>
    <d v="2022-04-13T10:13:17"/>
    <d v="2022-04-13T10:15:17"/>
    <x v="1"/>
    <s v="YANE ALVES SILVA RIBEIRO"/>
    <n v="17285"/>
    <s v="SARAH DE SOUSA PEREIRA"/>
    <x v="1"/>
    <s v="PROMOÇÕES DISPONÍVEIS"/>
    <s v="AGENDAMENTO"/>
    <x v="3"/>
    <m/>
    <m/>
    <n v="71999785300"/>
    <n v="71999785300"/>
    <d v="2022-04-13T10:44:00"/>
    <s v="Cacau_CA_06.04"/>
    <m/>
    <s v="Consulta De Cliente"/>
    <n v="10739"/>
    <s v="CACAU SHOW CA"/>
    <s v="Não"/>
    <m/>
    <m/>
    <m/>
    <m/>
    <m/>
    <m/>
    <s v="ADRIANA SANTOS SILVA"/>
    <n v="7857953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4"/>
    <n v="0.4291666666666667"/>
    <d v="1899-12-30T00:04:47"/>
    <x v="3"/>
    <x v="4"/>
    <s v="71"/>
    <x v="12"/>
    <x v="3"/>
    <n v="8441396"/>
    <n v="25451763"/>
    <d v="2022-04-13T10:18:22"/>
    <d v="2022-04-13T10:23:09"/>
    <x v="1"/>
    <s v="YANE ALVES SILVA RIBEIRO"/>
    <n v="17285"/>
    <s v="SARAH DE SOUSA PEREIRA"/>
    <x v="1"/>
    <s v="CLIENTE VAI ANALISAR A PROPOSTA"/>
    <s v="AGENDAMENTO"/>
    <x v="5"/>
    <m/>
    <m/>
    <n v="71986386156"/>
    <n v="71986386156"/>
    <d v="2022-04-14T08:00:00"/>
    <s v="Cacau_CA_06.04"/>
    <m/>
    <s v="Consulta De Cliente"/>
    <n v="10739"/>
    <s v="CACAU SHOW CA"/>
    <s v="Não"/>
    <m/>
    <m/>
    <m/>
    <m/>
    <m/>
    <m/>
    <s v="ROGERIO LUIZ CESAR BOMFIM"/>
    <n v="80982417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4"/>
    <n v="0.43333333333333335"/>
    <d v="1899-12-30T00:01:34"/>
    <x v="3"/>
    <x v="4"/>
    <s v="43"/>
    <x v="6"/>
    <x v="0"/>
    <n v="8442196"/>
    <n v="25451765"/>
    <d v="2022-04-13T10:24:05"/>
    <d v="2022-04-13T10:25:39"/>
    <x v="1"/>
    <s v="YANE ALVES SILVA RIBEIRO"/>
    <n v="17285"/>
    <s v="SARAH DE SOUSA PEREIRA"/>
    <x v="1"/>
    <s v="PEDIU PARA LIGAR EM OUTRO MOMENTO"/>
    <s v="AGENDAMENTO"/>
    <x v="2"/>
    <m/>
    <m/>
    <n v="43991057697"/>
    <n v="43991057697"/>
    <d v="2022-04-13T12:00:00"/>
    <s v="Cacau_CA_06.04"/>
    <m/>
    <s v="Consulta De Cliente"/>
    <n v="10739"/>
    <s v="CACAU SHOW CA"/>
    <s v="Não"/>
    <m/>
    <m/>
    <m/>
    <m/>
    <m/>
    <m/>
    <s v="MARIA INeS NUNES DE BRITO"/>
    <n v="81568436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5"/>
    <n v="0.4458333333333333"/>
    <d v="1899-12-30T00:02:41"/>
    <x v="3"/>
    <x v="4"/>
    <s v="71"/>
    <x v="12"/>
    <x v="3"/>
    <n v="8444969"/>
    <n v="25451776"/>
    <d v="2022-04-13T10:42:34"/>
    <d v="2022-04-13T10:45:15"/>
    <x v="1"/>
    <s v="YANE ALVES SILVA RIBEIRO"/>
    <n v="17285"/>
    <s v="SARAH DE SOUSA PEREIRA"/>
    <x v="1"/>
    <s v="LOCALIZAÇÃO DAS LOJAS"/>
    <s v="AGENDAMENTO"/>
    <x v="5"/>
    <m/>
    <m/>
    <n v="71988122088"/>
    <n v="71988122088"/>
    <d v="2022-04-13T11:14:00"/>
    <s v="Cacau_CA_06.04"/>
    <m/>
    <s v="Consulta De Cliente"/>
    <n v="10739"/>
    <s v="CACAU SHOW CA"/>
    <s v="Não"/>
    <m/>
    <m/>
    <m/>
    <m/>
    <m/>
    <m/>
    <s v="ROSANGELA DO O BARROS DOS  PASSOS"/>
    <n v="827385135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6"/>
    <n v="0.45833333333333331"/>
    <d v="1899-12-30T00:03:15"/>
    <x v="3"/>
    <x v="4"/>
    <s v="43"/>
    <x v="6"/>
    <x v="0"/>
    <n v="8447276"/>
    <n v="25451785"/>
    <d v="2022-04-13T11:00:07"/>
    <d v="2022-04-13T11:03:22"/>
    <x v="1"/>
    <s v="YANE ALVES SILVA RIBEIRO"/>
    <n v="17285"/>
    <s v="SARAH DE SOUSA PEREIRA"/>
    <x v="1"/>
    <s v="CLIENTE VAI ANALISAR A PROPOSTA"/>
    <s v="AGENDAMENTO"/>
    <x v="5"/>
    <m/>
    <m/>
    <n v="43991513947"/>
    <n v="43991513947"/>
    <d v="2022-04-13T11:32:00"/>
    <s v="Cacau_CA_06.04"/>
    <m/>
    <s v="Consulta De Cliente"/>
    <n v="10739"/>
    <s v="CACAU SHOW CA"/>
    <s v="Não"/>
    <m/>
    <m/>
    <m/>
    <m/>
    <m/>
    <m/>
    <s v="CHRISTIAN LEANDRO BUZATTA"/>
    <n v="84660570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6"/>
    <n v="0.46597222222222223"/>
    <d v="1899-12-30T00:01:07"/>
    <x v="3"/>
    <x v="4"/>
    <s v="43"/>
    <x v="6"/>
    <x v="0"/>
    <n v="8448388"/>
    <n v="25451790"/>
    <d v="2022-04-13T11:11:13"/>
    <d v="2022-04-13T11:12:20"/>
    <x v="1"/>
    <s v="YANE ALVES SILVA RIBEIRO"/>
    <n v="17285"/>
    <s v="SARAH DE SOUSA PEREIRA"/>
    <x v="2"/>
    <s v="INSATISFEITO - CACAU"/>
    <s v="RECUSA"/>
    <x v="18"/>
    <m/>
    <m/>
    <n v="43999886685"/>
    <m/>
    <m/>
    <s v="Cacau_CA_06.04"/>
    <m/>
    <s v="Consulta De Cliente"/>
    <n v="10739"/>
    <s v="CACAU SHOW CA"/>
    <s v="Não"/>
    <m/>
    <m/>
    <m/>
    <m/>
    <m/>
    <m/>
    <s v="MARCIA BERTOLUCI ROCHA"/>
    <n v="86938118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6"/>
    <n v="0.47013888888888888"/>
    <d v="1899-12-30T00:01:47"/>
    <x v="3"/>
    <x v="4"/>
    <s v="43"/>
    <x v="6"/>
    <x v="0"/>
    <n v="8449330"/>
    <n v="25451800"/>
    <d v="2022-04-13T11:17:49"/>
    <d v="2022-04-13T11:19:36"/>
    <x v="1"/>
    <s v="YANE ALVES SILVA RIBEIRO"/>
    <n v="17285"/>
    <s v="SARAH DE SOUSA PEREIRA"/>
    <x v="1"/>
    <s v="PEDIU PARA LIGAR EM OUTRO MOMENTO"/>
    <s v="AGENDAMENTO"/>
    <x v="2"/>
    <m/>
    <m/>
    <n v="43998057738"/>
    <n v="43998057738"/>
    <d v="2022-04-13T13:00:00"/>
    <s v="Cacau_CA_06.04"/>
    <m/>
    <s v="Consulta De Cliente"/>
    <n v="10739"/>
    <s v="CACAU SHOW CA"/>
    <s v="Não"/>
    <m/>
    <m/>
    <m/>
    <m/>
    <m/>
    <m/>
    <s v="ANDERSON VANZO"/>
    <n v="90106261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6"/>
    <n v="0.47083333333333338"/>
    <d v="1899-12-30T00:00:23"/>
    <x v="4"/>
    <x v="4"/>
    <s v="15"/>
    <x v="1"/>
    <x v="1"/>
    <n v="8449502"/>
    <n v="25450899"/>
    <d v="2022-04-13T11:18:55"/>
    <d v="2022-04-13T11:19:18"/>
    <x v="1"/>
    <s v="THALITA SILVA DOS SANTOS"/>
    <n v="17719"/>
    <s v="SARAH DE SOUSA PEREIRA"/>
    <x v="1"/>
    <s v="PEDIU PARA LIGAR EM OUTRO MOMENTO"/>
    <s v="AGENDAMENTO"/>
    <x v="2"/>
    <m/>
    <m/>
    <n v="15996137221"/>
    <n v="15996137221"/>
    <d v="2022-04-13T13:00:00"/>
    <s v="Cacau_CA_06.04"/>
    <m/>
    <s v="Consulta De Cliente"/>
    <n v="10739"/>
    <s v="CACAU SHOW CA"/>
    <s v="Não"/>
    <m/>
    <m/>
    <m/>
    <m/>
    <m/>
    <m/>
    <s v="ROSA MARIA CORDEIRO GRACIANO DA SILVA"/>
    <n v="6409114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7"/>
    <n v="0.50763888888888886"/>
    <d v="1899-12-30T00:09:00"/>
    <x v="4"/>
    <x v="4"/>
    <s v="43"/>
    <x v="6"/>
    <x v="0"/>
    <n v="8457520"/>
    <n v="25450910"/>
    <d v="2022-04-13T12:11:30"/>
    <d v="2022-04-13T12:20:30"/>
    <x v="1"/>
    <s v="THALITA SILVA DOS SANTOS"/>
    <n v="17719"/>
    <s v="SARAH DE SOUSA PEREIRA"/>
    <x v="0"/>
    <s v="CONFIRMOU PRESENÇA NA LOJA"/>
    <s v="ACEITE"/>
    <x v="0"/>
    <m/>
    <m/>
    <n v="43996507214"/>
    <m/>
    <m/>
    <s v="Cacau_CA_06.04"/>
    <m/>
    <s v="Consulta De Cliente"/>
    <n v="10739"/>
    <s v="CACAU SHOW CA"/>
    <s v="Não"/>
    <m/>
    <m/>
    <m/>
    <m/>
    <m/>
    <m/>
    <s v="PERLA VIRGINIA  DE ALMEIDA"/>
    <n v="659756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8"/>
    <n v="0.52638888888888891"/>
    <d v="1899-12-30T00:01:59"/>
    <x v="3"/>
    <x v="4"/>
    <s v="15"/>
    <x v="1"/>
    <x v="1"/>
    <n v="8461581"/>
    <n v="23417721"/>
    <d v="2022-04-13T12:38:48"/>
    <d v="2022-04-13T12:40:47"/>
    <x v="1"/>
    <s v="YANE ALVES SILVA RIBEIRO"/>
    <n v="17285"/>
    <s v="SARAH DE SOUSA PEREIRA"/>
    <x v="1"/>
    <s v="CLIENTE VAI ANALISAR A PROPOSTA"/>
    <s v="AGENDAMENTO"/>
    <x v="5"/>
    <m/>
    <m/>
    <n v="15997885917"/>
    <n v="15997885917"/>
    <d v="2022-05-05T13:09:00"/>
    <s v="Cacau_CA_NEW_21.03"/>
    <n v="1649864307397410"/>
    <s v="Preditivo"/>
    <n v="10739"/>
    <s v="CACAU SHOW CA"/>
    <s v="Não"/>
    <m/>
    <m/>
    <m/>
    <m/>
    <m/>
    <m/>
    <s v="SANDRA REGINA ROCHA"/>
    <n v="77483448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8"/>
    <n v="0.52708333333333335"/>
    <d v="1899-12-30T00:00:51"/>
    <x v="4"/>
    <x v="4"/>
    <s v="15"/>
    <x v="1"/>
    <x v="1"/>
    <n v="8461665"/>
    <n v="25452018"/>
    <d v="2022-04-13T12:39:18"/>
    <d v="2022-04-13T12:40:09"/>
    <x v="1"/>
    <s v="THALITA SILVA DOS SANTOS"/>
    <n v="17719"/>
    <s v="SARAH DE SOUSA PEREIRA"/>
    <x v="1"/>
    <s v="PEDIU PARA LIGAR EM OUTRO MOMENTO"/>
    <s v="AGENDAMENTO"/>
    <x v="2"/>
    <m/>
    <m/>
    <n v="15996825344"/>
    <n v="15996825344"/>
    <d v="2022-04-13T13:30:00"/>
    <s v="Cacau_CA_06.04"/>
    <n v="1649864348398990"/>
    <s v="Preditivo"/>
    <n v="10739"/>
    <s v="CACAU SHOW CA"/>
    <s v="Não"/>
    <m/>
    <m/>
    <m/>
    <m/>
    <m/>
    <m/>
    <s v="PAULA GUIDO REZE"/>
    <n v="29412360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8"/>
    <n v="0.52777777777777779"/>
    <d v="1899-12-30T00:00:45"/>
    <x v="4"/>
    <x v="4"/>
    <s v="43"/>
    <x v="6"/>
    <x v="0"/>
    <n v="8461889"/>
    <n v="23417123"/>
    <d v="2022-04-13T12:40:41"/>
    <d v="2022-04-13T12:41:26"/>
    <x v="1"/>
    <s v="THALITA SILVA DOS SANTOS"/>
    <n v="17719"/>
    <s v="SARAH DE SOUSA PEREIRA"/>
    <x v="1"/>
    <s v="PEDIU PARA LIGAR EM OUTRO MOMENTO"/>
    <s v="AGENDAMENTO"/>
    <x v="2"/>
    <m/>
    <m/>
    <n v="43984349550"/>
    <n v="43984349550"/>
    <d v="2022-04-13T14:00:00"/>
    <s v="Cacau_CA_NEW_21.03"/>
    <n v="1649864426401380"/>
    <s v="Preditivo"/>
    <n v="10739"/>
    <s v="CACAU SHOW CA"/>
    <s v="Não"/>
    <m/>
    <m/>
    <m/>
    <m/>
    <m/>
    <m/>
    <s v="ELISANGELA SPINDOLA DA SILVA"/>
    <n v="2567384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8"/>
    <n v="0.52847222222222223"/>
    <d v="1899-12-30T00:01:29"/>
    <x v="4"/>
    <x v="4"/>
    <s v="15"/>
    <x v="1"/>
    <x v="1"/>
    <n v="8462094"/>
    <n v="23416545"/>
    <d v="2022-04-13T12:41:54"/>
    <d v="2022-04-13T12:43:23"/>
    <x v="1"/>
    <s v="THALITA SILVA DOS SANTOS"/>
    <n v="17719"/>
    <s v="SARAH DE SOUSA PEREIRA"/>
    <x v="2"/>
    <s v="DESISTIU DE SER REVENDEDOR"/>
    <s v="RECUSA"/>
    <x v="16"/>
    <m/>
    <m/>
    <n v="15981068848"/>
    <m/>
    <m/>
    <s v="Cacau_CA_NEW_21.03"/>
    <n v="1649864494402610"/>
    <s v="Preditivo"/>
    <n v="10739"/>
    <s v="CACAU SHOW CA"/>
    <s v="Não"/>
    <m/>
    <m/>
    <m/>
    <m/>
    <m/>
    <m/>
    <s v="JOSE RIBAMAR PAIVA NETO"/>
    <n v="7225238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8"/>
    <n v="0.52986111111111112"/>
    <d v="1899-12-30T00:00:10"/>
    <x v="4"/>
    <x v="4"/>
    <s v="43"/>
    <x v="6"/>
    <x v="0"/>
    <n v="8462343"/>
    <n v="25451547"/>
    <d v="2022-04-13T12:43:24"/>
    <d v="2022-04-13T12:43:34"/>
    <x v="1"/>
    <s v="THALITA SILVA DOS SANTOS"/>
    <n v="17719"/>
    <s v="SARAH DE SOUSA PEREIRA"/>
    <x v="1"/>
    <s v="PEDIU PARA LIGAR EM OUTRO MOMENTO"/>
    <s v="AGENDAMENTO"/>
    <x v="2"/>
    <m/>
    <m/>
    <n v="43984568083"/>
    <n v="43984568083"/>
    <d v="2022-04-13T13:13:00"/>
    <s v="Cacau_CA_06.04"/>
    <n v="1649864551404170"/>
    <s v="Preditivo"/>
    <n v="10739"/>
    <s v="CACAU SHOW CA"/>
    <s v="Não"/>
    <m/>
    <m/>
    <m/>
    <m/>
    <m/>
    <m/>
    <s v="ADRIANA BORGES  VENTURA"/>
    <n v="4226735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8"/>
    <n v="0.53055555555555556"/>
    <d v="1899-12-30T00:03:32"/>
    <x v="3"/>
    <x v="4"/>
    <s v="15"/>
    <x v="1"/>
    <x v="1"/>
    <n v="8462464"/>
    <n v="25451684"/>
    <d v="2022-04-13T12:44:09"/>
    <d v="2022-04-13T12:47:41"/>
    <x v="1"/>
    <s v="YANE ALVES SILVA RIBEIRO"/>
    <n v="17285"/>
    <s v="SARAH DE SOUSA PEREIRA"/>
    <x v="2"/>
    <s v="JÁ COMPROU"/>
    <s v="RECUSA"/>
    <x v="6"/>
    <m/>
    <m/>
    <n v="15981272426"/>
    <m/>
    <m/>
    <s v="Cacau_CA_06.04"/>
    <n v="1649864626406790"/>
    <s v="Preditivo"/>
    <n v="10739"/>
    <s v="CACAU SHOW CA"/>
    <s v="Não"/>
    <m/>
    <m/>
    <m/>
    <m/>
    <m/>
    <m/>
    <s v="GISELE ALMEIDA"/>
    <n v="25670512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8"/>
    <n v="0.53055555555555556"/>
    <d v="1899-12-30T00:05:06"/>
    <x v="4"/>
    <x v="4"/>
    <s v="43"/>
    <x v="6"/>
    <x v="0"/>
    <n v="8462533"/>
    <n v="23416573"/>
    <d v="2022-04-13T12:44:37"/>
    <d v="2022-04-13T12:49:43"/>
    <x v="1"/>
    <s v="THALITA SILVA DOS SANTOS"/>
    <n v="17719"/>
    <s v="SARAH DE SOUSA PEREIRA"/>
    <x v="1"/>
    <s v="PROMOÇÕES DISPONÍVEIS"/>
    <s v="AGENDAMENTO"/>
    <x v="3"/>
    <m/>
    <m/>
    <n v="43996604360"/>
    <n v="43996604360"/>
    <d v="2022-04-13T12:50:00"/>
    <s v="Cacau_CA_NEW_21.03"/>
    <n v="1649864664408090"/>
    <s v="Preditivo"/>
    <n v="10739"/>
    <s v="CACAU SHOW CA"/>
    <s v="Não"/>
    <m/>
    <m/>
    <m/>
    <m/>
    <m/>
    <m/>
    <s v="YARA SAMPAIO GONÃƒÆ’Ã¢â‚¬Â¡ALVES"/>
    <n v="80245668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8"/>
    <n v="0.53402777777777777"/>
    <d v="1899-12-30T00:02:03"/>
    <x v="3"/>
    <x v="4"/>
    <s v="43"/>
    <x v="6"/>
    <x v="0"/>
    <n v="8463212"/>
    <n v="23417304"/>
    <d v="2022-04-13T12:49:12"/>
    <d v="2022-04-13T12:51:15"/>
    <x v="1"/>
    <s v="YANE ALVES SILVA RIBEIRO"/>
    <n v="17285"/>
    <s v="SARAH DE SOUSA PEREIRA"/>
    <x v="1"/>
    <s v="CLIENTE VAI ANALISAR A PROPOSTA"/>
    <s v="AGENDAMENTO"/>
    <x v="5"/>
    <m/>
    <m/>
    <n v="43999228381"/>
    <n v="43999228381"/>
    <d v="2022-05-06T13:20:00"/>
    <s v="Cacau_CA_NEW_21.03"/>
    <n v="1649864930417880"/>
    <s v="Preditivo"/>
    <n v="10739"/>
    <s v="CACAU SHOW CA"/>
    <s v="Não"/>
    <m/>
    <m/>
    <m/>
    <m/>
    <m/>
    <m/>
    <s v="MARIA PEREIRA"/>
    <n v="36470279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8"/>
    <n v="0.53402777777777777"/>
    <d v="1899-12-30T00:00:11"/>
    <x v="4"/>
    <x v="4"/>
    <s v="43"/>
    <x v="6"/>
    <x v="0"/>
    <n v="8463307"/>
    <n v="25451936"/>
    <d v="2022-04-13T12:49:43"/>
    <d v="2022-04-13T12:49:54"/>
    <x v="1"/>
    <s v="THALITA SILVA DOS SANTOS"/>
    <n v="17719"/>
    <s v="SARAH DE SOUSA PEREIRA"/>
    <x v="1"/>
    <s v="PEDIU PARA LIGAR EM OUTRO MOMENTO"/>
    <s v="AGENDAMENTO"/>
    <x v="2"/>
    <m/>
    <m/>
    <n v="43988404000"/>
    <n v="43988404000"/>
    <d v="2022-04-13T13:19:00"/>
    <s v="Cacau_CA_06.04"/>
    <n v="1649864782413190"/>
    <s v="Preditivo"/>
    <n v="10739"/>
    <s v="CACAU SHOW CA"/>
    <s v="Não"/>
    <m/>
    <m/>
    <m/>
    <m/>
    <m/>
    <m/>
    <s v="MARLI MARQUES DE ANDRADE VASCONCELOS"/>
    <n v="50745816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8"/>
    <n v="0.53402777777777777"/>
    <d v="1899-12-30T00:02:23"/>
    <x v="4"/>
    <x v="4"/>
    <s v="15"/>
    <x v="1"/>
    <x v="1"/>
    <n v="8463344"/>
    <n v="25451643"/>
    <d v="2022-04-13T12:49:58"/>
    <d v="2022-04-13T12:52:21"/>
    <x v="1"/>
    <s v="THALITA SILVA DOS SANTOS"/>
    <n v="17719"/>
    <s v="SARAH DE SOUSA PEREIRA"/>
    <x v="1"/>
    <s v="LOCALIZAÇÃO DAS LOJAS"/>
    <s v="AGENDAMENTO"/>
    <x v="5"/>
    <m/>
    <m/>
    <n v="15988038018"/>
    <n v="15988038018"/>
    <d v="2022-04-29T13:21:00"/>
    <s v="Cacau_CA_06.04"/>
    <n v="1649864985419560"/>
    <s v="Preditivo"/>
    <n v="10739"/>
    <s v="CACAU SHOW CA"/>
    <s v="Não"/>
    <m/>
    <m/>
    <m/>
    <m/>
    <m/>
    <m/>
    <s v="BRUNO MOREIRA PERES"/>
    <n v="21779983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8"/>
    <n v="0.53541666666666665"/>
    <d v="1899-12-30T00:04:25"/>
    <x v="3"/>
    <x v="4"/>
    <s v="43"/>
    <x v="6"/>
    <x v="0"/>
    <n v="8463561"/>
    <n v="23417184"/>
    <d v="2022-04-13T12:51:30"/>
    <d v="2022-04-13T12:55:55"/>
    <x v="1"/>
    <s v="YANE ALVES SILVA RIBEIRO"/>
    <n v="17285"/>
    <s v="SARAH DE SOUSA PEREIRA"/>
    <x v="1"/>
    <s v="CLIENTE VAI ANALISAR A PROPOSTA"/>
    <s v="AGENDAMENTO"/>
    <x v="5"/>
    <m/>
    <m/>
    <n v="43984251220"/>
    <n v="43984251220"/>
    <d v="2022-04-30T13:24:00"/>
    <s v="Cacau_CA_NEW_21.03"/>
    <n v="1649865070422440"/>
    <s v="Preditivo"/>
    <n v="10739"/>
    <s v="CACAU SHOW CA"/>
    <s v="Não"/>
    <m/>
    <m/>
    <m/>
    <m/>
    <m/>
    <m/>
    <s v="WILSON RR DE OLIVEIRA"/>
    <n v="3923496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8"/>
    <n v="0.5395833333333333"/>
    <d v="1899-12-30T00:00:14"/>
    <x v="3"/>
    <x v="4"/>
    <s v="43"/>
    <x v="6"/>
    <x v="0"/>
    <n v="8464350"/>
    <n v="25451800"/>
    <d v="2022-04-13T12:57:19"/>
    <d v="2022-04-13T12:57:33"/>
    <x v="1"/>
    <s v="YANE ALVES SILVA RIBEIRO"/>
    <n v="17285"/>
    <s v="SARAH DE SOUSA PEREIRA"/>
    <x v="1"/>
    <s v="PEDIU PARA LIGAR EM OUTRO MOMENTO"/>
    <s v="AGENDAMENTO"/>
    <x v="2"/>
    <m/>
    <m/>
    <n v="43998057738"/>
    <n v="43998057738"/>
    <d v="2022-04-13T13:00:00"/>
    <s v="Cacau_CA_06.04"/>
    <m/>
    <s v="Consulta De Cliente"/>
    <n v="10739"/>
    <s v="CACAU SHOW CA"/>
    <s v="Não"/>
    <m/>
    <m/>
    <m/>
    <m/>
    <m/>
    <m/>
    <s v="ANDERSON VANZO"/>
    <n v="90106261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8"/>
    <n v="0.54027777777777775"/>
    <d v="1899-12-30T00:00:12"/>
    <x v="4"/>
    <x v="4"/>
    <s v="15"/>
    <x v="1"/>
    <x v="1"/>
    <n v="8464495"/>
    <n v="23417768"/>
    <d v="2022-04-13T12:58:12"/>
    <d v="2022-04-13T12:58:24"/>
    <x v="1"/>
    <s v="THALITA SILVA DOS SANTOS"/>
    <n v="17719"/>
    <s v="SARAH DE SOUSA PEREIRA"/>
    <x v="1"/>
    <s v="PEDIU PARA LIGAR EM OUTRO MOMENTO"/>
    <s v="AGENDAMENTO"/>
    <x v="2"/>
    <m/>
    <m/>
    <n v="15997497618"/>
    <n v="15997497618"/>
    <d v="2022-04-13T13:28:00"/>
    <s v="Cacau_CA_NEW_21.03"/>
    <n v="1649865382433360"/>
    <s v="Preditivo"/>
    <n v="10739"/>
    <s v="CACAU SHOW CA"/>
    <s v="Não"/>
    <m/>
    <m/>
    <m/>
    <m/>
    <m/>
    <m/>
    <s v="CAMILA PEREIRA ALVES"/>
    <n v="32869163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9"/>
    <n v="0.54166666666666663"/>
    <d v="1899-12-30T00:01:38"/>
    <x v="3"/>
    <x v="4"/>
    <s v="15"/>
    <x v="1"/>
    <x v="1"/>
    <n v="8464831"/>
    <n v="25452056"/>
    <d v="2022-04-13T13:00:17"/>
    <d v="2022-04-13T13:01:55"/>
    <x v="1"/>
    <s v="YANE ALVES SILVA RIBEIRO"/>
    <n v="17285"/>
    <s v="SARAH DE SOUSA PEREIRA"/>
    <x v="1"/>
    <s v="PROMOÇÕES DISPONÍVEIS"/>
    <s v="AGENDAMENTO"/>
    <x v="3"/>
    <m/>
    <m/>
    <n v="15981724513"/>
    <n v="15981724513"/>
    <d v="2022-05-02T13:00:00"/>
    <s v="Cacau_CA_06.04"/>
    <n v="1649865600442350"/>
    <s v="Preditivo"/>
    <n v="10739"/>
    <s v="CACAU SHOW CA"/>
    <s v="Não"/>
    <m/>
    <m/>
    <m/>
    <m/>
    <m/>
    <m/>
    <s v="DIVA MACHADO DOS SANTOS LEITE"/>
    <n v="31734591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9"/>
    <n v="0.54236111111111118"/>
    <d v="1899-12-30T00:03:52"/>
    <x v="4"/>
    <x v="4"/>
    <s v="43"/>
    <x v="6"/>
    <x v="0"/>
    <n v="8465043"/>
    <n v="23416605"/>
    <d v="2022-04-13T13:01:46"/>
    <d v="2022-04-13T13:05:38"/>
    <x v="1"/>
    <s v="THALITA SILVA DOS SANTOS"/>
    <n v="17719"/>
    <s v="SARAH DE SOUSA PEREIRA"/>
    <x v="2"/>
    <s v="JÁ COMPROU"/>
    <s v="RECUSA"/>
    <x v="6"/>
    <m/>
    <m/>
    <n v="43984817805"/>
    <m/>
    <m/>
    <s v="Cacau_CA_NEW_21.03"/>
    <n v="1649865684445530"/>
    <s v="Preditivo"/>
    <n v="10739"/>
    <s v="CACAU SHOW CA"/>
    <s v="Não"/>
    <m/>
    <m/>
    <m/>
    <m/>
    <m/>
    <m/>
    <s v="GEISLY SUENSON LOURES"/>
    <n v="94020396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9"/>
    <n v="0.54305555555555551"/>
    <d v="1899-12-30T00:17:54"/>
    <x v="5"/>
    <x v="4"/>
    <s v="43"/>
    <x v="6"/>
    <x v="0"/>
    <n v="8465149"/>
    <n v="25451594"/>
    <d v="2022-04-13T13:02:36"/>
    <d v="2022-04-13T13:20:30"/>
    <x v="1"/>
    <s v="JOHN WESLEY PEREIRA PAVAO"/>
    <n v="17284"/>
    <s v="SARAH DE SOUSA PEREIRA"/>
    <x v="0"/>
    <s v="CONFIRMOU PRESENÇA NA LOJA"/>
    <s v="ACEITE"/>
    <x v="0"/>
    <m/>
    <m/>
    <n v="43998410888"/>
    <m/>
    <m/>
    <s v="Cacau_CA_06.04"/>
    <n v="1649865728447860"/>
    <s v="Preditivo"/>
    <n v="10739"/>
    <s v="CACAU SHOW CA"/>
    <s v="Não"/>
    <m/>
    <m/>
    <m/>
    <m/>
    <m/>
    <m/>
    <s v="KELLY ANTONIO DA SILVA"/>
    <n v="4877129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9"/>
    <n v="0.54305555555555551"/>
    <d v="1899-12-30T00:02:35"/>
    <x v="3"/>
    <x v="4"/>
    <s v="15"/>
    <x v="1"/>
    <x v="1"/>
    <n v="8465160"/>
    <n v="23417286"/>
    <d v="2022-04-13T13:02:40"/>
    <d v="2022-04-13T13:05:15"/>
    <x v="1"/>
    <s v="YANE ALVES SILVA RIBEIRO"/>
    <n v="17285"/>
    <s v="SARAH DE SOUSA PEREIRA"/>
    <x v="1"/>
    <s v="PROMOÇÕES DISPONÍVEIS"/>
    <s v="AGENDAMENTO"/>
    <x v="3"/>
    <m/>
    <m/>
    <n v="15988333047"/>
    <n v="15988333047"/>
    <d v="2022-04-20T13:33:00"/>
    <s v="Cacau_CA_NEW_21.03"/>
    <n v="1649865740448280"/>
    <s v="Preditivo"/>
    <n v="10739"/>
    <s v="CACAU SHOW CA"/>
    <s v="Não"/>
    <m/>
    <m/>
    <m/>
    <m/>
    <m/>
    <m/>
    <s v="SIMONE REGINA DE LIMA"/>
    <n v="17734561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9"/>
    <n v="0.54652777777777783"/>
    <d v="1899-12-30T00:03:12"/>
    <x v="3"/>
    <x v="4"/>
    <s v="43"/>
    <x v="6"/>
    <x v="0"/>
    <n v="8465683"/>
    <n v="23417398"/>
    <d v="2022-04-13T13:07:10"/>
    <d v="2022-04-13T13:10:22"/>
    <x v="1"/>
    <s v="YANE ALVES SILVA RIBEIRO"/>
    <n v="17285"/>
    <s v="SARAH DE SOUSA PEREIRA"/>
    <x v="1"/>
    <s v="CLIENTE VAI ANALISAR A PROPOSTA"/>
    <s v="AGENDAMENTO"/>
    <x v="5"/>
    <m/>
    <m/>
    <n v="4333134875"/>
    <n v="4333134875"/>
    <d v="2022-05-02T13:39:00"/>
    <s v="Cacau_CA_NEW_21.03"/>
    <n v="1649866004457090"/>
    <s v="Preditivo"/>
    <n v="10739"/>
    <s v="CACAU SHOW CA"/>
    <s v="Não"/>
    <m/>
    <m/>
    <m/>
    <m/>
    <m/>
    <m/>
    <s v="DEBORA ROGERIO DE SOUZA ALVES"/>
    <n v="44744539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9"/>
    <n v="0.54652777777777783"/>
    <d v="1899-12-30T00:00:57"/>
    <x v="4"/>
    <x v="4"/>
    <s v="15"/>
    <x v="1"/>
    <x v="1"/>
    <n v="8465771"/>
    <n v="23417347"/>
    <d v="2022-04-13T13:07:49"/>
    <d v="2022-04-13T13:08:46"/>
    <x v="1"/>
    <s v="THALITA SILVA DOS SANTOS"/>
    <n v="17719"/>
    <s v="SARAH DE SOUSA PEREIRA"/>
    <x v="1"/>
    <s v="PEDIU PARA LIGAR EM OUTRO MOMENTO"/>
    <s v="AGENDAMENTO"/>
    <x v="2"/>
    <m/>
    <m/>
    <n v="15998323551"/>
    <n v="15998323551"/>
    <d v="2022-04-13T19:30:00"/>
    <s v="Cacau_CA_NEW_21.03"/>
    <n v="1649866050459800"/>
    <s v="Preditivo"/>
    <n v="10739"/>
    <s v="CACAU SHOW CA"/>
    <s v="Não"/>
    <m/>
    <m/>
    <m/>
    <m/>
    <m/>
    <m/>
    <s v="JESSICA RUBINATO"/>
    <n v="38661091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9"/>
    <n v="0.54791666666666672"/>
    <d v="1899-12-30T00:03:24"/>
    <x v="4"/>
    <x v="4"/>
    <s v="15"/>
    <x v="1"/>
    <x v="1"/>
    <n v="8465927"/>
    <n v="25451712"/>
    <d v="2022-04-13T13:09:06"/>
    <d v="2022-04-13T13:12:30"/>
    <x v="1"/>
    <s v="THALITA SILVA DOS SANTOS"/>
    <n v="17719"/>
    <s v="SARAH DE SOUSA PEREIRA"/>
    <x v="0"/>
    <s v="CONFIRMOU PRESENÇA NA LOJA"/>
    <s v="ACEITE"/>
    <x v="0"/>
    <m/>
    <m/>
    <n v="15996950835"/>
    <m/>
    <m/>
    <s v="Cacau_CA_06.04"/>
    <n v="1649866100461890"/>
    <s v="Preditivo"/>
    <n v="10739"/>
    <s v="CACAU SHOW CA"/>
    <s v="Não"/>
    <m/>
    <m/>
    <m/>
    <m/>
    <m/>
    <m/>
    <s v="CRISTIANE APARECIDA AMARAL SANTOS"/>
    <n v="27632572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9"/>
    <n v="0.54999999999999993"/>
    <d v="1899-12-30T00:00:11"/>
    <x v="4"/>
    <x v="4"/>
    <s v="15"/>
    <x v="1"/>
    <x v="1"/>
    <n v="8466409"/>
    <n v="25451853"/>
    <d v="2022-04-13T13:12:31"/>
    <d v="2022-04-13T13:12:42"/>
    <x v="1"/>
    <s v="THALITA SILVA DOS SANTOS"/>
    <n v="17719"/>
    <s v="SARAH DE SOUSA PEREIRA"/>
    <x v="1"/>
    <s v="PEDIU PARA LIGAR EM OUTRO MOMENTO"/>
    <s v="AGENDAMENTO"/>
    <x v="2"/>
    <m/>
    <m/>
    <n v="15991529191"/>
    <n v="15991529191"/>
    <d v="2022-04-13T14:00:00"/>
    <s v="Cacau_CA_06.04"/>
    <n v="1649866291468400"/>
    <s v="Preditivo"/>
    <n v="10739"/>
    <s v="CACAU SHOW CA"/>
    <s v="Não"/>
    <m/>
    <m/>
    <m/>
    <m/>
    <m/>
    <m/>
    <s v="ADILSON CALVO PIAYA JUNIOR"/>
    <n v="14969279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9"/>
    <n v="0.55208333333333337"/>
    <d v="1899-12-30T00:05:43"/>
    <x v="4"/>
    <x v="4"/>
    <s v="43"/>
    <x v="6"/>
    <x v="0"/>
    <n v="8466725"/>
    <n v="25451608"/>
    <d v="2022-04-13T13:15:07"/>
    <d v="2022-04-13T13:20:50"/>
    <x v="1"/>
    <s v="THALITA SILVA DOS SANTOS"/>
    <n v="17719"/>
    <s v="SARAH DE SOUSA PEREIRA"/>
    <x v="0"/>
    <s v="CONFIRMOU PRESENÇA NA LOJA"/>
    <s v="ACEITE"/>
    <x v="0"/>
    <m/>
    <m/>
    <n v="43991359937"/>
    <m/>
    <m/>
    <s v="Cacau_CA_06.04"/>
    <n v="1649866484477350"/>
    <s v="Preditivo"/>
    <n v="10739"/>
    <s v="CACAU SHOW CA"/>
    <s v="Não"/>
    <m/>
    <m/>
    <m/>
    <m/>
    <m/>
    <m/>
    <s v="SUELLEN CRISTINA DE ALMEIDA"/>
    <n v="51208179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9"/>
    <n v="0.55208333333333337"/>
    <d v="1899-12-30T00:00:48"/>
    <x v="3"/>
    <x v="4"/>
    <s v="15"/>
    <x v="1"/>
    <x v="1"/>
    <n v="8466744"/>
    <n v="25451138"/>
    <d v="2022-04-13T13:15:15"/>
    <d v="2022-04-13T13:16:03"/>
    <x v="1"/>
    <s v="YANE ALVES SILVA RIBEIRO"/>
    <n v="17285"/>
    <s v="SARAH DE SOUSA PEREIRA"/>
    <x v="1"/>
    <s v="PEDIU PARA LIGAR EM OUTRO MOMENTO"/>
    <s v="AGENDAMENTO"/>
    <x v="2"/>
    <m/>
    <m/>
    <n v="15981324253"/>
    <n v="15981324253"/>
    <d v="2022-04-14T09:00:00"/>
    <s v="Cacau_CA_06.04"/>
    <n v="1649866497477870"/>
    <s v="Preditivo"/>
    <n v="10739"/>
    <s v="CACAU SHOW CA"/>
    <s v="Não"/>
    <m/>
    <m/>
    <m/>
    <m/>
    <m/>
    <m/>
    <s v="DULCE MARIANA"/>
    <n v="9731363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9"/>
    <n v="0.55555555555555558"/>
    <d v="1899-12-30T00:00:07"/>
    <x v="4"/>
    <x v="4"/>
    <s v="43"/>
    <x v="6"/>
    <x v="0"/>
    <n v="8467485"/>
    <n v="23417444"/>
    <d v="2022-04-13T13:20:51"/>
    <d v="2022-04-13T13:20:58"/>
    <x v="1"/>
    <s v="THALITA SILVA DOS SANTOS"/>
    <n v="17719"/>
    <s v="SARAH DE SOUSA PEREIRA"/>
    <x v="1"/>
    <s v="PEDIU PARA LIGAR EM OUTRO MOMENTO"/>
    <s v="AGENDAMENTO"/>
    <x v="2"/>
    <m/>
    <m/>
    <n v="43984287213"/>
    <n v="43984287213"/>
    <d v="2022-04-13T13:50:00"/>
    <s v="Cacau_CA_NEW_21.03"/>
    <n v="1649866722486650"/>
    <s v="Preditivo"/>
    <n v="10739"/>
    <s v="CACAU SHOW CA"/>
    <s v="Não"/>
    <m/>
    <m/>
    <m/>
    <m/>
    <m/>
    <m/>
    <s v="EDILCEIA DE CARVALHO"/>
    <n v="4541169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0"/>
    <n v="0.56388888888888888"/>
    <d v="1899-12-30T00:00:33"/>
    <x v="4"/>
    <x v="4"/>
    <s v="15"/>
    <x v="1"/>
    <x v="1"/>
    <n v="8468971"/>
    <n v="23417661"/>
    <d v="2022-04-13T13:32:09"/>
    <d v="2022-04-13T13:32:42"/>
    <x v="1"/>
    <s v="THALITA SILVA DOS SANTOS"/>
    <n v="17719"/>
    <s v="SARAH DE SOUSA PEREIRA"/>
    <x v="1"/>
    <s v="PEDIU PARA LIGAR EM OUTRO MOMENTO"/>
    <s v="AGENDAMENTO"/>
    <x v="2"/>
    <m/>
    <m/>
    <n v="15981695265"/>
    <n v="15981695265"/>
    <d v="2022-04-13T14:02:00"/>
    <s v="Cacau_CA_NEW_21.03"/>
    <n v="1649867515502830"/>
    <s v="Preditivo"/>
    <n v="10739"/>
    <s v="CACAU SHOW CA"/>
    <s v="Não"/>
    <m/>
    <m/>
    <m/>
    <m/>
    <m/>
    <m/>
    <s v="CRISTINA KIYOMI TOTAKI FERREIRA"/>
    <n v="22624525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0"/>
    <n v="0.56388888888888888"/>
    <d v="1899-12-30T00:04:35"/>
    <x v="3"/>
    <x v="4"/>
    <s v="15"/>
    <x v="1"/>
    <x v="1"/>
    <n v="8469063"/>
    <n v="23417334"/>
    <d v="2022-04-13T13:32:58"/>
    <d v="2022-04-13T13:37:33"/>
    <x v="1"/>
    <s v="YANE ALVES SILVA RIBEIRO"/>
    <n v="17285"/>
    <s v="SARAH DE SOUSA PEREIRA"/>
    <x v="0"/>
    <s v="CONFIRMOU PRESENÇA NA LOJA"/>
    <s v="ACEITE"/>
    <x v="0"/>
    <m/>
    <m/>
    <n v="15996282207"/>
    <m/>
    <m/>
    <s v="Cacau_CA_NEW_21.03"/>
    <n v="1649867554503290"/>
    <s v="Preditivo"/>
    <n v="10739"/>
    <s v="CACAU SHOW CA"/>
    <s v="Não"/>
    <m/>
    <m/>
    <m/>
    <m/>
    <m/>
    <m/>
    <s v="ALLISON ALEXANDRE ROVENTINI"/>
    <n v="37705241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0"/>
    <n v="0.56458333333333333"/>
    <d v="1899-12-30T00:00:27"/>
    <x v="4"/>
    <x v="4"/>
    <s v="43"/>
    <x v="6"/>
    <x v="0"/>
    <n v="8469150"/>
    <n v="25451898"/>
    <d v="2022-04-13T13:33:47"/>
    <d v="2022-04-13T13:34:14"/>
    <x v="1"/>
    <s v="THALITA SILVA DOS SANTOS"/>
    <n v="17719"/>
    <s v="SARAH DE SOUSA PEREIRA"/>
    <x v="1"/>
    <s v="PEDIU PARA LIGAR EM OUTRO MOMENTO"/>
    <s v="AGENDAMENTO"/>
    <x v="2"/>
    <m/>
    <m/>
    <n v="43999130419"/>
    <n v="43999130419"/>
    <d v="2022-04-13T14:04:00"/>
    <s v="Cacau_CA_06.04"/>
    <n v="1649867609503790"/>
    <s v="Preditivo"/>
    <n v="10739"/>
    <s v="CACAU SHOW CA"/>
    <s v="Não"/>
    <m/>
    <m/>
    <m/>
    <m/>
    <m/>
    <m/>
    <s v="JOSE RONALDO COSTA"/>
    <n v="18825044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0"/>
    <n v="0.56527777777777777"/>
    <d v="1899-12-30T00:06:26"/>
    <x v="4"/>
    <x v="4"/>
    <s v="15"/>
    <x v="1"/>
    <x v="1"/>
    <n v="8469224"/>
    <n v="23417241"/>
    <d v="2022-04-13T13:34:25"/>
    <d v="2022-04-13T13:40:51"/>
    <x v="1"/>
    <s v="THALITA SILVA DOS SANTOS"/>
    <n v="17719"/>
    <s v="SARAH DE SOUSA PEREIRA"/>
    <x v="0"/>
    <s v="CONFIRMOU PRESENÇA NA LOJA"/>
    <s v="ACEITE"/>
    <x v="0"/>
    <m/>
    <m/>
    <n v="15991171782"/>
    <m/>
    <m/>
    <s v="Cacau_CA_NEW_21.03"/>
    <n v="1649867614503810"/>
    <s v="Preditivo"/>
    <n v="10739"/>
    <s v="CACAU SHOW CA"/>
    <s v="Não"/>
    <m/>
    <m/>
    <m/>
    <m/>
    <m/>
    <m/>
    <s v="YULI ATSUMI NAKASAWA"/>
    <n v="12418046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0"/>
    <n v="0.56736111111111109"/>
    <d v="1899-12-30T00:01:15"/>
    <x v="3"/>
    <x v="4"/>
    <s v="15"/>
    <x v="1"/>
    <x v="1"/>
    <n v="8469536"/>
    <n v="23416377"/>
    <d v="2022-04-13T13:37:34"/>
    <d v="2022-04-13T13:38:49"/>
    <x v="1"/>
    <s v="YANE ALVES SILVA RIBEIRO"/>
    <n v="17285"/>
    <s v="SARAH DE SOUSA PEREIRA"/>
    <x v="1"/>
    <s v="PEDIU PARA LIGAR EM OUTRO MOMENTO"/>
    <s v="AGENDAMENTO"/>
    <x v="2"/>
    <m/>
    <m/>
    <n v="15974046001"/>
    <n v="15974046001"/>
    <d v="2022-04-13T19:00:00"/>
    <s v="Cacau_CA_NEW_21.03"/>
    <n v="1649867831505900"/>
    <s v="Preditivo"/>
    <n v="10739"/>
    <s v="CACAU SHOW CA"/>
    <s v="Não"/>
    <m/>
    <m/>
    <m/>
    <m/>
    <m/>
    <m/>
    <s v="SABRINA J ROGICH"/>
    <n v="25872526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0"/>
    <n v="0.56874999999999998"/>
    <d v="1899-12-30T00:00:18"/>
    <x v="5"/>
    <x v="4"/>
    <s v="43"/>
    <x v="6"/>
    <x v="0"/>
    <n v="8469711"/>
    <n v="25450873"/>
    <d v="2022-04-13T13:39:23"/>
    <d v="2022-04-13T13:39:41"/>
    <x v="1"/>
    <s v="JOHN WESLEY PEREIRA PAVAO"/>
    <n v="17284"/>
    <s v="SARAH DE SOUSA PEREIRA"/>
    <x v="1"/>
    <s v="PEDIU PARA LIGAR EM OUTRO MOMENTO"/>
    <s v="AGENDAMENTO"/>
    <x v="2"/>
    <m/>
    <m/>
    <n v="43999617223"/>
    <n v="43999617223"/>
    <d v="2022-04-13T14:09:00"/>
    <s v="Cacau_CA_06.04"/>
    <m/>
    <s v="Consulta De Cliente"/>
    <n v="10739"/>
    <s v="CACAU SHOW CA"/>
    <s v="Não"/>
    <m/>
    <m/>
    <m/>
    <m/>
    <m/>
    <m/>
    <s v="DANILO RICARDO IMBRIANI"/>
    <n v="6028453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0"/>
    <n v="0.56874999999999998"/>
    <d v="1899-12-30T00:01:52"/>
    <x v="3"/>
    <x v="4"/>
    <s v="15"/>
    <x v="1"/>
    <x v="1"/>
    <n v="8469756"/>
    <n v="23417832"/>
    <d v="2022-04-13T13:39:54"/>
    <d v="2022-04-13T13:41:46"/>
    <x v="1"/>
    <s v="YANE ALVES SILVA RIBEIRO"/>
    <n v="17285"/>
    <s v="SARAH DE SOUSA PEREIRA"/>
    <x v="1"/>
    <s v="CLIENTE VAI ANALISAR A PROPOSTA"/>
    <s v="AGENDAMENTO"/>
    <x v="5"/>
    <m/>
    <m/>
    <n v="15981211108"/>
    <n v="15981211108"/>
    <d v="2022-05-02T10:00:00"/>
    <s v="Cacau_CA_NEW_21.03"/>
    <n v="1649867969507610"/>
    <s v="Preditivo"/>
    <n v="10739"/>
    <s v="CACAU SHOW CA"/>
    <s v="Não"/>
    <m/>
    <m/>
    <m/>
    <m/>
    <m/>
    <m/>
    <s v="SAMIRA REIS KORBS"/>
    <n v="37057203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0"/>
    <n v="0.57013888888888886"/>
    <d v="1899-12-30T00:01:14"/>
    <x v="4"/>
    <x v="4"/>
    <s v="43"/>
    <x v="6"/>
    <x v="0"/>
    <n v="8469939"/>
    <n v="25451541"/>
    <d v="2022-04-13T13:41:33"/>
    <d v="2022-04-13T13:42:47"/>
    <x v="1"/>
    <s v="THALITA SILVA DOS SANTOS"/>
    <n v="17719"/>
    <s v="SARAH DE SOUSA PEREIRA"/>
    <x v="1"/>
    <s v="PEDIU PARA LIGAR EM OUTRO MOMENTO"/>
    <s v="AGENDAMENTO"/>
    <x v="2"/>
    <m/>
    <m/>
    <n v="43991158430"/>
    <n v="43991158430"/>
    <d v="2022-04-13T17:00:00"/>
    <s v="Cacau_CA_06.04"/>
    <n v="1649868071509350"/>
    <s v="Preditivo"/>
    <n v="10739"/>
    <s v="CACAU SHOW CA"/>
    <s v="Não"/>
    <m/>
    <m/>
    <m/>
    <m/>
    <m/>
    <m/>
    <s v="EDILAINE RIBEIRO BARBOSA"/>
    <n v="40833709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0"/>
    <n v="0.57013888888888886"/>
    <d v="1899-12-30T00:01:15"/>
    <x v="3"/>
    <x v="4"/>
    <s v="15"/>
    <x v="1"/>
    <x v="1"/>
    <n v="8469963"/>
    <n v="23417450"/>
    <d v="2022-04-13T13:41:50"/>
    <d v="2022-04-13T13:43:05"/>
    <x v="1"/>
    <s v="YANE ALVES SILVA RIBEIRO"/>
    <n v="17285"/>
    <s v="SARAH DE SOUSA PEREIRA"/>
    <x v="1"/>
    <s v="CLIENTE VAI ANALISAR A PROPOSTA"/>
    <s v="AGENDAMENTO"/>
    <x v="5"/>
    <m/>
    <m/>
    <n v="15997744725"/>
    <n v="15997744725"/>
    <d v="2022-04-13T14:11:00"/>
    <s v="Cacau_CA_NEW_21.03"/>
    <n v="1649868074509430"/>
    <s v="Preditivo"/>
    <n v="10739"/>
    <s v="CACAU SHOW CA"/>
    <s v="Não"/>
    <m/>
    <m/>
    <m/>
    <m/>
    <m/>
    <m/>
    <s v="REGINA LUCIA DOS SANTOS"/>
    <n v="4770709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0"/>
    <n v="0.57152777777777775"/>
    <d v="1899-12-30T00:02:00"/>
    <x v="3"/>
    <x v="4"/>
    <s v="15"/>
    <x v="1"/>
    <x v="1"/>
    <n v="8470091"/>
    <n v="23417871"/>
    <d v="2022-04-13T13:43:06"/>
    <d v="2022-04-13T13:45:06"/>
    <x v="1"/>
    <s v="YANE ALVES SILVA RIBEIRO"/>
    <n v="17285"/>
    <s v="SARAH DE SOUSA PEREIRA"/>
    <x v="0"/>
    <s v="CONFIRMOU PRESENÇA NA LOJA"/>
    <s v="ACEITE"/>
    <x v="0"/>
    <m/>
    <m/>
    <n v="15981507678"/>
    <m/>
    <m/>
    <s v="Cacau_CA_NEW_21.03"/>
    <n v="1649868166510650"/>
    <s v="Preditivo"/>
    <n v="10739"/>
    <s v="CACAU SHOW CA"/>
    <s v="Não"/>
    <m/>
    <m/>
    <m/>
    <m/>
    <m/>
    <m/>
    <s v="KEILA RODRIGUES DOS SANTOS BONFIM"/>
    <n v="36876024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0"/>
    <n v="0.5756944444444444"/>
    <d v="1899-12-30T00:01:00"/>
    <x v="5"/>
    <x v="4"/>
    <s v="13"/>
    <x v="1"/>
    <x v="1"/>
    <n v="8470677"/>
    <n v="23417025"/>
    <d v="2022-04-13T13:49:16"/>
    <d v="2022-04-13T13:50:16"/>
    <x v="1"/>
    <s v="JOHN WESLEY PEREIRA PAVAO"/>
    <n v="17284"/>
    <s v="SARAH DE SOUSA PEREIRA"/>
    <x v="1"/>
    <s v="PEDIU PARA LIGAR EM OUTRO MOMENTO"/>
    <s v="AGENDAMENTO"/>
    <x v="2"/>
    <m/>
    <m/>
    <n v="13991535288"/>
    <n v="13991535288"/>
    <d v="2022-04-13T16:00:00"/>
    <s v="Cacau_CA_NEW_21.03"/>
    <n v="1649868541513650"/>
    <s v="Preditivo"/>
    <n v="10739"/>
    <s v="CACAU SHOW CA"/>
    <s v="Não"/>
    <m/>
    <m/>
    <m/>
    <m/>
    <m/>
    <m/>
    <s v="FLÃƒÆ’Ã‚ÂVIA SANTANA DA SILVA"/>
    <n v="51225824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0"/>
    <n v="0.5805555555555556"/>
    <d v="1899-12-30T00:00:45"/>
    <x v="4"/>
    <x v="4"/>
    <s v="43"/>
    <x v="6"/>
    <x v="0"/>
    <n v="8471549"/>
    <n v="23416681"/>
    <d v="2022-04-13T13:56:41"/>
    <d v="2022-04-13T13:57:26"/>
    <x v="1"/>
    <s v="THALITA SILVA DOS SANTOS"/>
    <n v="17719"/>
    <s v="SARAH DE SOUSA PEREIRA"/>
    <x v="1"/>
    <s v="PEDIU PARA LIGAR EM OUTRO MOMENTO"/>
    <s v="AGENDAMENTO"/>
    <x v="2"/>
    <m/>
    <m/>
    <n v="43998368037"/>
    <n v="43998368037"/>
    <d v="2022-04-13T18:00:00"/>
    <s v="Cacau_CA_NEW_21.03"/>
    <n v="1649868975519800"/>
    <s v="Preditivo"/>
    <n v="10739"/>
    <s v="CACAU SHOW CA"/>
    <s v="Não"/>
    <m/>
    <m/>
    <m/>
    <m/>
    <m/>
    <m/>
    <s v="GABRIEL WILLIAN SANTOS"/>
    <n v="11292756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0"/>
    <n v="0.5805555555555556"/>
    <d v="1899-12-30T00:02:08"/>
    <x v="3"/>
    <x v="4"/>
    <s v="43"/>
    <x v="6"/>
    <x v="0"/>
    <n v="8471584"/>
    <n v="23417196"/>
    <d v="2022-04-13T13:56:57"/>
    <d v="2022-04-13T13:59:05"/>
    <x v="1"/>
    <s v="YANE ALVES SILVA RIBEIRO"/>
    <n v="17285"/>
    <s v="SARAH DE SOUSA PEREIRA"/>
    <x v="1"/>
    <s v="PEDIU PARA LIGAR EM OUTRO MOMENTO"/>
    <s v="AGENDAMENTO"/>
    <x v="2"/>
    <m/>
    <m/>
    <n v="43991785082"/>
    <n v="43991785082"/>
    <d v="2022-04-13T18:30:00"/>
    <s v="Cacau_CA_NEW_21.03"/>
    <n v="1649868989520190"/>
    <s v="Preditivo"/>
    <n v="10739"/>
    <s v="CACAU SHOW CA"/>
    <s v="Não"/>
    <m/>
    <m/>
    <m/>
    <m/>
    <m/>
    <m/>
    <s v="GLORIA MARIA BONDEZAN"/>
    <n v="10005764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1"/>
    <n v="0.58333333333333337"/>
    <d v="1899-12-30T00:02:18"/>
    <x v="3"/>
    <x v="4"/>
    <s v="43"/>
    <x v="6"/>
    <x v="0"/>
    <n v="8471904"/>
    <n v="23417563"/>
    <d v="2022-04-13T14:00:21"/>
    <d v="2022-04-13T14:02:39"/>
    <x v="1"/>
    <s v="YANE ALVES SILVA RIBEIRO"/>
    <n v="17285"/>
    <s v="SARAH DE SOUSA PEREIRA"/>
    <x v="1"/>
    <s v="PEDIU PARA LIGAR EM OUTRO MOMENTO"/>
    <s v="AGENDAMENTO"/>
    <x v="2"/>
    <m/>
    <m/>
    <n v="43984026074"/>
    <n v="43984026074"/>
    <d v="2022-04-13T19:00:00"/>
    <s v="Cacau_CA_NEW_21.03"/>
    <n v="1649869195525210"/>
    <s v="Preditivo"/>
    <n v="10739"/>
    <s v="CACAU SHOW CA"/>
    <s v="Não"/>
    <m/>
    <m/>
    <m/>
    <m/>
    <m/>
    <m/>
    <s v="GERALDO BRAZÃƒÆ’Ã†â€™O"/>
    <n v="3241407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1"/>
    <n v="0.58333333333333337"/>
    <d v="1899-12-30T00:01:28"/>
    <x v="5"/>
    <x v="4"/>
    <s v="15"/>
    <x v="1"/>
    <x v="1"/>
    <n v="8471967"/>
    <n v="25451854"/>
    <d v="2022-04-13T14:00:50"/>
    <d v="2022-04-13T14:02:18"/>
    <x v="1"/>
    <s v="JOHN WESLEY PEREIRA PAVAO"/>
    <n v="17284"/>
    <s v="SARAH DE SOUSA PEREIRA"/>
    <x v="1"/>
    <s v="PEDIU PARA LIGAR EM OUTRO MOMENTO"/>
    <s v="AGENDAMENTO"/>
    <x v="2"/>
    <m/>
    <m/>
    <n v="15997553284"/>
    <n v="15997553284"/>
    <d v="2022-04-13T18:00:00"/>
    <s v="Cacau_CA_06.04"/>
    <n v="1649869235526030"/>
    <s v="Preditivo"/>
    <n v="10739"/>
    <s v="CACAU SHOW CA"/>
    <s v="Não"/>
    <m/>
    <m/>
    <m/>
    <m/>
    <m/>
    <m/>
    <s v="ALESSANDRA PERICO LEITE MARTINS"/>
    <n v="14972428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1"/>
    <n v="0.58402777777777781"/>
    <d v="1899-12-30T00:05:07"/>
    <x v="4"/>
    <x v="4"/>
    <s v="43"/>
    <x v="6"/>
    <x v="0"/>
    <n v="8472091"/>
    <n v="23416865"/>
    <d v="2022-04-13T14:01:50"/>
    <d v="2022-04-13T14:06:57"/>
    <x v="1"/>
    <s v="THALITA SILVA DOS SANTOS"/>
    <n v="17719"/>
    <s v="SARAH DE SOUSA PEREIRA"/>
    <x v="2"/>
    <s v="JÁ COMPROU"/>
    <s v="RECUSA"/>
    <x v="6"/>
    <m/>
    <m/>
    <n v="43999178162"/>
    <m/>
    <m/>
    <s v="Cacau_CA_NEW_21.03"/>
    <n v="1649869267526740"/>
    <s v="Preditivo"/>
    <n v="10739"/>
    <s v="CACAU SHOW CA"/>
    <s v="Não"/>
    <m/>
    <m/>
    <m/>
    <m/>
    <m/>
    <m/>
    <s v="CLEIDE COUTINHO"/>
    <n v="133479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1"/>
    <n v="0.58611111111111114"/>
    <d v="1899-12-30T00:04:11"/>
    <x v="3"/>
    <x v="4"/>
    <s v="43"/>
    <x v="6"/>
    <x v="0"/>
    <n v="8472396"/>
    <n v="23416384"/>
    <d v="2022-04-13T14:04:07"/>
    <d v="2022-04-13T14:08:18"/>
    <x v="1"/>
    <s v="YANE ALVES SILVA RIBEIRO"/>
    <n v="17285"/>
    <s v="SARAH DE SOUSA PEREIRA"/>
    <x v="0"/>
    <s v="CONFIRMOU PRESENÇA NA LOJA"/>
    <s v="ACEITE"/>
    <x v="0"/>
    <m/>
    <m/>
    <n v="43984336133"/>
    <m/>
    <m/>
    <s v="Cacau_CA_NEW_21.03"/>
    <n v="1649869419529540"/>
    <s v="Preditivo"/>
    <n v="10739"/>
    <s v="CACAU SHOW CA"/>
    <s v="Não"/>
    <m/>
    <m/>
    <m/>
    <m/>
    <m/>
    <m/>
    <s v="MARCELO MADUREIRA FELICIO"/>
    <n v="26249837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1"/>
    <n v="0.58750000000000002"/>
    <d v="1899-12-30T00:00:11"/>
    <x v="4"/>
    <x v="4"/>
    <s v="43"/>
    <x v="6"/>
    <x v="0"/>
    <n v="8472717"/>
    <n v="23417061"/>
    <d v="2022-04-13T14:06:58"/>
    <d v="2022-04-13T14:07:09"/>
    <x v="1"/>
    <s v="THALITA SILVA DOS SANTOS"/>
    <n v="17719"/>
    <s v="SARAH DE SOUSA PEREIRA"/>
    <x v="1"/>
    <s v="PEDIU PARA LIGAR EM OUTRO MOMENTO"/>
    <s v="AGENDAMENTO"/>
    <x v="2"/>
    <m/>
    <m/>
    <n v="43991147779"/>
    <n v="43991147779"/>
    <d v="2022-04-13T14:37:00"/>
    <s v="Cacau_CA_NEW_21.03"/>
    <n v="1649869515531100"/>
    <s v="Preditivo"/>
    <n v="10739"/>
    <s v="CACAU SHOW CA"/>
    <s v="Não"/>
    <m/>
    <m/>
    <m/>
    <m/>
    <m/>
    <m/>
    <s v="GISSELE PEREIRA"/>
    <n v="71927255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1"/>
    <n v="0.59097222222222223"/>
    <d v="1899-12-30T00:00:39"/>
    <x v="4"/>
    <x v="4"/>
    <s v="15"/>
    <x v="1"/>
    <x v="1"/>
    <n v="8473250"/>
    <n v="23416458"/>
    <d v="2022-04-13T14:11:47"/>
    <d v="2022-04-13T14:12:26"/>
    <x v="1"/>
    <s v="THALITA SILVA DOS SANTOS"/>
    <n v="17719"/>
    <s v="SARAH DE SOUSA PEREIRA"/>
    <x v="1"/>
    <s v="PEDIU PARA LIGAR EM OUTRO MOMENTO"/>
    <s v="AGENDAMENTO"/>
    <x v="2"/>
    <m/>
    <m/>
    <n v="15981150959"/>
    <n v="15981150959"/>
    <d v="2022-04-13T19:00:00"/>
    <s v="Cacau_CA_NEW_21.03"/>
    <n v="1649869885537700"/>
    <s v="Preditivo"/>
    <n v="10739"/>
    <s v="CACAU SHOW CA"/>
    <s v="Não"/>
    <m/>
    <m/>
    <m/>
    <m/>
    <m/>
    <m/>
    <s v="ANA PAULA FERREIRA ALVES"/>
    <n v="3285687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1"/>
    <n v="0.59236111111111112"/>
    <d v="1899-12-30T00:01:57"/>
    <x v="4"/>
    <x v="4"/>
    <s v="43"/>
    <x v="6"/>
    <x v="0"/>
    <n v="8473412"/>
    <n v="25451709"/>
    <d v="2022-04-13T14:13:25"/>
    <d v="2022-04-13T14:15:22"/>
    <x v="1"/>
    <s v="THALITA SILVA DOS SANTOS"/>
    <n v="17719"/>
    <s v="SARAH DE SOUSA PEREIRA"/>
    <x v="1"/>
    <s v="PROMOÇÕES DISPONÍVEIS"/>
    <s v="AGENDAMENTO"/>
    <x v="3"/>
    <m/>
    <m/>
    <n v="43991719033"/>
    <n v="43991719033"/>
    <d v="2022-04-13T14:16:00"/>
    <s v="Cacau_CA_06.04"/>
    <n v="1649869992539790"/>
    <s v="Preditivo"/>
    <n v="10739"/>
    <s v="CACAU SHOW CA"/>
    <s v="Não"/>
    <m/>
    <m/>
    <m/>
    <m/>
    <m/>
    <m/>
    <s v="PATRICIA ALVEZ DA SILVA"/>
    <n v="27403146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1"/>
    <n v="0.59375"/>
    <d v="1899-12-30T00:01:14"/>
    <x v="4"/>
    <x v="4"/>
    <s v="11"/>
    <x v="1"/>
    <x v="1"/>
    <n v="8473635"/>
    <n v="23416380"/>
    <d v="2022-04-13T14:15:33"/>
    <d v="2022-04-13T14:16:47"/>
    <x v="1"/>
    <s v="THALITA SILVA DOS SANTOS"/>
    <n v="17719"/>
    <s v="SARAH DE SOUSA PEREIRA"/>
    <x v="1"/>
    <s v="PEDIU PARA LIGAR EM OUTRO MOMENTO"/>
    <s v="AGENDAMENTO"/>
    <x v="2"/>
    <m/>
    <m/>
    <n v="11981879008"/>
    <n v="11981879008"/>
    <d v="2022-04-13T14:46:00"/>
    <s v="Cacau_CA_NEW_21.03"/>
    <n v="1649870069541090"/>
    <s v="Preditivo"/>
    <n v="10739"/>
    <s v="CACAU SHOW CA"/>
    <s v="Não"/>
    <m/>
    <m/>
    <m/>
    <m/>
    <m/>
    <m/>
    <s v="ANGÃƒÆ’Ã¢â‚¬Â°LICA PASSOS"/>
    <n v="259573228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1"/>
    <n v="0.59444444444444444"/>
    <d v="1899-12-30T00:06:38"/>
    <x v="4"/>
    <x v="4"/>
    <s v="71"/>
    <x v="12"/>
    <x v="3"/>
    <n v="8473783"/>
    <n v="25450885"/>
    <d v="2022-04-13T14:16:51"/>
    <d v="2022-04-13T14:23:29"/>
    <x v="1"/>
    <s v="THALITA SILVA DOS SANTOS"/>
    <n v="17719"/>
    <s v="SARAH DE SOUSA PEREIRA"/>
    <x v="1"/>
    <s v="PEDIU PARA LIGAR EM OUTRO MOMENTO"/>
    <s v="AGENDAMENTO"/>
    <x v="2"/>
    <m/>
    <m/>
    <n v="71981598740"/>
    <n v="71981598740"/>
    <d v="2022-04-13T14:24:00"/>
    <s v="Cacau_CA_06.04"/>
    <n v="1649870172542380"/>
    <s v="Preditivo"/>
    <n v="10739"/>
    <s v="CACAU SHOW CA"/>
    <s v="Não"/>
    <m/>
    <m/>
    <m/>
    <m/>
    <m/>
    <m/>
    <s v="MARIANA FERREIRA PARAGUASSU"/>
    <n v="624527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1"/>
    <n v="0.59583333333333333"/>
    <d v="1899-12-30T00:01:42"/>
    <x v="5"/>
    <x v="4"/>
    <s v="43"/>
    <x v="6"/>
    <x v="0"/>
    <n v="8473978"/>
    <n v="25450977"/>
    <d v="2022-04-13T14:18:35"/>
    <d v="2022-04-13T14:20:17"/>
    <x v="1"/>
    <s v="JOHN WESLEY PEREIRA PAVAO"/>
    <n v="17284"/>
    <s v="SARAH DE SOUSA PEREIRA"/>
    <x v="1"/>
    <s v="LOCALIZAÇÃO DAS LOJAS"/>
    <s v="AGENDAMENTO"/>
    <x v="5"/>
    <m/>
    <m/>
    <n v="43999245036"/>
    <n v="43999245036"/>
    <d v="2022-04-20T14:49:00"/>
    <s v="Cacau_CA_06.04"/>
    <n v="1649870293544840"/>
    <s v="Preditivo"/>
    <n v="10739"/>
    <s v="CACAU SHOW CA"/>
    <s v="Não"/>
    <m/>
    <m/>
    <m/>
    <m/>
    <m/>
    <m/>
    <s v="PETRUSKA SANT'ANNA FABRIS"/>
    <n v="669630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1"/>
    <n v="0.59722222222222221"/>
    <d v="1899-12-30T00:01:01"/>
    <x v="5"/>
    <x v="4"/>
    <s v="43"/>
    <x v="6"/>
    <x v="0"/>
    <n v="8474218"/>
    <n v="25451788"/>
    <d v="2022-04-13T14:20:47"/>
    <d v="2022-04-13T14:21:48"/>
    <x v="1"/>
    <s v="JOHN WESLEY PEREIRA PAVAO"/>
    <n v="17284"/>
    <s v="SARAH DE SOUSA PEREIRA"/>
    <x v="1"/>
    <s v="PEDIU PARA LIGAR EM OUTRO MOMENTO"/>
    <s v="AGENDAMENTO"/>
    <x v="2"/>
    <m/>
    <m/>
    <n v="43991715556"/>
    <n v="43991715556"/>
    <d v="2022-04-13T14:51:00"/>
    <s v="Cacau_CA_06.04"/>
    <n v="1649870428547190"/>
    <s v="Preditivo"/>
    <n v="10739"/>
    <s v="CACAU SHOW CA"/>
    <s v="Não"/>
    <m/>
    <m/>
    <m/>
    <m/>
    <m/>
    <m/>
    <s v="ADELIA MONTEIRO DOS SANTOS"/>
    <n v="8626552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1"/>
    <n v="0.59791666666666665"/>
    <d v="1899-12-30T00:01:06"/>
    <x v="3"/>
    <x v="4"/>
    <s v="15"/>
    <x v="1"/>
    <x v="1"/>
    <n v="8474279"/>
    <n v="23416785"/>
    <d v="2022-04-13T14:21:15"/>
    <d v="2022-04-13T14:22:21"/>
    <x v="1"/>
    <s v="YANE ALVES SILVA RIBEIRO"/>
    <n v="17285"/>
    <s v="SARAH DE SOUSA PEREIRA"/>
    <x v="0"/>
    <s v="CONFIRMOU PRESENÇA NA LOJA"/>
    <s v="ACEITE"/>
    <x v="0"/>
    <m/>
    <m/>
    <n v="15997104696"/>
    <m/>
    <m/>
    <s v="Cacau_CA_NEW_21.03"/>
    <n v="1649870062541020"/>
    <s v="Preditivo"/>
    <n v="10739"/>
    <s v="CACAU SHOW CA"/>
    <s v="Não"/>
    <m/>
    <m/>
    <m/>
    <m/>
    <m/>
    <m/>
    <s v="ANA CAROLINA DE CAMARGO PONTES"/>
    <n v="43456341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1"/>
    <n v="0.59930555555555554"/>
    <d v="1899-12-30T00:01:15"/>
    <x v="4"/>
    <x v="4"/>
    <s v="15"/>
    <x v="1"/>
    <x v="1"/>
    <n v="8474559"/>
    <n v="23417645"/>
    <d v="2022-04-13T14:23:29"/>
    <d v="2022-04-13T14:24:44"/>
    <x v="1"/>
    <s v="THALITA SILVA DOS SANTOS"/>
    <n v="17719"/>
    <s v="SARAH DE SOUSA PEREIRA"/>
    <x v="2"/>
    <s v="JÁ COMPROU"/>
    <s v="RECUSA"/>
    <x v="6"/>
    <m/>
    <m/>
    <n v="15991188117"/>
    <m/>
    <m/>
    <s v="Cacau_CA_NEW_21.03"/>
    <n v="1649870454547710"/>
    <s v="Preditivo"/>
    <n v="10739"/>
    <s v="CACAU SHOW CA"/>
    <s v="Não"/>
    <m/>
    <m/>
    <m/>
    <m/>
    <m/>
    <m/>
    <s v="IGNEZ APARECIDA BAN"/>
    <n v="6174362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1"/>
    <n v="0.60069444444444442"/>
    <d v="1899-12-30T00:04:38"/>
    <x v="4"/>
    <x v="4"/>
    <s v="71"/>
    <x v="12"/>
    <x v="3"/>
    <n v="8474733"/>
    <n v="25450885"/>
    <d v="2022-04-13T14:25:01"/>
    <d v="2022-04-13T14:29:39"/>
    <x v="1"/>
    <s v="THALITA SILVA DOS SANTOS"/>
    <n v="17719"/>
    <s v="SARAH DE SOUSA PEREIRA"/>
    <x v="1"/>
    <s v="PEDIU PARA LIGAR EM OUTRO MOMENTO"/>
    <s v="AGENDAMENTO"/>
    <x v="2"/>
    <m/>
    <m/>
    <n v="71981598740"/>
    <n v="71981598740"/>
    <d v="2022-04-14T11:40:00"/>
    <s v="Cacau_CA_06.04"/>
    <m/>
    <s v="Consulta De Cliente"/>
    <n v="10739"/>
    <s v="CACAU SHOW CA"/>
    <s v="Não"/>
    <m/>
    <m/>
    <m/>
    <m/>
    <m/>
    <m/>
    <s v="MARIANA FERREIRA PARAGUASSU"/>
    <n v="624527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2"/>
    <n v="0.60972222222222217"/>
    <d v="1899-12-30T00:02:58"/>
    <x v="5"/>
    <x v="4"/>
    <s v="15"/>
    <x v="1"/>
    <x v="1"/>
    <n v="8476008"/>
    <n v="23417489"/>
    <d v="2022-04-13T14:38:05"/>
    <d v="2022-04-13T14:41:03"/>
    <x v="1"/>
    <s v="JOHN WESLEY PEREIRA PAVAO"/>
    <n v="17284"/>
    <s v="SARAH DE SOUSA PEREIRA"/>
    <x v="1"/>
    <s v="CLIENTE VAI ANALISAR A PROPOSTA"/>
    <s v="AGENDAMENTO"/>
    <x v="5"/>
    <m/>
    <m/>
    <n v="15996041546"/>
    <n v="15996041546"/>
    <d v="2022-05-01T15:10:00"/>
    <s v="Cacau_CA_NEW_21.03"/>
    <n v="1649871466571190"/>
    <s v="Preditivo"/>
    <n v="10739"/>
    <s v="CACAU SHOW CA"/>
    <s v="Não"/>
    <m/>
    <m/>
    <m/>
    <m/>
    <m/>
    <m/>
    <s v="ANA AMELIA HIDALGO DA SILVA"/>
    <n v="20335548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2"/>
    <n v="0.62222222222222223"/>
    <d v="1899-12-30T00:01:30"/>
    <x v="5"/>
    <x v="4"/>
    <s v="43"/>
    <x v="6"/>
    <x v="0"/>
    <n v="8477879"/>
    <n v="23416521"/>
    <d v="2022-04-13T14:56:27"/>
    <d v="2022-04-13T14:57:57"/>
    <x v="1"/>
    <s v="JOHN WESLEY PEREIRA PAVAO"/>
    <n v="17284"/>
    <s v="SARAH DE SOUSA PEREIRA"/>
    <x v="1"/>
    <s v="PREFERIU FALAR PELO WHATSAPP"/>
    <s v="AGENDAMENTO"/>
    <x v="1"/>
    <m/>
    <m/>
    <n v="4330664849"/>
    <n v="4330664849"/>
    <d v="2022-04-13T15:27:00"/>
    <s v="Cacau_CA_NEW_21.03"/>
    <n v="1649872566613250"/>
    <s v="Preditivo"/>
    <n v="10739"/>
    <s v="CACAU SHOW CA"/>
    <s v="Não"/>
    <m/>
    <m/>
    <m/>
    <m/>
    <m/>
    <m/>
    <s v="MARCIA MONTOVANI BORGES"/>
    <n v="590796579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3"/>
    <n v="0.63055555555555554"/>
    <d v="1899-12-30T00:00:49"/>
    <x v="5"/>
    <x v="4"/>
    <s v="15"/>
    <x v="1"/>
    <x v="1"/>
    <n v="8478816"/>
    <n v="25451202"/>
    <d v="2022-04-13T15:08:49"/>
    <d v="2022-04-13T15:09:38"/>
    <x v="1"/>
    <s v="JOHN WESLEY PEREIRA PAVAO"/>
    <n v="17284"/>
    <s v="SARAH DE SOUSA PEREIRA"/>
    <x v="1"/>
    <s v="PEDIU PARA LIGAR EM OUTRO MOMENTO"/>
    <s v="AGENDAMENTO"/>
    <x v="2"/>
    <m/>
    <m/>
    <n v="15998070415"/>
    <n v="15998070415"/>
    <d v="2022-04-13T19:00:00"/>
    <s v="Cacau_CA_06.04"/>
    <n v="1649873305641180"/>
    <s v="Preditivo"/>
    <n v="10739"/>
    <s v="CACAU SHOW CA"/>
    <s v="Não"/>
    <m/>
    <m/>
    <m/>
    <m/>
    <m/>
    <m/>
    <s v="MAIRA MILENA DE OLIVEIRA MORAIS"/>
    <n v="36590154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3"/>
    <n v="0.63194444444444442"/>
    <d v="1899-12-30T00:01:12"/>
    <x v="5"/>
    <x v="4"/>
    <s v="43"/>
    <x v="6"/>
    <x v="0"/>
    <n v="8478948"/>
    <n v="25451292"/>
    <d v="2022-04-13T15:10:38"/>
    <d v="2022-04-13T15:11:50"/>
    <x v="1"/>
    <s v="JOHN WESLEY PEREIRA PAVAO"/>
    <n v="17284"/>
    <s v="SARAH DE SOUSA PEREIRA"/>
    <x v="1"/>
    <s v="PEDIU PARA LIGAR EM OUTRO MOMENTO"/>
    <s v="AGENDAMENTO"/>
    <x v="2"/>
    <m/>
    <m/>
    <n v="43984339844"/>
    <n v="43984339844"/>
    <d v="2022-04-13T15:30:00"/>
    <s v="Cacau_CA_06.04"/>
    <n v="1649873423646160"/>
    <s v="Preditivo"/>
    <n v="10739"/>
    <s v="CACAU SHOW CA"/>
    <s v="Não"/>
    <m/>
    <m/>
    <m/>
    <m/>
    <m/>
    <m/>
    <s v="CRISLAINE BORGES GARCIA"/>
    <n v="323877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3"/>
    <n v="0.63680555555555551"/>
    <d v="1899-12-30T00:05:05"/>
    <x v="5"/>
    <x v="4"/>
    <s v="15"/>
    <x v="1"/>
    <x v="1"/>
    <n v="8479574"/>
    <n v="25451473"/>
    <d v="2022-04-13T15:17:22"/>
    <d v="2022-04-13T15:22:27"/>
    <x v="1"/>
    <s v="JOHN WESLEY PEREIRA PAVAO"/>
    <n v="17284"/>
    <s v="SARAH DE SOUSA PEREIRA"/>
    <x v="0"/>
    <s v="CONFIRMOU PRESENÇA NA LOJA"/>
    <s v="ACEITE"/>
    <x v="0"/>
    <m/>
    <m/>
    <n v="15991079056"/>
    <m/>
    <m/>
    <s v="Cacau_CA_06.04"/>
    <n v="1649873817665730"/>
    <s v="Preditivo"/>
    <n v="10739"/>
    <s v="CACAU SHOW CA"/>
    <s v="Não"/>
    <m/>
    <m/>
    <m/>
    <m/>
    <m/>
    <m/>
    <s v="EVELYN SANTOS"/>
    <n v="41154325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3"/>
    <n v="0.6430555555555556"/>
    <d v="1899-12-30T00:01:17"/>
    <x v="5"/>
    <x v="4"/>
    <s v="15"/>
    <x v="1"/>
    <x v="1"/>
    <n v="8480439"/>
    <n v="25452042"/>
    <d v="2022-04-13T15:26:48"/>
    <d v="2022-04-13T15:28:05"/>
    <x v="1"/>
    <s v="JOHN WESLEY PEREIRA PAVAO"/>
    <n v="17284"/>
    <s v="SARAH DE SOUSA PEREIRA"/>
    <x v="1"/>
    <s v="PEDIU PARA LIGAR EM OUTRO MOMENTO"/>
    <s v="AGENDAMENTO"/>
    <x v="2"/>
    <m/>
    <m/>
    <n v="15996611302"/>
    <n v="15996611302"/>
    <d v="2022-04-14T10:00:00"/>
    <s v="Cacau_CA_06.04"/>
    <n v="1649874389700260"/>
    <s v="Preditivo"/>
    <n v="10739"/>
    <s v="CACAU SHOW CA"/>
    <s v="Não"/>
    <m/>
    <m/>
    <m/>
    <m/>
    <m/>
    <m/>
    <s v="IVAN SILVA"/>
    <n v="30902081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4"/>
    <n v="0.65833333333333333"/>
    <d v="1899-12-30T00:03:29"/>
    <x v="5"/>
    <x v="4"/>
    <s v="15"/>
    <x v="1"/>
    <x v="1"/>
    <n v="8482627"/>
    <n v="25451514"/>
    <d v="2022-04-13T15:48:37"/>
    <d v="2022-04-13T15:52:06"/>
    <x v="1"/>
    <s v="JOHN WESLEY PEREIRA PAVAO"/>
    <n v="17284"/>
    <s v="SARAH DE SOUSA PEREIRA"/>
    <x v="1"/>
    <s v="LOCALIZAÇÃO DAS LOJAS"/>
    <s v="AGENDAMENTO"/>
    <x v="5"/>
    <m/>
    <m/>
    <n v="15997305534"/>
    <n v="15997305534"/>
    <d v="2022-04-15T10:00:00"/>
    <s v="Cacau_CA_06.04"/>
    <n v="1649875698787560"/>
    <s v="Preditivo"/>
    <n v="10739"/>
    <s v="CACAU SHOW CA"/>
    <s v="Não"/>
    <m/>
    <m/>
    <m/>
    <m/>
    <m/>
    <m/>
    <s v="GABRIELA MENDES DE OLIVEIRA MARCELLO"/>
    <n v="44942181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4"/>
    <n v="0.66249999999999998"/>
    <d v="1899-12-30T00:05:56"/>
    <x v="5"/>
    <x v="4"/>
    <s v="43"/>
    <x v="6"/>
    <x v="0"/>
    <n v="8483311"/>
    <n v="23416574"/>
    <d v="2022-04-13T15:54:55"/>
    <d v="2022-04-13T16:00:51"/>
    <x v="1"/>
    <s v="JOHN WESLEY PEREIRA PAVAO"/>
    <n v="17284"/>
    <s v="SARAH DE SOUSA PEREIRA"/>
    <x v="0"/>
    <s v="CONFIRMOU PRESENÇA NA LOJA"/>
    <s v="ACEITE"/>
    <x v="0"/>
    <m/>
    <m/>
    <n v="43991021641"/>
    <m/>
    <m/>
    <s v="Cacau_CA_NEW_21.03"/>
    <n v="1649876077813850"/>
    <s v="Preditivo"/>
    <n v="10739"/>
    <s v="CACAU SHOW CA"/>
    <s v="Não"/>
    <m/>
    <m/>
    <m/>
    <m/>
    <m/>
    <m/>
    <s v="DEVANETE APARECIDA REIS"/>
    <n v="8033209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5"/>
    <n v="0.66805555555555562"/>
    <d v="1899-12-30T00:02:27"/>
    <x v="5"/>
    <x v="4"/>
    <s v="15"/>
    <x v="1"/>
    <x v="1"/>
    <n v="8484057"/>
    <n v="25451636"/>
    <d v="2022-04-13T16:02:53"/>
    <d v="2022-04-13T16:05:20"/>
    <x v="1"/>
    <s v="JOHN WESLEY PEREIRA PAVAO"/>
    <n v="17284"/>
    <s v="SARAH DE SOUSA PEREIRA"/>
    <x v="2"/>
    <s v="JÁ COMPROU"/>
    <s v="RECUSA"/>
    <x v="6"/>
    <m/>
    <m/>
    <n v="15981237969"/>
    <m/>
    <m/>
    <s v="Cacau_CA_06.04"/>
    <n v="1649876556849140"/>
    <s v="Preditivo"/>
    <n v="10739"/>
    <s v="CACAU SHOW CA"/>
    <s v="Não"/>
    <m/>
    <m/>
    <m/>
    <m/>
    <m/>
    <m/>
    <s v="MILTON JUNIOR PEREIRA DA ROCHA"/>
    <n v="21488310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5"/>
    <n v="0.67222222222222217"/>
    <d v="1899-12-30T00:02:42"/>
    <x v="5"/>
    <x v="4"/>
    <s v="15"/>
    <x v="1"/>
    <x v="1"/>
    <n v="8484551"/>
    <n v="23417907"/>
    <d v="2022-04-13T16:08:46"/>
    <d v="2022-04-13T16:11:28"/>
    <x v="1"/>
    <s v="JOHN WESLEY PEREIRA PAVAO"/>
    <n v="17284"/>
    <s v="SARAH DE SOUSA PEREIRA"/>
    <x v="0"/>
    <s v="CONFIRMOU PRESENÇA NA LOJA"/>
    <s v="ACEITE"/>
    <x v="0"/>
    <m/>
    <m/>
    <n v="15997262046"/>
    <m/>
    <m/>
    <s v="Cacau_CA_NEW_21.03"/>
    <n v="1649876901868310"/>
    <s v="Preditivo"/>
    <n v="10739"/>
    <s v="CACAU SHOW CA"/>
    <s v="Não"/>
    <m/>
    <m/>
    <m/>
    <m/>
    <m/>
    <m/>
    <s v="LILIANE LIMA DOS SANTOS OLIVEIRA"/>
    <n v="80982417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5"/>
    <n v="0.67499999999999993"/>
    <d v="1899-12-30T00:01:01"/>
    <x v="5"/>
    <x v="4"/>
    <s v="15"/>
    <x v="1"/>
    <x v="1"/>
    <n v="8484854"/>
    <n v="25451507"/>
    <d v="2022-04-13T16:12:18"/>
    <d v="2022-04-13T16:13:19"/>
    <x v="1"/>
    <s v="JOHN WESLEY PEREIRA PAVAO"/>
    <n v="17284"/>
    <s v="SARAH DE SOUSA PEREIRA"/>
    <x v="1"/>
    <s v="PEDIU PARA LIGAR EM OUTRO MOMENTO"/>
    <s v="AGENDAMENTO"/>
    <x v="2"/>
    <m/>
    <m/>
    <n v="15981482889"/>
    <n v="15981482889"/>
    <d v="2022-04-13T18:00:00"/>
    <s v="Cacau_CA_06.04"/>
    <n v="1649877122879170"/>
    <s v="Preditivo"/>
    <n v="10739"/>
    <s v="CACAU SHOW CA"/>
    <s v="Não"/>
    <m/>
    <m/>
    <m/>
    <m/>
    <m/>
    <m/>
    <s v="LILIAN RODRIGUES FERREIRA LUZ"/>
    <n v="43970778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5"/>
    <n v="0.67708333333333337"/>
    <d v="1899-12-30T00:02:53"/>
    <x v="5"/>
    <x v="4"/>
    <s v="43"/>
    <x v="6"/>
    <x v="0"/>
    <n v="8485195"/>
    <n v="25451818"/>
    <d v="2022-04-13T16:15:55"/>
    <d v="2022-04-13T16:18:48"/>
    <x v="1"/>
    <s v="JOHN WESLEY PEREIRA PAVAO"/>
    <n v="17284"/>
    <s v="SARAH DE SOUSA PEREIRA"/>
    <x v="0"/>
    <s v="CONFIRMOU PRESENÇA NA LOJA"/>
    <s v="ACEITE"/>
    <x v="0"/>
    <m/>
    <m/>
    <n v="43984257751"/>
    <m/>
    <m/>
    <s v="Cacau_CA_06.04"/>
    <n v="1649877332892080"/>
    <s v="Preditivo"/>
    <n v="10739"/>
    <s v="CACAU SHOW CA"/>
    <s v="Não"/>
    <m/>
    <m/>
    <m/>
    <m/>
    <m/>
    <m/>
    <s v="DIVA SALVADOR DE SOUZA"/>
    <n v="99383705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5"/>
    <n v="0.68333333333333324"/>
    <d v="1899-12-30T00:00:42"/>
    <x v="5"/>
    <x v="4"/>
    <s v="15"/>
    <x v="1"/>
    <x v="1"/>
    <n v="8486093"/>
    <n v="23417931"/>
    <d v="2022-04-13T16:24:44"/>
    <d v="2022-04-13T16:25:26"/>
    <x v="1"/>
    <s v="JOHN WESLEY PEREIRA PAVAO"/>
    <n v="17284"/>
    <s v="SARAH DE SOUSA PEREIRA"/>
    <x v="1"/>
    <s v="PEDIU PARA LIGAR EM OUTRO MOMENTO"/>
    <s v="AGENDAMENTO"/>
    <x v="2"/>
    <m/>
    <m/>
    <n v="15920008207"/>
    <n v="15920008207"/>
    <d v="2022-04-13T18:00:00"/>
    <s v="Cacau_CA_NEW_21.03"/>
    <n v="1649877867925890"/>
    <s v="Preditivo"/>
    <n v="10739"/>
    <s v="CACAU SHOW CA"/>
    <s v="Não"/>
    <m/>
    <m/>
    <m/>
    <m/>
    <m/>
    <m/>
    <s v="SARA ALICE MENDES"/>
    <n v="36570515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5"/>
    <n v="0.68611111111111101"/>
    <d v="1899-12-30T00:03:40"/>
    <x v="5"/>
    <x v="4"/>
    <s v="15"/>
    <x v="1"/>
    <x v="1"/>
    <n v="8486418"/>
    <n v="23416950"/>
    <d v="2022-04-13T16:28:03"/>
    <d v="2022-04-13T16:31:43"/>
    <x v="1"/>
    <s v="JOHN WESLEY PEREIRA PAVAO"/>
    <n v="17284"/>
    <s v="SARAH DE SOUSA PEREIRA"/>
    <x v="2"/>
    <s v="DESEMPREGO"/>
    <s v="RECUSA"/>
    <x v="15"/>
    <m/>
    <m/>
    <n v="15974071165"/>
    <m/>
    <m/>
    <s v="Cacau_CA_NEW_21.03"/>
    <n v="1649878062941360"/>
    <s v="Preditivo"/>
    <n v="10739"/>
    <s v="CACAU SHOW CA"/>
    <s v="Não"/>
    <m/>
    <m/>
    <m/>
    <m/>
    <m/>
    <m/>
    <s v="EDNEIDE NUNES DE ALMEIDA  NOGUEIRA"/>
    <n v="22261430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7"/>
    <n v="0.70833333333333337"/>
    <d v="1899-12-30T00:04:06"/>
    <x v="5"/>
    <x v="4"/>
    <s v="43"/>
    <x v="6"/>
    <x v="0"/>
    <n v="8489562"/>
    <n v="23416557"/>
    <d v="2022-04-13T17:00:12"/>
    <d v="2022-04-13T17:04:18"/>
    <x v="1"/>
    <s v="JOHN WESLEY PEREIRA PAVAO"/>
    <n v="17284"/>
    <s v="SARAH DE SOUSA PEREIRA"/>
    <x v="1"/>
    <s v="PEDIU PARA LIGAR EM OUTRO MOMENTO"/>
    <s v="AGENDAMENTO"/>
    <x v="2"/>
    <m/>
    <m/>
    <n v="43999020481"/>
    <n v="43999020481"/>
    <d v="2022-04-13T18:00:00"/>
    <s v="Cacau_CA_NEW_21.03"/>
    <n v="1.64987999111093E+16"/>
    <s v="Preditivo"/>
    <n v="10739"/>
    <s v="CACAU SHOW CA"/>
    <s v="Não"/>
    <m/>
    <m/>
    <m/>
    <m/>
    <m/>
    <m/>
    <s v="LUCYT DA COSTA DAICIN"/>
    <n v="75648539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7"/>
    <n v="0.71111111111111114"/>
    <d v="1899-12-30T00:00:33"/>
    <x v="5"/>
    <x v="4"/>
    <s v="15"/>
    <x v="1"/>
    <x v="1"/>
    <n v="8489755"/>
    <n v="23417445"/>
    <d v="2022-04-13T17:04:19"/>
    <d v="2022-04-13T17:04:52"/>
    <x v="1"/>
    <s v="JOHN WESLEY PEREIRA PAVAO"/>
    <n v="17284"/>
    <s v="SARAH DE SOUSA PEREIRA"/>
    <x v="2"/>
    <s v="BAIXA LUCRATIVIDADE"/>
    <s v="RECUSA"/>
    <x v="17"/>
    <m/>
    <m/>
    <n v="15991096095"/>
    <m/>
    <m/>
    <s v="Cacau_CA_NEW_21.03"/>
    <n v="1.64988014911151E+16"/>
    <s v="Preditivo"/>
    <n v="10739"/>
    <s v="CACAU SHOW CA"/>
    <s v="Não"/>
    <m/>
    <m/>
    <m/>
    <m/>
    <m/>
    <m/>
    <s v="DULCELENE MARIA VINCO"/>
    <n v="4552392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7"/>
    <n v="0.71666666666666667"/>
    <d v="1899-12-30T00:02:01"/>
    <x v="5"/>
    <x v="4"/>
    <s v="43"/>
    <x v="6"/>
    <x v="0"/>
    <n v="8490122"/>
    <n v="23417693"/>
    <d v="2022-04-13T17:12:11"/>
    <d v="2022-04-13T17:14:12"/>
    <x v="1"/>
    <s v="JOHN WESLEY PEREIRA PAVAO"/>
    <n v="17284"/>
    <s v="SARAH DE SOUSA PEREIRA"/>
    <x v="2"/>
    <s v="DESISTIU DE SER REVENDEDOR"/>
    <s v="RECUSA"/>
    <x v="16"/>
    <m/>
    <m/>
    <n v="43996731317"/>
    <m/>
    <m/>
    <s v="Cacau_CA_NEW_21.03"/>
    <n v="1.64988071011346E+16"/>
    <s v="Preditivo"/>
    <n v="10739"/>
    <s v="CACAU SHOW CA"/>
    <s v="Não"/>
    <m/>
    <m/>
    <m/>
    <m/>
    <m/>
    <m/>
    <s v="FELIPE HENRIQUE DA SILVA TORRES"/>
    <n v="6821396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7"/>
    <n v="0.72638888888888886"/>
    <d v="1899-12-30T00:00:12"/>
    <x v="5"/>
    <x v="4"/>
    <s v="43"/>
    <x v="6"/>
    <x v="0"/>
    <n v="8491388"/>
    <n v="23416292"/>
    <d v="2022-04-13T17:26:35"/>
    <d v="2022-04-13T17:26:47"/>
    <x v="1"/>
    <s v="JOHN WESLEY PEREIRA PAVAO"/>
    <n v="17284"/>
    <s v="SARAH DE SOUSA PEREIRA"/>
    <x v="2"/>
    <s v="JÁ COMPROU"/>
    <s v="RECUSA"/>
    <x v="6"/>
    <m/>
    <m/>
    <n v="43988336068"/>
    <m/>
    <m/>
    <s v="Cacau_CA_NEW_21.03"/>
    <n v="1.64988142611938E+16"/>
    <s v="Preditivo"/>
    <n v="10739"/>
    <s v="CACAU SHOW CA"/>
    <s v="Não"/>
    <m/>
    <m/>
    <m/>
    <m/>
    <m/>
    <m/>
    <s v="LUCIANE BOQUIO MOREIRA"/>
    <n v="61363559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7"/>
    <n v="0.72777777777777775"/>
    <d v="1899-12-30T00:01:19"/>
    <x v="5"/>
    <x v="4"/>
    <s v="43"/>
    <x v="6"/>
    <x v="0"/>
    <n v="8491571"/>
    <n v="23416849"/>
    <d v="2022-04-13T17:28:32"/>
    <d v="2022-04-13T17:29:51"/>
    <x v="1"/>
    <s v="JOHN WESLEY PEREIRA PAVAO"/>
    <n v="17284"/>
    <s v="SARAH DE SOUSA PEREIRA"/>
    <x v="2"/>
    <s v="DESISTIU DE SER REVENDEDOR"/>
    <s v="RECUSA"/>
    <x v="16"/>
    <m/>
    <m/>
    <n v="43999357787"/>
    <m/>
    <m/>
    <s v="Cacau_CA_NEW_21.03"/>
    <n v="1.64988169712153E+16"/>
    <s v="Preditivo"/>
    <n v="10739"/>
    <s v="CACAU SHOW CA"/>
    <s v="Não"/>
    <m/>
    <m/>
    <m/>
    <m/>
    <m/>
    <m/>
    <s v="FERNANDO CESAR LOBO"/>
    <n v="2354695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8"/>
    <n v="0.7319444444444444"/>
    <d v="1899-12-30T00:02:18"/>
    <x v="5"/>
    <x v="4"/>
    <s v="15"/>
    <x v="1"/>
    <x v="1"/>
    <n v="8492132"/>
    <n v="23416457"/>
    <d v="2022-04-13T17:34:59"/>
    <d v="2022-04-13T17:37:17"/>
    <x v="1"/>
    <s v="JOHN WESLEY PEREIRA PAVAO"/>
    <n v="17284"/>
    <s v="SARAH DE SOUSA PEREIRA"/>
    <x v="1"/>
    <s v="PEDIU PARA LIGAR EM OUTRO MOMENTO"/>
    <s v="AGENDAMENTO"/>
    <x v="2"/>
    <m/>
    <m/>
    <n v="15991907215"/>
    <n v="15991907215"/>
    <d v="2022-04-13T19:00:00"/>
    <s v="Cacau_CA_NEW_21.03"/>
    <n v="1.64988208112508E+16"/>
    <s v="Preditivo"/>
    <n v="10739"/>
    <s v="CACAU SHOW CA"/>
    <s v="Não"/>
    <m/>
    <m/>
    <m/>
    <m/>
    <m/>
    <m/>
    <s v="RODRIGO DE LIMA"/>
    <n v="32647854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9"/>
    <n v="0.76041666666666663"/>
    <d v="1899-12-30T00:01:18"/>
    <x v="5"/>
    <x v="4"/>
    <s v="15"/>
    <x v="1"/>
    <x v="1"/>
    <n v="8495368"/>
    <n v="23417280"/>
    <d v="2022-04-13T18:15:16"/>
    <d v="2022-04-13T18:16:34"/>
    <x v="1"/>
    <s v="JOHN WESLEY PEREIRA PAVAO"/>
    <n v="17284"/>
    <s v="SARAH DE SOUSA PEREIRA"/>
    <x v="2"/>
    <s v="DESISTIU DE SER REVENDEDOR"/>
    <s v="RECUSA"/>
    <x v="16"/>
    <m/>
    <m/>
    <n v="15996725803"/>
    <m/>
    <m/>
    <s v="Cacau_CA_NEW_21.03"/>
    <n v="1.64988449614222E+16"/>
    <s v="Preditivo"/>
    <n v="10739"/>
    <s v="CACAU SHOW CA"/>
    <s v="Não"/>
    <m/>
    <m/>
    <m/>
    <m/>
    <m/>
    <m/>
    <s v="ANDERSON DEL CAMPO CAVAEIRO"/>
    <n v="1640890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9"/>
    <n v="0.76736111111111116"/>
    <d v="1899-12-30T00:02:19"/>
    <x v="5"/>
    <x v="4"/>
    <s v="15"/>
    <x v="1"/>
    <x v="1"/>
    <n v="8496104"/>
    <n v="23416799"/>
    <d v="2022-04-13T18:25:22"/>
    <d v="2022-04-13T18:27:41"/>
    <x v="1"/>
    <s v="JOHN WESLEY PEREIRA PAVAO"/>
    <n v="17284"/>
    <s v="SARAH DE SOUSA PEREIRA"/>
    <x v="2"/>
    <s v="DESISTIU DE SER REVENDEDOR"/>
    <s v="RECUSA"/>
    <x v="16"/>
    <m/>
    <m/>
    <n v="15981400842"/>
    <m/>
    <m/>
    <s v="Cacau_CA_NEW_21.03"/>
    <n v="1.64988510214796E+16"/>
    <s v="Preditivo"/>
    <n v="10739"/>
    <s v="CACAU SHOW CA"/>
    <s v="Não"/>
    <m/>
    <m/>
    <m/>
    <m/>
    <m/>
    <m/>
    <s v="SUELLEN AMORIM NANTES DA COSTA"/>
    <n v="45090151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20"/>
    <n v="0.77361111111111114"/>
    <d v="1899-12-30T00:01:23"/>
    <x v="5"/>
    <x v="4"/>
    <s v="15"/>
    <x v="1"/>
    <x v="1"/>
    <n v="8496872"/>
    <n v="23416670"/>
    <d v="2022-04-13T18:34:47"/>
    <d v="2022-04-13T18:36:10"/>
    <x v="1"/>
    <s v="JOHN WESLEY PEREIRA PAVAO"/>
    <n v="17284"/>
    <s v="SARAH DE SOUSA PEREIRA"/>
    <x v="1"/>
    <s v="PEDIU PARA LIGAR EM OUTRO MOMENTO"/>
    <s v="AGENDAMENTO"/>
    <x v="2"/>
    <m/>
    <m/>
    <n v="15981636068"/>
    <n v="15981636068"/>
    <d v="2022-04-14T14:00:00"/>
    <s v="Cacau_CA_NEW_21.03"/>
    <n v="1.64988566015325E+16"/>
    <s v="Preditivo"/>
    <n v="10739"/>
    <s v="CACAU SHOW CA"/>
    <s v="Não"/>
    <m/>
    <m/>
    <m/>
    <m/>
    <m/>
    <m/>
    <s v="ALEXANDRE VIEIRA RODRIGUES"/>
    <n v="10325306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20"/>
    <n v="0.77986111111111101"/>
    <d v="1899-12-30T00:01:05"/>
    <x v="5"/>
    <x v="4"/>
    <s v="15"/>
    <x v="1"/>
    <x v="1"/>
    <n v="8497580"/>
    <n v="23417820"/>
    <d v="2022-04-13T18:43:40"/>
    <d v="2022-04-13T18:44:45"/>
    <x v="1"/>
    <s v="JOHN WESLEY PEREIRA PAVAO"/>
    <n v="17284"/>
    <s v="SARAH DE SOUSA PEREIRA"/>
    <x v="1"/>
    <s v="PEDIU PARA LIGAR EM OUTRO MOMENTO"/>
    <s v="AGENDAMENTO"/>
    <x v="5"/>
    <m/>
    <m/>
    <n v="15997095183"/>
    <n v="15997095183"/>
    <d v="2022-04-13T19:15:00"/>
    <s v="Cacau_CA_NEW_21.03"/>
    <n v="1.64988619815709E+16"/>
    <s v="Preditivo"/>
    <n v="10739"/>
    <s v="CACAU SHOW CA"/>
    <s v="Não"/>
    <m/>
    <m/>
    <m/>
    <m/>
    <m/>
    <m/>
    <s v="SAMANTA DE CASSIA OLIVEIRA BIAZOTTI PASQ"/>
    <n v="36533411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20"/>
    <n v="0.78125"/>
    <d v="1899-12-30T00:01:31"/>
    <x v="5"/>
    <x v="4"/>
    <s v="43"/>
    <x v="6"/>
    <x v="0"/>
    <n v="8497709"/>
    <n v="23417435"/>
    <d v="2022-04-13T18:45:23"/>
    <d v="2022-04-13T18:46:54"/>
    <x v="1"/>
    <s v="JOHN WESLEY PEREIRA PAVAO"/>
    <n v="17284"/>
    <s v="SARAH DE SOUSA PEREIRA"/>
    <x v="0"/>
    <s v="CONFIRMOU PRESENÇA NA LOJA"/>
    <s v="ACEITE"/>
    <x v="0"/>
    <m/>
    <m/>
    <n v="43991076899"/>
    <m/>
    <m/>
    <s v="Cacau_CA_NEW_21.03"/>
    <n v="1.64988630015771E+16"/>
    <s v="Preditivo"/>
    <n v="10739"/>
    <s v="CACAU SHOW CA"/>
    <s v="Não"/>
    <m/>
    <m/>
    <m/>
    <m/>
    <m/>
    <m/>
    <s v="MATHEUS MENOCI GHELERE"/>
    <n v="4382733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20"/>
    <n v="0.78263888888888899"/>
    <d v="1899-12-30T00:09:15"/>
    <x v="5"/>
    <x v="4"/>
    <s v="15"/>
    <x v="1"/>
    <x v="1"/>
    <n v="8497893"/>
    <n v="23417743"/>
    <d v="2022-04-13T18:47:51"/>
    <d v="2022-04-13T18:57:06"/>
    <x v="1"/>
    <s v="JOHN WESLEY PEREIRA PAVAO"/>
    <n v="17284"/>
    <s v="SARAH DE SOUSA PEREIRA"/>
    <x v="0"/>
    <s v="CONFIRMOU PRESENÇA NA LOJA"/>
    <s v="ACEITE"/>
    <x v="0"/>
    <m/>
    <m/>
    <n v="15981072225"/>
    <m/>
    <m/>
    <s v="Cacau_CA_NEW_21.03"/>
    <n v="1.64988644315863E+16"/>
    <s v="Preditivo"/>
    <n v="10739"/>
    <s v="CACAU SHOW CA"/>
    <s v="Não"/>
    <m/>
    <m/>
    <m/>
    <m/>
    <m/>
    <m/>
    <s v="MARIA APARECIDA CAMILO LIMA"/>
    <n v="9027523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20"/>
    <n v="0.7895833333333333"/>
    <d v="1899-12-30T00:00:25"/>
    <x v="5"/>
    <x v="4"/>
    <s v="43"/>
    <x v="6"/>
    <x v="0"/>
    <n v="8498479"/>
    <n v="23417454"/>
    <d v="2022-04-13T18:57:07"/>
    <d v="2022-04-13T18:57:32"/>
    <x v="1"/>
    <s v="JOHN WESLEY PEREIRA PAVAO"/>
    <n v="17284"/>
    <s v="SARAH DE SOUSA PEREIRA"/>
    <x v="1"/>
    <s v="CLIENTE VAI ANALISAR A PROPOSTA"/>
    <s v="AGENDAMENTO"/>
    <x v="5"/>
    <m/>
    <m/>
    <n v="43999781886"/>
    <n v="43999781886"/>
    <d v="2022-04-18T18:30:00"/>
    <s v="Cacau_CA_NEW_21.03"/>
    <n v="1.64988669916055E+16"/>
    <s v="Preditivo"/>
    <n v="10739"/>
    <s v="CACAU SHOW CA"/>
    <s v="Não"/>
    <m/>
    <m/>
    <m/>
    <m/>
    <m/>
    <m/>
    <s v="SELMA APARECIDA LIRANCA"/>
    <n v="50343569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21"/>
    <n v="0.80069444444444438"/>
    <d v="1899-12-30T00:04:03"/>
    <x v="5"/>
    <x v="4"/>
    <s v="11"/>
    <x v="1"/>
    <x v="1"/>
    <n v="8498865"/>
    <n v="23416953"/>
    <d v="2022-04-13T19:13:09"/>
    <d v="2022-04-13T19:17:12"/>
    <x v="1"/>
    <s v="JOHN WESLEY PEREIRA PAVAO"/>
    <n v="17284"/>
    <s v="SARAH DE SOUSA PEREIRA"/>
    <x v="0"/>
    <s v="CONFIRMOU PRESENÇA NA LOJA"/>
    <s v="ACEITE"/>
    <x v="0"/>
    <m/>
    <m/>
    <n v="11953332276"/>
    <m/>
    <m/>
    <s v="Cacau_CA_NEW_21.03"/>
    <n v="1.64988797616581E+16"/>
    <s v="Preditivo"/>
    <n v="10739"/>
    <s v="CACAU SHOW CA"/>
    <s v="Não"/>
    <m/>
    <m/>
    <m/>
    <m/>
    <m/>
    <m/>
    <s v="ADRIANA  MARTINS  CARVALHO"/>
    <n v="2285909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21"/>
    <n v="0.8041666666666667"/>
    <d v="1899-12-30T00:01:01"/>
    <x v="5"/>
    <x v="4"/>
    <s v="43"/>
    <x v="6"/>
    <x v="0"/>
    <n v="8498986"/>
    <n v="23417402"/>
    <d v="2022-04-13T19:18:36"/>
    <d v="2022-04-13T19:19:37"/>
    <x v="1"/>
    <s v="JOHN WESLEY PEREIRA PAVAO"/>
    <n v="17284"/>
    <s v="SARAH DE SOUSA PEREIRA"/>
    <x v="2"/>
    <s v="DESISTIU DE SER REVENDEDOR"/>
    <s v="RECUSA"/>
    <x v="16"/>
    <m/>
    <m/>
    <n v="43999899162"/>
    <m/>
    <m/>
    <s v="Cacau_CA_NEW_21.03"/>
    <n v="1.64988829616599E+16"/>
    <s v="Preditivo"/>
    <n v="10739"/>
    <s v="CACAU SHOW CA"/>
    <s v="Não"/>
    <m/>
    <m/>
    <m/>
    <m/>
    <m/>
    <m/>
    <s v="PAOLA JANAINA MALDONADO PAGLIA"/>
    <n v="28076519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n v="0.3347222222222222"/>
    <d v="1899-12-30T00:00:53"/>
    <x v="4"/>
    <x v="5"/>
    <s v="71"/>
    <x v="12"/>
    <x v="3"/>
    <n v="8505739"/>
    <n v="23416535"/>
    <d v="2022-04-14T08:02:28"/>
    <d v="2022-04-14T08:03:21"/>
    <x v="1"/>
    <s v="THALITA SILVA DOS SANTOS"/>
    <n v="17719"/>
    <s v="SARAH DE SOUSA PEREIRA"/>
    <x v="1"/>
    <s v="PEDIU PARA LIGAR EM OUTRO MOMENTO"/>
    <s v="AGENDAMENTO"/>
    <x v="2"/>
    <m/>
    <m/>
    <n v="71993741321"/>
    <n v="71993741321"/>
    <d v="2022-04-14T09:30:00"/>
    <s v="Cacau_CA_NEW_21.03"/>
    <s v="1649934122.64"/>
    <s v="Preditivo"/>
    <n v="10739"/>
    <s v="CACAU SHOW CA"/>
    <s v="Não"/>
    <m/>
    <m/>
    <m/>
    <m/>
    <m/>
    <m/>
    <s v="ITATIAIA SILVA DE MELO"/>
    <n v="67815812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n v="0.3354166666666667"/>
    <d v="1899-12-30T00:03:25"/>
    <x v="4"/>
    <x v="5"/>
    <s v="15"/>
    <x v="1"/>
    <x v="1"/>
    <n v="8505742"/>
    <n v="25451206"/>
    <d v="2022-04-14T08:03:56"/>
    <d v="2022-04-14T08:07:21"/>
    <x v="1"/>
    <s v="THALITA SILVA DOS SANTOS"/>
    <n v="17719"/>
    <s v="SARAH DE SOUSA PEREIRA"/>
    <x v="0"/>
    <s v="CONFIRMOU PRESENÇA NA LOJA"/>
    <s v="ACEITE"/>
    <x v="0"/>
    <m/>
    <m/>
    <n v="15996766306"/>
    <m/>
    <m/>
    <s v="Cacau_CA_06.04"/>
    <n v="16499342231064"/>
    <s v="Preditivo"/>
    <n v="10739"/>
    <s v="CACAU SHOW CA"/>
    <s v="Não"/>
    <m/>
    <m/>
    <m/>
    <m/>
    <m/>
    <m/>
    <s v="ELAINE CRISTINA PINTO ALVES"/>
    <n v="36694795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n v="0.33819444444444446"/>
    <d v="1899-12-30T00:02:50"/>
    <x v="4"/>
    <x v="5"/>
    <s v="43"/>
    <x v="6"/>
    <x v="0"/>
    <n v="8505743"/>
    <n v="23417959"/>
    <d v="2022-04-14T08:07:22"/>
    <d v="2022-04-14T08:10:12"/>
    <x v="1"/>
    <s v="THALITA SILVA DOS SANTOS"/>
    <n v="17719"/>
    <s v="SARAH DE SOUSA PEREIRA"/>
    <x v="2"/>
    <s v="INSATISFEITO - CACAU"/>
    <s v="RECUSA"/>
    <x v="18"/>
    <m/>
    <m/>
    <n v="43984920584"/>
    <m/>
    <m/>
    <s v="Cacau_CA_NEW_21.03"/>
    <n v="16499343802074"/>
    <s v="Preditivo"/>
    <n v="10739"/>
    <s v="CACAU SHOW CA"/>
    <s v="Não"/>
    <m/>
    <m/>
    <m/>
    <m/>
    <m/>
    <m/>
    <s v="JOAO VICTOR"/>
    <n v="12444905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n v="0.34236111111111112"/>
    <d v="1899-12-30T00:00:49"/>
    <x v="4"/>
    <x v="5"/>
    <s v="43"/>
    <x v="6"/>
    <x v="0"/>
    <n v="8505748"/>
    <n v="25450907"/>
    <d v="2022-04-14T08:13:08"/>
    <d v="2022-04-14T08:13:57"/>
    <x v="1"/>
    <s v="THALITA SILVA DOS SANTOS"/>
    <n v="17719"/>
    <s v="SARAH DE SOUSA PEREIRA"/>
    <x v="1"/>
    <s v="PEDIU PARA LIGAR EM OUTRO MOMENTO"/>
    <s v="AGENDAMENTO"/>
    <x v="2"/>
    <m/>
    <m/>
    <n v="43998711143"/>
    <n v="43998711143"/>
    <d v="2022-04-14T09:00:00"/>
    <s v="Cacau_CA_06.04"/>
    <n v="16499347624634"/>
    <s v="Preditivo"/>
    <n v="10739"/>
    <s v="CACAU SHOW CA"/>
    <s v="Não"/>
    <m/>
    <m/>
    <m/>
    <m/>
    <m/>
    <m/>
    <s v="LUIS CARLOS DOS SANTOS"/>
    <n v="6533967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n v="0.34236111111111112"/>
    <d v="1899-12-30T00:01:48"/>
    <x v="3"/>
    <x v="5"/>
    <s v="43"/>
    <x v="6"/>
    <x v="0"/>
    <n v="8505749"/>
    <n v="23417163"/>
    <d v="2022-04-14T08:13:16"/>
    <d v="2022-04-14T08:15:04"/>
    <x v="1"/>
    <s v="YANE ALVES SILVA RIBEIRO"/>
    <n v="17285"/>
    <s v="SARAH DE SOUSA PEREIRA"/>
    <x v="2"/>
    <s v="DESISTIU DE SER REVENDEDOR"/>
    <s v="RECUSA"/>
    <x v="16"/>
    <m/>
    <m/>
    <n v="43999218108"/>
    <m/>
    <m/>
    <s v="Cacau_CA_NEW_21.03"/>
    <n v="16499347794734"/>
    <s v="Preditivo"/>
    <n v="10739"/>
    <s v="CACAU SHOW CA"/>
    <s v="Não"/>
    <m/>
    <m/>
    <m/>
    <m/>
    <m/>
    <m/>
    <s v="CUSTODIO PASQUINI HONORIO"/>
    <n v="3437984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n v="0.3430555555555555"/>
    <d v="1899-12-30T00:00:47"/>
    <x v="4"/>
    <x v="5"/>
    <s v="15"/>
    <x v="1"/>
    <x v="1"/>
    <n v="8505750"/>
    <n v="23417500"/>
    <d v="2022-04-14T08:14:36"/>
    <d v="2022-04-14T08:15:23"/>
    <x v="1"/>
    <s v="THALITA SILVA DOS SANTOS"/>
    <n v="17719"/>
    <s v="SARAH DE SOUSA PEREIRA"/>
    <x v="1"/>
    <s v="PEDIU PARA LIGAR EM OUTRO MOMENTO"/>
    <s v="AGENDAMENTO"/>
    <x v="2"/>
    <m/>
    <m/>
    <n v="15981040403"/>
    <n v="15981040403"/>
    <d v="2022-04-14T09:15:00"/>
    <s v="Cacau_CA_NEW_21.03"/>
    <n v="16499348495274"/>
    <s v="Preditivo"/>
    <n v="10739"/>
    <s v="CACAU SHOW CA"/>
    <s v="Não"/>
    <m/>
    <m/>
    <m/>
    <m/>
    <m/>
    <m/>
    <s v="MARCO AURÃƒÆ’Ã¢â‚¬Â°LIO PARADISO"/>
    <n v="21338642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n v="0.34375"/>
    <d v="1899-12-30T00:06:20"/>
    <x v="4"/>
    <x v="5"/>
    <s v="15"/>
    <x v="1"/>
    <x v="1"/>
    <n v="8505751"/>
    <n v="25451186"/>
    <d v="2022-04-14T08:15:47"/>
    <d v="2022-04-14T08:22:07"/>
    <x v="1"/>
    <s v="THALITA SILVA DOS SANTOS"/>
    <n v="17719"/>
    <s v="SARAH DE SOUSA PEREIRA"/>
    <x v="0"/>
    <s v="CONFIRMOU PRESENÇA NA LOJA"/>
    <s v="ACEITE"/>
    <x v="0"/>
    <m/>
    <m/>
    <n v="15997174703"/>
    <m/>
    <m/>
    <s v="Cacau_CA_06.04"/>
    <n v="16499349315924"/>
    <s v="Preditivo"/>
    <n v="10739"/>
    <s v="CACAU SHOW CA"/>
    <s v="Não"/>
    <m/>
    <m/>
    <m/>
    <m/>
    <m/>
    <m/>
    <s v="LAYS TASSIANA FORTINI HOLTZ"/>
    <n v="36065577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n v="0.34583333333333338"/>
    <d v="1899-12-30T00:01:52"/>
    <x v="3"/>
    <x v="5"/>
    <s v="15"/>
    <x v="1"/>
    <x v="1"/>
    <n v="8505753"/>
    <n v="25452087"/>
    <d v="2022-04-14T08:18:15"/>
    <d v="2022-04-14T08:20:07"/>
    <x v="1"/>
    <s v="YANE ALVES SILVA RIBEIRO"/>
    <n v="17285"/>
    <s v="SARAH DE SOUSA PEREIRA"/>
    <x v="1"/>
    <s v="CLIENTE VAI ANALISAR A PROPOSTA"/>
    <s v="AGENDAMENTO"/>
    <x v="5"/>
    <m/>
    <m/>
    <n v="15997534291"/>
    <n v="15997534291"/>
    <d v="2022-04-29T08:48:00"/>
    <s v="Cacau_CA_06.04"/>
    <n v="16499350836614"/>
    <s v="Preditivo"/>
    <n v="10739"/>
    <s v="CACAU SHOW CA"/>
    <s v="Não"/>
    <m/>
    <m/>
    <m/>
    <m/>
    <m/>
    <m/>
    <s v="SOPHIA HOLTZ DELIS"/>
    <n v="33269539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n v="0.34791666666666665"/>
    <d v="1899-12-30T00:00:46"/>
    <x v="3"/>
    <x v="5"/>
    <s v="15"/>
    <x v="1"/>
    <x v="1"/>
    <n v="8505756"/>
    <n v="23417667"/>
    <d v="2022-04-14T08:21:32"/>
    <d v="2022-04-14T08:22:18"/>
    <x v="1"/>
    <s v="YANE ALVES SILVA RIBEIRO"/>
    <n v="17285"/>
    <s v="SARAH DE SOUSA PEREIRA"/>
    <x v="1"/>
    <s v="PEDIU PARA LIGAR EM OUTRO MOMENTO"/>
    <s v="AGENDAMENTO"/>
    <x v="2"/>
    <m/>
    <m/>
    <n v="15991239878"/>
    <n v="15991239878"/>
    <d v="2022-04-14T12:30:00"/>
    <s v="Cacau_CA_NEW_21.03"/>
    <n v="16499352728344"/>
    <s v="Preditivo"/>
    <n v="10739"/>
    <s v="CACAU SHOW CA"/>
    <s v="Não"/>
    <m/>
    <m/>
    <m/>
    <m/>
    <m/>
    <m/>
    <s v="ANDERSON PINTO DA SILVA"/>
    <n v="29134689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n v="0.34861111111111115"/>
    <d v="1899-12-30T00:00:11"/>
    <x v="4"/>
    <x v="5"/>
    <s v="43"/>
    <x v="6"/>
    <x v="0"/>
    <n v="8505757"/>
    <n v="25450916"/>
    <d v="2022-04-14T08:22:08"/>
    <d v="2022-04-14T08:22:19"/>
    <x v="1"/>
    <s v="THALITA SILVA DOS SANTOS"/>
    <n v="17719"/>
    <s v="SARAH DE SOUSA PEREIRA"/>
    <x v="1"/>
    <s v="PEDIU PARA LIGAR EM OUTRO MOMENTO"/>
    <s v="AGENDAMENTO"/>
    <x v="2"/>
    <m/>
    <m/>
    <n v="43988183019"/>
    <n v="43988183019"/>
    <d v="2022-04-14T12:00:00"/>
    <s v="Cacau_CA_06.04"/>
    <n v="16499352227894"/>
    <s v="Preditivo"/>
    <n v="10739"/>
    <s v="CACAU SHOW CA"/>
    <s v="Não"/>
    <m/>
    <m/>
    <m/>
    <m/>
    <m/>
    <m/>
    <s v="BARBARA STTEFANY DE OLIVEIRA ALMEIDA"/>
    <n v="6723343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n v="0.35000000000000003"/>
    <d v="1899-12-30T00:05:46"/>
    <x v="3"/>
    <x v="5"/>
    <s v="15"/>
    <x v="1"/>
    <x v="1"/>
    <n v="8505759"/>
    <n v="25451582"/>
    <d v="2022-04-14T08:24:02"/>
    <d v="2022-04-14T08:29:48"/>
    <x v="1"/>
    <s v="YANE ALVES SILVA RIBEIRO"/>
    <n v="17285"/>
    <s v="SARAH DE SOUSA PEREIRA"/>
    <x v="0"/>
    <s v="CONFIRMOU PRESENÇA NA LOJA"/>
    <s v="ACEITE"/>
    <x v="0"/>
    <m/>
    <m/>
    <n v="15998151889"/>
    <m/>
    <m/>
    <s v="Cacau_CA_06.04"/>
    <n v="16499354259584"/>
    <s v="Preditivo"/>
    <n v="10739"/>
    <s v="CACAU SHOW CA"/>
    <s v="Não"/>
    <m/>
    <m/>
    <m/>
    <m/>
    <m/>
    <m/>
    <s v="LOURDES APARECIDA FERREIRA DE OLIVEIRA"/>
    <n v="464704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n v="0.35069444444444442"/>
    <d v="1899-12-30T00:06:37"/>
    <x v="4"/>
    <x v="5"/>
    <s v="43"/>
    <x v="6"/>
    <x v="0"/>
    <n v="8505760"/>
    <n v="25451314"/>
    <d v="2022-04-14T08:25:29"/>
    <d v="2022-04-14T08:32:06"/>
    <x v="1"/>
    <s v="THALITA SILVA DOS SANTOS"/>
    <n v="17719"/>
    <s v="SARAH DE SOUSA PEREIRA"/>
    <x v="2"/>
    <s v="JÁ COMPROU"/>
    <s v="RECUSA"/>
    <x v="6"/>
    <m/>
    <m/>
    <n v="43984333068"/>
    <m/>
    <m/>
    <s v="Cacau_CA_06.04"/>
    <n v="164993551310294"/>
    <s v="Preditivo"/>
    <n v="10739"/>
    <s v="CACAU SHOW CA"/>
    <s v="Não"/>
    <m/>
    <m/>
    <m/>
    <m/>
    <m/>
    <m/>
    <s v="JOSE AUGUSTO DA SILVA"/>
    <n v="3509570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"/>
    <n v="0.35416666666666669"/>
    <d v="1899-12-30T00:04:37"/>
    <x v="3"/>
    <x v="5"/>
    <s v="71"/>
    <x v="12"/>
    <x v="3"/>
    <n v="8505763"/>
    <n v="23417942"/>
    <d v="2022-04-14T08:30:21"/>
    <d v="2022-04-14T08:34:58"/>
    <x v="1"/>
    <s v="YANE ALVES SILVA RIBEIRO"/>
    <n v="17285"/>
    <s v="SARAH DE SOUSA PEREIRA"/>
    <x v="0"/>
    <s v="CONFIRMOU PRESENÇA NA LOJA"/>
    <s v="ACEITE"/>
    <x v="0"/>
    <m/>
    <m/>
    <n v="71983468219"/>
    <m/>
    <m/>
    <s v="Cacau_CA_NEW_21.03"/>
    <n v="164993579411404"/>
    <s v="Preditivo"/>
    <n v="10739"/>
    <s v="CACAU SHOW CA"/>
    <s v="Não"/>
    <m/>
    <m/>
    <m/>
    <m/>
    <m/>
    <m/>
    <s v="IDEILDES CARVALHO SANTOS DE CARVALHO"/>
    <n v="35189439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"/>
    <n v="0.35555555555555557"/>
    <d v="1899-12-30T00:00:17"/>
    <x v="4"/>
    <x v="5"/>
    <s v="43"/>
    <x v="6"/>
    <x v="0"/>
    <n v="8505765"/>
    <n v="25451308"/>
    <d v="2022-04-14T08:32:07"/>
    <d v="2022-04-14T08:32:24"/>
    <x v="1"/>
    <s v="THALITA SILVA DOS SANTOS"/>
    <n v="17719"/>
    <s v="SARAH DE SOUSA PEREIRA"/>
    <x v="0"/>
    <s v="CONFIRMOU PRESENÇA NA LOJA"/>
    <s v="ACEITE"/>
    <x v="0"/>
    <m/>
    <m/>
    <n v="43998402072"/>
    <m/>
    <m/>
    <s v="Cacau_CA_06.04"/>
    <n v="164993564010954"/>
    <s v="Preditivo"/>
    <n v="10739"/>
    <s v="CACAU SHOW CA"/>
    <s v="Não"/>
    <m/>
    <m/>
    <m/>
    <m/>
    <m/>
    <m/>
    <s v="PRISCILA BARBOSA INOUE DE OLIVEIRA"/>
    <n v="3459897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"/>
    <n v="0.35555555555555557"/>
    <d v="1899-12-30T00:02:08"/>
    <x v="4"/>
    <x v="5"/>
    <s v="43"/>
    <x v="6"/>
    <x v="0"/>
    <n v="8505766"/>
    <n v="25451116"/>
    <d v="2022-04-14T08:32:59"/>
    <d v="2022-04-14T08:35:07"/>
    <x v="1"/>
    <s v="THALITA SILVA DOS SANTOS"/>
    <n v="17719"/>
    <s v="SARAH DE SOUSA PEREIRA"/>
    <x v="1"/>
    <s v="PEDIU PARA LIGAR EM OUTRO MOMENTO"/>
    <s v="AGENDAMENTO"/>
    <x v="2"/>
    <m/>
    <m/>
    <n v="43999074850"/>
    <n v="43999074850"/>
    <d v="2022-04-14T12:30:00"/>
    <s v="Cacau_CA_06.04"/>
    <n v="164993596712204"/>
    <s v="Preditivo"/>
    <n v="10739"/>
    <s v="CACAU SHOW CA"/>
    <s v="Não"/>
    <m/>
    <m/>
    <m/>
    <m/>
    <m/>
    <m/>
    <s v="DERLI RODRIGUES SIQUEIRA"/>
    <n v="9134066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"/>
    <n v="0.3576388888888889"/>
    <d v="1899-12-30T00:00:17"/>
    <x v="4"/>
    <x v="5"/>
    <s v="71"/>
    <x v="12"/>
    <x v="3"/>
    <n v="8505767"/>
    <n v="23417921"/>
    <d v="2022-04-14T08:35:08"/>
    <d v="2022-04-14T08:35:25"/>
    <x v="1"/>
    <s v="THALITA SILVA DOS SANTOS"/>
    <n v="17719"/>
    <s v="SARAH DE SOUSA PEREIRA"/>
    <x v="1"/>
    <s v="PEDIU PARA LIGAR EM OUTRO MOMENTO"/>
    <s v="AGENDAMENTO"/>
    <x v="2"/>
    <m/>
    <m/>
    <n v="71997244389"/>
    <n v="71997244389"/>
    <d v="2022-04-14T09:05:00"/>
    <s v="Cacau_CA_NEW_21.03"/>
    <n v="164993601712424"/>
    <s v="Preditivo"/>
    <n v="10739"/>
    <s v="CACAU SHOW CA"/>
    <s v="Não"/>
    <m/>
    <m/>
    <m/>
    <m/>
    <m/>
    <m/>
    <s v="PATRICIA DE BARROS"/>
    <n v="24853042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"/>
    <n v="0.35833333333333334"/>
    <d v="1899-12-30T00:03:14"/>
    <x v="3"/>
    <x v="5"/>
    <s v="43"/>
    <x v="6"/>
    <x v="0"/>
    <n v="8505769"/>
    <n v="25451665"/>
    <d v="2022-04-14T08:36:14"/>
    <d v="2022-04-14T08:39:28"/>
    <x v="1"/>
    <s v="YANE ALVES SILVA RIBEIRO"/>
    <n v="17285"/>
    <s v="SARAH DE SOUSA PEREIRA"/>
    <x v="2"/>
    <s v="JÁ COMPROU"/>
    <s v="RECUSA"/>
    <x v="6"/>
    <m/>
    <m/>
    <n v="43998116622"/>
    <m/>
    <m/>
    <s v="Cacau_CA_06.04"/>
    <n v="164993615512904"/>
    <s v="Preditivo"/>
    <n v="10739"/>
    <s v="CACAU SHOW CA"/>
    <s v="Não"/>
    <m/>
    <m/>
    <m/>
    <m/>
    <m/>
    <m/>
    <s v="ELIZABETH CALIL ARAuJO"/>
    <n v="22950028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"/>
    <n v="0.36249999999999999"/>
    <d v="1899-12-30T00:01:47"/>
    <x v="3"/>
    <x v="5"/>
    <s v="15"/>
    <x v="1"/>
    <x v="1"/>
    <n v="8505820"/>
    <n v="23417907"/>
    <d v="2022-04-14T08:42:05"/>
    <d v="2022-04-14T08:43:52"/>
    <x v="1"/>
    <s v="YANE ALVES SILVA RIBEIRO"/>
    <n v="17285"/>
    <s v="SARAH DE SOUSA PEREIRA"/>
    <x v="0"/>
    <s v="CONFIRMOU PRESENÇA NA LOJA"/>
    <s v="ACEITE"/>
    <x v="0"/>
    <m/>
    <m/>
    <n v="15997262046"/>
    <m/>
    <m/>
    <s v="Cacau_CA_NEW_21.03"/>
    <n v="164993651314504"/>
    <s v="Preditivo"/>
    <n v="10739"/>
    <s v="CACAU SHOW CA"/>
    <s v="Não"/>
    <m/>
    <m/>
    <m/>
    <m/>
    <m/>
    <m/>
    <s v="LILIANE LIMA DOS SANTOS OLIVEIRA"/>
    <n v="80982417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"/>
    <n v="0.36805555555555558"/>
    <d v="1899-12-30T00:00:57"/>
    <x v="3"/>
    <x v="5"/>
    <s v="43"/>
    <x v="6"/>
    <x v="0"/>
    <n v="8506215"/>
    <n v="25450951"/>
    <d v="2022-04-14T08:50:41"/>
    <d v="2022-04-14T08:51:38"/>
    <x v="1"/>
    <s v="YANE ALVES SILVA RIBEIRO"/>
    <n v="17285"/>
    <s v="SARAH DE SOUSA PEREIRA"/>
    <x v="1"/>
    <s v="PEDIU PARA LIGAR EM OUTRO MOMENTO"/>
    <s v="AGENDAMENTO"/>
    <x v="2"/>
    <m/>
    <m/>
    <n v="43999358095"/>
    <n v="43999358095"/>
    <d v="2022-04-14T19:00:00"/>
    <s v="Cacau_CA_06.04"/>
    <n v="164993702816534"/>
    <s v="Preditivo"/>
    <n v="10739"/>
    <s v="CACAU SHOW CA"/>
    <s v="Não"/>
    <m/>
    <m/>
    <m/>
    <m/>
    <m/>
    <m/>
    <s v="CLAUDIA RAFAELI CORTEZ"/>
    <n v="74706239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"/>
    <n v="0.36874999999999997"/>
    <d v="1899-12-30T00:04:05"/>
    <x v="4"/>
    <x v="5"/>
    <s v="43"/>
    <x v="6"/>
    <x v="0"/>
    <n v="8506268"/>
    <n v="25450964"/>
    <d v="2022-04-14T08:51:40"/>
    <d v="2022-04-14T08:55:45"/>
    <x v="1"/>
    <s v="THALITA SILVA DOS SANTOS"/>
    <n v="17719"/>
    <s v="SARAH DE SOUSA PEREIRA"/>
    <x v="0"/>
    <s v="CONFIRMOU PRESENÇA NA LOJA"/>
    <s v="ACEITE"/>
    <x v="0"/>
    <m/>
    <m/>
    <n v="43999937530"/>
    <m/>
    <m/>
    <s v="Cacau_CA_06.04"/>
    <n v="164993708816744"/>
    <s v="Preditivo"/>
    <n v="10739"/>
    <s v="CACAU SHOW CA"/>
    <s v="Não"/>
    <m/>
    <m/>
    <m/>
    <m/>
    <m/>
    <m/>
    <s v="EDILAINE FERREIRA DE SOUZA"/>
    <n v="373067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"/>
    <n v="0.37083333333333335"/>
    <d v="1899-12-30T00:01:08"/>
    <x v="3"/>
    <x v="5"/>
    <s v="15"/>
    <x v="1"/>
    <x v="1"/>
    <n v="8506464"/>
    <n v="23417913"/>
    <d v="2022-04-14T08:54:39"/>
    <d v="2022-04-14T08:55:47"/>
    <x v="1"/>
    <s v="YANE ALVES SILVA RIBEIRO"/>
    <n v="17285"/>
    <s v="SARAH DE SOUSA PEREIRA"/>
    <x v="1"/>
    <s v="PEDIU PARA LIGAR EM OUTRO MOMENTO"/>
    <s v="AGENDAMENTO"/>
    <x v="2"/>
    <m/>
    <m/>
    <n v="15997710723"/>
    <n v="15997710723"/>
    <d v="2022-04-14T15:30:00"/>
    <s v="Cacau_CA_NEW_21.03"/>
    <n v="164993725517284"/>
    <s v="Preditivo"/>
    <n v="10739"/>
    <s v="CACAU SHOW CA"/>
    <s v="Não"/>
    <m/>
    <m/>
    <m/>
    <m/>
    <m/>
    <m/>
    <s v="MARISA BARROS FERREIRA"/>
    <n v="392412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"/>
    <n v="0.37291666666666662"/>
    <d v="1899-12-30T00:01:08"/>
    <x v="3"/>
    <x v="5"/>
    <s v="15"/>
    <x v="1"/>
    <x v="1"/>
    <n v="8506659"/>
    <n v="25451656"/>
    <d v="2022-04-14T08:57:21"/>
    <d v="2022-04-14T08:58:29"/>
    <x v="1"/>
    <s v="YANE ALVES SILVA RIBEIRO"/>
    <n v="17285"/>
    <s v="SARAH DE SOUSA PEREIRA"/>
    <x v="1"/>
    <s v="PEDIU PARA LIGAR EM OUTRO MOMENTO"/>
    <s v="AGENDAMENTO"/>
    <x v="2"/>
    <m/>
    <m/>
    <n v="15998486546"/>
    <n v="15998486546"/>
    <d v="2022-04-14T14:00:00"/>
    <s v="Cacau_CA_06.04"/>
    <n v="164993742217924"/>
    <s v="Preditivo"/>
    <n v="10739"/>
    <s v="CACAU SHOW CA"/>
    <s v="Não"/>
    <m/>
    <m/>
    <m/>
    <m/>
    <m/>
    <m/>
    <s v="JOSIANE APARECIDA DE ARRUDA"/>
    <n v="223496438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2"/>
    <n v="0.37777777777777777"/>
    <d v="1899-12-30T00:00:39"/>
    <x v="4"/>
    <x v="5"/>
    <s v="15"/>
    <x v="1"/>
    <x v="1"/>
    <n v="8507348"/>
    <n v="23416695"/>
    <d v="2022-04-14T09:04:03"/>
    <d v="2022-04-14T09:04:42"/>
    <x v="1"/>
    <s v="THALITA SILVA DOS SANTOS"/>
    <n v="17719"/>
    <s v="SARAH DE SOUSA PEREIRA"/>
    <x v="1"/>
    <s v="PEDIU PARA LIGAR EM OUTRO MOMENTO"/>
    <s v="AGENDAMENTO"/>
    <x v="2"/>
    <m/>
    <m/>
    <n v="15981271480"/>
    <n v="15981271480"/>
    <d v="2022-04-14T10:40:00"/>
    <s v="Cacau_CA_NEW_21.03"/>
    <n v="164993782624404"/>
    <s v="Preditivo"/>
    <n v="10739"/>
    <s v="CACAU SHOW CA"/>
    <s v="Não"/>
    <m/>
    <m/>
    <m/>
    <m/>
    <m/>
    <m/>
    <s v="LUCIA JAQUELINE CAMPOS MONTEIRO"/>
    <n v="12287178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2"/>
    <n v="0.39097222222222222"/>
    <d v="1899-12-30T00:02:49"/>
    <x v="4"/>
    <x v="5"/>
    <s v="43"/>
    <x v="6"/>
    <x v="0"/>
    <n v="8510446"/>
    <n v="23416871"/>
    <d v="2022-04-14T09:23:56"/>
    <d v="2022-04-14T09:26:45"/>
    <x v="1"/>
    <s v="THALITA SILVA DOS SANTOS"/>
    <n v="17719"/>
    <s v="SARAH DE SOUSA PEREIRA"/>
    <x v="2"/>
    <s v="JÁ COMPROU"/>
    <s v="RECUSA"/>
    <x v="6"/>
    <m/>
    <m/>
    <n v="43984057132"/>
    <m/>
    <m/>
    <s v="Cacau_CA_NEW_21.03"/>
    <n v="164993901262144"/>
    <s v="Preditivo"/>
    <n v="10739"/>
    <s v="CACAU SHOW CA"/>
    <s v="Não"/>
    <m/>
    <m/>
    <m/>
    <m/>
    <m/>
    <m/>
    <s v="GISELE VEIGA"/>
    <n v="506076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2"/>
    <n v="0.39166666666666666"/>
    <d v="1899-12-30T00:01:33"/>
    <x v="3"/>
    <x v="5"/>
    <s v="15"/>
    <x v="1"/>
    <x v="1"/>
    <n v="8510597"/>
    <n v="23416975"/>
    <d v="2022-04-14T09:24:48"/>
    <d v="2022-04-14T09:26:21"/>
    <x v="1"/>
    <s v="YANE ALVES SILVA RIBEIRO"/>
    <n v="17285"/>
    <s v="SARAH DE SOUSA PEREIRA"/>
    <x v="1"/>
    <s v="PEDIU PARA LIGAR EM OUTRO MOMENTO"/>
    <s v="AGENDAMENTO"/>
    <x v="2"/>
    <m/>
    <m/>
    <n v="15997147676"/>
    <n v="15997147676"/>
    <d v="2022-04-14T12:30:00"/>
    <s v="Cacau_CA_NEW_21.03"/>
    <n v="164993906463724"/>
    <s v="Preditivo"/>
    <n v="10739"/>
    <s v="CACAU SHOW CA"/>
    <s v="Não"/>
    <m/>
    <m/>
    <m/>
    <m/>
    <m/>
    <m/>
    <s v="PATRICIA KASHIVAGUI"/>
    <n v="26546402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2"/>
    <n v="0.39444444444444443"/>
    <d v="1899-12-30T00:03:05"/>
    <x v="4"/>
    <x v="5"/>
    <s v="43"/>
    <x v="6"/>
    <x v="0"/>
    <n v="8511149"/>
    <n v="23416872"/>
    <d v="2022-04-14T09:28:17"/>
    <d v="2022-04-14T09:31:22"/>
    <x v="1"/>
    <s v="THALITA SILVA DOS SANTOS"/>
    <n v="17719"/>
    <s v="SARAH DE SOUSA PEREIRA"/>
    <x v="2"/>
    <s v="DESISTIU DE SER REVENDEDOR"/>
    <s v="RECUSA"/>
    <x v="16"/>
    <m/>
    <m/>
    <n v="43998544141"/>
    <m/>
    <m/>
    <s v="Cacau_CA_NEW_21.03"/>
    <n v="164993927670144"/>
    <s v="Preditivo"/>
    <n v="10739"/>
    <s v="CACAU SHOW CA"/>
    <s v="Não"/>
    <m/>
    <m/>
    <m/>
    <m/>
    <m/>
    <m/>
    <s v="WOLNNEY MICHAEL FIAMENGO MARQUES"/>
    <n v="5199519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3"/>
    <n v="0.3972222222222222"/>
    <d v="1899-12-30T00:01:24"/>
    <x v="3"/>
    <x v="5"/>
    <s v="15"/>
    <x v="1"/>
    <x v="1"/>
    <n v="8511775"/>
    <n v="23416977"/>
    <d v="2022-04-14T09:32:36"/>
    <d v="2022-04-14T09:34:00"/>
    <x v="1"/>
    <s v="YANE ALVES SILVA RIBEIRO"/>
    <n v="17285"/>
    <s v="SARAH DE SOUSA PEREIRA"/>
    <x v="1"/>
    <s v="PEDIU PARA LIGAR EM OUTRO MOMENTO"/>
    <s v="AGENDAMENTO"/>
    <x v="2"/>
    <m/>
    <m/>
    <n v="15991138558"/>
    <n v="15991138558"/>
    <d v="2022-04-14T17:00:00"/>
    <s v="Cacau_CA_NEW_21.03"/>
    <n v="164993953476574"/>
    <s v="Preditivo"/>
    <n v="10739"/>
    <s v="CACAU SHOW CA"/>
    <s v="Não"/>
    <m/>
    <m/>
    <m/>
    <m/>
    <m/>
    <m/>
    <s v="MAURICIO RODRIGUES"/>
    <n v="26656328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3"/>
    <n v="0.39861111111111108"/>
    <d v="1899-12-30T00:00:53"/>
    <x v="4"/>
    <x v="5"/>
    <s v="15"/>
    <x v="1"/>
    <x v="1"/>
    <n v="8512083"/>
    <n v="23417872"/>
    <d v="2022-04-14T09:34:41"/>
    <d v="2022-04-14T09:35:34"/>
    <x v="1"/>
    <s v="THALITA SILVA DOS SANTOS"/>
    <n v="17719"/>
    <s v="SARAH DE SOUSA PEREIRA"/>
    <x v="1"/>
    <s v="PEDIU PARA LIGAR EM OUTRO MOMENTO"/>
    <s v="AGENDAMENTO"/>
    <x v="2"/>
    <m/>
    <m/>
    <n v="15996535037"/>
    <n v="15996535037"/>
    <d v="2022-04-14T12:15:00"/>
    <s v="Cacau_CA_NEW_21.03"/>
    <n v="164993965779634"/>
    <s v="Preditivo"/>
    <n v="10739"/>
    <s v="CACAU SHOW CA"/>
    <s v="Não"/>
    <m/>
    <m/>
    <m/>
    <m/>
    <m/>
    <m/>
    <s v="RENATO FAVARÃƒÆ’Ã†â€™O LEME"/>
    <n v="387480528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3"/>
    <n v="0.40416666666666662"/>
    <d v="1899-12-30T00:00:55"/>
    <x v="4"/>
    <x v="5"/>
    <s v="15"/>
    <x v="1"/>
    <x v="1"/>
    <n v="8513172"/>
    <n v="23416948"/>
    <d v="2022-04-14T09:42:07"/>
    <d v="2022-04-14T09:43:02"/>
    <x v="1"/>
    <s v="THALITA SILVA DOS SANTOS"/>
    <n v="17719"/>
    <s v="SARAH DE SOUSA PEREIRA"/>
    <x v="2"/>
    <s v="DESISTIU DE SER REVENDEDOR"/>
    <s v="RECUSA"/>
    <x v="16"/>
    <m/>
    <m/>
    <n v="15981721376"/>
    <m/>
    <m/>
    <s v="Cacau_CA_NEW_21.03"/>
    <n v="164994010591024"/>
    <s v="Preditivo"/>
    <n v="10739"/>
    <s v="CACAU SHOW CA"/>
    <s v="Não"/>
    <m/>
    <m/>
    <m/>
    <m/>
    <m/>
    <m/>
    <s v="WILIAM ISSAMU KAWABATA"/>
    <n v="21765539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3"/>
    <n v="0.41041666666666665"/>
    <d v="1899-12-30T00:01:40"/>
    <x v="3"/>
    <x v="5"/>
    <s v="43"/>
    <x v="6"/>
    <x v="0"/>
    <n v="8514499"/>
    <n v="23416718"/>
    <d v="2022-04-14T09:51:04"/>
    <d v="2022-04-14T09:52:44"/>
    <x v="1"/>
    <s v="YANE ALVES SILVA RIBEIRO"/>
    <n v="17285"/>
    <s v="SARAH DE SOUSA PEREIRA"/>
    <x v="1"/>
    <s v="PEDIU PARA LIGAR EM OUTRO MOMENTO"/>
    <s v="AGENDAMENTO"/>
    <x v="2"/>
    <m/>
    <m/>
    <n v="43984129127"/>
    <n v="43984129127"/>
    <d v="2022-04-14T13:00:00"/>
    <s v="Cacau_CA_NEW_21.03"/>
    <n v="1649940642104610"/>
    <s v="Preditivo"/>
    <n v="10739"/>
    <s v="CACAU SHOW CA"/>
    <s v="Não"/>
    <m/>
    <m/>
    <m/>
    <m/>
    <m/>
    <m/>
    <s v="FRANCISCO GOMES PEREIRA"/>
    <n v="33094101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3"/>
    <n v="0.4152777777777778"/>
    <d v="1899-12-30T00:01:01"/>
    <x v="3"/>
    <x v="5"/>
    <s v="43"/>
    <x v="6"/>
    <x v="0"/>
    <n v="8515634"/>
    <n v="23417470"/>
    <d v="2022-04-14T09:58:32"/>
    <d v="2022-04-14T09:59:33"/>
    <x v="1"/>
    <s v="YANE ALVES SILVA RIBEIRO"/>
    <n v="17285"/>
    <s v="SARAH DE SOUSA PEREIRA"/>
    <x v="1"/>
    <s v="SOBRE HORÁRIOS DE ATENDIMENTO"/>
    <s v="AGENDAMENTO"/>
    <x v="4"/>
    <m/>
    <m/>
    <n v="43998266021"/>
    <n v="43998266021"/>
    <d v="2022-04-14T12:20:00"/>
    <s v="Cacau_CA_NEW_21.03"/>
    <n v="1649941099116950"/>
    <s v="Preditivo"/>
    <n v="10739"/>
    <s v="CACAU SHOW CA"/>
    <s v="Não"/>
    <m/>
    <m/>
    <m/>
    <m/>
    <m/>
    <m/>
    <s v="MARIA RENATA DA MAIA"/>
    <n v="5644677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4"/>
    <n v="0.42430555555555555"/>
    <d v="1899-12-30T00:00:55"/>
    <x v="4"/>
    <x v="5"/>
    <s v="15"/>
    <x v="1"/>
    <x v="1"/>
    <n v="8517705"/>
    <n v="23416654"/>
    <d v="2022-04-14T10:11:35"/>
    <d v="2022-04-14T10:12:30"/>
    <x v="1"/>
    <s v="THALITA SILVA DOS SANTOS"/>
    <n v="17719"/>
    <s v="SARAH DE SOUSA PEREIRA"/>
    <x v="1"/>
    <s v="PEDIU PARA LIGAR EM OUTRO MOMENTO"/>
    <s v="AGENDAMENTO"/>
    <x v="2"/>
    <m/>
    <m/>
    <n v="15988372207"/>
    <n v="15988372207"/>
    <d v="2022-04-14T10:42:00"/>
    <s v="Cacau_CA_NEW_21.03"/>
    <n v="1649941878137360"/>
    <s v="Preditivo"/>
    <n v="10739"/>
    <s v="CACAU SHOW CA"/>
    <s v="Não"/>
    <m/>
    <m/>
    <m/>
    <m/>
    <m/>
    <m/>
    <s v="SERGIO FERGUNSON DE ALMEIDA"/>
    <n v="9641855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4"/>
    <n v="0.4284722222222222"/>
    <d v="1899-12-30T00:02:43"/>
    <x v="3"/>
    <x v="5"/>
    <s v="15"/>
    <x v="1"/>
    <x v="1"/>
    <n v="8518673"/>
    <n v="23416356"/>
    <d v="2022-04-14T10:17:48"/>
    <d v="2022-04-14T10:20:31"/>
    <x v="1"/>
    <s v="YANE ALVES SILVA RIBEIRO"/>
    <n v="17285"/>
    <s v="SARAH DE SOUSA PEREIRA"/>
    <x v="2"/>
    <s v="JÁ COMPROU"/>
    <s v="RECUSA"/>
    <x v="6"/>
    <m/>
    <m/>
    <n v="15988112211"/>
    <m/>
    <m/>
    <s v="Cacau_CA_NEW_21.03"/>
    <n v="1649942254145790"/>
    <s v="Preditivo"/>
    <n v="10739"/>
    <s v="CACAU SHOW CA"/>
    <s v="Não"/>
    <m/>
    <m/>
    <m/>
    <m/>
    <m/>
    <m/>
    <s v="ELOISA ELENA PASTOS ROCHA"/>
    <n v="8178464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4"/>
    <n v="0.4291666666666667"/>
    <d v="1899-12-30T00:00:42"/>
    <x v="4"/>
    <x v="5"/>
    <s v="15"/>
    <x v="1"/>
    <x v="1"/>
    <n v="8518749"/>
    <n v="23417760"/>
    <d v="2022-04-14T10:18:17"/>
    <d v="2022-04-14T10:18:59"/>
    <x v="1"/>
    <s v="THALITA SILVA DOS SANTOS"/>
    <n v="17719"/>
    <s v="SARAH DE SOUSA PEREIRA"/>
    <x v="1"/>
    <s v="PEDIU PARA LIGAR EM OUTRO MOMENTO"/>
    <s v="AGENDAMENTO"/>
    <x v="2"/>
    <m/>
    <m/>
    <n v="15996236165"/>
    <n v="15996236165"/>
    <d v="2022-04-14T14:00:00"/>
    <s v="Cacau_CA_NEW_21.03"/>
    <n v="1649942283146640"/>
    <s v="Preditivo"/>
    <n v="10739"/>
    <s v="CACAU SHOW CA"/>
    <s v="Não"/>
    <m/>
    <m/>
    <m/>
    <m/>
    <m/>
    <m/>
    <s v="EDSON GABRIEL RODRIGUES"/>
    <n v="4900273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4"/>
    <n v="0.43194444444444446"/>
    <d v="1899-12-30T00:02:19"/>
    <x v="3"/>
    <x v="5"/>
    <s v="15"/>
    <x v="1"/>
    <x v="1"/>
    <n v="8519480"/>
    <n v="25451651"/>
    <d v="2022-04-14T10:22:48"/>
    <d v="2022-04-14T10:25:07"/>
    <x v="1"/>
    <s v="YANE ALVES SILVA RIBEIRO"/>
    <n v="17285"/>
    <s v="SARAH DE SOUSA PEREIRA"/>
    <x v="0"/>
    <s v="CONFIRMOU PRESENÇA NA LOJA"/>
    <s v="ACEITE"/>
    <x v="0"/>
    <m/>
    <m/>
    <n v="15997622495"/>
    <m/>
    <m/>
    <s v="Cacau_CA_06.04"/>
    <n v="1649942549152790"/>
    <s v="Preditivo"/>
    <n v="10739"/>
    <s v="CACAU SHOW CA"/>
    <s v="Não"/>
    <m/>
    <m/>
    <m/>
    <m/>
    <m/>
    <m/>
    <s v="DANIELLE SALES DA SILVA"/>
    <n v="22149709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4"/>
    <n v="0.43472222222222223"/>
    <d v="1899-12-30T00:01:49"/>
    <x v="3"/>
    <x v="5"/>
    <s v="15"/>
    <x v="1"/>
    <x v="1"/>
    <n v="8520011"/>
    <n v="23417873"/>
    <d v="2022-04-14T10:26:14"/>
    <d v="2022-04-14T10:28:03"/>
    <x v="1"/>
    <s v="YANE ALVES SILVA RIBEIRO"/>
    <n v="17285"/>
    <s v="SARAH DE SOUSA PEREIRA"/>
    <x v="2"/>
    <s v="JÁ COMPROU"/>
    <s v="RECUSA"/>
    <x v="6"/>
    <m/>
    <m/>
    <n v="15996219716"/>
    <m/>
    <m/>
    <s v="Cacau_CA_NEW_21.03"/>
    <n v="1649942746157540"/>
    <s v="Preditivo"/>
    <n v="10739"/>
    <s v="CACAU SHOW CA"/>
    <s v="Não"/>
    <m/>
    <m/>
    <m/>
    <m/>
    <m/>
    <m/>
    <s v="JUAN  CAU"/>
    <n v="39057893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5"/>
    <n v="0.45555555555555555"/>
    <d v="1899-12-30T00:01:49"/>
    <x v="3"/>
    <x v="5"/>
    <s v="43"/>
    <x v="6"/>
    <x v="0"/>
    <n v="8524030"/>
    <n v="25450896"/>
    <d v="2022-04-14T10:56:09"/>
    <d v="2022-04-14T10:57:58"/>
    <x v="1"/>
    <s v="YANE ALVES SILVA RIBEIRO"/>
    <n v="17285"/>
    <s v="SARAH DE SOUSA PEREIRA"/>
    <x v="0"/>
    <s v="CONFIRMOU PRESENÇA NA LOJA"/>
    <s v="ACEITE"/>
    <x v="0"/>
    <m/>
    <m/>
    <n v="43999956631"/>
    <m/>
    <m/>
    <s v="Cacau_CA_06.04"/>
    <n v="1649944550199740"/>
    <s v="Preditivo"/>
    <n v="10739"/>
    <s v="CACAU SHOW CA"/>
    <s v="Não"/>
    <m/>
    <m/>
    <m/>
    <m/>
    <m/>
    <m/>
    <s v="LARISSA HENRIQUE DE LIMA"/>
    <n v="6375689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6"/>
    <n v="0.47361111111111115"/>
    <d v="1899-12-30T00:01:49"/>
    <x v="3"/>
    <x v="5"/>
    <s v="15"/>
    <x v="1"/>
    <x v="1"/>
    <n v="8527186"/>
    <n v="23416720"/>
    <d v="2022-04-14T11:22:45"/>
    <d v="2022-04-14T11:24:34"/>
    <x v="1"/>
    <s v="YANE ALVES SILVA RIBEIRO"/>
    <n v="17285"/>
    <s v="SARAH DE SOUSA PEREIRA"/>
    <x v="2"/>
    <s v="PROBLEMAS DE SAÚDE"/>
    <s v="RECUSA"/>
    <x v="8"/>
    <m/>
    <m/>
    <n v="15998410705"/>
    <m/>
    <m/>
    <s v="Cacau_CA_NEW_21.03"/>
    <n v="1649946145239440"/>
    <s v="Preditivo"/>
    <n v="10739"/>
    <s v="CACAU SHOW CA"/>
    <s v="Não"/>
    <m/>
    <m/>
    <m/>
    <m/>
    <m/>
    <m/>
    <s v="LETICIA CARDOSO GERALDI MEDINA"/>
    <n v="33303859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24"/>
    <n v="0.48472222222222222"/>
    <d v="1899-12-30T00:00:41"/>
    <x v="3"/>
    <x v="5"/>
    <s v="15"/>
    <x v="1"/>
    <x v="1"/>
    <n v="8529501"/>
    <n v="25451897"/>
    <d v="2022-04-14T11:38:00"/>
    <d v="2022-04-14T11:38:41"/>
    <x v="1"/>
    <s v="YANE ALVES SILVA RIBEIRO"/>
    <n v="17285"/>
    <s v="SARAH DE SOUSA PEREIRA"/>
    <x v="1"/>
    <s v="PEDIU PARA LIGAR EM OUTRO MOMENTO"/>
    <s v="AGENDAMENTO"/>
    <x v="2"/>
    <m/>
    <m/>
    <n v="15981871191"/>
    <n v="15981871191"/>
    <d v="2022-04-14T14:00:00"/>
    <s v="Cacau_CA_06.04"/>
    <n v="1649947065263660"/>
    <s v="Preditivo"/>
    <n v="10739"/>
    <s v="CACAU SHOW CA"/>
    <s v="Não"/>
    <m/>
    <m/>
    <m/>
    <m/>
    <m/>
    <m/>
    <s v="ELIANE FURQUIN"/>
    <n v="18406756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24"/>
    <n v="0.48541666666666666"/>
    <d v="1899-12-30T00:02:13"/>
    <x v="3"/>
    <x v="5"/>
    <s v="43"/>
    <x v="6"/>
    <x v="0"/>
    <n v="8529668"/>
    <n v="23416574"/>
    <d v="2022-04-14T11:39:04"/>
    <d v="2022-04-14T11:41:17"/>
    <x v="1"/>
    <s v="YANE ALVES SILVA RIBEIRO"/>
    <n v="17285"/>
    <s v="SARAH DE SOUSA PEREIRA"/>
    <x v="1"/>
    <s v="PROMOÇÕES DISPONÍVEIS"/>
    <s v="AGENDAMENTO"/>
    <x v="3"/>
    <m/>
    <m/>
    <n v="43991021641"/>
    <n v="43991021641"/>
    <d v="2022-04-20T10:00:00"/>
    <s v="Cacau_CA_NEW_21.03"/>
    <n v="1649947118264670"/>
    <s v="Preditivo"/>
    <n v="10739"/>
    <s v="CACAU SHOW CA"/>
    <s v="Não"/>
    <m/>
    <m/>
    <m/>
    <m/>
    <m/>
    <m/>
    <s v="DEVANETE APARECIDA REIS"/>
    <n v="8033209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7"/>
    <n v="0.5083333333333333"/>
    <d v="1899-12-30T00:12:41"/>
    <x v="3"/>
    <x v="5"/>
    <s v="15"/>
    <x v="1"/>
    <x v="1"/>
    <n v="8534472"/>
    <n v="23417665"/>
    <d v="2022-04-14T12:12:48"/>
    <d v="2022-04-14T12:25:29"/>
    <x v="1"/>
    <s v="YANE ALVES SILVA RIBEIRO"/>
    <n v="17285"/>
    <s v="SARAH DE SOUSA PEREIRA"/>
    <x v="1"/>
    <s v="PREFERIU FALAR PELO WHATSAPP"/>
    <s v="AGENDAMENTO"/>
    <x v="1"/>
    <m/>
    <m/>
    <n v="15997105502"/>
    <n v="15997105502"/>
    <d v="2022-04-14T13:00:00"/>
    <s v="Cacau_CA_NEW_21.03"/>
    <n v="1649949153308050"/>
    <s v="Preditivo"/>
    <n v="10739"/>
    <s v="CACAU SHOW CA"/>
    <s v="Não"/>
    <m/>
    <m/>
    <m/>
    <m/>
    <m/>
    <m/>
    <s v="SILVIA MORAES ROCHA DE OLIVEIRA"/>
    <n v="26668135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9"/>
    <n v="0.5444444444444444"/>
    <d v="1899-12-30T00:01:19"/>
    <x v="3"/>
    <x v="5"/>
    <s v="15"/>
    <x v="1"/>
    <x v="1"/>
    <n v="8541631"/>
    <n v="23416415"/>
    <d v="2022-04-14T13:04:27"/>
    <d v="2022-04-14T13:05:46"/>
    <x v="1"/>
    <s v="YANE ALVES SILVA RIBEIRO"/>
    <n v="17285"/>
    <s v="SARAH DE SOUSA PEREIRA"/>
    <x v="2"/>
    <s v="JÁ COMPROU"/>
    <s v="RECUSA"/>
    <x v="6"/>
    <m/>
    <m/>
    <n v="15991042405"/>
    <m/>
    <m/>
    <s v="Cacau_CA_NEW_21.03"/>
    <n v="1649952251379890"/>
    <s v="Preditivo"/>
    <n v="10739"/>
    <s v="CACAU SHOW CA"/>
    <s v="Não"/>
    <m/>
    <m/>
    <m/>
    <m/>
    <m/>
    <m/>
    <s v="VALESKA ALEXANDRA BELLA ORTOLANO"/>
    <n v="29477295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9"/>
    <n v="0.54513888888888895"/>
    <d v="1899-12-30T00:09:41"/>
    <x v="5"/>
    <x v="5"/>
    <s v="15"/>
    <x v="1"/>
    <x v="1"/>
    <n v="8541699"/>
    <n v="23417658"/>
    <d v="2022-04-14T13:05:09"/>
    <d v="2022-04-14T13:14:50"/>
    <x v="1"/>
    <s v="JOHN WESLEY PEREIRA PAVAO"/>
    <n v="17284"/>
    <s v="SARAH DE SOUSA PEREIRA"/>
    <x v="0"/>
    <s v="CONFIRMOU PRESENÇA NA LOJA"/>
    <s v="ACEITE"/>
    <x v="0"/>
    <m/>
    <m/>
    <n v="15996080495"/>
    <m/>
    <m/>
    <s v="Cacau_CA_NEW_21.03"/>
    <n v="1649952288381010"/>
    <s v="Preditivo"/>
    <n v="10739"/>
    <s v="CACAU SHOW CA"/>
    <s v="Não"/>
    <m/>
    <m/>
    <m/>
    <m/>
    <m/>
    <m/>
    <s v="TATIANA SILVA DE ALMEIDA DE MEDEIROS"/>
    <n v="21468779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9"/>
    <n v="0.54861111111111105"/>
    <d v="1899-12-30T00:01:42"/>
    <x v="3"/>
    <x v="5"/>
    <s v="15"/>
    <x v="1"/>
    <x v="1"/>
    <n v="8542270"/>
    <n v="25451269"/>
    <d v="2022-04-14T13:10:59"/>
    <d v="2022-04-14T13:12:41"/>
    <x v="1"/>
    <s v="YANE ALVES SILVA RIBEIRO"/>
    <n v="17285"/>
    <s v="SARAH DE SOUSA PEREIRA"/>
    <x v="2"/>
    <s v="PARA CONSUMO PRÓPRIO"/>
    <s v="RECUSA"/>
    <x v="12"/>
    <m/>
    <m/>
    <n v="15991032070"/>
    <m/>
    <m/>
    <s v="Cacau_CA_06.04"/>
    <n v="1649952637391760"/>
    <s v="Preditivo"/>
    <n v="10739"/>
    <s v="CACAU SHOW CA"/>
    <s v="Não"/>
    <m/>
    <m/>
    <m/>
    <m/>
    <m/>
    <m/>
    <s v="LILIANE P ROSA RUSSO"/>
    <n v="2877928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9"/>
    <n v="0.55069444444444449"/>
    <d v="1899-12-30T00:02:04"/>
    <x v="3"/>
    <x v="5"/>
    <s v="11"/>
    <x v="1"/>
    <x v="1"/>
    <n v="8542484"/>
    <n v="23417508"/>
    <d v="2022-04-14T13:13:07"/>
    <d v="2022-04-14T13:15:11"/>
    <x v="1"/>
    <s v="YANE ALVES SILVA RIBEIRO"/>
    <n v="17285"/>
    <s v="SARAH DE SOUSA PEREIRA"/>
    <x v="0"/>
    <s v="CONFIRMOU PRESENÇA NA LOJA"/>
    <s v="ACEITE"/>
    <x v="0"/>
    <m/>
    <m/>
    <n v="11975135815"/>
    <m/>
    <m/>
    <s v="Cacau_CA_NEW_21.03"/>
    <n v="1649952777396370"/>
    <s v="Preditivo"/>
    <n v="10739"/>
    <s v="CACAU SHOW CA"/>
    <s v="Não"/>
    <m/>
    <m/>
    <m/>
    <m/>
    <m/>
    <m/>
    <s v="JACIRA LUCIANA DA SILVA"/>
    <n v="21993681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9"/>
    <n v="0.55138888888888882"/>
    <d v="1899-12-30T00:00:19"/>
    <x v="5"/>
    <x v="5"/>
    <s v="15"/>
    <x v="1"/>
    <x v="1"/>
    <n v="8542651"/>
    <n v="25451642"/>
    <d v="2022-04-14T13:14:51"/>
    <d v="2022-04-14T13:15:10"/>
    <x v="1"/>
    <s v="JOHN WESLEY PEREIRA PAVAO"/>
    <n v="17284"/>
    <s v="SARAH DE SOUSA PEREIRA"/>
    <x v="1"/>
    <s v="PEDIU PARA LIGAR EM OUTRO MOMENTO"/>
    <s v="AGENDAMENTO"/>
    <x v="2"/>
    <m/>
    <m/>
    <n v="15997869967"/>
    <n v="15997869967"/>
    <d v="2022-04-14T18:00:00"/>
    <s v="Cacau_CA_06.04"/>
    <n v="1649952835398700"/>
    <s v="Preditivo"/>
    <n v="10739"/>
    <s v="CACAU SHOW CA"/>
    <s v="Não"/>
    <m/>
    <m/>
    <m/>
    <m/>
    <m/>
    <m/>
    <s v="MACIEL SILVA ANTAS VIEIRA"/>
    <n v="2173331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9"/>
    <n v="0.55625000000000002"/>
    <d v="1899-12-30T00:01:37"/>
    <x v="3"/>
    <x v="5"/>
    <s v="43"/>
    <x v="6"/>
    <x v="0"/>
    <n v="8543367"/>
    <n v="23416560"/>
    <d v="2022-04-14T13:21:32"/>
    <d v="2022-04-14T13:23:09"/>
    <x v="1"/>
    <s v="YANE ALVES SILVA RIBEIRO"/>
    <n v="17285"/>
    <s v="SARAH DE SOUSA PEREIRA"/>
    <x v="1"/>
    <s v="PEDIU PARA LIGAR EM OUTRO MOMENTO"/>
    <s v="AGENDAMENTO"/>
    <x v="2"/>
    <m/>
    <m/>
    <n v="43999000065"/>
    <n v="43999000065"/>
    <d v="2022-04-14T17:30:00"/>
    <s v="Cacau_CA_NEW_21.03"/>
    <n v="1649953280414280"/>
    <s v="Preditivo"/>
    <n v="10739"/>
    <s v="CACAU SHOW CA"/>
    <s v="Não"/>
    <m/>
    <m/>
    <m/>
    <m/>
    <m/>
    <m/>
    <s v="MARCIA APARECIDA FERREIRA"/>
    <n v="76879259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9"/>
    <n v="0.56180555555555556"/>
    <d v="1899-12-30T00:01:53"/>
    <x v="3"/>
    <x v="5"/>
    <s v="15"/>
    <x v="1"/>
    <x v="1"/>
    <n v="8544301"/>
    <n v="25451905"/>
    <d v="2022-04-14T13:29:58"/>
    <d v="2022-04-14T13:31:51"/>
    <x v="1"/>
    <s v="YANE ALVES SILVA RIBEIRO"/>
    <n v="17285"/>
    <s v="SARAH DE SOUSA PEREIRA"/>
    <x v="1"/>
    <s v="PROMOÇÕES DISPONÍVEIS"/>
    <s v="AGENDAMENTO"/>
    <x v="3"/>
    <m/>
    <m/>
    <n v="15997864316"/>
    <n v="15997864316"/>
    <d v="2022-04-30T14:00:00"/>
    <s v="Cacau_CA_06.04"/>
    <n v="1649953784431890"/>
    <s v="Preditivo"/>
    <n v="10739"/>
    <s v="CACAU SHOW CA"/>
    <s v="Não"/>
    <m/>
    <m/>
    <m/>
    <m/>
    <m/>
    <m/>
    <s v="CYNTAIA YEGER LEME MORAES"/>
    <n v="20335561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0"/>
    <n v="0.56874999999999998"/>
    <d v="1899-12-30T00:01:21"/>
    <x v="3"/>
    <x v="5"/>
    <s v="15"/>
    <x v="1"/>
    <x v="1"/>
    <n v="8545111"/>
    <n v="23416950"/>
    <d v="2022-04-14T13:39:00"/>
    <d v="2022-04-14T13:40:21"/>
    <x v="1"/>
    <s v="YANE ALVES SILVA RIBEIRO"/>
    <n v="17285"/>
    <s v="SARAH DE SOUSA PEREIRA"/>
    <x v="1"/>
    <s v="LOCALIZAÇÃO DAS LOJAS"/>
    <s v="AGENDAMENTO"/>
    <x v="5"/>
    <m/>
    <m/>
    <n v="15974071165"/>
    <n v="15974071165"/>
    <d v="2022-05-10T14:09:00"/>
    <s v="Cacau_CA_NEW_21.03"/>
    <n v="1649954326439120"/>
    <s v="Preditivo"/>
    <n v="10739"/>
    <s v="CACAU SHOW CA"/>
    <s v="Não"/>
    <m/>
    <m/>
    <m/>
    <m/>
    <m/>
    <m/>
    <s v="EDNEIDE NUNES DE ALMEIDA  NOGUEIRA"/>
    <n v="22261430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0"/>
    <n v="0.57430555555555551"/>
    <d v="1899-12-30T00:01:25"/>
    <x v="5"/>
    <x v="5"/>
    <s v="43"/>
    <x v="6"/>
    <x v="0"/>
    <n v="8545838"/>
    <n v="23417686"/>
    <d v="2022-04-14T13:47:53"/>
    <d v="2022-04-14T13:49:18"/>
    <x v="1"/>
    <s v="JOHN WESLEY PEREIRA PAVAO"/>
    <n v="17284"/>
    <s v="SARAH DE SOUSA PEREIRA"/>
    <x v="1"/>
    <s v="PEDIU PARA LIGAR EM OUTRO MOMENTO"/>
    <s v="AGENDAMENTO"/>
    <x v="2"/>
    <m/>
    <m/>
    <n v="43984394807"/>
    <n v="43984394807"/>
    <d v="2022-04-14T18:00:00"/>
    <s v="Cacau_CA_NEW_21.03"/>
    <n v="1649954849443650"/>
    <s v="Preditivo"/>
    <n v="10739"/>
    <s v="CACAU SHOW CA"/>
    <s v="Não"/>
    <m/>
    <m/>
    <m/>
    <m/>
    <m/>
    <m/>
    <s v="FERNANDA SILVA"/>
    <n v="6457976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1"/>
    <n v="0.58472222222222225"/>
    <d v="1899-12-30T00:01:32"/>
    <x v="3"/>
    <x v="5"/>
    <s v="43"/>
    <x v="6"/>
    <x v="0"/>
    <n v="8547286"/>
    <n v="23417075"/>
    <d v="2022-04-14T14:02:10"/>
    <d v="2022-04-14T14:03:42"/>
    <x v="1"/>
    <s v="YANE ALVES SILVA RIBEIRO"/>
    <n v="17285"/>
    <s v="SARAH DE SOUSA PEREIRA"/>
    <x v="2"/>
    <s v="DESISTIU DE SER REVENDEDOR"/>
    <s v="RECUSA"/>
    <x v="16"/>
    <m/>
    <m/>
    <n v="43996787403"/>
    <m/>
    <m/>
    <s v="Cacau_CA_NEW_21.03"/>
    <n v="1649955715452960"/>
    <s v="Preditivo"/>
    <n v="10739"/>
    <s v="CACAU SHOW CA"/>
    <s v="Não"/>
    <m/>
    <m/>
    <m/>
    <m/>
    <m/>
    <m/>
    <s v="ELZALUCIA"/>
    <n v="78869340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1"/>
    <n v="0.59652777777777777"/>
    <d v="1899-12-30T00:04:00"/>
    <x v="5"/>
    <x v="5"/>
    <s v="15"/>
    <x v="1"/>
    <x v="1"/>
    <n v="8549189"/>
    <n v="25451817"/>
    <d v="2022-04-14T14:19:10"/>
    <d v="2022-04-14T14:23:10"/>
    <x v="1"/>
    <s v="JOHN WESLEY PEREIRA PAVAO"/>
    <n v="17284"/>
    <s v="SARAH DE SOUSA PEREIRA"/>
    <x v="2"/>
    <s v="JÁ COMPROU"/>
    <s v="RECUSA"/>
    <x v="6"/>
    <m/>
    <m/>
    <n v="15996973672"/>
    <m/>
    <m/>
    <s v="Cacau_CA_06.04"/>
    <n v="1649956729466560"/>
    <s v="Preditivo"/>
    <n v="10739"/>
    <s v="CACAU SHOW CA"/>
    <s v="Não"/>
    <m/>
    <m/>
    <m/>
    <m/>
    <m/>
    <m/>
    <s v="ROSANA PAULA CRUZ IOCAMURA"/>
    <n v="98909401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1"/>
    <n v="0.59791666666666665"/>
    <d v="1899-12-30T00:01:13"/>
    <x v="3"/>
    <x v="5"/>
    <s v="43"/>
    <x v="6"/>
    <x v="0"/>
    <n v="8549445"/>
    <n v="23416513"/>
    <d v="2022-04-14T14:21:22"/>
    <d v="2022-04-14T14:22:35"/>
    <x v="1"/>
    <s v="YANE ALVES SILVA RIBEIRO"/>
    <n v="17285"/>
    <s v="SARAH DE SOUSA PEREIRA"/>
    <x v="1"/>
    <s v="PROMOÇÕES DISPONÍVEIS"/>
    <s v="AGENDAMENTO"/>
    <x v="3"/>
    <m/>
    <m/>
    <n v="43991214285"/>
    <n v="43991214285"/>
    <d v="2022-04-28T14:51:00"/>
    <s v="Cacau_CA_NEW_21.03"/>
    <n v="1649956872468720"/>
    <s v="Preditivo"/>
    <n v="10739"/>
    <s v="CACAU SHOW CA"/>
    <s v="Não"/>
    <m/>
    <m/>
    <m/>
    <m/>
    <m/>
    <m/>
    <s v="CAROLINE LIUTI"/>
    <n v="10265354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1"/>
    <n v="0.60277777777777775"/>
    <d v="1899-12-30T00:01:29"/>
    <x v="5"/>
    <x v="5"/>
    <s v="43"/>
    <x v="6"/>
    <x v="0"/>
    <n v="8550291"/>
    <n v="25451330"/>
    <d v="2022-04-14T14:28:53"/>
    <d v="2022-04-14T14:30:22"/>
    <x v="1"/>
    <s v="JOHN WESLEY PEREIRA PAVAO"/>
    <n v="17284"/>
    <s v="SARAH DE SOUSA PEREIRA"/>
    <x v="1"/>
    <s v="PEDIU PARA LIGAR EM OUTRO MOMENTO"/>
    <s v="AGENDAMENTO"/>
    <x v="2"/>
    <m/>
    <m/>
    <n v="43996231620"/>
    <n v="43996231620"/>
    <d v="2022-04-14T18:00:00"/>
    <s v="Cacau_CA_06.04"/>
    <n v="1649957305473140"/>
    <s v="Preditivo"/>
    <n v="10739"/>
    <s v="CACAU SHOW CA"/>
    <s v="Não"/>
    <m/>
    <m/>
    <m/>
    <m/>
    <m/>
    <m/>
    <s v="CLAUDIRENE BIAZOTTI CIQUEIRA"/>
    <n v="3834628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2"/>
    <n v="0.61111111111111105"/>
    <d v="1899-12-30T00:05:42"/>
    <x v="5"/>
    <x v="5"/>
    <s v="15"/>
    <x v="1"/>
    <x v="1"/>
    <n v="8551409"/>
    <n v="23417240"/>
    <d v="2022-04-14T14:40:14"/>
    <d v="2022-04-14T14:45:56"/>
    <x v="1"/>
    <s v="JOHN WESLEY PEREIRA PAVAO"/>
    <n v="17284"/>
    <s v="SARAH DE SOUSA PEREIRA"/>
    <x v="1"/>
    <s v="CLIENTE VAI ANALISAR A PROPOSTA"/>
    <s v="AGENDAMENTO"/>
    <x v="5"/>
    <m/>
    <m/>
    <n v="15996756854"/>
    <n v="15996756854"/>
    <d v="2022-04-14T15:14:00"/>
    <s v="Cacau_CA_NEW_21.03"/>
    <n v="1649958002491450"/>
    <s v="Preditivo"/>
    <n v="10739"/>
    <s v="CACAU SHOW CA"/>
    <s v="Não"/>
    <m/>
    <m/>
    <m/>
    <m/>
    <m/>
    <m/>
    <s v="VALERIA SAMARIA"/>
    <n v="12284472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2"/>
    <n v="0.61875000000000002"/>
    <d v="1899-12-30T00:04:46"/>
    <x v="5"/>
    <x v="5"/>
    <s v="43"/>
    <x v="6"/>
    <x v="0"/>
    <n v="8552612"/>
    <n v="25451749"/>
    <d v="2022-04-14T14:51:50"/>
    <d v="2022-04-14T14:56:36"/>
    <x v="1"/>
    <s v="JOHN WESLEY PEREIRA PAVAO"/>
    <n v="17284"/>
    <s v="SARAH DE SOUSA PEREIRA"/>
    <x v="0"/>
    <s v="CONFIRMOU PRESENÇA NA LOJA"/>
    <s v="ACEITE"/>
    <x v="0"/>
    <m/>
    <m/>
    <n v="43999220992"/>
    <m/>
    <m/>
    <s v="Cacau_CA_06.04"/>
    <n v="1649958688513320"/>
    <s v="Preditivo"/>
    <n v="10739"/>
    <s v="CACAU SHOW CA"/>
    <s v="Não"/>
    <m/>
    <m/>
    <m/>
    <m/>
    <m/>
    <m/>
    <s v="JOSEANE MADI"/>
    <n v="77518853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2"/>
    <n v="0.62291666666666667"/>
    <d v="1899-12-30T00:05:05"/>
    <x v="5"/>
    <x v="5"/>
    <s v="43"/>
    <x v="6"/>
    <x v="0"/>
    <n v="8553262"/>
    <n v="25451952"/>
    <d v="2022-04-14T14:57:33"/>
    <d v="2022-04-14T15:02:38"/>
    <x v="1"/>
    <s v="JOHN WESLEY PEREIRA PAVAO"/>
    <n v="17284"/>
    <s v="SARAH DE SOUSA PEREIRA"/>
    <x v="2"/>
    <s v="JÁ COMPROU"/>
    <s v="RECUSA"/>
    <x v="6"/>
    <m/>
    <m/>
    <n v="43996273905"/>
    <m/>
    <m/>
    <s v="Cacau_CA_06.04"/>
    <n v="1649959027523970"/>
    <s v="Preditivo"/>
    <n v="10739"/>
    <s v="CACAU SHOW CA"/>
    <s v="Não"/>
    <m/>
    <m/>
    <m/>
    <m/>
    <m/>
    <m/>
    <s v="MARISA NOGUEIRA"/>
    <n v="534810979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3"/>
    <n v="0.62638888888888888"/>
    <d v="1899-12-30T00:01:14"/>
    <x v="5"/>
    <x v="5"/>
    <s v="43"/>
    <x v="6"/>
    <x v="0"/>
    <n v="8553721"/>
    <n v="25451556"/>
    <d v="2022-04-14T15:02:57"/>
    <d v="2022-04-14T15:04:11"/>
    <x v="1"/>
    <s v="JOHN WESLEY PEREIRA PAVAO"/>
    <n v="17284"/>
    <s v="SARAH DE SOUSA PEREIRA"/>
    <x v="2"/>
    <s v="PARA CONSUMO PRÓPRIO"/>
    <s v="RECUSA"/>
    <x v="12"/>
    <m/>
    <m/>
    <n v="43984321004"/>
    <m/>
    <m/>
    <s v="Cacau_CA_06.04"/>
    <n v="1649959359533800"/>
    <s v="Preditivo"/>
    <n v="10739"/>
    <s v="CACAU SHOW CA"/>
    <s v="Não"/>
    <m/>
    <m/>
    <m/>
    <m/>
    <m/>
    <m/>
    <s v="VIVIANE RIBEIRO MAXIMO INOUE"/>
    <n v="4361609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3"/>
    <n v="0.62777777777777777"/>
    <d v="1899-12-30T00:01:52"/>
    <x v="5"/>
    <x v="5"/>
    <s v="15"/>
    <x v="1"/>
    <x v="1"/>
    <n v="8553849"/>
    <n v="25451636"/>
    <d v="2022-04-14T15:04:48"/>
    <d v="2022-04-14T15:06:40"/>
    <x v="1"/>
    <s v="JOHN WESLEY PEREIRA PAVAO"/>
    <n v="17284"/>
    <s v="SARAH DE SOUSA PEREIRA"/>
    <x v="2"/>
    <s v="JÁ COMPROU"/>
    <s v="RECUSA"/>
    <x v="6"/>
    <m/>
    <m/>
    <n v="15981237969"/>
    <m/>
    <m/>
    <s v="Cacau_CA_06.04"/>
    <n v="1649959474537110"/>
    <s v="Preditivo"/>
    <n v="10739"/>
    <s v="CACAU SHOW CA"/>
    <s v="Não"/>
    <m/>
    <m/>
    <m/>
    <m/>
    <m/>
    <m/>
    <s v="MILTON JUNIOR PEREIRA DA ROCHA"/>
    <n v="21488310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3"/>
    <n v="0.63472222222222219"/>
    <d v="1899-12-30T00:00:42"/>
    <x v="5"/>
    <x v="5"/>
    <s v="43"/>
    <x v="6"/>
    <x v="0"/>
    <n v="8554593"/>
    <n v="25451818"/>
    <d v="2022-04-14T15:14:14"/>
    <d v="2022-04-14T15:14:56"/>
    <x v="1"/>
    <s v="JOHN WESLEY PEREIRA PAVAO"/>
    <n v="17284"/>
    <s v="SARAH DE SOUSA PEREIRA"/>
    <x v="2"/>
    <s v="JÁ COMPROU"/>
    <s v="RECUSA"/>
    <x v="6"/>
    <m/>
    <m/>
    <n v="43984257751"/>
    <m/>
    <m/>
    <s v="Cacau_CA_06.04"/>
    <n v="1649960027557880"/>
    <s v="Preditivo"/>
    <n v="10739"/>
    <s v="CACAU SHOW CA"/>
    <s v="Não"/>
    <m/>
    <m/>
    <m/>
    <m/>
    <m/>
    <m/>
    <s v="DIVA SALVADOR DE SOUZA"/>
    <n v="99383705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3"/>
    <n v="0.63750000000000007"/>
    <d v="1899-12-30T00:08:18"/>
    <x v="5"/>
    <x v="5"/>
    <s v="73"/>
    <x v="12"/>
    <x v="3"/>
    <n v="8555041"/>
    <n v="25451820"/>
    <d v="2022-04-14T15:18:14"/>
    <d v="2022-04-14T15:26:32"/>
    <x v="1"/>
    <s v="JOHN WESLEY PEREIRA PAVAO"/>
    <n v="17284"/>
    <s v="SARAH DE SOUSA PEREIRA"/>
    <x v="1"/>
    <s v="PEDIU PARA LIGAR EM OUTRO MOMENTO"/>
    <s v="AGENDAMENTO"/>
    <x v="2"/>
    <m/>
    <m/>
    <n v="73981012881"/>
    <n v="73981012881"/>
    <d v="2022-04-14T18:00:00"/>
    <s v="Cacau_CA_06.04"/>
    <n v="1649960271568870"/>
    <s v="Preditivo"/>
    <n v="10739"/>
    <s v="CACAU SHOW CA"/>
    <s v="Não"/>
    <m/>
    <m/>
    <m/>
    <m/>
    <m/>
    <m/>
    <s v="MARIA BERNARDETE FERREIRA DE JESUS DOS S"/>
    <n v="99745070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3"/>
    <n v="0.64374999999999993"/>
    <d v="1899-12-30T00:28:55"/>
    <x v="5"/>
    <x v="5"/>
    <s v="43"/>
    <x v="6"/>
    <x v="0"/>
    <n v="8555951"/>
    <n v="23417088"/>
    <d v="2022-04-14T15:27:28"/>
    <d v="2022-04-14T15:56:23"/>
    <x v="1"/>
    <s v="JOHN WESLEY PEREIRA PAVAO"/>
    <n v="17284"/>
    <s v="SARAH DE SOUSA PEREIRA"/>
    <x v="2"/>
    <s v="PARA CONSUMO PRÓPRIO"/>
    <s v="RECUSA"/>
    <x v="12"/>
    <m/>
    <m/>
    <n v="43999564487"/>
    <m/>
    <m/>
    <s v="Cacau_CA_NEW_21.03"/>
    <n v="1649960833604800"/>
    <s v="Preditivo"/>
    <n v="10739"/>
    <s v="CACAU SHOW CA"/>
    <s v="Não"/>
    <m/>
    <m/>
    <m/>
    <m/>
    <m/>
    <m/>
    <s v="IVONE BOCCHI"/>
    <n v="86626116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5"/>
    <n v="0.6743055555555556"/>
    <d v="1899-12-30T00:01:50"/>
    <x v="5"/>
    <x v="5"/>
    <s v="15"/>
    <x v="1"/>
    <x v="1"/>
    <n v="8560402"/>
    <n v="23417541"/>
    <d v="2022-04-14T16:11:01"/>
    <d v="2022-04-14T16:12:51"/>
    <x v="1"/>
    <s v="JOHN WESLEY PEREIRA PAVAO"/>
    <n v="17284"/>
    <s v="SARAH DE SOUSA PEREIRA"/>
    <x v="2"/>
    <s v="DESISTIU DE SER REVENDEDOR"/>
    <s v="RECUSA"/>
    <x v="16"/>
    <m/>
    <m/>
    <n v="15991585868"/>
    <m/>
    <m/>
    <s v="Cacau_CA_NEW_21.03"/>
    <n v="1649963438861710"/>
    <s v="Preditivo"/>
    <n v="10739"/>
    <s v="CACAU SHOW CA"/>
    <s v="Não"/>
    <m/>
    <m/>
    <m/>
    <m/>
    <m/>
    <m/>
    <s v="EVERTON TADEU FERNANDES"/>
    <n v="30881134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5"/>
    <n v="0.67708333333333337"/>
    <d v="1899-12-30T00:01:06"/>
    <x v="5"/>
    <x v="5"/>
    <s v="43"/>
    <x v="6"/>
    <x v="0"/>
    <n v="8560793"/>
    <n v="23417714"/>
    <d v="2022-04-14T16:15:03"/>
    <d v="2022-04-14T16:16:09"/>
    <x v="1"/>
    <s v="JOHN WESLEY PEREIRA PAVAO"/>
    <n v="17284"/>
    <s v="SARAH DE SOUSA PEREIRA"/>
    <x v="2"/>
    <s v="DESISTIU DE SER REVENDEDOR"/>
    <s v="RECUSA"/>
    <x v="16"/>
    <m/>
    <m/>
    <n v="43984420103"/>
    <m/>
    <m/>
    <s v="Cacau_CA_NEW_21.03"/>
    <n v="1649963690889580"/>
    <s v="Preditivo"/>
    <n v="10739"/>
    <s v="CACAU SHOW CA"/>
    <s v="Não"/>
    <m/>
    <m/>
    <m/>
    <m/>
    <m/>
    <m/>
    <s v="CAMILA ALMERON CREMONEZ"/>
    <n v="7490374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6"/>
    <n v="0.69305555555555554"/>
    <d v="1899-12-30T00:01:38"/>
    <x v="5"/>
    <x v="5"/>
    <s v="43"/>
    <x v="6"/>
    <x v="0"/>
    <n v="8563158"/>
    <n v="25450872"/>
    <d v="2022-04-14T16:38:26"/>
    <d v="2022-04-14T16:40:04"/>
    <x v="1"/>
    <s v="JOHN WESLEY PEREIRA PAVAO"/>
    <n v="17284"/>
    <s v="SARAH DE SOUSA PEREIRA"/>
    <x v="1"/>
    <s v="PEDIU PARA LIGAR EM OUTRO MOMENTO"/>
    <s v="AGENDAMENTO"/>
    <x v="2"/>
    <m/>
    <m/>
    <n v="43999515236"/>
    <n v="43999515236"/>
    <d v="2022-04-14T19:00:00"/>
    <s v="Cacau_CA_06.04"/>
    <n v="1.64996509010398E+16"/>
    <s v="Preditivo"/>
    <n v="10739"/>
    <s v="CACAU SHOW CA"/>
    <s v="Não"/>
    <m/>
    <m/>
    <m/>
    <m/>
    <m/>
    <m/>
    <s v="TAMIRIS SILVEIRA DE SOUZA"/>
    <n v="60011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6"/>
    <n v="0.70486111111111116"/>
    <d v="1899-12-30T00:01:28"/>
    <x v="5"/>
    <x v="5"/>
    <s v="15"/>
    <x v="1"/>
    <x v="1"/>
    <n v="8564763"/>
    <n v="23416708"/>
    <d v="2022-04-14T16:55:04"/>
    <d v="2022-04-14T16:56:32"/>
    <x v="1"/>
    <s v="JOHN WESLEY PEREIRA PAVAO"/>
    <n v="17284"/>
    <s v="SARAH DE SOUSA PEREIRA"/>
    <x v="1"/>
    <s v="PEDIU PARA LIGAR EM OUTRO MOMENTO"/>
    <s v="AGENDAMENTO"/>
    <x v="2"/>
    <m/>
    <m/>
    <n v="15991586993"/>
    <n v="15991586993"/>
    <d v="2022-04-15T09:30:00"/>
    <s v="Cacau_CA_NEW_21.03"/>
    <n v="1.64996608611516E+16"/>
    <s v="Preditivo"/>
    <n v="10739"/>
    <s v="CACAU SHOW CA"/>
    <s v="Não"/>
    <m/>
    <m/>
    <m/>
    <m/>
    <m/>
    <m/>
    <s v="ALEX ANTONIO DE SOUZA"/>
    <n v="14169483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6"/>
    <n v="0.7055555555555556"/>
    <d v="1899-12-30T00:01:30"/>
    <x v="5"/>
    <x v="5"/>
    <s v="15"/>
    <x v="1"/>
    <x v="1"/>
    <n v="8564871"/>
    <n v="23416442"/>
    <d v="2022-04-14T16:56:52"/>
    <d v="2022-04-14T16:58:22"/>
    <x v="1"/>
    <s v="JOHN WESLEY PEREIRA PAVAO"/>
    <n v="17284"/>
    <s v="SARAH DE SOUSA PEREIRA"/>
    <x v="2"/>
    <s v="INSATISFEITO - CACAU"/>
    <s v="RECUSA"/>
    <x v="18"/>
    <m/>
    <m/>
    <n v="15997320132"/>
    <m/>
    <m/>
    <s v="Cacau_CA_NEW_21.03"/>
    <n v="1.64996619911657E+16"/>
    <s v="Preditivo"/>
    <n v="10739"/>
    <s v="CACAU SHOW CA"/>
    <s v="Não"/>
    <m/>
    <m/>
    <m/>
    <m/>
    <m/>
    <m/>
    <s v="VIVIANA PAZ DA SILVA"/>
    <n v="31725122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6"/>
    <n v="0.70763888888888893"/>
    <d v="1899-12-30T00:13:46"/>
    <x v="5"/>
    <x v="5"/>
    <s v="43"/>
    <x v="6"/>
    <x v="0"/>
    <n v="8565038"/>
    <n v="23417629"/>
    <d v="2022-04-14T16:59:25"/>
    <d v="2022-04-14T17:13:11"/>
    <x v="1"/>
    <s v="JOHN WESLEY PEREIRA PAVAO"/>
    <n v="17284"/>
    <s v="SARAH DE SOUSA PEREIRA"/>
    <x v="2"/>
    <s v="PROBLEMAS DE SAÚDE"/>
    <s v="RECUSA"/>
    <x v="8"/>
    <m/>
    <m/>
    <n v="43999642313"/>
    <m/>
    <m/>
    <s v="Cacau_CA_NEW_21.03"/>
    <n v="1.64996633811829E+16"/>
    <s v="Preditivo"/>
    <n v="10739"/>
    <s v="CACAU SHOW CA"/>
    <s v="Não"/>
    <m/>
    <m/>
    <m/>
    <m/>
    <m/>
    <m/>
    <s v="APARECIDA ROCHA RIBEIRO"/>
    <n v="5378808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7"/>
    <n v="0.71944444444444444"/>
    <d v="1899-12-30T00:04:51"/>
    <x v="5"/>
    <x v="5"/>
    <s v="43"/>
    <x v="6"/>
    <x v="0"/>
    <n v="8565902"/>
    <n v="23416511"/>
    <d v="2022-04-14T17:16:03"/>
    <d v="2022-04-14T17:20:54"/>
    <x v="1"/>
    <s v="JOHN WESLEY PEREIRA PAVAO"/>
    <n v="17284"/>
    <s v="SARAH DE SOUSA PEREIRA"/>
    <x v="0"/>
    <s v="CONFIRMOU PRESENÇA NA LOJA"/>
    <s v="ACEITE"/>
    <x v="0"/>
    <m/>
    <m/>
    <n v="43984180313"/>
    <m/>
    <m/>
    <s v="Cacau_CA_NEW_21.03"/>
    <n v="1.64996734412229E+16"/>
    <s v="Preditivo"/>
    <n v="10739"/>
    <s v="CACAU SHOW CA"/>
    <s v="Não"/>
    <m/>
    <m/>
    <m/>
    <m/>
    <m/>
    <m/>
    <s v="JOSELMA DA SILVA BRITO"/>
    <n v="565349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8"/>
    <n v="0.73611111111111116"/>
    <d v="1899-12-30T00:02:06"/>
    <x v="5"/>
    <x v="5"/>
    <s v="43"/>
    <x v="6"/>
    <x v="0"/>
    <n v="8567793"/>
    <n v="23416685"/>
    <d v="2022-04-14T17:40:33"/>
    <d v="2022-04-14T17:42:39"/>
    <x v="1"/>
    <s v="JOHN WESLEY PEREIRA PAVAO"/>
    <n v="17284"/>
    <s v="SARAH DE SOUSA PEREIRA"/>
    <x v="2"/>
    <s v="DESISTIU DE SER REVENDEDOR"/>
    <s v="RECUSA"/>
    <x v="16"/>
    <m/>
    <m/>
    <n v="43996042827"/>
    <m/>
    <m/>
    <s v="Cacau_CA_NEW_21.03"/>
    <n v="1.64996881213845E+16"/>
    <s v="Preditivo"/>
    <n v="10739"/>
    <s v="CACAU SHOW CA"/>
    <s v="Não"/>
    <m/>
    <m/>
    <m/>
    <m/>
    <m/>
    <m/>
    <s v="ANDRÃƒÆ’Ã¢â‚¬Â° SCATAMBURGO NASCIMENTO"/>
    <n v="11458177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9"/>
    <n v="0.75347222222222221"/>
    <d v="1899-12-30T00:08:05"/>
    <x v="5"/>
    <x v="5"/>
    <s v="43"/>
    <x v="6"/>
    <x v="0"/>
    <n v="8569641"/>
    <n v="23417429"/>
    <d v="2022-04-14T18:05:21"/>
    <d v="2022-04-14T18:13:26"/>
    <x v="1"/>
    <s v="JOHN WESLEY PEREIRA PAVAO"/>
    <n v="17284"/>
    <s v="SARAH DE SOUSA PEREIRA"/>
    <x v="2"/>
    <s v="DESISTIU DE SER REVENDEDOR"/>
    <s v="RECUSA"/>
    <x v="16"/>
    <m/>
    <m/>
    <n v="43996026053"/>
    <m/>
    <m/>
    <s v="Cacau_CA_NEW_21.03"/>
    <n v="1.64997030615439E+16"/>
    <s v="Preditivo"/>
    <n v="10739"/>
    <s v="CACAU SHOW CA"/>
    <s v="Não"/>
    <m/>
    <m/>
    <m/>
    <m/>
    <m/>
    <m/>
    <s v="ANDRÃƒÆ’Ã¢â‚¬Â° LUIZ DE MELLO"/>
    <n v="42046269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9"/>
    <n v="0.7597222222222223"/>
    <d v="1899-12-30T00:04:12"/>
    <x v="5"/>
    <x v="5"/>
    <s v="43"/>
    <x v="6"/>
    <x v="0"/>
    <n v="8570311"/>
    <n v="23416292"/>
    <d v="2022-04-14T18:14:54"/>
    <d v="2022-04-14T18:19:06"/>
    <x v="1"/>
    <s v="JOHN WESLEY PEREIRA PAVAO"/>
    <n v="17284"/>
    <s v="SARAH DE SOUSA PEREIRA"/>
    <x v="2"/>
    <s v="JÁ COMPROU"/>
    <s v="RECUSA"/>
    <x v="6"/>
    <m/>
    <m/>
    <n v="43988336068"/>
    <m/>
    <m/>
    <s v="Cacau_CA_NEW_21.03"/>
    <n v="1.64997087416293E+16"/>
    <s v="Preditivo"/>
    <n v="10739"/>
    <s v="CACAU SHOW CA"/>
    <s v="Não"/>
    <m/>
    <m/>
    <m/>
    <m/>
    <m/>
    <m/>
    <s v="LUCIANE BOQUIO MOREIRA"/>
    <n v="61363559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9"/>
    <n v="0.76736111111111116"/>
    <d v="1899-12-30T00:01:04"/>
    <x v="5"/>
    <x v="5"/>
    <s v="15"/>
    <x v="1"/>
    <x v="1"/>
    <n v="8571123"/>
    <n v="23416736"/>
    <d v="2022-04-14T18:25:53"/>
    <d v="2022-04-14T18:26:57"/>
    <x v="1"/>
    <s v="JOHN WESLEY PEREIRA PAVAO"/>
    <n v="17284"/>
    <s v="SARAH DE SOUSA PEREIRA"/>
    <x v="1"/>
    <s v="PEDIU PARA LIGAR EM OUTRO MOMENTO"/>
    <s v="AGENDAMENTO"/>
    <x v="2"/>
    <m/>
    <m/>
    <n v="15991457237"/>
    <n v="15991457237"/>
    <d v="2022-04-14T19:15:00"/>
    <s v="Cacau_CA_NEW_21.03"/>
    <n v="1.64997153917095E+16"/>
    <s v="Preditivo"/>
    <n v="10739"/>
    <s v="CACAU SHOW CA"/>
    <s v="Não"/>
    <m/>
    <m/>
    <m/>
    <m/>
    <m/>
    <m/>
    <s v="LUANA IARA TOLEDO DOS SANTOS"/>
    <n v="34116140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20"/>
    <n v="0.77986111111111101"/>
    <d v="1899-12-30T00:01:25"/>
    <x v="5"/>
    <x v="5"/>
    <s v="15"/>
    <x v="1"/>
    <x v="1"/>
    <n v="8572362"/>
    <n v="23417574"/>
    <d v="2022-04-14T18:43:06"/>
    <d v="2022-04-14T18:44:31"/>
    <x v="1"/>
    <s v="JOHN WESLEY PEREIRA PAVAO"/>
    <n v="17284"/>
    <s v="SARAH DE SOUSA PEREIRA"/>
    <x v="1"/>
    <s v="PEDIU PARA LIGAR EM OUTRO MOMENTO"/>
    <s v="AGENDAMENTO"/>
    <x v="2"/>
    <m/>
    <m/>
    <n v="15991239322"/>
    <n v="15991239322"/>
    <d v="2022-04-15T09:00:00"/>
    <s v="Cacau_CA_NEW_21.03"/>
    <n v="1.64997257018359E+16"/>
    <s v="Preditivo"/>
    <n v="10739"/>
    <s v="CACAU SHOW CA"/>
    <s v="Não"/>
    <m/>
    <m/>
    <m/>
    <m/>
    <m/>
    <m/>
    <s v="MAIRA APARECIDA DA SILVA DE CARVALHO"/>
    <n v="327392078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20"/>
    <n v="0.78263888888888899"/>
    <d v="1899-12-30T00:00:41"/>
    <x v="5"/>
    <x v="5"/>
    <s v="43"/>
    <x v="6"/>
    <x v="0"/>
    <n v="8572589"/>
    <n v="23417148"/>
    <d v="2022-04-14T18:47:13"/>
    <d v="2022-04-14T18:47:54"/>
    <x v="1"/>
    <s v="JOHN WESLEY PEREIRA PAVAO"/>
    <n v="17284"/>
    <s v="SARAH DE SOUSA PEREIRA"/>
    <x v="1"/>
    <s v="PEDIU PARA LIGAR EM OUTRO MOMENTO"/>
    <s v="AGENDAMENTO"/>
    <x v="2"/>
    <m/>
    <m/>
    <n v="43991965419"/>
    <n v="43991965419"/>
    <d v="2022-04-15T09:00:00"/>
    <s v="Cacau_CA_NEW_21.03"/>
    <n v="1.64997281618518E+16"/>
    <s v="Preditivo"/>
    <n v="10739"/>
    <s v="CACAU SHOW CA"/>
    <s v="Não"/>
    <m/>
    <m/>
    <m/>
    <m/>
    <m/>
    <m/>
    <s v="NILSON BALLONECKER SANTOS"/>
    <n v="3100585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20"/>
    <n v="0.78333333333333333"/>
    <d v="1899-12-30T00:00:47"/>
    <x v="5"/>
    <x v="5"/>
    <s v="15"/>
    <x v="1"/>
    <x v="1"/>
    <n v="8572703"/>
    <n v="23416700"/>
    <d v="2022-04-14T18:48:58"/>
    <d v="2022-04-14T18:49:45"/>
    <x v="1"/>
    <s v="JOHN WESLEY PEREIRA PAVAO"/>
    <n v="17284"/>
    <s v="SARAH DE SOUSA PEREIRA"/>
    <x v="2"/>
    <s v="DESISTIU DE SER REVENDEDOR"/>
    <s v="RECUSA"/>
    <x v="16"/>
    <m/>
    <m/>
    <n v="15991459774"/>
    <m/>
    <m/>
    <s v="Cacau_CA_NEW_21.03"/>
    <n v="1.64997291818637E+16"/>
    <s v="Preditivo"/>
    <n v="10739"/>
    <s v="CACAU SHOW CA"/>
    <s v="Não"/>
    <m/>
    <m/>
    <m/>
    <m/>
    <m/>
    <m/>
    <s v="MARCOS ANTONIO DINIZ SCATOLA"/>
    <n v="13615732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21"/>
    <n v="0.80138888888888893"/>
    <d v="1899-12-30T00:01:02"/>
    <x v="5"/>
    <x v="5"/>
    <s v="11"/>
    <x v="1"/>
    <x v="1"/>
    <n v="8573618"/>
    <n v="23416953"/>
    <d v="2022-04-14T19:14:04"/>
    <d v="2022-04-14T19:15:06"/>
    <x v="1"/>
    <s v="JOHN WESLEY PEREIRA PAVAO"/>
    <n v="17284"/>
    <s v="SARAH DE SOUSA PEREIRA"/>
    <x v="1"/>
    <s v="PEDIU PARA LIGAR EM OUTRO MOMENTO"/>
    <s v="AGENDAMENTO"/>
    <x v="2"/>
    <m/>
    <m/>
    <n v="11953332276"/>
    <n v="11953332276"/>
    <d v="2022-04-18T13:00:00"/>
    <s v="Cacau_CA_NEW_21.03"/>
    <n v="1.64997441719565E+16"/>
    <s v="Preditivo"/>
    <n v="10739"/>
    <s v="CACAU SHOW CA"/>
    <s v="Não"/>
    <m/>
    <m/>
    <m/>
    <m/>
    <m/>
    <m/>
    <s v="ADRIANA  MARTINS  CARVALHO"/>
    <n v="2285909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n v="0.35138888888888892"/>
    <d v="1899-12-30T00:04:54"/>
    <x v="5"/>
    <x v="0"/>
    <s v="71"/>
    <x v="12"/>
    <x v="3"/>
    <n v="8579956"/>
    <n v="25451025"/>
    <d v="2022-04-15T08:26:20"/>
    <d v="2022-04-15T08:31:14"/>
    <x v="1"/>
    <s v="JOHN WESLEY PEREIRA PAVAO"/>
    <n v="17284"/>
    <s v="SARAH DE SOUSA PEREIRA"/>
    <x v="0"/>
    <s v="CONFIRMOU PRESENÇA NA LOJA"/>
    <s v="ACEITE"/>
    <x v="0"/>
    <m/>
    <m/>
    <n v="71987798112"/>
    <m/>
    <m/>
    <s v="Cacau_CA_06.04"/>
    <n v="16500219654824"/>
    <s v="Preditivo"/>
    <n v="10739"/>
    <s v="CACAU SHOW CA"/>
    <s v="Não"/>
    <m/>
    <m/>
    <m/>
    <m/>
    <m/>
    <m/>
    <s v="FRANCILEIA ALMEIDA SANTOS ISABEL"/>
    <n v="1955188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n v="0.35138888888888892"/>
    <d v="1899-12-30T00:00:52"/>
    <x v="4"/>
    <x v="0"/>
    <s v="43"/>
    <x v="6"/>
    <x v="0"/>
    <n v="8579959"/>
    <n v="25451278"/>
    <d v="2022-04-15T08:26:54"/>
    <d v="2022-04-15T08:27:46"/>
    <x v="1"/>
    <s v="THALITA SILVA DOS SANTOS"/>
    <n v="17719"/>
    <s v="SARAH DE SOUSA PEREIRA"/>
    <x v="1"/>
    <s v="PEDIU PARA LIGAR EM OUTRO MOMENTO"/>
    <s v="AGENDAMENTO"/>
    <x v="2"/>
    <m/>
    <m/>
    <n v="43996257654"/>
    <n v="43996257654"/>
    <d v="2022-04-15T09:30:00"/>
    <s v="Cacau_CA_06.04"/>
    <n v="16500219865484"/>
    <s v="Preditivo"/>
    <n v="10739"/>
    <s v="CACAU SHOW CA"/>
    <s v="Não"/>
    <m/>
    <m/>
    <m/>
    <m/>
    <m/>
    <m/>
    <s v="MARA RUBIA BRENZAN ALVIN"/>
    <n v="30042989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n v="0.3527777777777778"/>
    <d v="1899-12-30T00:00:24"/>
    <x v="3"/>
    <x v="0"/>
    <s v="43"/>
    <x v="6"/>
    <x v="0"/>
    <n v="8579961"/>
    <n v="25450874"/>
    <d v="2022-04-15T08:28:25"/>
    <d v="2022-04-15T08:28:49"/>
    <x v="1"/>
    <s v="YANE ALVES SILVA RIBEIRO"/>
    <n v="17285"/>
    <s v="SARAH DE SOUSA PEREIRA"/>
    <x v="1"/>
    <s v="PEDIU PARA LIGAR EM OUTRO MOMENTO"/>
    <s v="AGENDAMENTO"/>
    <x v="2"/>
    <m/>
    <m/>
    <n v="43991332759"/>
    <n v="43991332759"/>
    <d v="2022-04-15T10:30:00"/>
    <s v="Cacau_CA_06.04"/>
    <n v="16500220497394"/>
    <s v="Preditivo"/>
    <n v="10739"/>
    <s v="CACAU SHOW CA"/>
    <s v="Não"/>
    <m/>
    <m/>
    <m/>
    <m/>
    <m/>
    <m/>
    <s v="THAMARA PAULADA CUNHA"/>
    <n v="6044628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1"/>
    <n v="0.35555555555555557"/>
    <d v="1899-12-30T00:01:23"/>
    <x v="3"/>
    <x v="0"/>
    <s v="15"/>
    <x v="1"/>
    <x v="1"/>
    <n v="8579972"/>
    <n v="25451822"/>
    <d v="2022-04-15T08:32:11"/>
    <d v="2022-04-15T08:33:34"/>
    <x v="1"/>
    <s v="YANE ALVES SILVA RIBEIRO"/>
    <n v="17285"/>
    <s v="SARAH DE SOUSA PEREIRA"/>
    <x v="1"/>
    <s v="CLIENTE VAI ANALISAR A PROPOSTA"/>
    <s v="AGENDAMENTO"/>
    <x v="5"/>
    <m/>
    <m/>
    <n v="15991272721"/>
    <n v="15991272721"/>
    <d v="2022-04-29T09:02:00"/>
    <s v="Cacau_CA_06.04"/>
    <n v="165002231212824"/>
    <s v="Preditivo"/>
    <n v="10739"/>
    <s v="CACAU SHOW CA"/>
    <s v="Não"/>
    <m/>
    <m/>
    <m/>
    <m/>
    <m/>
    <m/>
    <s v="MARCIA TOSCANO DA SILVA"/>
    <n v="130180988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1"/>
    <n v="0.35555555555555557"/>
    <d v="1899-12-30T00:02:55"/>
    <x v="4"/>
    <x v="0"/>
    <s v="43"/>
    <x v="6"/>
    <x v="0"/>
    <n v="8579974"/>
    <n v="25450912"/>
    <d v="2022-04-15T08:32:46"/>
    <d v="2022-04-15T08:35:41"/>
    <x v="1"/>
    <s v="THALITA SILVA DOS SANTOS"/>
    <n v="17719"/>
    <s v="SARAH DE SOUSA PEREIRA"/>
    <x v="1"/>
    <s v="SOBRE HORÁRIOS DE ATENDIMENTO"/>
    <s v="AGENDAMENTO"/>
    <x v="5"/>
    <m/>
    <m/>
    <n v="43999583370"/>
    <n v="43999583370"/>
    <d v="2022-04-15T09:05:00"/>
    <s v="Cacau_CA_06.04"/>
    <n v="165002235413604"/>
    <s v="Preditivo"/>
    <n v="10739"/>
    <s v="CACAU SHOW CA"/>
    <s v="Não"/>
    <m/>
    <m/>
    <m/>
    <m/>
    <m/>
    <m/>
    <s v="PAULA DUARTE"/>
    <n v="6653350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1"/>
    <n v="0.35625000000000001"/>
    <d v="1899-12-30T00:01:40"/>
    <x v="3"/>
    <x v="0"/>
    <s v="15"/>
    <x v="1"/>
    <x v="1"/>
    <n v="8579975"/>
    <n v="23417277"/>
    <d v="2022-04-15T08:33:44"/>
    <d v="2022-04-15T08:35:24"/>
    <x v="1"/>
    <s v="YANE ALVES SILVA RIBEIRO"/>
    <n v="17285"/>
    <s v="SARAH DE SOUSA PEREIRA"/>
    <x v="1"/>
    <s v="CLIENTE VAI ANALISAR A PROPOSTA"/>
    <s v="AGENDAMENTO"/>
    <x v="5"/>
    <m/>
    <m/>
    <n v="15991139860"/>
    <n v="15991139860"/>
    <d v="2022-04-30T09:04:00"/>
    <s v="Cacau_CA_NEW_21.03"/>
    <n v="165002240414364"/>
    <s v="Preditivo"/>
    <n v="10739"/>
    <s v="CACAU SHOW CA"/>
    <s v="Não"/>
    <m/>
    <m/>
    <m/>
    <m/>
    <m/>
    <m/>
    <s v="ELOISE PAULA GONZÃƒÆ’Ã‚ÂLES"/>
    <n v="15672955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1"/>
    <n v="0.3576388888888889"/>
    <d v="1899-12-30T00:05:08"/>
    <x v="5"/>
    <x v="0"/>
    <s v="43"/>
    <x v="6"/>
    <x v="0"/>
    <n v="8579977"/>
    <n v="25451808"/>
    <d v="2022-04-15T08:35:05"/>
    <d v="2022-04-15T08:40:13"/>
    <x v="1"/>
    <s v="JOHN WESLEY PEREIRA PAVAO"/>
    <n v="17284"/>
    <s v="SARAH DE SOUSA PEREIRA"/>
    <x v="2"/>
    <s v="JÁ COMPROU"/>
    <s v="RECUSA"/>
    <x v="6"/>
    <m/>
    <m/>
    <n v="43991398014"/>
    <m/>
    <m/>
    <s v="Cacau_CA_06.04"/>
    <n v="165002249316494"/>
    <s v="Preditivo"/>
    <n v="10739"/>
    <s v="CACAU SHOW CA"/>
    <s v="Não"/>
    <m/>
    <m/>
    <m/>
    <m/>
    <m/>
    <m/>
    <s v="CINTIA K MAKIMOTO"/>
    <n v="93462573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1"/>
    <n v="0.36041666666666666"/>
    <d v="1899-12-30T00:01:55"/>
    <x v="4"/>
    <x v="0"/>
    <s v="15"/>
    <x v="1"/>
    <x v="1"/>
    <n v="8579983"/>
    <n v="23416924"/>
    <d v="2022-04-15T08:39:34"/>
    <d v="2022-04-15T08:41:29"/>
    <x v="1"/>
    <s v="THALITA SILVA DOS SANTOS"/>
    <n v="17719"/>
    <s v="SARAH DE SOUSA PEREIRA"/>
    <x v="1"/>
    <s v="PEDIU PARA LIGAR EM OUTRO MOMENTO"/>
    <s v="AGENDAMENTO"/>
    <x v="2"/>
    <m/>
    <m/>
    <n v="15997777140"/>
    <n v="15997777140"/>
    <d v="2022-04-15T09:11:00"/>
    <s v="Cacau_CA_NEW_21.03"/>
    <n v="165002276024434"/>
    <s v="Preditivo"/>
    <n v="10739"/>
    <s v="CACAU SHOW CA"/>
    <s v="Não"/>
    <m/>
    <m/>
    <m/>
    <m/>
    <m/>
    <m/>
    <s v="ALEXANDRE REZENDE DOS ANJOS"/>
    <n v="17726333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1"/>
    <n v="0.36249999999999999"/>
    <d v="1899-12-30T00:01:27"/>
    <x v="5"/>
    <x v="0"/>
    <s v="43"/>
    <x v="6"/>
    <x v="0"/>
    <n v="8580021"/>
    <n v="23417691"/>
    <d v="2022-04-15T08:42:45"/>
    <d v="2022-04-15T08:44:12"/>
    <x v="1"/>
    <s v="JOHN WESLEY PEREIRA PAVAO"/>
    <n v="17284"/>
    <s v="SARAH DE SOUSA PEREIRA"/>
    <x v="1"/>
    <s v="PEDIU PARA LIGAR EM OUTRO MOMENTO"/>
    <s v="AGENDAMENTO"/>
    <x v="2"/>
    <m/>
    <m/>
    <n v="43999504068"/>
    <n v="43999504068"/>
    <d v="2022-04-15T12:00:00"/>
    <s v="Cacau_CA_NEW_21.03"/>
    <n v="165002294329784"/>
    <s v="Preditivo"/>
    <n v="10739"/>
    <s v="CACAU SHOW CA"/>
    <s v="Não"/>
    <m/>
    <m/>
    <m/>
    <m/>
    <m/>
    <m/>
    <s v="MAIKOON BRANCO"/>
    <n v="6744898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1"/>
    <n v="0.37083333333333335"/>
    <d v="1899-12-30T00:01:09"/>
    <x v="3"/>
    <x v="0"/>
    <s v="15"/>
    <x v="1"/>
    <x v="1"/>
    <n v="8580413"/>
    <n v="25451202"/>
    <d v="2022-04-15T08:54:12"/>
    <d v="2022-04-15T08:55:21"/>
    <x v="1"/>
    <s v="YANE ALVES SILVA RIBEIRO"/>
    <n v="17285"/>
    <s v="SARAH DE SOUSA PEREIRA"/>
    <x v="1"/>
    <s v="PEDIU PARA LIGAR EM OUTRO MOMENTO"/>
    <s v="AGENDAMENTO"/>
    <x v="2"/>
    <m/>
    <m/>
    <n v="15998070415"/>
    <n v="15998070415"/>
    <d v="2022-04-15T13:00:00"/>
    <s v="Cacau_CA_06.04"/>
    <n v="165002363347594"/>
    <s v="Preditivo"/>
    <n v="10739"/>
    <s v="CACAU SHOW CA"/>
    <s v="Não"/>
    <m/>
    <m/>
    <m/>
    <m/>
    <m/>
    <m/>
    <s v="MAIRA MILENA DE OLIVEIRA MORAIS"/>
    <n v="36590154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1"/>
    <n v="0.37152777777777773"/>
    <d v="1899-12-30T00:00:42"/>
    <x v="5"/>
    <x v="0"/>
    <s v="15"/>
    <x v="1"/>
    <x v="1"/>
    <n v="8580470"/>
    <n v="23417346"/>
    <d v="2022-04-15T08:55:28"/>
    <d v="2022-04-15T08:56:10"/>
    <x v="1"/>
    <s v="JOHN WESLEY PEREIRA PAVAO"/>
    <n v="17284"/>
    <s v="SARAH DE SOUSA PEREIRA"/>
    <x v="1"/>
    <s v="PEDIU PARA LIGAR EM OUTRO MOMENTO"/>
    <s v="AGENDAMENTO"/>
    <x v="2"/>
    <m/>
    <m/>
    <n v="15997639958"/>
    <n v="15997639958"/>
    <d v="2022-04-15T09:26:00"/>
    <s v="Cacau_CA_NEW_21.03"/>
    <n v="165002370249814"/>
    <s v="Preditivo"/>
    <n v="10739"/>
    <s v="CACAU SHOW CA"/>
    <s v="Não"/>
    <m/>
    <m/>
    <m/>
    <m/>
    <m/>
    <m/>
    <s v="KELLY VIEIRA FELIX"/>
    <n v="38648689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1"/>
    <n v="0.37152777777777773"/>
    <d v="1899-12-30T00:03:40"/>
    <x v="3"/>
    <x v="0"/>
    <s v="15"/>
    <x v="1"/>
    <x v="1"/>
    <n v="8580479"/>
    <n v="25451659"/>
    <d v="2022-04-15T08:55:41"/>
    <d v="2022-04-15T08:59:21"/>
    <x v="1"/>
    <s v="YANE ALVES SILVA RIBEIRO"/>
    <n v="17285"/>
    <s v="SARAH DE SOUSA PEREIRA"/>
    <x v="0"/>
    <s v="CONFIRMOU PRESENÇA NA LOJA"/>
    <s v="ACEITE"/>
    <x v="0"/>
    <m/>
    <m/>
    <n v="15991461575"/>
    <m/>
    <m/>
    <s v="Cacau_CA_06.04"/>
    <n v="165002372150474"/>
    <s v="Preditivo"/>
    <n v="10739"/>
    <s v="CACAU SHOW CA"/>
    <s v="Não"/>
    <m/>
    <m/>
    <m/>
    <m/>
    <m/>
    <m/>
    <s v="CARMEN VERENICE DE BARROS BUENO"/>
    <n v="226887118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"/>
    <n v="0.37916666666666665"/>
    <d v="1899-12-30T00:02:15"/>
    <x v="3"/>
    <x v="0"/>
    <s v="15"/>
    <x v="1"/>
    <x v="1"/>
    <n v="8581216"/>
    <n v="23416472"/>
    <d v="2022-04-15T09:06:17"/>
    <d v="2022-04-15T09:08:32"/>
    <x v="1"/>
    <s v="YANE ALVES SILVA RIBEIRO"/>
    <n v="17285"/>
    <s v="SARAH DE SOUSA PEREIRA"/>
    <x v="2"/>
    <s v="DESISTIU DE SER REVENDEDOR"/>
    <s v="RECUSA"/>
    <x v="16"/>
    <m/>
    <m/>
    <n v="15997928976"/>
    <m/>
    <m/>
    <s v="Cacau_CA_NEW_21.03"/>
    <n v="165002435673414"/>
    <s v="Preditivo"/>
    <n v="10739"/>
    <s v="CACAU SHOW CA"/>
    <s v="Não"/>
    <m/>
    <m/>
    <m/>
    <m/>
    <m/>
    <m/>
    <s v="LETICIA RODRIGUES DA SILVA"/>
    <n v="363276209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"/>
    <n v="0.38055555555555554"/>
    <d v="1899-12-30T00:02:30"/>
    <x v="4"/>
    <x v="0"/>
    <s v="15"/>
    <x v="1"/>
    <x v="1"/>
    <n v="8581437"/>
    <n v="23417703"/>
    <d v="2022-04-15T09:08:32"/>
    <d v="2022-04-15T09:11:02"/>
    <x v="1"/>
    <s v="THALITA SILVA DOS SANTOS"/>
    <n v="17719"/>
    <s v="SARAH DE SOUSA PEREIRA"/>
    <x v="1"/>
    <s v="CLIENTE VAI ANALISAR A PROPOSTA"/>
    <s v="AGENDAMENTO"/>
    <x v="5"/>
    <m/>
    <m/>
    <n v="15997880007"/>
    <n v="15997880007"/>
    <d v="2022-04-18T09:00:00"/>
    <s v="Cacau_CA_NEW_21.03"/>
    <n v="165002449880284"/>
    <s v="Preditivo"/>
    <n v="10739"/>
    <s v="CACAU SHOW CA"/>
    <s v="Não"/>
    <m/>
    <m/>
    <m/>
    <m/>
    <m/>
    <m/>
    <s v="JOSÃƒÆ’Ã¢â‚¬Â° ROBERTO HUMMEL JUNIOR"/>
    <n v="719414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"/>
    <n v="0.38541666666666669"/>
    <d v="1899-12-30T00:03:21"/>
    <x v="5"/>
    <x v="0"/>
    <s v="15"/>
    <x v="1"/>
    <x v="1"/>
    <n v="8582192"/>
    <n v="23417820"/>
    <d v="2022-04-15T09:15:18"/>
    <d v="2022-04-15T09:18:39"/>
    <x v="1"/>
    <s v="JOHN WESLEY PEREIRA PAVAO"/>
    <n v="17284"/>
    <s v="SARAH DE SOUSA PEREIRA"/>
    <x v="1"/>
    <s v="PEDIU PARA LIGAR EM OUTRO MOMENTO"/>
    <s v="AGENDAMENTO"/>
    <x v="2"/>
    <m/>
    <m/>
    <n v="15997095183"/>
    <n v="15997095183"/>
    <d v="2022-04-15T10:00:00"/>
    <s v="Cacau_CA_NEW_21.03"/>
    <n v="165002488798404"/>
    <s v="Preditivo"/>
    <n v="10739"/>
    <s v="CACAU SHOW CA"/>
    <s v="Não"/>
    <m/>
    <m/>
    <m/>
    <m/>
    <m/>
    <m/>
    <s v="SAMANTA DE CASSIA OLIVEIRA BIAZOTTI PASQ"/>
    <n v="36533411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"/>
    <n v="0.38750000000000001"/>
    <d v="1899-12-30T00:00:24"/>
    <x v="5"/>
    <x v="0"/>
    <s v="43"/>
    <x v="6"/>
    <x v="0"/>
    <n v="8582524"/>
    <n v="23416850"/>
    <d v="2022-04-15T09:18:40"/>
    <d v="2022-04-15T09:19:04"/>
    <x v="1"/>
    <s v="JOHN WESLEY PEREIRA PAVAO"/>
    <n v="17284"/>
    <s v="SARAH DE SOUSA PEREIRA"/>
    <x v="2"/>
    <s v="DESISTIU DE SER REVENDEDOR"/>
    <s v="RECUSA"/>
    <x v="16"/>
    <m/>
    <m/>
    <n v="43991314547"/>
    <m/>
    <m/>
    <s v="Cacau_CA_NEW_21.03"/>
    <n v="1650025001105270"/>
    <s v="Preditivo"/>
    <n v="10739"/>
    <s v="CACAU SHOW CA"/>
    <s v="Não"/>
    <m/>
    <m/>
    <m/>
    <m/>
    <m/>
    <m/>
    <s v="ROSIMEIRE APARECIDA MANTOVANI"/>
    <n v="2360200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"/>
    <n v="0.38819444444444445"/>
    <d v="1899-12-30T00:02:29"/>
    <x v="3"/>
    <x v="0"/>
    <s v="15"/>
    <x v="1"/>
    <x v="1"/>
    <n v="8582608"/>
    <n v="25451481"/>
    <d v="2022-04-15T09:19:24"/>
    <d v="2022-04-15T09:21:53"/>
    <x v="1"/>
    <s v="YANE ALVES SILVA RIBEIRO"/>
    <n v="17285"/>
    <s v="SARAH DE SOUSA PEREIRA"/>
    <x v="0"/>
    <s v="CONFIRMOU PRESENÇA NA LOJA"/>
    <s v="ACEITE"/>
    <x v="0"/>
    <m/>
    <m/>
    <n v="15988261997"/>
    <m/>
    <m/>
    <s v="Cacau_CA_06.04"/>
    <n v="1650025144114520"/>
    <s v="Preditivo"/>
    <n v="10739"/>
    <s v="CACAU SHOW CA"/>
    <s v="Não"/>
    <m/>
    <m/>
    <m/>
    <m/>
    <m/>
    <m/>
    <s v="BIANCA DOS SANTOS"/>
    <n v="41562735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"/>
    <n v="0.39027777777777778"/>
    <d v="1899-12-30T00:02:47"/>
    <x v="5"/>
    <x v="0"/>
    <s v="43"/>
    <x v="6"/>
    <x v="0"/>
    <n v="8583002"/>
    <n v="23417687"/>
    <d v="2022-04-15T09:22:41"/>
    <d v="2022-04-15T09:25:28"/>
    <x v="1"/>
    <s v="JOHN WESLEY PEREIRA PAVAO"/>
    <n v="17284"/>
    <s v="SARAH DE SOUSA PEREIRA"/>
    <x v="2"/>
    <s v="DESISTIU DE SER REVENDEDOR"/>
    <s v="RECUSA"/>
    <x v="16"/>
    <m/>
    <m/>
    <n v="43996874581"/>
    <m/>
    <m/>
    <s v="Cacau_CA_NEW_21.03"/>
    <n v="1650025344125730"/>
    <s v="Preditivo"/>
    <n v="10739"/>
    <s v="CACAU SHOW CA"/>
    <s v="Não"/>
    <m/>
    <m/>
    <m/>
    <m/>
    <m/>
    <m/>
    <s v="NATANI ISABELI DE MOURA DE SOUZA"/>
    <n v="656845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"/>
    <n v="0.39097222222222222"/>
    <d v="1899-12-30T00:01:22"/>
    <x v="3"/>
    <x v="0"/>
    <s v="71"/>
    <x v="12"/>
    <x v="3"/>
    <n v="8583087"/>
    <n v="23417098"/>
    <d v="2022-04-15T09:23:29"/>
    <d v="2022-04-15T09:24:51"/>
    <x v="1"/>
    <s v="YANE ALVES SILVA RIBEIRO"/>
    <n v="17285"/>
    <s v="SARAH DE SOUSA PEREIRA"/>
    <x v="2"/>
    <s v="DESISTIU DE SER REVENDEDOR"/>
    <s v="RECUSA"/>
    <x v="16"/>
    <m/>
    <m/>
    <n v="71987059970"/>
    <m/>
    <m/>
    <s v="Cacau_CA_NEW_21.03"/>
    <n v="1650025391128510"/>
    <s v="Preditivo"/>
    <n v="10739"/>
    <s v="CACAU SHOW CA"/>
    <s v="Não"/>
    <m/>
    <m/>
    <m/>
    <m/>
    <m/>
    <m/>
    <s v="DANIELA GUERREIRO SILVA"/>
    <n v="1751381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"/>
    <n v="0.3923611111111111"/>
    <d v="1899-12-30T00:02:13"/>
    <x v="4"/>
    <x v="0"/>
    <s v="43"/>
    <x v="6"/>
    <x v="0"/>
    <n v="8583257"/>
    <n v="25451807"/>
    <d v="2022-04-15T09:25:01"/>
    <d v="2022-04-15T09:27:14"/>
    <x v="1"/>
    <s v="THALITA SILVA DOS SANTOS"/>
    <n v="17719"/>
    <s v="SARAH DE SOUSA PEREIRA"/>
    <x v="1"/>
    <s v="CLIENTE VAI ANALISAR A PROPOSTA"/>
    <s v="AGENDAMENTO"/>
    <x v="5"/>
    <m/>
    <m/>
    <n v="43999508069"/>
    <n v="43999508069"/>
    <d v="2022-04-15T09:56:00"/>
    <s v="Cacau_CA_06.04"/>
    <n v="1650025485133530"/>
    <s v="Preditivo"/>
    <n v="10739"/>
    <s v="CACAU SHOW CA"/>
    <s v="Não"/>
    <m/>
    <m/>
    <m/>
    <m/>
    <m/>
    <m/>
    <s v="DEBORA CRISTINA ESTEVES DE CARVALHO"/>
    <n v="926572909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"/>
    <n v="0.3923611111111111"/>
    <d v="1899-12-30T00:03:10"/>
    <x v="3"/>
    <x v="0"/>
    <s v="43"/>
    <x v="6"/>
    <x v="0"/>
    <n v="8583272"/>
    <n v="23416286"/>
    <d v="2022-04-15T09:25:08"/>
    <d v="2022-04-15T09:28:18"/>
    <x v="1"/>
    <s v="YANE ALVES SILVA RIBEIRO"/>
    <n v="17285"/>
    <s v="SARAH DE SOUSA PEREIRA"/>
    <x v="2"/>
    <s v="DESISTIU DE SER REVENDEDOR"/>
    <s v="RECUSA"/>
    <x v="16"/>
    <m/>
    <m/>
    <n v="43988225544"/>
    <m/>
    <m/>
    <s v="Cacau_CA_NEW_21.03"/>
    <n v="1650025493133960"/>
    <s v="Preditivo"/>
    <n v="10739"/>
    <s v="CACAU SHOW CA"/>
    <s v="Não"/>
    <m/>
    <m/>
    <m/>
    <m/>
    <m/>
    <m/>
    <s v="ALINE MORENO NOIVO HENRIQUES"/>
    <n v="60544889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"/>
    <n v="0.39374999999999999"/>
    <d v="1899-12-30T00:02:38"/>
    <x v="5"/>
    <x v="0"/>
    <s v="43"/>
    <x v="6"/>
    <x v="0"/>
    <n v="8583579"/>
    <n v="23417051"/>
    <d v="2022-04-15T09:27:35"/>
    <d v="2022-04-15T09:30:13"/>
    <x v="1"/>
    <s v="JOHN WESLEY PEREIRA PAVAO"/>
    <n v="17284"/>
    <s v="SARAH DE SOUSA PEREIRA"/>
    <x v="1"/>
    <s v="PEDIU PARA LIGAR EM OUTRO MOMENTO"/>
    <s v="AGENDAMENTO"/>
    <x v="2"/>
    <m/>
    <m/>
    <n v="4332422570"/>
    <n v="4332422570"/>
    <d v="2022-04-18T09:58:00"/>
    <s v="Cacau_CA_NEW_21.03"/>
    <n v="1650025631144470"/>
    <s v="Preditivo"/>
    <n v="10739"/>
    <s v="CACAU SHOW CA"/>
    <s v="Não"/>
    <m/>
    <m/>
    <m/>
    <m/>
    <m/>
    <m/>
    <s v="ROBERTO DE ARUJO"/>
    <n v="6402943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"/>
    <n v="0.39513888888888887"/>
    <d v="1899-12-30T00:03:11"/>
    <x v="3"/>
    <x v="0"/>
    <s v="15"/>
    <x v="1"/>
    <x v="1"/>
    <n v="8583759"/>
    <n v="25451479"/>
    <d v="2022-04-15T09:29:14"/>
    <d v="2022-04-15T09:32:25"/>
    <x v="1"/>
    <s v="YANE ALVES SILVA RIBEIRO"/>
    <n v="17285"/>
    <s v="SARAH DE SOUSA PEREIRA"/>
    <x v="0"/>
    <s v="CONFIRMOU PRESENÇA NA LOJA"/>
    <s v="ACEITE"/>
    <x v="0"/>
    <m/>
    <m/>
    <n v="15991747939"/>
    <m/>
    <m/>
    <s v="Cacau_CA_06.04"/>
    <n v="1650025730149720"/>
    <s v="Preditivo"/>
    <n v="10739"/>
    <s v="CACAU SHOW CA"/>
    <s v="Não"/>
    <m/>
    <m/>
    <m/>
    <m/>
    <m/>
    <m/>
    <s v="THAIS FERNANDA GALLONETTI DE FARIA"/>
    <n v="41519723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3"/>
    <n v="0.3972222222222222"/>
    <d v="1899-12-30T00:01:10"/>
    <x v="5"/>
    <x v="0"/>
    <s v="15"/>
    <x v="1"/>
    <x v="1"/>
    <n v="8584064"/>
    <n v="23417539"/>
    <d v="2022-04-15T09:32:05"/>
    <d v="2022-04-15T09:33:15"/>
    <x v="1"/>
    <s v="JOHN WESLEY PEREIRA PAVAO"/>
    <n v="17284"/>
    <s v="SARAH DE SOUSA PEREIRA"/>
    <x v="1"/>
    <s v="PEDIU PARA LIGAR EM OUTRO MOMENTO"/>
    <s v="AGENDAMENTO"/>
    <x v="2"/>
    <m/>
    <m/>
    <n v="15996496385"/>
    <n v="15996496385"/>
    <d v="2022-04-18T15:00:00"/>
    <s v="Cacau_CA_NEW_21.03"/>
    <n v="1650025901157120"/>
    <s v="Preditivo"/>
    <n v="10739"/>
    <s v="CACAU SHOW CA"/>
    <s v="Não"/>
    <m/>
    <m/>
    <m/>
    <m/>
    <m/>
    <m/>
    <s v="CELIA DIAMANTINO OLIVEIRA"/>
    <n v="30813188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3"/>
    <n v="0.40208333333333335"/>
    <d v="1899-12-30T00:00:55"/>
    <x v="3"/>
    <x v="0"/>
    <s v="43"/>
    <x v="6"/>
    <x v="0"/>
    <n v="8584889"/>
    <n v="25451973"/>
    <d v="2022-04-15T09:39:25"/>
    <d v="2022-04-15T09:40:20"/>
    <x v="1"/>
    <s v="YANE ALVES SILVA RIBEIRO"/>
    <n v="17285"/>
    <s v="SARAH DE SOUSA PEREIRA"/>
    <x v="1"/>
    <s v="PEDIU PARA LIGAR EM OUTRO MOMENTO"/>
    <s v="AGENDAMENTO"/>
    <x v="2"/>
    <m/>
    <m/>
    <n v="43996243140"/>
    <n v="43996243140"/>
    <d v="2022-04-16T10:09:00"/>
    <s v="Cacau_CA_06.04"/>
    <n v="1650026347186510"/>
    <s v="Preditivo"/>
    <n v="10739"/>
    <s v="CACAU SHOW CA"/>
    <s v="Não"/>
    <m/>
    <m/>
    <m/>
    <m/>
    <m/>
    <m/>
    <s v="ROSANA ROQUE SOARES"/>
    <n v="6017116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3"/>
    <n v="0.40347222222222223"/>
    <d v="1899-12-30T00:01:53"/>
    <x v="5"/>
    <x v="0"/>
    <s v="15"/>
    <x v="1"/>
    <x v="1"/>
    <n v="8585208"/>
    <n v="23417931"/>
    <d v="2022-04-15T09:41:56"/>
    <d v="2022-04-15T09:43:49"/>
    <x v="1"/>
    <s v="JOHN WESLEY PEREIRA PAVAO"/>
    <n v="17284"/>
    <s v="SARAH DE SOUSA PEREIRA"/>
    <x v="2"/>
    <s v="BAIXA LUCRATIVIDADE"/>
    <s v="RECUSA"/>
    <x v="16"/>
    <m/>
    <m/>
    <n v="15920008207"/>
    <m/>
    <m/>
    <s v="Cacau_CA_NEW_21.03"/>
    <n v="1650026501198660"/>
    <s v="Preditivo"/>
    <n v="10739"/>
    <s v="CACAU SHOW CA"/>
    <s v="Não"/>
    <m/>
    <m/>
    <m/>
    <m/>
    <m/>
    <m/>
    <s v="SARA ALICE MENDES"/>
    <n v="36570515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3"/>
    <n v="0.40416666666666662"/>
    <d v="1899-12-30T00:01:12"/>
    <x v="3"/>
    <x v="0"/>
    <s v="15"/>
    <x v="1"/>
    <x v="1"/>
    <n v="8585234"/>
    <n v="23417678"/>
    <d v="2022-04-15T09:42:08"/>
    <d v="2022-04-15T09:43:20"/>
    <x v="1"/>
    <s v="YANE ALVES SILVA RIBEIRO"/>
    <n v="17285"/>
    <s v="SARAH DE SOUSA PEREIRA"/>
    <x v="2"/>
    <s v="JÁ COMPROU"/>
    <s v="RECUSA"/>
    <x v="6"/>
    <m/>
    <m/>
    <n v="15998534069"/>
    <m/>
    <m/>
    <s v="Cacau_CA_NEW_21.03"/>
    <n v="1650026522200170"/>
    <s v="Preditivo"/>
    <n v="10739"/>
    <s v="CACAU SHOW CA"/>
    <s v="Não"/>
    <m/>
    <m/>
    <m/>
    <m/>
    <m/>
    <m/>
    <s v="MARIA  DO SOCORRO SOUZA  LIMA"/>
    <n v="6279192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3"/>
    <n v="0.40486111111111112"/>
    <d v="1899-12-30T00:00:19"/>
    <x v="3"/>
    <x v="0"/>
    <s v="15"/>
    <x v="1"/>
    <x v="1"/>
    <n v="8585402"/>
    <n v="23416744"/>
    <d v="2022-04-15T09:43:22"/>
    <d v="2022-04-15T09:43:41"/>
    <x v="1"/>
    <s v="YANE ALVES SILVA RIBEIRO"/>
    <n v="17285"/>
    <s v="SARAH DE SOUSA PEREIRA"/>
    <x v="1"/>
    <s v="PEDIU PARA LIGAR EM OUTRO MOMENTO"/>
    <s v="AGENDAMENTO"/>
    <x v="2"/>
    <m/>
    <m/>
    <n v="15997872211"/>
    <n v="15997872211"/>
    <d v="2022-04-16T10:12:00"/>
    <s v="Cacau_CA_NEW_21.03"/>
    <n v="1650026534201120"/>
    <s v="Preditivo"/>
    <n v="10739"/>
    <s v="CACAU SHOW CA"/>
    <s v="Não"/>
    <m/>
    <m/>
    <m/>
    <m/>
    <m/>
    <m/>
    <s v="ANA MARIA"/>
    <n v="34834632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3"/>
    <n v="0.40833333333333338"/>
    <d v="1899-12-30T00:02:58"/>
    <x v="3"/>
    <x v="0"/>
    <s v="15"/>
    <x v="1"/>
    <x v="1"/>
    <n v="8586046"/>
    <n v="23417040"/>
    <d v="2022-04-15T09:48:08"/>
    <d v="2022-04-15T09:51:06"/>
    <x v="1"/>
    <s v="YANE ALVES SILVA RIBEIRO"/>
    <n v="17285"/>
    <s v="SARAH DE SOUSA PEREIRA"/>
    <x v="1"/>
    <s v="CLIENTE VAI ANALISAR A PROPOSTA"/>
    <s v="AGENDAMENTO"/>
    <x v="5"/>
    <m/>
    <m/>
    <n v="15988010322"/>
    <n v="15988010322"/>
    <d v="2022-05-04T10:19:00"/>
    <s v="Cacau_CA_NEW_21.03"/>
    <n v="1650026872226410"/>
    <s v="Preditivo"/>
    <n v="10739"/>
    <s v="CACAU SHOW CA"/>
    <s v="Não"/>
    <m/>
    <m/>
    <m/>
    <m/>
    <m/>
    <m/>
    <s v="EDNEIA MARIA COSTA FRONTEIRA"/>
    <n v="60290501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3"/>
    <n v="0.40972222222222227"/>
    <d v="1899-12-30T00:00:42"/>
    <x v="5"/>
    <x v="0"/>
    <s v="15"/>
    <x v="1"/>
    <x v="1"/>
    <n v="8586316"/>
    <n v="23417718"/>
    <d v="2022-04-15T09:50:11"/>
    <d v="2022-04-15T09:50:53"/>
    <x v="1"/>
    <s v="JOHN WESLEY PEREIRA PAVAO"/>
    <n v="17284"/>
    <s v="SARAH DE SOUSA PEREIRA"/>
    <x v="1"/>
    <s v="PEDIU PARA LIGAR EM OUTRO MOMENTO"/>
    <s v="AGENDAMENTO"/>
    <x v="2"/>
    <m/>
    <m/>
    <n v="15981163172"/>
    <n v="15981163172"/>
    <d v="2022-04-15T12:00:00"/>
    <s v="Cacau_CA_NEW_21.03"/>
    <n v="1650026989235940"/>
    <s v="Preditivo"/>
    <n v="10739"/>
    <s v="CACAU SHOW CA"/>
    <s v="Não"/>
    <m/>
    <m/>
    <m/>
    <m/>
    <m/>
    <m/>
    <s v="MARIA JOSÃƒÆ’Ã¢â‚¬Â° GICK DOS SANTOS"/>
    <n v="7711228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3"/>
    <n v="0.41388888888888892"/>
    <d v="1899-12-30T00:03:28"/>
    <x v="4"/>
    <x v="0"/>
    <s v="43"/>
    <x v="6"/>
    <x v="0"/>
    <n v="8587064"/>
    <n v="23416565"/>
    <d v="2022-04-15T09:56:00"/>
    <d v="2022-04-15T09:59:28"/>
    <x v="1"/>
    <s v="THALITA SILVA DOS SANTOS"/>
    <n v="17719"/>
    <s v="SARAH DE SOUSA PEREIRA"/>
    <x v="0"/>
    <s v="CONFIRMOU PRESENÇA NA LOJA"/>
    <s v="ACEITE"/>
    <x v="0"/>
    <m/>
    <m/>
    <n v="43984538902"/>
    <m/>
    <m/>
    <s v="Cacau_CA_NEW_21.03"/>
    <n v="1650027339262890"/>
    <s v="Preditivo"/>
    <n v="10739"/>
    <s v="CACAU SHOW CA"/>
    <s v="Não"/>
    <m/>
    <m/>
    <m/>
    <m/>
    <m/>
    <m/>
    <s v="GENILDA PEREIRA"/>
    <n v="77896190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3"/>
    <n v="0.41388888888888892"/>
    <d v="1899-12-30T00:25:02"/>
    <x v="5"/>
    <x v="0"/>
    <s v="15"/>
    <x v="1"/>
    <x v="1"/>
    <n v="8587182"/>
    <n v="23417664"/>
    <d v="2022-04-15T09:56:53"/>
    <d v="2022-04-15T10:21:55"/>
    <x v="1"/>
    <s v="JOHN WESLEY PEREIRA PAVAO"/>
    <n v="17284"/>
    <s v="SARAH DE SOUSA PEREIRA"/>
    <x v="0"/>
    <s v="CONFIRMOU PRESENÇA NA LOJA"/>
    <s v="ACEITE"/>
    <x v="0"/>
    <m/>
    <m/>
    <n v="15996663854"/>
    <m/>
    <m/>
    <s v="Cacau_CA_NEW_21.03"/>
    <n v="1650027393267100"/>
    <s v="Preditivo"/>
    <n v="10739"/>
    <s v="CACAU SHOW CA"/>
    <s v="Não"/>
    <m/>
    <m/>
    <m/>
    <m/>
    <m/>
    <m/>
    <s v="CLARA GORI DOS SANTOS"/>
    <n v="24555761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3"/>
    <n v="0.4152777777777778"/>
    <d v="1899-12-30T00:01:13"/>
    <x v="3"/>
    <x v="0"/>
    <s v="15"/>
    <x v="1"/>
    <x v="1"/>
    <n v="8587385"/>
    <n v="23416859"/>
    <d v="2022-04-15T09:58:25"/>
    <d v="2022-04-15T09:59:38"/>
    <x v="1"/>
    <s v="YANE ALVES SILVA RIBEIRO"/>
    <n v="17285"/>
    <s v="SARAH DE SOUSA PEREIRA"/>
    <x v="1"/>
    <s v="PEDIU PARA LIGAR EM OUTRO MOMENTO"/>
    <s v="AGENDAMENTO"/>
    <x v="2"/>
    <m/>
    <m/>
    <n v="15998321415"/>
    <n v="15998321415"/>
    <d v="2022-04-16T10:28:00"/>
    <s v="Cacau_CA_NEW_21.03"/>
    <n v="1650027482273950"/>
    <s v="Preditivo"/>
    <n v="10739"/>
    <s v="CACAU SHOW CA"/>
    <s v="Não"/>
    <m/>
    <m/>
    <m/>
    <m/>
    <m/>
    <m/>
    <s v="MARIA MARLENE LUIS DE SOUZA"/>
    <n v="2687637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4"/>
    <n v="0.41805555555555557"/>
    <d v="1899-12-30T00:01:10"/>
    <x v="3"/>
    <x v="0"/>
    <s v="15"/>
    <x v="1"/>
    <x v="1"/>
    <n v="8587865"/>
    <n v="23417345"/>
    <d v="2022-04-15T10:02:10"/>
    <d v="2022-04-15T10:03:20"/>
    <x v="1"/>
    <s v="YANE ALVES SILVA RIBEIRO"/>
    <n v="17285"/>
    <s v="SARAH DE SOUSA PEREIRA"/>
    <x v="1"/>
    <s v="PEDIU PARA LIGAR EM OUTRO MOMENTO"/>
    <s v="AGENDAMENTO"/>
    <x v="2"/>
    <m/>
    <m/>
    <n v="15974013089"/>
    <n v="15974013089"/>
    <d v="2022-04-16T10:31:00"/>
    <s v="Cacau_CA_NEW_21.03"/>
    <n v="1650027717292360"/>
    <s v="Preditivo"/>
    <n v="10739"/>
    <s v="CACAU SHOW CA"/>
    <s v="Não"/>
    <m/>
    <m/>
    <m/>
    <m/>
    <m/>
    <m/>
    <s v="CESAR AUGUSTO LINARES FERREIRA"/>
    <n v="38630810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4"/>
    <n v="0.42152777777777778"/>
    <d v="1899-12-30T00:01:49"/>
    <x v="4"/>
    <x v="0"/>
    <s v="43"/>
    <x v="6"/>
    <x v="0"/>
    <n v="8588578"/>
    <n v="23416849"/>
    <d v="2022-04-15T10:07:35"/>
    <d v="2022-04-15T10:09:24"/>
    <x v="1"/>
    <s v="THALITA SILVA DOS SANTOS"/>
    <n v="17719"/>
    <s v="SARAH DE SOUSA PEREIRA"/>
    <x v="2"/>
    <s v="PARA CONSUMO PRÓPRIO"/>
    <s v="RECUSA"/>
    <x v="12"/>
    <m/>
    <m/>
    <n v="43999357787"/>
    <m/>
    <m/>
    <s v="Cacau_CA_NEW_21.03"/>
    <n v="1650028030315610"/>
    <s v="Preditivo"/>
    <n v="10739"/>
    <s v="CACAU SHOW CA"/>
    <s v="Não"/>
    <m/>
    <m/>
    <m/>
    <m/>
    <m/>
    <m/>
    <s v="FERNANDO CESAR LOBO"/>
    <n v="2354695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4"/>
    <n v="0.42499999999999999"/>
    <d v="1899-12-30T00:01:16"/>
    <x v="3"/>
    <x v="0"/>
    <s v="15"/>
    <x v="1"/>
    <x v="1"/>
    <n v="8589227"/>
    <n v="23416370"/>
    <d v="2022-04-15T10:12:47"/>
    <d v="2022-04-15T10:14:03"/>
    <x v="1"/>
    <s v="YANE ALVES SILVA RIBEIRO"/>
    <n v="17285"/>
    <s v="SARAH DE SOUSA PEREIRA"/>
    <x v="1"/>
    <s v="PEDIU PARA LIGAR EM OUTRO MOMENTO"/>
    <s v="AGENDAMENTO"/>
    <x v="2"/>
    <m/>
    <m/>
    <n v="15997308970"/>
    <n v="15997308970"/>
    <d v="2022-04-16T15:00:00"/>
    <s v="Cacau_CA_NEW_21.03"/>
    <n v="1650028338338900"/>
    <s v="Preditivo"/>
    <n v="10739"/>
    <s v="CACAU SHOW CA"/>
    <s v="Não"/>
    <m/>
    <m/>
    <m/>
    <m/>
    <m/>
    <m/>
    <s v="RENATA SUELI DE OLIVEIRA"/>
    <n v="25441899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4"/>
    <n v="0.43124999999999997"/>
    <d v="1899-12-30T00:01:45"/>
    <x v="4"/>
    <x v="0"/>
    <s v="18"/>
    <x v="1"/>
    <x v="1"/>
    <n v="8590394"/>
    <n v="23417675"/>
    <d v="2022-04-15T10:21:52"/>
    <d v="2022-04-15T10:23:37"/>
    <x v="1"/>
    <s v="THALITA SILVA DOS SANTOS"/>
    <n v="17719"/>
    <s v="SARAH DE SOUSA PEREIRA"/>
    <x v="1"/>
    <s v="PEDIU PARA LIGAR EM OUTRO MOMENTO"/>
    <s v="AGENDAMENTO"/>
    <x v="2"/>
    <m/>
    <m/>
    <n v="18981834638"/>
    <n v="18981834638"/>
    <d v="2022-04-15T11:30:00"/>
    <s v="Cacau_CA_NEW_21.03"/>
    <n v="1650028890380980"/>
    <s v="Preditivo"/>
    <n v="10739"/>
    <s v="CACAU SHOW CA"/>
    <s v="Não"/>
    <m/>
    <m/>
    <m/>
    <m/>
    <m/>
    <m/>
    <s v="PAULO AUGUSTO"/>
    <n v="6213769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4"/>
    <n v="0.43263888888888885"/>
    <d v="1899-12-30T00:12:08"/>
    <x v="5"/>
    <x v="0"/>
    <s v="15"/>
    <x v="1"/>
    <x v="1"/>
    <n v="8590634"/>
    <n v="23417348"/>
    <d v="2022-04-15T10:23:49"/>
    <d v="2022-04-15T10:35:57"/>
    <x v="1"/>
    <s v="JOHN WESLEY PEREIRA PAVAO"/>
    <n v="17284"/>
    <s v="SARAH DE SOUSA PEREIRA"/>
    <x v="2"/>
    <s v="JÁ COMPROU"/>
    <s v="RECUSA"/>
    <x v="6"/>
    <m/>
    <m/>
    <n v="15996201300"/>
    <m/>
    <m/>
    <s v="Cacau_CA_NEW_21.03"/>
    <n v="1650029016391580"/>
    <s v="Preditivo"/>
    <n v="10739"/>
    <s v="CACAU SHOW CA"/>
    <s v="Não"/>
    <m/>
    <m/>
    <m/>
    <m/>
    <m/>
    <m/>
    <s v="VANESSA KAREN SILVA"/>
    <n v="38880319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4"/>
    <n v="0.43402777777777773"/>
    <d v="1899-12-30T00:01:38"/>
    <x v="3"/>
    <x v="0"/>
    <s v="15"/>
    <x v="1"/>
    <x v="1"/>
    <n v="8590785"/>
    <n v="23417498"/>
    <d v="2022-04-15T10:25:05"/>
    <d v="2022-04-15T10:26:43"/>
    <x v="1"/>
    <s v="YANE ALVES SILVA RIBEIRO"/>
    <n v="17285"/>
    <s v="SARAH DE SOUSA PEREIRA"/>
    <x v="0"/>
    <s v="CONFIRMOU PRESENÇA NA LOJA"/>
    <s v="ACEITE"/>
    <x v="0"/>
    <m/>
    <m/>
    <n v="15996202095"/>
    <m/>
    <m/>
    <s v="Cacau_CA_NEW_21.03"/>
    <n v="1650029091397970"/>
    <s v="Preditivo"/>
    <n v="10739"/>
    <s v="CACAU SHOW CA"/>
    <s v="Não"/>
    <m/>
    <m/>
    <m/>
    <m/>
    <m/>
    <m/>
    <s v="TATIANA CRISTINA DE CAMARGO LUSKNR"/>
    <n v="21315912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5"/>
    <n v="0.45347222222222222"/>
    <d v="1899-12-30T00:01:05"/>
    <x v="4"/>
    <x v="0"/>
    <s v="15"/>
    <x v="1"/>
    <x v="1"/>
    <n v="8593898"/>
    <n v="23416784"/>
    <d v="2022-04-15T10:53:16"/>
    <d v="2022-04-15T10:54:21"/>
    <x v="1"/>
    <s v="THALITA SILVA DOS SANTOS"/>
    <n v="17719"/>
    <s v="SARAH DE SOUSA PEREIRA"/>
    <x v="1"/>
    <s v="PEDIU PARA LIGAR EM OUTRO MOMENTO"/>
    <s v="AGENDAMENTO"/>
    <x v="2"/>
    <m/>
    <m/>
    <n v="15996602638"/>
    <n v="15996602638"/>
    <d v="2022-04-15T11:24:00"/>
    <s v="Cacau_CA_NEW_21.03"/>
    <n v="1650030779511850"/>
    <s v="Preditivo"/>
    <n v="10739"/>
    <s v="CACAU SHOW CA"/>
    <s v="Não"/>
    <m/>
    <m/>
    <m/>
    <m/>
    <m/>
    <m/>
    <s v="JULIA BAPTISTA CRISP"/>
    <n v="434162138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5"/>
    <n v="0.45624999999999999"/>
    <d v="1899-12-30T00:01:34"/>
    <x v="3"/>
    <x v="0"/>
    <s v="15"/>
    <x v="1"/>
    <x v="1"/>
    <n v="8594350"/>
    <n v="23416670"/>
    <d v="2022-04-15T10:57:13"/>
    <d v="2022-04-15T10:58:47"/>
    <x v="1"/>
    <s v="YANE ALVES SILVA RIBEIRO"/>
    <n v="17285"/>
    <s v="SARAH DE SOUSA PEREIRA"/>
    <x v="2"/>
    <s v="JÁ COMPROU"/>
    <s v="RECUSA"/>
    <x v="6"/>
    <m/>
    <m/>
    <n v="15981636068"/>
    <m/>
    <m/>
    <s v="Cacau_CA_NEW_21.03"/>
    <n v="1650031016526100"/>
    <s v="Preditivo"/>
    <n v="10739"/>
    <s v="CACAU SHOW CA"/>
    <s v="Não"/>
    <m/>
    <m/>
    <m/>
    <m/>
    <m/>
    <m/>
    <s v="ALEXANDRE VIEIRA RODRIGUES"/>
    <n v="10325306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6"/>
    <n v="0.46249999999999997"/>
    <d v="1899-12-30T00:05:05"/>
    <x v="4"/>
    <x v="0"/>
    <s v="15"/>
    <x v="1"/>
    <x v="1"/>
    <n v="8595185"/>
    <n v="25452016"/>
    <d v="2022-04-15T11:06:17"/>
    <d v="2022-04-15T11:11:22"/>
    <x v="1"/>
    <s v="THALITA SILVA DOS SANTOS"/>
    <n v="17719"/>
    <s v="SARAH DE SOUSA PEREIRA"/>
    <x v="1"/>
    <s v="PEDIU PARA LIGAR EM OUTRO MOMENTO"/>
    <s v="AGENDAMENTO"/>
    <x v="2"/>
    <m/>
    <m/>
    <n v="15991569362"/>
    <n v="15991569362"/>
    <d v="2022-04-15T11:41:00"/>
    <s v="Cacau_CA_06.04"/>
    <n v="1650031562553570"/>
    <s v="Preditivo"/>
    <n v="10739"/>
    <s v="CACAU SHOW CA"/>
    <s v="Não"/>
    <m/>
    <m/>
    <m/>
    <m/>
    <m/>
    <m/>
    <s v="ANA CRISTINA GOMES CORREA"/>
    <n v="29227813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6"/>
    <n v="0.4680555555555555"/>
    <d v="1899-12-30T00:06:31"/>
    <x v="4"/>
    <x v="0"/>
    <s v="15"/>
    <x v="1"/>
    <x v="1"/>
    <n v="8595961"/>
    <n v="25452016"/>
    <d v="2022-04-15T11:14:30"/>
    <d v="2022-04-15T11:21:01"/>
    <x v="1"/>
    <s v="THALITA SILVA DOS SANTOS"/>
    <n v="17719"/>
    <s v="SARAH DE SOUSA PEREIRA"/>
    <x v="0"/>
    <s v="CONFIRMOU PRESENÇA NA LOJA"/>
    <s v="ACEITE"/>
    <x v="0"/>
    <m/>
    <m/>
    <n v="15991569362"/>
    <m/>
    <m/>
    <s v="Cacau_CA_06.04"/>
    <m/>
    <s v="Consulta De Cliente"/>
    <n v="10739"/>
    <s v="CACAU SHOW CA"/>
    <s v="Não"/>
    <m/>
    <m/>
    <m/>
    <m/>
    <m/>
    <m/>
    <s v="ANA CRISTINA GOMES CORREA"/>
    <n v="29227813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6"/>
    <n v="0.4694444444444445"/>
    <d v="1899-12-30T00:08:23"/>
    <x v="5"/>
    <x v="0"/>
    <s v="43"/>
    <x v="6"/>
    <x v="0"/>
    <n v="8596186"/>
    <n v="25451333"/>
    <d v="2022-04-15T11:16:30"/>
    <d v="2022-04-15T11:24:53"/>
    <x v="1"/>
    <s v="JOHN WESLEY PEREIRA PAVAO"/>
    <n v="17284"/>
    <s v="SARAH DE SOUSA PEREIRA"/>
    <x v="2"/>
    <s v="INSATISFEITO - CACAU"/>
    <s v="RECUSA"/>
    <x v="18"/>
    <m/>
    <m/>
    <n v="43996212646"/>
    <m/>
    <m/>
    <s v="Cacau_CA_06.04"/>
    <n v="1650032180585370"/>
    <s v="Preditivo"/>
    <n v="10739"/>
    <s v="CACAU SHOW CA"/>
    <s v="Não"/>
    <m/>
    <m/>
    <m/>
    <m/>
    <m/>
    <m/>
    <s v="THAIS KUMAGAR"/>
    <n v="38443869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6"/>
    <n v="0.47847222222222219"/>
    <d v="1899-12-30T00:03:56"/>
    <x v="4"/>
    <x v="0"/>
    <s v="43"/>
    <x v="6"/>
    <x v="0"/>
    <n v="8597689"/>
    <n v="25451603"/>
    <d v="2022-04-15T11:29:30"/>
    <d v="2022-04-15T11:33:26"/>
    <x v="1"/>
    <s v="THALITA SILVA DOS SANTOS"/>
    <n v="17719"/>
    <s v="SARAH DE SOUSA PEREIRA"/>
    <x v="0"/>
    <s v="CONFIRMOU PRESENÇA NA LOJA"/>
    <s v="ACEITE"/>
    <x v="0"/>
    <m/>
    <m/>
    <n v="43984123561"/>
    <m/>
    <m/>
    <s v="Cacau_CA_06.04"/>
    <n v="1650032947644650"/>
    <s v="Preditivo"/>
    <n v="10739"/>
    <s v="CACAU SHOW CA"/>
    <s v="Não"/>
    <m/>
    <m/>
    <m/>
    <m/>
    <m/>
    <m/>
    <s v="CHAUANE DOS SANTOS MENDES HOTZ"/>
    <n v="50053009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4"/>
    <n v="0.48055555555555557"/>
    <d v="1899-12-30T00:01:31"/>
    <x v="3"/>
    <x v="0"/>
    <s v="15"/>
    <x v="1"/>
    <x v="1"/>
    <n v="8597987"/>
    <n v="25451875"/>
    <d v="2022-04-15T11:32:20"/>
    <d v="2022-04-15T11:33:51"/>
    <x v="1"/>
    <s v="YANE ALVES SILVA RIBEIRO"/>
    <n v="17285"/>
    <s v="SARAH DE SOUSA PEREIRA"/>
    <x v="1"/>
    <s v="CLIENTE VAI ANALISAR A PROPOSTA"/>
    <s v="AGENDAMENTO"/>
    <x v="5"/>
    <m/>
    <m/>
    <n v="15997730139"/>
    <n v="15997730139"/>
    <d v="2022-04-27T12:02:00"/>
    <s v="Cacau_CA_06.04"/>
    <n v="1650033129662410"/>
    <s v="Preditivo"/>
    <n v="10739"/>
    <s v="CACAU SHOW CA"/>
    <s v="Não"/>
    <m/>
    <m/>
    <m/>
    <m/>
    <m/>
    <m/>
    <s v="CLELIA MENDONE BELTRONE"/>
    <n v="16278399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4"/>
    <n v="0.48125000000000001"/>
    <d v="1899-12-30T00:00:30"/>
    <x v="4"/>
    <x v="0"/>
    <s v="15"/>
    <x v="1"/>
    <x v="1"/>
    <n v="8598119"/>
    <n v="23417445"/>
    <d v="2022-04-15T11:33:27"/>
    <d v="2022-04-15T11:33:57"/>
    <x v="1"/>
    <s v="THALITA SILVA DOS SANTOS"/>
    <n v="17719"/>
    <s v="SARAH DE SOUSA PEREIRA"/>
    <x v="2"/>
    <s v="DESISTIU DE SER REVENDEDOR"/>
    <s v="RECUSA"/>
    <x v="16"/>
    <m/>
    <m/>
    <n v="15991096095"/>
    <m/>
    <m/>
    <s v="Cacau_CA_NEW_21.03"/>
    <n v="1650033149664550"/>
    <s v="Preditivo"/>
    <n v="10739"/>
    <s v="CACAU SHOW CA"/>
    <s v="Não"/>
    <m/>
    <m/>
    <m/>
    <m/>
    <m/>
    <m/>
    <s v="DULCELENE MARIA VINCO"/>
    <n v="4552392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4"/>
    <n v="0.48541666666666666"/>
    <d v="1899-12-30T00:03:06"/>
    <x v="5"/>
    <x v="0"/>
    <s v="43"/>
    <x v="6"/>
    <x v="0"/>
    <n v="8598774"/>
    <n v="23417072"/>
    <d v="2022-04-15T11:39:39"/>
    <d v="2022-04-15T11:42:45"/>
    <x v="1"/>
    <s v="JOHN WESLEY PEREIRA PAVAO"/>
    <n v="17284"/>
    <s v="SARAH DE SOUSA PEREIRA"/>
    <x v="2"/>
    <s v="DESISTIU DE SER REVENDEDOR"/>
    <s v="RECUSA"/>
    <x v="16"/>
    <m/>
    <m/>
    <n v="43998703546"/>
    <m/>
    <m/>
    <s v="Cacau_CA_NEW_21.03"/>
    <n v="1650033556700760"/>
    <s v="Preditivo"/>
    <n v="10739"/>
    <s v="CACAU SHOW CA"/>
    <s v="Não"/>
    <m/>
    <m/>
    <m/>
    <m/>
    <m/>
    <m/>
    <s v="ADENILSON SILVA OLIVEIRA"/>
    <n v="7656527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4"/>
    <n v="0.48819444444444443"/>
    <d v="1899-12-30T00:01:02"/>
    <x v="5"/>
    <x v="0"/>
    <s v="15"/>
    <x v="1"/>
    <x v="1"/>
    <n v="8599198"/>
    <n v="23417218"/>
    <d v="2022-04-15T11:43:39"/>
    <d v="2022-04-15T11:44:41"/>
    <x v="1"/>
    <s v="JOHN WESLEY PEREIRA PAVAO"/>
    <n v="17284"/>
    <s v="SARAH DE SOUSA PEREIRA"/>
    <x v="1"/>
    <s v="PEDIU PARA LIGAR EM OUTRO MOMENTO"/>
    <s v="AGENDAMENTO"/>
    <x v="2"/>
    <m/>
    <m/>
    <n v="15988041021"/>
    <n v="15988041021"/>
    <d v="2022-04-15T13:45:00"/>
    <s v="Cacau_CA_NEW_21.03"/>
    <n v="1650033805725800"/>
    <s v="Preditivo"/>
    <n v="10739"/>
    <s v="CACAU SHOW CA"/>
    <s v="Não"/>
    <m/>
    <m/>
    <m/>
    <m/>
    <m/>
    <m/>
    <s v="SILVANA BERBEL ALVES"/>
    <n v="11027794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4"/>
    <n v="0.48888888888888887"/>
    <d v="1899-12-30T00:02:03"/>
    <x v="3"/>
    <x v="0"/>
    <s v="15"/>
    <x v="1"/>
    <x v="1"/>
    <n v="8599251"/>
    <n v="25451638"/>
    <d v="2022-04-15T11:44:02"/>
    <d v="2022-04-15T11:46:05"/>
    <x v="1"/>
    <s v="YANE ALVES SILVA RIBEIRO"/>
    <n v="17285"/>
    <s v="SARAH DE SOUSA PEREIRA"/>
    <x v="2"/>
    <s v="JÁ COMPROU"/>
    <s v="RECUSA"/>
    <x v="6"/>
    <m/>
    <m/>
    <n v="15988199610"/>
    <m/>
    <m/>
    <s v="Cacau_CA_06.04"/>
    <n v="1650033824727860"/>
    <s v="Preditivo"/>
    <n v="10739"/>
    <s v="CACAU SHOW CA"/>
    <s v="Não"/>
    <m/>
    <m/>
    <m/>
    <m/>
    <m/>
    <m/>
    <s v="RENATA ALVES DE MORAES PERES"/>
    <n v="216220858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4"/>
    <n v="0.48888888888888887"/>
    <d v="1899-12-30T00:02:56"/>
    <x v="4"/>
    <x v="0"/>
    <s v="43"/>
    <x v="6"/>
    <x v="0"/>
    <n v="8599326"/>
    <n v="23417006"/>
    <d v="2022-04-15T11:44:36"/>
    <d v="2022-04-15T11:47:32"/>
    <x v="1"/>
    <s v="THALITA SILVA DOS SANTOS"/>
    <n v="17719"/>
    <s v="SARAH DE SOUSA PEREIRA"/>
    <x v="2"/>
    <s v="JÁ COMPROU"/>
    <s v="RECUSA"/>
    <x v="6"/>
    <m/>
    <m/>
    <n v="43998376144"/>
    <m/>
    <m/>
    <s v="Cacau_CA_NEW_21.03"/>
    <n v="1650033852730850"/>
    <s v="Preditivo"/>
    <n v="10739"/>
    <s v="CACAU SHOW CA"/>
    <s v="Não"/>
    <m/>
    <m/>
    <m/>
    <m/>
    <m/>
    <m/>
    <s v="CLARINDA ALVES DE OLIVEIRA"/>
    <n v="47258667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4"/>
    <n v="0.4916666666666667"/>
    <d v="1899-12-30T00:12:56"/>
    <x v="4"/>
    <x v="0"/>
    <s v="71"/>
    <x v="12"/>
    <x v="3"/>
    <n v="8599770"/>
    <n v="23417548"/>
    <d v="2022-04-15T11:48:40"/>
    <d v="2022-04-15T12:01:36"/>
    <x v="1"/>
    <s v="THALITA SILVA DOS SANTOS"/>
    <n v="17719"/>
    <s v="SARAH DE SOUSA PEREIRA"/>
    <x v="0"/>
    <s v="CONFIRMOU PRESENÇA NA LOJA"/>
    <s v="ACEITE"/>
    <x v="0"/>
    <m/>
    <m/>
    <n v="71988337177"/>
    <m/>
    <m/>
    <s v="Cacau_CA_NEW_21.03"/>
    <n v="1650034101755440"/>
    <s v="Preditivo"/>
    <n v="10739"/>
    <s v="CACAU SHOW CA"/>
    <s v="Não"/>
    <m/>
    <m/>
    <m/>
    <m/>
    <m/>
    <m/>
    <s v="FRANCISCO ANTONIO CORTIZO MACHADO"/>
    <n v="31364322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4"/>
    <n v="0.49791666666666662"/>
    <d v="1899-12-30T00:00:42"/>
    <x v="3"/>
    <x v="0"/>
    <s v="43"/>
    <x v="6"/>
    <x v="0"/>
    <n v="8600757"/>
    <n v="23416533"/>
    <d v="2022-04-15T11:57:16"/>
    <d v="2022-04-15T11:57:58"/>
    <x v="1"/>
    <s v="YANE ALVES SILVA RIBEIRO"/>
    <n v="17285"/>
    <s v="SARAH DE SOUSA PEREIRA"/>
    <x v="1"/>
    <s v="PEDIU PARA LIGAR EM OUTRO MOMENTO"/>
    <s v="AGENDAMENTO"/>
    <x v="2"/>
    <m/>
    <m/>
    <n v="43991752454"/>
    <n v="43991752454"/>
    <d v="2022-04-16T12:26:00"/>
    <s v="Cacau_CA_NEW_21.03"/>
    <n v="1650034608798030"/>
    <s v="Preditivo"/>
    <n v="10739"/>
    <s v="CACAU SHOW CA"/>
    <s v="Não"/>
    <m/>
    <m/>
    <m/>
    <m/>
    <m/>
    <m/>
    <s v="ANTONIA DIOMAR CASAGRANDE"/>
    <n v="65965949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4"/>
    <n v="0.49791666666666662"/>
    <d v="1899-12-30T00:05:05"/>
    <x v="5"/>
    <x v="0"/>
    <s v="43"/>
    <x v="6"/>
    <x v="0"/>
    <n v="8600813"/>
    <n v="23416573"/>
    <d v="2022-04-15T11:57:47"/>
    <d v="2022-04-15T12:02:52"/>
    <x v="1"/>
    <s v="JOHN WESLEY PEREIRA PAVAO"/>
    <n v="17284"/>
    <s v="SARAH DE SOUSA PEREIRA"/>
    <x v="0"/>
    <s v="CONFIRMOU PRESENÇA NA LOJA"/>
    <s v="ACEITE"/>
    <x v="0"/>
    <m/>
    <m/>
    <n v="43996604360"/>
    <m/>
    <m/>
    <s v="Cacau_CA_NEW_21.03"/>
    <n v="1650034651801850"/>
    <s v="Preditivo"/>
    <n v="10739"/>
    <s v="CACAU SHOW CA"/>
    <s v="Não"/>
    <m/>
    <m/>
    <m/>
    <m/>
    <m/>
    <m/>
    <s v="YARA SAMPAIO GONÃƒÆ’Ã¢â‚¬Â¡ALVES"/>
    <n v="80245668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4"/>
    <n v="0.49861111111111112"/>
    <d v="1899-12-30T00:02:09"/>
    <x v="3"/>
    <x v="0"/>
    <s v="43"/>
    <x v="6"/>
    <x v="0"/>
    <n v="8600895"/>
    <n v="23416574"/>
    <d v="2022-04-15T11:58:32"/>
    <d v="2022-04-15T12:00:41"/>
    <x v="1"/>
    <s v="YANE ALVES SILVA RIBEIRO"/>
    <n v="17285"/>
    <s v="SARAH DE SOUSA PEREIRA"/>
    <x v="1"/>
    <s v="CLIENTE VAI ANALISAR A PROPOSTA"/>
    <s v="AGENDAMENTO"/>
    <x v="5"/>
    <m/>
    <m/>
    <n v="43991021641"/>
    <n v="43991021641"/>
    <d v="2022-04-26T12:29:00"/>
    <s v="Cacau_CA_NEW_21.03"/>
    <n v="1650034688804890"/>
    <s v="Preditivo"/>
    <n v="10739"/>
    <s v="CACAU SHOW CA"/>
    <s v="Não"/>
    <m/>
    <m/>
    <m/>
    <m/>
    <m/>
    <m/>
    <s v="DEVANETE APARECIDA REIS"/>
    <n v="8033209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7"/>
    <n v="0.50069444444444444"/>
    <d v="1899-12-30T00:02:08"/>
    <x v="4"/>
    <x v="0"/>
    <s v="11"/>
    <x v="1"/>
    <x v="1"/>
    <n v="8601237"/>
    <n v="23416380"/>
    <d v="2022-04-15T12:01:36"/>
    <d v="2022-04-15T12:03:44"/>
    <x v="1"/>
    <s v="THALITA SILVA DOS SANTOS"/>
    <n v="17719"/>
    <s v="SARAH DE SOUSA PEREIRA"/>
    <x v="0"/>
    <s v="CONFIRMOU PRESENÇA NA LOJA"/>
    <s v="ACEITE"/>
    <x v="0"/>
    <m/>
    <m/>
    <n v="11981879008"/>
    <m/>
    <m/>
    <s v="Cacau_CA_NEW_21.03"/>
    <n v="1650034633800330"/>
    <s v="Preditivo"/>
    <n v="10739"/>
    <s v="CACAU SHOW CA"/>
    <s v="Não"/>
    <m/>
    <m/>
    <m/>
    <m/>
    <m/>
    <m/>
    <s v="ANGÃƒÆ’Ã¢â‚¬Â°LICA PASSOS"/>
    <n v="259573228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7"/>
    <n v="0.50208333333333333"/>
    <d v="1899-12-30T00:00:58"/>
    <x v="5"/>
    <x v="0"/>
    <s v="15"/>
    <x v="1"/>
    <x v="1"/>
    <n v="8601389"/>
    <n v="23417574"/>
    <d v="2022-04-15T12:03:11"/>
    <d v="2022-04-15T12:04:09"/>
    <x v="1"/>
    <s v="JOHN WESLEY PEREIRA PAVAO"/>
    <n v="17284"/>
    <s v="SARAH DE SOUSA PEREIRA"/>
    <x v="1"/>
    <s v="PEDIU PARA LIGAR EM OUTRO MOMENTO"/>
    <s v="AGENDAMENTO"/>
    <x v="2"/>
    <m/>
    <m/>
    <n v="15991239322"/>
    <n v="15991239322"/>
    <d v="2022-04-15T13:33:00"/>
    <s v="Cacau_CA_NEW_21.03"/>
    <n v="1650034976829440"/>
    <s v="Preditivo"/>
    <n v="10739"/>
    <s v="CACAU SHOW CA"/>
    <s v="Não"/>
    <m/>
    <m/>
    <m/>
    <m/>
    <m/>
    <m/>
    <s v="MAIRA APARECIDA DA SILVA DE CARVALHO"/>
    <n v="327392078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7"/>
    <n v="0.50208333333333333"/>
    <d v="1899-12-30T00:00:46"/>
    <x v="4"/>
    <x v="0"/>
    <s v="15"/>
    <x v="1"/>
    <x v="1"/>
    <n v="8601453"/>
    <n v="23417450"/>
    <d v="2022-04-15T12:03:44"/>
    <d v="2022-04-15T12:04:30"/>
    <x v="1"/>
    <s v="THALITA SILVA DOS SANTOS"/>
    <n v="17719"/>
    <s v="SARAH DE SOUSA PEREIRA"/>
    <x v="2"/>
    <s v="DESISTIU DE SER REVENDEDOR"/>
    <s v="RECUSA"/>
    <x v="16"/>
    <m/>
    <m/>
    <n v="15997744725"/>
    <m/>
    <m/>
    <s v="Cacau_CA_NEW_21.03"/>
    <n v="1650034916824110"/>
    <s v="Preditivo"/>
    <n v="10739"/>
    <s v="CACAU SHOW CA"/>
    <s v="Não"/>
    <m/>
    <m/>
    <m/>
    <m/>
    <m/>
    <m/>
    <s v="REGINA LUCIA DOS SANTOS"/>
    <n v="4770709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7"/>
    <n v="0.51666666666666672"/>
    <d v="1899-12-30T00:02:21"/>
    <x v="5"/>
    <x v="0"/>
    <s v="71"/>
    <x v="12"/>
    <x v="3"/>
    <n v="8603277"/>
    <n v="25451755"/>
    <d v="2022-04-15T12:24:09"/>
    <d v="2022-04-15T12:26:30"/>
    <x v="1"/>
    <s v="JOHN WESLEY PEREIRA PAVAO"/>
    <n v="17284"/>
    <s v="SARAH DE SOUSA PEREIRA"/>
    <x v="2"/>
    <s v="JÁ COMPROU"/>
    <s v="RECUSA"/>
    <x v="6"/>
    <m/>
    <m/>
    <n v="71999785300"/>
    <m/>
    <m/>
    <s v="Cacau_CA_06.04"/>
    <n v="1650036236916220"/>
    <s v="Preditivo"/>
    <n v="10739"/>
    <s v="CACAU SHOW CA"/>
    <s v="Não"/>
    <m/>
    <m/>
    <m/>
    <m/>
    <m/>
    <m/>
    <s v="ADRIANA SANTOS SILVA"/>
    <n v="7857953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7"/>
    <n v="0.51944444444444449"/>
    <d v="1899-12-30T00:01:00"/>
    <x v="5"/>
    <x v="0"/>
    <s v="15"/>
    <x v="1"/>
    <x v="1"/>
    <n v="8603640"/>
    <n v="23417755"/>
    <d v="2022-04-15T12:28:41"/>
    <d v="2022-04-15T12:29:41"/>
    <x v="1"/>
    <s v="JOHN WESLEY PEREIRA PAVAO"/>
    <n v="17284"/>
    <s v="SARAH DE SOUSA PEREIRA"/>
    <x v="1"/>
    <s v="PEDIU PARA LIGAR EM OUTRO MOMENTO"/>
    <s v="AGENDAMENTO"/>
    <x v="2"/>
    <m/>
    <m/>
    <n v="15996029735"/>
    <n v="15996029735"/>
    <d v="2022-04-15T13:30:00"/>
    <s v="Cacau_CA_NEW_21.03"/>
    <n v="1650036507936960"/>
    <s v="Preditivo"/>
    <n v="10739"/>
    <s v="CACAU SHOW CA"/>
    <s v="Não"/>
    <m/>
    <m/>
    <m/>
    <m/>
    <m/>
    <m/>
    <s v="ROSELI BUENO FERREIRA"/>
    <n v="4780835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7"/>
    <n v="0.52013888888888882"/>
    <d v="1899-12-30T00:03:29"/>
    <x v="3"/>
    <x v="0"/>
    <s v="43"/>
    <x v="6"/>
    <x v="0"/>
    <n v="8603714"/>
    <n v="25451978"/>
    <d v="2022-04-15T12:29:28"/>
    <d v="2022-04-15T12:32:57"/>
    <x v="1"/>
    <s v="YANE ALVES SILVA RIBEIRO"/>
    <n v="17285"/>
    <s v="SARAH DE SOUSA PEREIRA"/>
    <x v="0"/>
    <s v="CONFIRMOU PRESENÇA NA LOJA"/>
    <s v="ACEITE"/>
    <x v="0"/>
    <m/>
    <m/>
    <n v="43991021641"/>
    <m/>
    <m/>
    <s v="Cacau_CA_06.04"/>
    <m/>
    <s v="Consulta De Cliente"/>
    <n v="10739"/>
    <s v="CACAU SHOW CA"/>
    <s v="Não"/>
    <m/>
    <m/>
    <m/>
    <m/>
    <m/>
    <m/>
    <s v="HAROLDO RODRIGUES DIAS"/>
    <n v="61980030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8"/>
    <n v="0.52638888888888891"/>
    <d v="1899-12-30T00:01:52"/>
    <x v="4"/>
    <x v="0"/>
    <s v="43"/>
    <x v="6"/>
    <x v="0"/>
    <n v="8604376"/>
    <n v="23416350"/>
    <d v="2022-04-15T12:38:11"/>
    <d v="2022-04-15T12:40:03"/>
    <x v="1"/>
    <s v="THALITA SILVA DOS SANTOS"/>
    <n v="17719"/>
    <s v="SARAH DE SOUSA PEREIRA"/>
    <x v="1"/>
    <s v="PROMOÇÕES DISPONÍVEIS"/>
    <s v="AGENDAMENTO"/>
    <x v="3"/>
    <m/>
    <m/>
    <n v="43984411295"/>
    <n v="43984411295"/>
    <d v="2022-04-15T13:09:00"/>
    <s v="Cacau_CA_NEW_21.03"/>
    <n v="1650037074984330"/>
    <s v="Preditivo"/>
    <n v="10739"/>
    <s v="CACAU SHOW CA"/>
    <s v="Não"/>
    <m/>
    <m/>
    <m/>
    <m/>
    <m/>
    <m/>
    <s v="LUCAS JUNIO VECTOR CAPELI"/>
    <n v="8047943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8"/>
    <n v="0.52708333333333335"/>
    <d v="1899-12-30T00:02:59"/>
    <x v="5"/>
    <x v="0"/>
    <s v="15"/>
    <x v="1"/>
    <x v="1"/>
    <n v="8604471"/>
    <n v="23416372"/>
    <d v="2022-04-15T12:39:20"/>
    <d v="2022-04-15T12:42:19"/>
    <x v="1"/>
    <s v="JOHN WESLEY PEREIRA PAVAO"/>
    <n v="17284"/>
    <s v="SARAH DE SOUSA PEREIRA"/>
    <x v="0"/>
    <s v="CONFIRMOU PRESENÇA NA LOJA"/>
    <s v="ACEITE"/>
    <x v="0"/>
    <m/>
    <m/>
    <n v="15978363061"/>
    <m/>
    <m/>
    <s v="Cacau_CA_NEW_21.03"/>
    <n v="1650037134990790"/>
    <s v="Preditivo"/>
    <n v="10739"/>
    <s v="CACAU SHOW CA"/>
    <s v="Não"/>
    <m/>
    <m/>
    <m/>
    <m/>
    <m/>
    <m/>
    <s v="FERNANDA CRISTINA  BEZERRA CRUZ"/>
    <n v="25560827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8"/>
    <n v="0.52847222222222223"/>
    <d v="1899-12-30T00:01:59"/>
    <x v="3"/>
    <x v="0"/>
    <s v="15"/>
    <x v="1"/>
    <x v="1"/>
    <n v="8604664"/>
    <n v="23417803"/>
    <d v="2022-04-15T12:41:50"/>
    <d v="2022-04-15T12:43:49"/>
    <x v="1"/>
    <s v="YANE ALVES SILVA RIBEIRO"/>
    <n v="17285"/>
    <s v="SARAH DE SOUSA PEREIRA"/>
    <x v="0"/>
    <s v="CONFIRMOU PRESENÇA NA LOJA"/>
    <s v="ACEITE"/>
    <x v="0"/>
    <m/>
    <m/>
    <n v="15998458506"/>
    <m/>
    <m/>
    <s v="Cacau_CA_NEW_21.03"/>
    <n v="1.65003730110068E+16"/>
    <s v="Preditivo"/>
    <n v="10739"/>
    <s v="CACAU SHOW CA"/>
    <s v="Não"/>
    <m/>
    <m/>
    <m/>
    <m/>
    <m/>
    <m/>
    <s v="CAMILA PEDROSO LIMA SOUZA"/>
    <n v="353745028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8"/>
    <n v="0.52916666666666667"/>
    <d v="1899-12-30T00:02:01"/>
    <x v="4"/>
    <x v="0"/>
    <s v="15"/>
    <x v="1"/>
    <x v="1"/>
    <n v="8604717"/>
    <n v="23417221"/>
    <d v="2022-04-15T12:42:32"/>
    <d v="2022-04-15T12:44:33"/>
    <x v="1"/>
    <s v="THALITA SILVA DOS SANTOS"/>
    <n v="17719"/>
    <s v="SARAH DE SOUSA PEREIRA"/>
    <x v="1"/>
    <s v="PROMOÇÕES DISPONÍVEIS"/>
    <s v="AGENDAMENTO"/>
    <x v="3"/>
    <m/>
    <m/>
    <n v="15997672346"/>
    <n v="15997672346"/>
    <d v="2022-04-15T13:14:00"/>
    <s v="Cacau_CA_NEW_21.03"/>
    <n v="1.65003733010093E+16"/>
    <s v="Preditivo"/>
    <n v="10739"/>
    <s v="CACAU SHOW CA"/>
    <s v="Não"/>
    <m/>
    <m/>
    <m/>
    <m/>
    <m/>
    <m/>
    <s v="SILMARA VALENTIM DE MORAES"/>
    <n v="11042181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8"/>
    <n v="0.52916666666666667"/>
    <d v="1899-12-30T00:01:10"/>
    <x v="5"/>
    <x v="0"/>
    <s v="43"/>
    <x v="6"/>
    <x v="0"/>
    <n v="8604741"/>
    <n v="23416588"/>
    <d v="2022-04-15T12:42:55"/>
    <d v="2022-04-15T12:44:05"/>
    <x v="1"/>
    <s v="JOHN WESLEY PEREIRA PAVAO"/>
    <n v="17284"/>
    <s v="SARAH DE SOUSA PEREIRA"/>
    <x v="2"/>
    <s v="DESISTIU DE SER REVENDEDOR"/>
    <s v="RECUSA"/>
    <x v="16"/>
    <m/>
    <m/>
    <n v="43996896798"/>
    <m/>
    <m/>
    <s v="Cacau_CA_NEW_21.03"/>
    <n v="1.65003735710114E+16"/>
    <s v="Preditivo"/>
    <n v="10739"/>
    <s v="CACAU SHOW CA"/>
    <s v="Não"/>
    <m/>
    <m/>
    <m/>
    <m/>
    <m/>
    <m/>
    <s v="LUCILEI ALVES DE SOUZA LIMA"/>
    <n v="8477013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n v="0.34791666666666665"/>
    <d v="1899-12-30T00:00:49"/>
    <x v="4"/>
    <x v="1"/>
    <s v="15"/>
    <x v="1"/>
    <x v="1"/>
    <n v="8609158"/>
    <n v="23416874"/>
    <d v="2022-04-16T08:21:58"/>
    <d v="2022-04-16T08:22:47"/>
    <x v="1"/>
    <s v="THALITA SILVA DOS SANTOS"/>
    <n v="17719"/>
    <s v="SARAH DE SOUSA PEREIRA"/>
    <x v="1"/>
    <s v="PEDIU PARA LIGAR EM OUTRO MOMENTO"/>
    <s v="AGENDAMENTO"/>
    <x v="2"/>
    <m/>
    <m/>
    <n v="15997866137"/>
    <n v="15997866137"/>
    <d v="2022-04-16T09:30:00"/>
    <s v="Cacau_CA_NEW_21.03"/>
    <n v="165010809014564"/>
    <s v="Preditivo"/>
    <n v="10739"/>
    <s v="CACAU SHOW CA"/>
    <s v="Não"/>
    <m/>
    <m/>
    <m/>
    <m/>
    <m/>
    <m/>
    <s v="SONIA R CINTRA"/>
    <n v="550038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n v="0.34930555555555554"/>
    <d v="1899-12-30T00:01:54"/>
    <x v="5"/>
    <x v="1"/>
    <s v="43"/>
    <x v="6"/>
    <x v="0"/>
    <n v="8609161"/>
    <n v="23417751"/>
    <d v="2022-04-16T08:23:17"/>
    <d v="2022-04-16T08:25:11"/>
    <x v="1"/>
    <s v="JOHN WESLEY PEREIRA PAVAO"/>
    <n v="17284"/>
    <s v="SARAH DE SOUSA PEREIRA"/>
    <x v="2"/>
    <s v="JÁ COMPROU"/>
    <s v="RECUSA"/>
    <x v="6"/>
    <m/>
    <m/>
    <n v="43991481626"/>
    <m/>
    <m/>
    <s v="Cacau_CA_NEW_21.03"/>
    <n v="165010817719294"/>
    <s v="Preditivo"/>
    <n v="10739"/>
    <s v="CACAU SHOW CA"/>
    <s v="Não"/>
    <m/>
    <m/>
    <m/>
    <m/>
    <m/>
    <m/>
    <s v="BRUNO CESAR SCARAMAL"/>
    <n v="4709848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n v="0.34930555555555554"/>
    <d v="1899-12-30T00:00:55"/>
    <x v="4"/>
    <x v="1"/>
    <s v="15"/>
    <x v="1"/>
    <x v="1"/>
    <n v="8609163"/>
    <n v="23416457"/>
    <d v="2022-04-16T08:23:40"/>
    <d v="2022-04-16T08:24:35"/>
    <x v="1"/>
    <s v="THALITA SILVA DOS SANTOS"/>
    <n v="17719"/>
    <s v="SARAH DE SOUSA PEREIRA"/>
    <x v="1"/>
    <s v="PEDIU PARA LIGAR EM OUTRO MOMENTO"/>
    <s v="AGENDAMENTO"/>
    <x v="2"/>
    <m/>
    <m/>
    <n v="15991907215"/>
    <n v="15991907215"/>
    <d v="2022-04-18T08:54:00"/>
    <s v="Cacau_CA_NEW_21.03"/>
    <n v="165010820220584"/>
    <s v="Preditivo"/>
    <n v="10739"/>
    <s v="CACAU SHOW CA"/>
    <s v="Não"/>
    <m/>
    <m/>
    <m/>
    <m/>
    <m/>
    <m/>
    <s v="RODRIGO DE LIMA"/>
    <n v="32647854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n v="0.35000000000000003"/>
    <d v="1899-12-30T00:02:07"/>
    <x v="3"/>
    <x v="1"/>
    <s v="43"/>
    <x v="6"/>
    <x v="0"/>
    <n v="8609166"/>
    <n v="25451733"/>
    <d v="2022-04-16T08:24:23"/>
    <d v="2022-04-16T08:26:30"/>
    <x v="1"/>
    <s v="YANE ALVES SILVA RIBEIRO"/>
    <n v="17285"/>
    <s v="SARAH DE SOUSA PEREIRA"/>
    <x v="2"/>
    <s v="JÁ COMPROU"/>
    <s v="RECUSA"/>
    <x v="6"/>
    <m/>
    <m/>
    <n v="43991443878"/>
    <m/>
    <m/>
    <s v="Cacau_CA_06.04"/>
    <n v="165010823622384"/>
    <s v="Preditivo"/>
    <n v="10739"/>
    <s v="CACAU SHOW CA"/>
    <s v="Não"/>
    <m/>
    <m/>
    <m/>
    <m/>
    <m/>
    <m/>
    <s v="SUELI APARECIDA DE LIMA SILVA"/>
    <n v="7309000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0"/>
    <n v="0.35347222222222219"/>
    <d v="1899-12-30T00:00:38"/>
    <x v="4"/>
    <x v="1"/>
    <s v="15"/>
    <x v="1"/>
    <x v="1"/>
    <n v="8609182"/>
    <n v="23416977"/>
    <d v="2022-04-16T08:29:50"/>
    <d v="2022-04-16T08:30:28"/>
    <x v="1"/>
    <s v="THALITA SILVA DOS SANTOS"/>
    <n v="17719"/>
    <s v="SARAH DE SOUSA PEREIRA"/>
    <x v="1"/>
    <s v="PEDIU PARA LIGAR EM OUTRO MOMENTO"/>
    <s v="AGENDAMENTO"/>
    <x v="2"/>
    <m/>
    <m/>
    <n v="15991138558"/>
    <n v="15991138558"/>
    <d v="2022-04-16T10:00:00"/>
    <s v="Cacau_CA_NEW_21.03"/>
    <n v="165010857132844"/>
    <s v="Preditivo"/>
    <n v="10739"/>
    <s v="CACAU SHOW CA"/>
    <s v="Não"/>
    <m/>
    <m/>
    <m/>
    <m/>
    <m/>
    <m/>
    <s v="MAURICIO RODRIGUES"/>
    <n v="26656328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"/>
    <n v="0.35416666666666669"/>
    <d v="1899-12-30T00:00:10"/>
    <x v="3"/>
    <x v="1"/>
    <s v="11"/>
    <x v="1"/>
    <x v="1"/>
    <n v="8609184"/>
    <n v="23417259"/>
    <d v="2022-04-16T08:30:18"/>
    <d v="2022-04-16T08:30:28"/>
    <x v="1"/>
    <s v="YANE ALVES SILVA RIBEIRO"/>
    <n v="17285"/>
    <s v="SARAH DE SOUSA PEREIRA"/>
    <x v="2"/>
    <s v="DESISTIU DE SER REVENDEDOR"/>
    <s v="RECUSA"/>
    <x v="16"/>
    <m/>
    <m/>
    <n v="11973059854"/>
    <m/>
    <m/>
    <s v="Cacau_CA_NEW_21.03"/>
    <m/>
    <s v="Consulta De Cliente"/>
    <n v="10739"/>
    <s v="CACAU SHOW CA"/>
    <s v="Não"/>
    <m/>
    <m/>
    <m/>
    <m/>
    <m/>
    <m/>
    <s v="CICERA BERNARDO NOGUEIRA"/>
    <n v="1438881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"/>
    <n v="0.3576388888888889"/>
    <d v="1899-12-30T00:00:52"/>
    <x v="3"/>
    <x v="1"/>
    <s v="43"/>
    <x v="6"/>
    <x v="0"/>
    <n v="8609194"/>
    <n v="23417416"/>
    <d v="2022-04-16T08:35:48"/>
    <d v="2022-04-16T08:36:40"/>
    <x v="1"/>
    <s v="YANE ALVES SILVA RIBEIRO"/>
    <n v="17285"/>
    <s v="SARAH DE SOUSA PEREIRA"/>
    <x v="1"/>
    <s v="PEDIU PARA LIGAR EM OUTRO MOMENTO"/>
    <s v="AGENDAMENTO"/>
    <x v="2"/>
    <m/>
    <m/>
    <n v="43999105940"/>
    <n v="43999105940"/>
    <d v="2022-04-18T09:05:00"/>
    <s v="Cacau_CA_NEW_21.03"/>
    <n v="165010892941594"/>
    <s v="Preditivo"/>
    <n v="10739"/>
    <s v="CACAU SHOW CA"/>
    <s v="Não"/>
    <m/>
    <m/>
    <m/>
    <m/>
    <m/>
    <m/>
    <s v="REGINALDO HENRIQUE"/>
    <n v="3712455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"/>
    <n v="0.35833333333333334"/>
    <d v="1899-12-30T00:03:20"/>
    <x v="4"/>
    <x v="1"/>
    <s v="71"/>
    <x v="12"/>
    <x v="3"/>
    <n v="8609195"/>
    <n v="23417905"/>
    <d v="2022-04-16T08:36:02"/>
    <d v="2022-04-16T08:39:22"/>
    <x v="1"/>
    <s v="THALITA SILVA DOS SANTOS"/>
    <n v="17719"/>
    <s v="SARAH DE SOUSA PEREIRA"/>
    <x v="1"/>
    <s v="CLIENTE VAI ANALISAR A PROPOSTA"/>
    <s v="AGENDAMENTO"/>
    <x v="5"/>
    <m/>
    <m/>
    <n v="71986386156"/>
    <n v="71986386156"/>
    <d v="2022-04-16T11:50:00"/>
    <s v="Cacau_CA_NEW_21.03"/>
    <n v="165010894341964"/>
    <s v="Preditivo"/>
    <n v="10739"/>
    <s v="CACAU SHOW CA"/>
    <s v="Não"/>
    <m/>
    <m/>
    <m/>
    <m/>
    <m/>
    <m/>
    <s v="ROGERIO LUIZ CESAR BOMFIM"/>
    <n v="39713616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"/>
    <n v="0.3611111111111111"/>
    <d v="1899-12-30T00:01:36"/>
    <x v="3"/>
    <x v="1"/>
    <s v="71"/>
    <x v="12"/>
    <x v="3"/>
    <n v="8609202"/>
    <n v="25451776"/>
    <d v="2022-04-16T08:40:47"/>
    <d v="2022-04-16T08:42:23"/>
    <x v="1"/>
    <s v="YANE ALVES SILVA RIBEIRO"/>
    <n v="17285"/>
    <s v="SARAH DE SOUSA PEREIRA"/>
    <x v="2"/>
    <s v="JÁ COMPROU"/>
    <s v="RECUSA"/>
    <x v="6"/>
    <m/>
    <m/>
    <n v="71988122088"/>
    <m/>
    <m/>
    <s v="Cacau_CA_06.04"/>
    <n v="165010923151394"/>
    <s v="Preditivo"/>
    <n v="10739"/>
    <s v="CACAU SHOW CA"/>
    <s v="Não"/>
    <m/>
    <m/>
    <m/>
    <m/>
    <m/>
    <m/>
    <s v="ROSANGELA DO O BARROS DOS  PASSOS"/>
    <n v="827385135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"/>
    <n v="0.36319444444444443"/>
    <d v="1899-12-30T00:01:01"/>
    <x v="4"/>
    <x v="1"/>
    <s v="15"/>
    <x v="1"/>
    <x v="1"/>
    <n v="8609210"/>
    <n v="23416694"/>
    <d v="2022-04-16T08:43:29"/>
    <d v="2022-04-16T08:44:30"/>
    <x v="1"/>
    <s v="THALITA SILVA DOS SANTOS"/>
    <n v="17719"/>
    <s v="SARAH DE SOUSA PEREIRA"/>
    <x v="1"/>
    <s v="PEDIU PARA LIGAR EM OUTRO MOMENTO"/>
    <s v="AGENDAMENTO"/>
    <x v="2"/>
    <m/>
    <m/>
    <n v="15997604845"/>
    <n v="15997604845"/>
    <d v="2022-04-16T10:30:00"/>
    <s v="Cacau_CA_NEW_21.03"/>
    <n v="165010938355584"/>
    <s v="Preditivo"/>
    <n v="10739"/>
    <s v="CACAU SHOW CA"/>
    <s v="Não"/>
    <m/>
    <m/>
    <m/>
    <m/>
    <m/>
    <m/>
    <s v="GISELDA DE CARVALHO"/>
    <n v="12274595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"/>
    <n v="0.36388888888888887"/>
    <d v="1899-12-30T00:01:13"/>
    <x v="3"/>
    <x v="1"/>
    <s v="43"/>
    <x v="6"/>
    <x v="0"/>
    <n v="8609211"/>
    <n v="25450951"/>
    <d v="2022-04-16T08:44:04"/>
    <d v="2022-04-16T08:45:17"/>
    <x v="1"/>
    <s v="YANE ALVES SILVA RIBEIRO"/>
    <n v="17285"/>
    <s v="SARAH DE SOUSA PEREIRA"/>
    <x v="2"/>
    <s v="JÁ COMPROU"/>
    <s v="RECUSA"/>
    <x v="6"/>
    <m/>
    <m/>
    <n v="43999358095"/>
    <m/>
    <m/>
    <s v="Cacau_CA_06.04"/>
    <n v="165010942857144"/>
    <s v="Preditivo"/>
    <n v="10739"/>
    <s v="CACAU SHOW CA"/>
    <s v="Não"/>
    <m/>
    <m/>
    <m/>
    <m/>
    <m/>
    <m/>
    <s v="CLAUDIA RAFAELI CORTEZ"/>
    <n v="74706239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"/>
    <n v="0.36458333333333331"/>
    <d v="1899-12-30T00:00:50"/>
    <x v="4"/>
    <x v="1"/>
    <s v="47"/>
    <x v="0"/>
    <x v="0"/>
    <n v="8609216"/>
    <n v="25451064"/>
    <d v="2022-04-16T08:45:56"/>
    <d v="2022-04-16T08:46:46"/>
    <x v="1"/>
    <s v="THALITA SILVA DOS SANTOS"/>
    <n v="17719"/>
    <s v="SARAH DE SOUSA PEREIRA"/>
    <x v="1"/>
    <s v="PEDIU PARA LIGAR EM OUTRO MOMENTO"/>
    <s v="AGENDAMENTO"/>
    <x v="2"/>
    <m/>
    <m/>
    <n v="47999974937"/>
    <n v="47999974937"/>
    <d v="2022-04-16T14:00:00"/>
    <s v="Cacau_CA_06.04"/>
    <n v="165010953860874"/>
    <s v="Preditivo"/>
    <n v="10739"/>
    <s v="CACAU SHOW CA"/>
    <s v="Não"/>
    <m/>
    <m/>
    <m/>
    <m/>
    <m/>
    <m/>
    <s v="KAROLINE JUNG"/>
    <n v="7741781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"/>
    <n v="0.36944444444444446"/>
    <d v="1899-12-30T00:09:35"/>
    <x v="5"/>
    <x v="1"/>
    <s v="15"/>
    <x v="1"/>
    <x v="1"/>
    <n v="8609230"/>
    <n v="23416453"/>
    <d v="2022-04-16T08:52:50"/>
    <d v="2022-04-16T09:02:25"/>
    <x v="1"/>
    <s v="JOHN WESLEY PEREIRA PAVAO"/>
    <n v="17284"/>
    <s v="SARAH DE SOUSA PEREIRA"/>
    <x v="1"/>
    <s v="LOCALIZAÇÃO DAS LOJAS"/>
    <s v="AGENDAMENTO"/>
    <x v="19"/>
    <m/>
    <m/>
    <n v="15997201063"/>
    <n v="15997201063"/>
    <d v="2022-04-16T09:28:00"/>
    <s v="Cacau_CA_NEW_21.03"/>
    <n v="165010995174794"/>
    <s v="Preditivo"/>
    <n v="10739"/>
    <s v="CACAU SHOW CA"/>
    <s v="Não"/>
    <m/>
    <m/>
    <m/>
    <m/>
    <m/>
    <m/>
    <s v="LETICIA CRISTINA DIAS DUARTE"/>
    <n v="32305561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"/>
    <n v="0.37013888888888885"/>
    <d v="1899-12-30T00:00:51"/>
    <x v="4"/>
    <x v="1"/>
    <s v="43"/>
    <x v="6"/>
    <x v="0"/>
    <n v="8609231"/>
    <n v="23416840"/>
    <d v="2022-04-16T08:53:01"/>
    <d v="2022-04-16T08:53:52"/>
    <x v="1"/>
    <s v="THALITA SILVA DOS SANTOS"/>
    <n v="17719"/>
    <s v="SARAH DE SOUSA PEREIRA"/>
    <x v="1"/>
    <s v="PEDIU PARA LIGAR EM OUTRO MOMENTO"/>
    <s v="AGENDAMENTO"/>
    <x v="2"/>
    <m/>
    <m/>
    <n v="43991010092"/>
    <n v="43991010092"/>
    <d v="2022-04-16T12:30:00"/>
    <s v="Cacau_CA_NEW_21.03"/>
    <n v="165010995775084"/>
    <s v="Preditivo"/>
    <n v="10739"/>
    <s v="CACAU SHOW CA"/>
    <s v="Não"/>
    <m/>
    <m/>
    <m/>
    <m/>
    <m/>
    <m/>
    <s v="RODRIGO MARCELO BIRELO"/>
    <n v="2089592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"/>
    <n v="0.37083333333333335"/>
    <d v="1899-12-30T00:01:13"/>
    <x v="3"/>
    <x v="1"/>
    <s v="43"/>
    <x v="6"/>
    <x v="0"/>
    <n v="8609237"/>
    <n v="23417398"/>
    <d v="2022-04-16T08:54:29"/>
    <d v="2022-04-16T08:55:42"/>
    <x v="1"/>
    <s v="YANE ALVES SILVA RIBEIRO"/>
    <n v="17285"/>
    <s v="SARAH DE SOUSA PEREIRA"/>
    <x v="1"/>
    <s v="PEDIU PARA LIGAR EM OUTRO MOMENTO"/>
    <s v="AGENDAMENTO"/>
    <x v="2"/>
    <m/>
    <m/>
    <n v="4333134875"/>
    <n v="4333134875"/>
    <d v="2022-04-19T09:24:00"/>
    <s v="Cacau_CA_NEW_21.03"/>
    <n v="165011005278684"/>
    <s v="Preditivo"/>
    <n v="10739"/>
    <s v="CACAU SHOW CA"/>
    <s v="Não"/>
    <m/>
    <m/>
    <m/>
    <m/>
    <m/>
    <m/>
    <s v="DEBORA ROGERIO DE SOUZA ALVES"/>
    <n v="44744539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"/>
    <n v="0.3743055555555555"/>
    <d v="1899-12-30T00:01:23"/>
    <x v="4"/>
    <x v="1"/>
    <s v="43"/>
    <x v="6"/>
    <x v="0"/>
    <n v="8609248"/>
    <n v="23416870"/>
    <d v="2022-04-16T08:59:04"/>
    <d v="2022-04-16T09:00:27"/>
    <x v="1"/>
    <s v="THALITA SILVA DOS SANTOS"/>
    <n v="17719"/>
    <s v="SARAH DE SOUSA PEREIRA"/>
    <x v="2"/>
    <s v="DESISTIU DE SER REVENDEDOR"/>
    <s v="RECUSA"/>
    <x v="16"/>
    <m/>
    <m/>
    <n v="43988552848"/>
    <m/>
    <m/>
    <s v="Cacau_CA_NEW_21.03"/>
    <n v="165011032887404"/>
    <s v="Preditivo"/>
    <n v="10739"/>
    <s v="CACAU SHOW CA"/>
    <s v="Não"/>
    <m/>
    <m/>
    <m/>
    <m/>
    <m/>
    <m/>
    <s v="OSCAR ALBERTO DE LOS RIOS LONDONO"/>
    <n v="504855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2"/>
    <n v="0.3756944444444445"/>
    <d v="1899-12-30T00:04:22"/>
    <x v="4"/>
    <x v="1"/>
    <s v="43"/>
    <x v="6"/>
    <x v="0"/>
    <n v="8609257"/>
    <n v="25451765"/>
    <d v="2022-04-16T09:01:46"/>
    <d v="2022-04-16T09:06:08"/>
    <x v="1"/>
    <s v="THALITA SILVA DOS SANTOS"/>
    <n v="17719"/>
    <s v="SARAH DE SOUSA PEREIRA"/>
    <x v="0"/>
    <s v="CONFIRMOU PRESENÇA NA LOJA"/>
    <s v="ACEITE"/>
    <x v="0"/>
    <m/>
    <m/>
    <n v="43991057697"/>
    <m/>
    <m/>
    <s v="Cacau_CA_06.04"/>
    <n v="165011048493384"/>
    <s v="Preditivo"/>
    <n v="10739"/>
    <s v="CACAU SHOW CA"/>
    <s v="Não"/>
    <m/>
    <m/>
    <m/>
    <m/>
    <m/>
    <m/>
    <s v="MARIA INeS NUNES DE BRITO"/>
    <n v="81568436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2"/>
    <n v="0.37708333333333338"/>
    <d v="1899-12-30T00:02:59"/>
    <x v="3"/>
    <x v="1"/>
    <s v="73"/>
    <x v="12"/>
    <x v="3"/>
    <n v="8609264"/>
    <n v="25451820"/>
    <d v="2022-04-16T09:03:07"/>
    <d v="2022-04-16T09:06:06"/>
    <x v="1"/>
    <s v="YANE ALVES SILVA RIBEIRO"/>
    <n v="17285"/>
    <s v="SARAH DE SOUSA PEREIRA"/>
    <x v="0"/>
    <s v="CONFIRMOU PRESENÇA NA LOJA"/>
    <s v="ACEITE"/>
    <x v="0"/>
    <m/>
    <m/>
    <n v="73981012881"/>
    <m/>
    <m/>
    <s v="Cacau_CA_06.04"/>
    <n v="165011056995974"/>
    <s v="Preditivo"/>
    <n v="10739"/>
    <s v="CACAU SHOW CA"/>
    <s v="Não"/>
    <m/>
    <m/>
    <m/>
    <m/>
    <m/>
    <m/>
    <s v="MARIA BERNARDETE FERREIRA DE JESUS DOS S"/>
    <n v="99745070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2"/>
    <n v="0.37847222222222227"/>
    <d v="1899-12-30T00:01:45"/>
    <x v="5"/>
    <x v="1"/>
    <s v="15"/>
    <x v="1"/>
    <x v="1"/>
    <n v="8609273"/>
    <n v="23417350"/>
    <d v="2022-04-16T09:05:43"/>
    <d v="2022-04-16T09:07:28"/>
    <x v="1"/>
    <s v="JOHN WESLEY PEREIRA PAVAO"/>
    <n v="17284"/>
    <s v="SARAH DE SOUSA PEREIRA"/>
    <x v="1"/>
    <s v="PEDIU PARA LIGAR EM OUTRO MOMENTO"/>
    <s v="AGENDAMENTO"/>
    <x v="2"/>
    <m/>
    <m/>
    <n v="15988243805"/>
    <n v="15988243805"/>
    <d v="2022-04-18T13:30:00"/>
    <s v="Cacau_CA_NEW_21.03"/>
    <n v="1650110723101710"/>
    <s v="Preditivo"/>
    <n v="10739"/>
    <s v="CACAU SHOW CA"/>
    <s v="Não"/>
    <m/>
    <m/>
    <m/>
    <m/>
    <m/>
    <m/>
    <s v="CAMILA SANTOS"/>
    <n v="39405925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2"/>
    <n v="0.38055555555555554"/>
    <d v="1899-12-30T00:00:37"/>
    <x v="5"/>
    <x v="1"/>
    <s v="43"/>
    <x v="6"/>
    <x v="0"/>
    <n v="8609283"/>
    <n v="23417417"/>
    <d v="2022-04-16T09:08:31"/>
    <d v="2022-04-16T09:09:08"/>
    <x v="1"/>
    <s v="JOHN WESLEY PEREIRA PAVAO"/>
    <n v="17284"/>
    <s v="SARAH DE SOUSA PEREIRA"/>
    <x v="1"/>
    <s v="PEDIU PARA LIGAR EM OUTRO MOMENTO"/>
    <s v="AGENDAMENTO"/>
    <x v="2"/>
    <m/>
    <m/>
    <n v="43996129665"/>
    <n v="43996129665"/>
    <d v="2022-04-16T13:00:00"/>
    <s v="Cacau_CA_NEW_21.03"/>
    <n v="1650110896108930"/>
    <s v="Preditivo"/>
    <n v="10739"/>
    <s v="CACAU SHOW CA"/>
    <s v="Não"/>
    <m/>
    <m/>
    <m/>
    <m/>
    <m/>
    <m/>
    <s v="IVAN LEMES DINIZ"/>
    <n v="3762892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2"/>
    <n v="0.38611111111111113"/>
    <d v="1899-12-30T00:01:14"/>
    <x v="4"/>
    <x v="1"/>
    <s v="15"/>
    <x v="1"/>
    <x v="1"/>
    <n v="8609329"/>
    <n v="23416923"/>
    <d v="2022-04-16T09:16:20"/>
    <d v="2022-04-16T09:17:34"/>
    <x v="1"/>
    <s v="THALITA SILVA DOS SANTOS"/>
    <n v="17719"/>
    <s v="SARAH DE SOUSA PEREIRA"/>
    <x v="2"/>
    <s v="DESISTIU DE SER REVENDEDOR"/>
    <s v="RECUSA"/>
    <x v="16"/>
    <m/>
    <m/>
    <n v="15988221159"/>
    <m/>
    <m/>
    <s v="Cacau_CA_NEW_21.03"/>
    <n v="1650111363126840"/>
    <s v="Preditivo"/>
    <n v="10739"/>
    <s v="CACAU SHOW CA"/>
    <s v="Não"/>
    <m/>
    <m/>
    <m/>
    <m/>
    <m/>
    <m/>
    <s v="DANIEL IBARNES SOARES"/>
    <n v="177262198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2"/>
    <n v="0.38750000000000001"/>
    <d v="1899-12-30T00:09:29"/>
    <x v="5"/>
    <x v="1"/>
    <s v="15"/>
    <x v="1"/>
    <x v="1"/>
    <n v="8609342"/>
    <n v="25451881"/>
    <d v="2022-04-16T09:18:51"/>
    <d v="2022-04-16T09:28:20"/>
    <x v="1"/>
    <s v="JOHN WESLEY PEREIRA PAVAO"/>
    <n v="17284"/>
    <s v="SARAH DE SOUSA PEREIRA"/>
    <x v="0"/>
    <s v="CONFIRMOU PRESENÇA NA LOJA"/>
    <s v="ACEITE"/>
    <x v="0"/>
    <m/>
    <m/>
    <n v="15981556945"/>
    <m/>
    <m/>
    <s v="Cacau_CA_06.04"/>
    <n v="1650111508132340"/>
    <s v="Preditivo"/>
    <n v="10739"/>
    <s v="CACAU SHOW CA"/>
    <s v="Não"/>
    <m/>
    <m/>
    <m/>
    <m/>
    <m/>
    <m/>
    <s v="ANDREIA LOPES DE ALMEIDA"/>
    <n v="16444704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2"/>
    <n v="0.38958333333333334"/>
    <d v="1899-12-30T00:01:19"/>
    <x v="3"/>
    <x v="1"/>
    <s v="15"/>
    <x v="1"/>
    <x v="1"/>
    <n v="8609354"/>
    <n v="25450899"/>
    <d v="2022-04-16T09:21:44"/>
    <d v="2022-04-16T09:23:03"/>
    <x v="1"/>
    <s v="YANE ALVES SILVA RIBEIRO"/>
    <n v="17285"/>
    <s v="SARAH DE SOUSA PEREIRA"/>
    <x v="1"/>
    <s v="PROMOÇÕES DISPONÍVEIS"/>
    <s v="AGENDAMENTO"/>
    <x v="3"/>
    <m/>
    <m/>
    <n v="15996137221"/>
    <n v="15996137221"/>
    <d v="2022-04-25T09:51:00"/>
    <s v="Cacau_CA_06.04"/>
    <n v="1650111690138890"/>
    <s v="Preditivo"/>
    <n v="10739"/>
    <s v="CACAU SHOW CA"/>
    <s v="Não"/>
    <m/>
    <m/>
    <m/>
    <m/>
    <m/>
    <m/>
    <s v="ROSA MARIA CORDEIRO GRACIANO DA SILVA"/>
    <n v="6409114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2"/>
    <n v="0.39444444444444443"/>
    <d v="1899-12-30T00:02:44"/>
    <x v="3"/>
    <x v="1"/>
    <s v="43"/>
    <x v="6"/>
    <x v="0"/>
    <n v="8609387"/>
    <n v="25451541"/>
    <d v="2022-04-16T09:28:05"/>
    <d v="2022-04-16T09:30:49"/>
    <x v="1"/>
    <s v="YANE ALVES SILVA RIBEIRO"/>
    <n v="17285"/>
    <s v="SARAH DE SOUSA PEREIRA"/>
    <x v="2"/>
    <s v="JÁ COMPROU"/>
    <s v="RECUSA"/>
    <x v="6"/>
    <m/>
    <m/>
    <n v="43991158430"/>
    <m/>
    <m/>
    <s v="Cacau_CA_06.04"/>
    <n v="1650112061154810"/>
    <s v="Preditivo"/>
    <n v="10739"/>
    <s v="CACAU SHOW CA"/>
    <s v="Não"/>
    <m/>
    <m/>
    <m/>
    <m/>
    <m/>
    <m/>
    <s v="EDILAINE RIBEIRO BARBOSA"/>
    <n v="40833709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2"/>
    <n v="0.39444444444444443"/>
    <d v="1899-12-30T00:00:48"/>
    <x v="4"/>
    <x v="1"/>
    <s v="43"/>
    <x v="6"/>
    <x v="0"/>
    <n v="8609390"/>
    <n v="23416513"/>
    <d v="2022-04-16T09:28:21"/>
    <d v="2022-04-16T09:29:09"/>
    <x v="1"/>
    <s v="THALITA SILVA DOS SANTOS"/>
    <n v="17719"/>
    <s v="SARAH DE SOUSA PEREIRA"/>
    <x v="1"/>
    <s v="PEDIU PARA LIGAR EM OUTRO MOMENTO"/>
    <s v="AGENDAMENTO"/>
    <x v="2"/>
    <m/>
    <m/>
    <n v="43991214285"/>
    <n v="43991214285"/>
    <d v="2022-04-16T11:30:00"/>
    <s v="Cacau_CA_NEW_21.03"/>
    <n v="1650112092156620"/>
    <s v="Preditivo"/>
    <n v="10739"/>
    <s v="CACAU SHOW CA"/>
    <s v="Não"/>
    <m/>
    <m/>
    <m/>
    <m/>
    <m/>
    <m/>
    <s v="CAROLINE LIUTI"/>
    <n v="10265354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3"/>
    <n v="0.39652777777777781"/>
    <d v="1899-12-30T00:02:19"/>
    <x v="3"/>
    <x v="1"/>
    <s v="43"/>
    <x v="6"/>
    <x v="0"/>
    <n v="8609414"/>
    <n v="25451116"/>
    <d v="2022-04-16T09:31:17"/>
    <d v="2022-04-16T09:33:36"/>
    <x v="1"/>
    <s v="YANE ALVES SILVA RIBEIRO"/>
    <n v="17285"/>
    <s v="SARAH DE SOUSA PEREIRA"/>
    <x v="1"/>
    <s v="CLIENTE VAI ANALISAR A PROPOSTA"/>
    <s v="AGENDAMENTO"/>
    <x v="5"/>
    <m/>
    <m/>
    <n v="43999074850"/>
    <n v="43999074850"/>
    <d v="2022-04-26T10:02:00"/>
    <s v="Cacau_CA_06.04"/>
    <n v="1650112265165910"/>
    <s v="Preditivo"/>
    <n v="10739"/>
    <s v="CACAU SHOW CA"/>
    <s v="Não"/>
    <m/>
    <m/>
    <m/>
    <m/>
    <m/>
    <m/>
    <s v="DERLI RODRIGUES SIQUEIRA"/>
    <n v="9134066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3"/>
    <n v="0.3972222222222222"/>
    <d v="1899-12-30T00:10:05"/>
    <x v="5"/>
    <x v="1"/>
    <s v="71"/>
    <x v="12"/>
    <x v="3"/>
    <n v="8609425"/>
    <n v="25450885"/>
    <d v="2022-04-16T09:32:31"/>
    <d v="2022-04-16T09:42:36"/>
    <x v="1"/>
    <s v="JOHN WESLEY PEREIRA PAVAO"/>
    <n v="17284"/>
    <s v="SARAH DE SOUSA PEREIRA"/>
    <x v="2"/>
    <s v="INSATISFEITO - CACAU"/>
    <s v="RECUSA"/>
    <x v="18"/>
    <m/>
    <m/>
    <n v="71981598740"/>
    <m/>
    <m/>
    <s v="Cacau_CA_06.04"/>
    <n v="1650112339169300"/>
    <s v="Preditivo"/>
    <n v="10739"/>
    <s v="CACAU SHOW CA"/>
    <s v="Não"/>
    <m/>
    <m/>
    <m/>
    <m/>
    <m/>
    <m/>
    <s v="MARIANA FERREIRA PARAGUASSU"/>
    <n v="624527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3"/>
    <n v="0.3979166666666667"/>
    <d v="1899-12-30T00:00:15"/>
    <x v="4"/>
    <x v="1"/>
    <s v="43"/>
    <x v="6"/>
    <x v="0"/>
    <n v="8609428"/>
    <n v="23416560"/>
    <d v="2022-04-16T09:33:14"/>
    <d v="2022-04-16T09:33:29"/>
    <x v="1"/>
    <s v="THALITA SILVA DOS SANTOS"/>
    <n v="17719"/>
    <s v="SARAH DE SOUSA PEREIRA"/>
    <x v="1"/>
    <s v="PEDIU PARA LIGAR EM OUTRO MOMENTO"/>
    <s v="AGENDAMENTO"/>
    <x v="2"/>
    <m/>
    <m/>
    <n v="43999000065"/>
    <n v="43999000065"/>
    <d v="2022-04-16T13:00:00"/>
    <s v="Cacau_CA_NEW_21.03"/>
    <m/>
    <s v="Consulta De Cliente"/>
    <n v="10739"/>
    <s v="CACAU SHOW CA"/>
    <s v="Não"/>
    <m/>
    <m/>
    <m/>
    <m/>
    <m/>
    <m/>
    <s v="MARCIA APARECIDA FERREIRA"/>
    <n v="76879259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3"/>
    <n v="0.39861111111111108"/>
    <d v="1899-12-30T00:00:54"/>
    <x v="3"/>
    <x v="1"/>
    <s v="15"/>
    <x v="1"/>
    <x v="1"/>
    <n v="8609434"/>
    <n v="23417768"/>
    <d v="2022-04-16T09:34:10"/>
    <d v="2022-04-16T09:35:04"/>
    <x v="1"/>
    <s v="YANE ALVES SILVA RIBEIRO"/>
    <n v="17285"/>
    <s v="SARAH DE SOUSA PEREIRA"/>
    <x v="2"/>
    <s v="DESISTIU DE SER REVENDEDOR"/>
    <s v="RECUSA"/>
    <x v="16"/>
    <m/>
    <m/>
    <n v="15997497618"/>
    <m/>
    <m/>
    <s v="Cacau_CA_NEW_21.03"/>
    <n v="1650112429172760"/>
    <s v="Preditivo"/>
    <n v="10739"/>
    <s v="CACAU SHOW CA"/>
    <s v="Não"/>
    <m/>
    <m/>
    <m/>
    <m/>
    <m/>
    <m/>
    <s v="CAMILA PEREIRA ALVES"/>
    <n v="32869163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3"/>
    <n v="0.39861111111111108"/>
    <d v="1899-12-30T00:03:40"/>
    <x v="4"/>
    <x v="1"/>
    <s v="15"/>
    <x v="1"/>
    <x v="1"/>
    <n v="8609436"/>
    <n v="25451220"/>
    <d v="2022-04-16T09:34:16"/>
    <d v="2022-04-16T09:37:56"/>
    <x v="1"/>
    <s v="THALITA SILVA DOS SANTOS"/>
    <n v="17719"/>
    <s v="SARAH DE SOUSA PEREIRA"/>
    <x v="2"/>
    <s v="JÁ COMPROU"/>
    <s v="RECUSA"/>
    <x v="6"/>
    <m/>
    <m/>
    <n v="15981211108"/>
    <m/>
    <m/>
    <s v="Cacau_CA_06.04"/>
    <n v="1650112432172960"/>
    <s v="Preditivo"/>
    <n v="10739"/>
    <s v="CACAU SHOW CA"/>
    <s v="Não"/>
    <m/>
    <m/>
    <m/>
    <m/>
    <m/>
    <m/>
    <s v="SAMIRA REIS KORBS"/>
    <n v="37057203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3"/>
    <n v="0.40069444444444446"/>
    <d v="1899-12-30T00:02:06"/>
    <x v="3"/>
    <x v="1"/>
    <s v="15"/>
    <x v="1"/>
    <x v="1"/>
    <n v="8609454"/>
    <n v="23417268"/>
    <d v="2022-04-16T09:37:24"/>
    <d v="2022-04-16T09:39:30"/>
    <x v="1"/>
    <s v="YANE ALVES SILVA RIBEIRO"/>
    <n v="17285"/>
    <s v="SARAH DE SOUSA PEREIRA"/>
    <x v="0"/>
    <s v="CONFIRMOU PRESENÇA NA LOJA"/>
    <s v="ACEITE"/>
    <x v="0"/>
    <m/>
    <m/>
    <n v="15981240663"/>
    <m/>
    <m/>
    <s v="Cacau_CA_NEW_21.03"/>
    <n v="1650112621180310"/>
    <s v="Preditivo"/>
    <n v="10739"/>
    <s v="CACAU SHOW CA"/>
    <s v="Não"/>
    <m/>
    <m/>
    <m/>
    <m/>
    <m/>
    <m/>
    <s v="MARISA DOS S SOARES"/>
    <n v="14981732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3"/>
    <n v="0.40069444444444446"/>
    <d v="1899-12-30T00:02:02"/>
    <x v="4"/>
    <x v="1"/>
    <s v="15"/>
    <x v="1"/>
    <x v="1"/>
    <n v="8609461"/>
    <n v="25451138"/>
    <d v="2022-04-16T09:37:57"/>
    <d v="2022-04-16T09:39:59"/>
    <x v="1"/>
    <s v="THALITA SILVA DOS SANTOS"/>
    <n v="17719"/>
    <s v="SARAH DE SOUSA PEREIRA"/>
    <x v="1"/>
    <s v="CLIENTE VAI ANALISAR A PROPOSTA"/>
    <s v="AGENDAMENTO"/>
    <x v="5"/>
    <m/>
    <m/>
    <n v="15981324253"/>
    <n v="15981324253"/>
    <d v="2022-05-10T10:08:00"/>
    <s v="Cacau_CA_06.04"/>
    <n v="1650112543177310"/>
    <s v="Preditivo"/>
    <n v="10739"/>
    <s v="CACAU SHOW CA"/>
    <s v="Não"/>
    <m/>
    <m/>
    <m/>
    <m/>
    <m/>
    <m/>
    <s v="DULCE MARIANA"/>
    <n v="9731363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3"/>
    <n v="0.40208333333333335"/>
    <d v="1899-12-30T00:02:12"/>
    <x v="4"/>
    <x v="1"/>
    <s v="43"/>
    <x v="6"/>
    <x v="0"/>
    <n v="8609472"/>
    <n v="23417686"/>
    <d v="2022-04-16T09:39:59"/>
    <d v="2022-04-16T09:42:11"/>
    <x v="1"/>
    <s v="THALITA SILVA DOS SANTOS"/>
    <n v="17719"/>
    <s v="SARAH DE SOUSA PEREIRA"/>
    <x v="1"/>
    <s v="PEDIU PARA LIGAR EM OUTRO MOMENTO"/>
    <s v="AGENDAMENTO"/>
    <x v="2"/>
    <m/>
    <m/>
    <n v="43984394807"/>
    <n v="43984394807"/>
    <d v="2022-04-18T10:10:00"/>
    <s v="Cacau_CA_NEW_21.03"/>
    <n v="1650112718183270"/>
    <s v="Preditivo"/>
    <n v="10739"/>
    <s v="CACAU SHOW CA"/>
    <s v="Não"/>
    <m/>
    <m/>
    <m/>
    <m/>
    <m/>
    <m/>
    <s v="FERNANDA SILVA"/>
    <n v="6457976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3"/>
    <n v="0.40277777777777773"/>
    <d v="1899-12-30T00:01:22"/>
    <x v="3"/>
    <x v="1"/>
    <s v="15"/>
    <x v="1"/>
    <x v="1"/>
    <n v="8609473"/>
    <n v="23416377"/>
    <d v="2022-04-16T09:40:15"/>
    <d v="2022-04-16T09:41:37"/>
    <x v="1"/>
    <s v="YANE ALVES SILVA RIBEIRO"/>
    <n v="17285"/>
    <s v="SARAH DE SOUSA PEREIRA"/>
    <x v="1"/>
    <s v="PROMOÇÕES DISPONÍVEIS"/>
    <s v="AGENDAMENTO"/>
    <x v="3"/>
    <m/>
    <m/>
    <n v="15974046001"/>
    <n v="15974046001"/>
    <d v="2022-04-28T10:10:00"/>
    <s v="Cacau_CA_NEW_21.03"/>
    <n v="1650112795185790"/>
    <s v="Preditivo"/>
    <n v="10739"/>
    <s v="CACAU SHOW CA"/>
    <s v="Não"/>
    <m/>
    <m/>
    <m/>
    <m/>
    <m/>
    <m/>
    <s v="SABRINA J ROGICH"/>
    <n v="25872526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3"/>
    <n v="0.40347222222222223"/>
    <d v="1899-12-30T00:01:46"/>
    <x v="3"/>
    <x v="1"/>
    <s v="43"/>
    <x v="6"/>
    <x v="0"/>
    <n v="8609553"/>
    <n v="23417912"/>
    <d v="2022-04-16T09:41:53"/>
    <d v="2022-04-16T09:43:39"/>
    <x v="1"/>
    <s v="YANE ALVES SILVA RIBEIRO"/>
    <n v="17285"/>
    <s v="SARAH DE SOUSA PEREIRA"/>
    <x v="1"/>
    <s v="CLIENTE VAI ANALISAR A PROPOSTA"/>
    <s v="AGENDAMENTO"/>
    <x v="5"/>
    <m/>
    <m/>
    <n v="43984335720"/>
    <n v="43984335720"/>
    <d v="2022-04-26T10:12:00"/>
    <s v="Cacau_CA_NEW_21.03"/>
    <n v="1650112845187970"/>
    <s v="Preditivo"/>
    <n v="10739"/>
    <s v="CACAU SHOW CA"/>
    <s v="Não"/>
    <m/>
    <m/>
    <m/>
    <m/>
    <m/>
    <m/>
    <s v="KELLY FERNANDA DA SILVA"/>
    <n v="33369556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3"/>
    <n v="0.40416666666666662"/>
    <d v="1899-12-30T00:01:04"/>
    <x v="4"/>
    <x v="1"/>
    <s v="43"/>
    <x v="6"/>
    <x v="0"/>
    <n v="8609576"/>
    <n v="25451800"/>
    <d v="2022-04-16T09:42:11"/>
    <d v="2022-04-16T09:43:15"/>
    <x v="1"/>
    <s v="THALITA SILVA DOS SANTOS"/>
    <n v="17719"/>
    <s v="SARAH DE SOUSA PEREIRA"/>
    <x v="0"/>
    <s v="CONFIRMOU PRESENÇA NA LOJA"/>
    <s v="ACEITE"/>
    <x v="0"/>
    <m/>
    <m/>
    <n v="43998057738"/>
    <m/>
    <m/>
    <s v="Cacau_CA_06.04"/>
    <n v="1650112804186160"/>
    <s v="Preditivo"/>
    <n v="10739"/>
    <s v="CACAU SHOW CA"/>
    <s v="Não"/>
    <m/>
    <m/>
    <m/>
    <m/>
    <m/>
    <m/>
    <s v="ANDERSON VANZO"/>
    <n v="90106261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3"/>
    <n v="0.4069444444444445"/>
    <d v="1899-12-30T00:01:22"/>
    <x v="5"/>
    <x v="1"/>
    <s v="43"/>
    <x v="6"/>
    <x v="0"/>
    <n v="8609899"/>
    <n v="23417945"/>
    <d v="2022-04-16T09:46:21"/>
    <d v="2022-04-16T09:47:43"/>
    <x v="1"/>
    <s v="JOHN WESLEY PEREIRA PAVAO"/>
    <n v="17284"/>
    <s v="SARAH DE SOUSA PEREIRA"/>
    <x v="1"/>
    <s v="PEDIU PARA LIGAR EM OUTRO MOMENTO"/>
    <s v="AGENDAMENTO"/>
    <x v="2"/>
    <m/>
    <m/>
    <n v="43999453262"/>
    <n v="43999453262"/>
    <d v="2022-04-16T10:47:00"/>
    <s v="Cacau_CA_NEW_21.03"/>
    <n v="1650113159206920"/>
    <s v="Preditivo"/>
    <n v="10739"/>
    <s v="CACAU SHOW CA"/>
    <s v="Não"/>
    <m/>
    <m/>
    <m/>
    <m/>
    <m/>
    <m/>
    <s v="CRISTINA DA SILVA"/>
    <n v="4880763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3"/>
    <n v="0.4069444444444445"/>
    <d v="1899-12-30T00:01:00"/>
    <x v="4"/>
    <x v="1"/>
    <s v="11"/>
    <x v="1"/>
    <x v="1"/>
    <n v="8609940"/>
    <n v="23416953"/>
    <d v="2022-04-16T09:46:55"/>
    <d v="2022-04-16T09:47:55"/>
    <x v="1"/>
    <s v="THALITA SILVA DOS SANTOS"/>
    <n v="17719"/>
    <s v="SARAH DE SOUSA PEREIRA"/>
    <x v="1"/>
    <s v="PEDIU PARA LIGAR EM OUTRO MOMENTO"/>
    <s v="AGENDAMENTO"/>
    <x v="2"/>
    <m/>
    <m/>
    <n v="11953332276"/>
    <n v="11953332276"/>
    <d v="2022-05-19T10:17:00"/>
    <s v="Cacau_CA_NEW_21.03"/>
    <n v="1650113192209530"/>
    <s v="Preditivo"/>
    <n v="10739"/>
    <s v="CACAU SHOW CA"/>
    <s v="Não"/>
    <m/>
    <m/>
    <m/>
    <m/>
    <m/>
    <m/>
    <s v="ADRIANA  MARTINS  CARVALHO"/>
    <n v="2285909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3"/>
    <n v="0.40902777777777777"/>
    <d v="1899-12-30T00:00:59"/>
    <x v="3"/>
    <x v="1"/>
    <s v="71"/>
    <x v="12"/>
    <x v="3"/>
    <n v="8610220"/>
    <n v="25451763"/>
    <d v="2022-04-16T09:49:38"/>
    <d v="2022-04-16T09:50:37"/>
    <x v="1"/>
    <s v="YANE ALVES SILVA RIBEIRO"/>
    <n v="17285"/>
    <s v="SARAH DE SOUSA PEREIRA"/>
    <x v="2"/>
    <s v="JÁ COMPROU"/>
    <s v="RECUSA"/>
    <x v="6"/>
    <m/>
    <m/>
    <n v="71986386156"/>
    <m/>
    <m/>
    <s v="Cacau_CA_06.04"/>
    <n v="1650113361221340"/>
    <s v="Preditivo"/>
    <n v="10739"/>
    <s v="CACAU SHOW CA"/>
    <s v="Não"/>
    <m/>
    <m/>
    <m/>
    <m/>
    <m/>
    <m/>
    <s v="ROGERIO LUIZ CESAR BOMFIM"/>
    <n v="80982417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3"/>
    <n v="0.40972222222222227"/>
    <d v="1899-12-30T00:02:40"/>
    <x v="5"/>
    <x v="1"/>
    <s v="43"/>
    <x v="6"/>
    <x v="0"/>
    <n v="8610281"/>
    <n v="25450863"/>
    <d v="2022-04-16T09:50:09"/>
    <d v="2022-04-16T09:52:49"/>
    <x v="1"/>
    <s v="JOHN WESLEY PEREIRA PAVAO"/>
    <n v="17284"/>
    <s v="SARAH DE SOUSA PEREIRA"/>
    <x v="2"/>
    <s v="PARA CONSUMO PRÓPRIO"/>
    <s v="RECUSA"/>
    <x v="12"/>
    <m/>
    <m/>
    <n v="43996059525"/>
    <m/>
    <m/>
    <s v="Cacau_CA_06.04"/>
    <n v="1650113397224070"/>
    <s v="Preditivo"/>
    <n v="10739"/>
    <s v="CACAU SHOW CA"/>
    <s v="Não"/>
    <m/>
    <m/>
    <m/>
    <m/>
    <m/>
    <m/>
    <s v="MARIANA BUSIGNANI DA SILVA BRAGA"/>
    <n v="5811737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4"/>
    <n v="0.41875000000000001"/>
    <d v="1899-12-30T00:05:13"/>
    <x v="4"/>
    <x v="1"/>
    <s v="15"/>
    <x v="1"/>
    <x v="1"/>
    <n v="8612075"/>
    <n v="23416789"/>
    <d v="2022-04-16T10:03:06"/>
    <d v="2022-04-16T10:08:19"/>
    <x v="1"/>
    <s v="THALITA SILVA DOS SANTOS"/>
    <n v="17719"/>
    <s v="SARAH DE SOUSA PEREIRA"/>
    <x v="0"/>
    <s v="CONFIRMOU PRESENÇA NA LOJA"/>
    <s v="ACEITE"/>
    <x v="0"/>
    <m/>
    <m/>
    <n v="15997346156"/>
    <m/>
    <m/>
    <s v="Cacau_CA_NEW_21.03"/>
    <n v="1650114164268200"/>
    <s v="Preditivo"/>
    <n v="10739"/>
    <s v="CACAU SHOW CA"/>
    <s v="Não"/>
    <m/>
    <m/>
    <m/>
    <m/>
    <m/>
    <m/>
    <s v="LUIS FERNANDO DE PROENÃƒÆ’Ã¢â‚¬Â¡A"/>
    <n v="4429174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4"/>
    <n v="0.4201388888888889"/>
    <d v="1899-12-30T00:00:47"/>
    <x v="3"/>
    <x v="1"/>
    <s v="15"/>
    <x v="1"/>
    <x v="1"/>
    <n v="8612387"/>
    <n v="23417270"/>
    <d v="2022-04-16T10:05:04"/>
    <d v="2022-04-16T10:05:51"/>
    <x v="1"/>
    <s v="YANE ALVES SILVA RIBEIRO"/>
    <n v="17285"/>
    <s v="SARAH DE SOUSA PEREIRA"/>
    <x v="1"/>
    <s v="PEDIU PARA LIGAR EM OUTRO MOMENTO"/>
    <s v="AGENDAMENTO"/>
    <x v="2"/>
    <m/>
    <m/>
    <n v="15996467393"/>
    <n v="15996467393"/>
    <d v="2022-04-25T10:34:00"/>
    <s v="Cacau_CA_NEW_21.03"/>
    <n v="1650114282277430"/>
    <s v="Preditivo"/>
    <n v="10739"/>
    <s v="CACAU SHOW CA"/>
    <s v="Não"/>
    <m/>
    <m/>
    <m/>
    <m/>
    <m/>
    <m/>
    <s v="ELAINE EUGENIO ROSSI TEIXEIRA"/>
    <n v="150611698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4"/>
    <n v="0.42222222222222222"/>
    <d v="1899-12-30T00:00:25"/>
    <x v="4"/>
    <x v="1"/>
    <s v="43"/>
    <x v="6"/>
    <x v="0"/>
    <n v="8612882"/>
    <n v="25451624"/>
    <d v="2022-04-16T10:08:20"/>
    <d v="2022-04-16T10:08:45"/>
    <x v="1"/>
    <s v="THALITA SILVA DOS SANTOS"/>
    <n v="17719"/>
    <s v="SARAH DE SOUSA PEREIRA"/>
    <x v="1"/>
    <s v="CLIENTE VAI ANALISAR A PROPOSTA"/>
    <s v="AGENDAMENTO"/>
    <x v="5"/>
    <m/>
    <m/>
    <n v="43996850000"/>
    <n v="43996850000"/>
    <d v="2022-05-10T10:38:00"/>
    <s v="Cacau_CA_06.04"/>
    <n v="1650114405285940"/>
    <s v="Preditivo"/>
    <n v="10739"/>
    <s v="CACAU SHOW CA"/>
    <s v="Não"/>
    <m/>
    <m/>
    <m/>
    <m/>
    <m/>
    <m/>
    <s v="ANY DANIELLE FONTANA"/>
    <n v="56162459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4"/>
    <n v="0.42291666666666666"/>
    <d v="1899-12-30T00:04:27"/>
    <x v="5"/>
    <x v="1"/>
    <s v="71"/>
    <x v="12"/>
    <x v="3"/>
    <n v="8613012"/>
    <n v="25451753"/>
    <d v="2022-04-16T10:09:10"/>
    <d v="2022-04-16T10:13:37"/>
    <x v="1"/>
    <s v="JOHN WESLEY PEREIRA PAVAO"/>
    <n v="17284"/>
    <s v="SARAH DE SOUSA PEREIRA"/>
    <x v="1"/>
    <s v="CATÁLOGO/REVISTA"/>
    <s v="AGENDAMENTO"/>
    <x v="9"/>
    <m/>
    <m/>
    <n v="71991779455"/>
    <n v="71991779455"/>
    <d v="2022-04-18T10:43:00"/>
    <s v="Cacau_CA_06.04"/>
    <n v="1650114529295660"/>
    <s v="Preditivo"/>
    <n v="10739"/>
    <s v="CACAU SHOW CA"/>
    <s v="Não"/>
    <m/>
    <m/>
    <m/>
    <m/>
    <m/>
    <m/>
    <s v="LAUDIANA FERREIRA DA SILVA"/>
    <n v="78077494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5"/>
    <n v="0.43888888888888888"/>
    <d v="1899-12-30T00:02:18"/>
    <x v="4"/>
    <x v="1"/>
    <s v="15"/>
    <x v="1"/>
    <x v="1"/>
    <n v="8616869"/>
    <n v="23416732"/>
    <d v="2022-04-16T10:32:47"/>
    <d v="2022-04-16T10:35:05"/>
    <x v="1"/>
    <s v="THALITA SILVA DOS SANTOS"/>
    <n v="17719"/>
    <s v="SARAH DE SOUSA PEREIRA"/>
    <x v="1"/>
    <s v="CLIENTE VAI ANALISAR A PROPOSTA"/>
    <s v="AGENDAMENTO"/>
    <x v="5"/>
    <m/>
    <m/>
    <n v="15997842229"/>
    <n v="15997842229"/>
    <d v="2022-04-16T11:04:00"/>
    <s v="Cacau_CA_NEW_21.03"/>
    <n v="1650115948401170"/>
    <s v="Preditivo"/>
    <n v="10739"/>
    <s v="CACAU SHOW CA"/>
    <s v="Não"/>
    <m/>
    <m/>
    <m/>
    <m/>
    <m/>
    <m/>
    <s v="PATRICIA DINIZ"/>
    <n v="34024912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5"/>
    <n v="0.44027777777777777"/>
    <d v="1899-12-30T00:01:21"/>
    <x v="3"/>
    <x v="1"/>
    <s v="43"/>
    <x v="6"/>
    <x v="0"/>
    <n v="8617230"/>
    <n v="25451936"/>
    <d v="2022-04-16T10:34:51"/>
    <d v="2022-04-16T10:36:12"/>
    <x v="1"/>
    <s v="YANE ALVES SILVA RIBEIRO"/>
    <n v="17285"/>
    <s v="SARAH DE SOUSA PEREIRA"/>
    <x v="1"/>
    <s v="CLIENTE VAI ANALISAR A PROPOSTA"/>
    <s v="AGENDAMENTO"/>
    <x v="5"/>
    <m/>
    <m/>
    <n v="43988404000"/>
    <n v="43988404000"/>
    <d v="2022-04-25T11:05:00"/>
    <s v="Cacau_CA_06.04"/>
    <n v="1650116064412580"/>
    <s v="Preditivo"/>
    <n v="10739"/>
    <s v="CACAU SHOW CA"/>
    <s v="Não"/>
    <m/>
    <m/>
    <m/>
    <m/>
    <m/>
    <m/>
    <s v="MARLI MARQUES DE ANDRADE VASCONCELOS"/>
    <n v="50745816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5"/>
    <n v="0.44861111111111113"/>
    <d v="1899-12-30T00:05:28"/>
    <x v="4"/>
    <x v="1"/>
    <s v="43"/>
    <x v="6"/>
    <x v="0"/>
    <n v="8619208"/>
    <n v="23416445"/>
    <d v="2022-04-16T10:46:38"/>
    <d v="2022-04-16T10:52:06"/>
    <x v="1"/>
    <s v="THALITA SILVA DOS SANTOS"/>
    <n v="17719"/>
    <s v="SARAH DE SOUSA PEREIRA"/>
    <x v="0"/>
    <s v="CONFIRMOU PRESENÇA NA LOJA"/>
    <s v="ACEITE"/>
    <x v="0"/>
    <m/>
    <m/>
    <n v="43984449073"/>
    <m/>
    <m/>
    <s v="Cacau_CA_NEW_21.03"/>
    <n v="1650116773484160"/>
    <s v="Preditivo"/>
    <n v="10739"/>
    <s v="CACAU SHOW CA"/>
    <s v="Não"/>
    <m/>
    <m/>
    <m/>
    <m/>
    <m/>
    <m/>
    <s v="ALESSANDRA PEREIRA DOS SANTOS"/>
    <n v="31961587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5"/>
    <n v="0.45"/>
    <d v="1899-12-30T00:02:18"/>
    <x v="5"/>
    <x v="1"/>
    <s v="43"/>
    <x v="6"/>
    <x v="0"/>
    <n v="8619502"/>
    <n v="23417563"/>
    <d v="2022-04-16T10:48:30"/>
    <d v="2022-04-16T10:50:48"/>
    <x v="1"/>
    <s v="JOHN WESLEY PEREIRA PAVAO"/>
    <n v="17284"/>
    <s v="SARAH DE SOUSA PEREIRA"/>
    <x v="1"/>
    <s v="PEDIU PARA LIGAR EM OUTRO MOMENTO"/>
    <s v="AGENDAMENTO"/>
    <x v="2"/>
    <m/>
    <m/>
    <n v="43984026074"/>
    <n v="43984026074"/>
    <d v="2022-04-18T13:00:00"/>
    <s v="Cacau_CA_NEW_21.03"/>
    <n v="1650116887496260"/>
    <s v="Preditivo"/>
    <n v="10739"/>
    <s v="CACAU SHOW CA"/>
    <s v="Não"/>
    <m/>
    <m/>
    <m/>
    <m/>
    <m/>
    <m/>
    <s v="GERALDO BRAZÃƒÆ’Ã†â€™O"/>
    <n v="3241407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5"/>
    <n v="0.4513888888888889"/>
    <d v="1899-12-30T00:03:15"/>
    <x v="3"/>
    <x v="1"/>
    <s v="43"/>
    <x v="6"/>
    <x v="0"/>
    <n v="8619793"/>
    <n v="25452007"/>
    <d v="2022-04-16T10:50:22"/>
    <d v="2022-04-16T10:53:37"/>
    <x v="1"/>
    <s v="YANE ALVES SILVA RIBEIRO"/>
    <n v="17285"/>
    <s v="SARAH DE SOUSA PEREIRA"/>
    <x v="0"/>
    <s v="CONFIRMOU PRESENÇA NA LOJA"/>
    <s v="ACEITE"/>
    <x v="0"/>
    <m/>
    <m/>
    <n v="43999766484"/>
    <m/>
    <m/>
    <s v="Cacau_CA_06.04"/>
    <n v="1650116995508880"/>
    <s v="Preditivo"/>
    <n v="10739"/>
    <s v="CACAU SHOW CA"/>
    <s v="Não"/>
    <m/>
    <m/>
    <m/>
    <m/>
    <m/>
    <m/>
    <s v="TERESA CRISTINA"/>
    <n v="70601488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5"/>
    <n v="0.45208333333333334"/>
    <d v="1899-12-30T00:05:00"/>
    <x v="5"/>
    <x v="1"/>
    <s v="43"/>
    <x v="6"/>
    <x v="0"/>
    <n v="8619963"/>
    <n v="23417495"/>
    <d v="2022-04-16T10:51:17"/>
    <d v="2022-04-16T10:56:17"/>
    <x v="1"/>
    <s v="JOHN WESLEY PEREIRA PAVAO"/>
    <n v="17284"/>
    <s v="SARAH DE SOUSA PEREIRA"/>
    <x v="1"/>
    <s v="CLIENTE VAI ANALISAR A PROPOSTA"/>
    <s v="AGENDAMENTO"/>
    <x v="5"/>
    <m/>
    <m/>
    <n v="43999985457"/>
    <n v="43999985457"/>
    <d v="2022-04-20T13:00:00"/>
    <s v="Cacau_CA_NEW_21.03"/>
    <n v="1650117053514540"/>
    <s v="Preditivo"/>
    <n v="10739"/>
    <s v="CACAU SHOW CA"/>
    <s v="Não"/>
    <m/>
    <m/>
    <m/>
    <m/>
    <m/>
    <m/>
    <s v="ADEMIR ESTEVO MOREIRA"/>
    <n v="2107680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5"/>
    <n v="0.45347222222222222"/>
    <d v="1899-12-30T00:00:45"/>
    <x v="3"/>
    <x v="1"/>
    <s v="43"/>
    <x v="6"/>
    <x v="0"/>
    <n v="8620339"/>
    <n v="23417470"/>
    <d v="2022-04-16T10:53:38"/>
    <d v="2022-04-16T10:54:23"/>
    <x v="1"/>
    <s v="YANE ALVES SILVA RIBEIRO"/>
    <n v="17285"/>
    <s v="SARAH DE SOUSA PEREIRA"/>
    <x v="2"/>
    <s v="DESISTIU DE SER REVENDEDOR"/>
    <s v="RECUSA"/>
    <x v="16"/>
    <m/>
    <m/>
    <n v="43998266021"/>
    <m/>
    <m/>
    <s v="Cacau_CA_NEW_21.03"/>
    <n v="1650117147524410"/>
    <s v="Preditivo"/>
    <n v="10739"/>
    <s v="CACAU SHOW CA"/>
    <s v="Não"/>
    <m/>
    <m/>
    <m/>
    <m/>
    <m/>
    <m/>
    <s v="MARIA RENATA DA MAIA"/>
    <n v="5644677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5"/>
    <n v="0.45694444444444443"/>
    <d v="1899-12-30T00:11:11"/>
    <x v="5"/>
    <x v="1"/>
    <s v="43"/>
    <x v="6"/>
    <x v="0"/>
    <n v="8621155"/>
    <n v="25451984"/>
    <d v="2022-04-16T10:58:43"/>
    <d v="2022-04-16T11:09:54"/>
    <x v="1"/>
    <s v="JOHN WESLEY PEREIRA PAVAO"/>
    <n v="17284"/>
    <s v="SARAH DE SOUSA PEREIRA"/>
    <x v="0"/>
    <s v="CONFIRMOU PRESENÇA NA LOJA"/>
    <s v="ACEITE"/>
    <x v="0"/>
    <m/>
    <m/>
    <n v="43998401436"/>
    <m/>
    <m/>
    <s v="Cacau_CA_06.04"/>
    <n v="1650117502559770"/>
    <s v="Preditivo"/>
    <n v="10739"/>
    <s v="CACAU SHOW CA"/>
    <s v="Não"/>
    <m/>
    <m/>
    <m/>
    <m/>
    <m/>
    <m/>
    <s v="ROSANGELA ALVES DANIEL"/>
    <n v="63958589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6"/>
    <n v="0.46527777777777773"/>
    <d v="1899-12-30T00:01:16"/>
    <x v="5"/>
    <x v="1"/>
    <s v="15"/>
    <x v="1"/>
    <x v="1"/>
    <n v="8623046"/>
    <n v="25452062"/>
    <d v="2022-04-16T11:10:01"/>
    <d v="2022-04-16T11:11:17"/>
    <x v="1"/>
    <s v="JOHN WESLEY PEREIRA PAVAO"/>
    <n v="17284"/>
    <s v="SARAH DE SOUSA PEREIRA"/>
    <x v="2"/>
    <s v="PROBLEMAS DE SAÚDE"/>
    <s v="RECUSA"/>
    <x v="8"/>
    <m/>
    <m/>
    <n v="15981389294"/>
    <m/>
    <m/>
    <s v="Cacau_CA_06.04"/>
    <n v="1650118184623940"/>
    <s v="Preditivo"/>
    <n v="10739"/>
    <s v="CACAU SHOW CA"/>
    <s v="Não"/>
    <m/>
    <m/>
    <m/>
    <m/>
    <m/>
    <m/>
    <s v="NANUARA EMILEIVY DE CAMPOS"/>
    <n v="32200081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6"/>
    <n v="0.46527777777777773"/>
    <d v="1899-12-30T00:00:51"/>
    <x v="4"/>
    <x v="1"/>
    <s v="43"/>
    <x v="6"/>
    <x v="0"/>
    <n v="8623157"/>
    <n v="25451394"/>
    <d v="2022-04-16T11:10:34"/>
    <d v="2022-04-16T11:11:25"/>
    <x v="1"/>
    <s v="THALITA SILVA DOS SANTOS"/>
    <n v="17719"/>
    <s v="SARAH DE SOUSA PEREIRA"/>
    <x v="1"/>
    <s v="PEDIU PARA LIGAR EM OUTRO MOMENTO"/>
    <s v="AGENDAMENTO"/>
    <x v="2"/>
    <m/>
    <m/>
    <n v="43996959056"/>
    <n v="43996959056"/>
    <d v="2022-04-16T11:41:00"/>
    <s v="Cacau_CA_06.04"/>
    <n v="1650118218627010"/>
    <s v="Preditivo"/>
    <n v="10739"/>
    <s v="CACAU SHOW CA"/>
    <s v="Não"/>
    <m/>
    <m/>
    <m/>
    <m/>
    <m/>
    <m/>
    <s v="THAYSA LOPES DE OLIVEIRA"/>
    <n v="11238685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6"/>
    <n v="0.46736111111111112"/>
    <d v="1899-12-30T00:01:51"/>
    <x v="5"/>
    <x v="1"/>
    <s v="43"/>
    <x v="6"/>
    <x v="0"/>
    <n v="8623724"/>
    <n v="23416718"/>
    <d v="2022-04-16T11:13:56"/>
    <d v="2022-04-16T11:15:47"/>
    <x v="1"/>
    <s v="JOHN WESLEY PEREIRA PAVAO"/>
    <n v="17284"/>
    <s v="SARAH DE SOUSA PEREIRA"/>
    <x v="1"/>
    <s v="PEDIU PARA LIGAR EM OUTRO MOMENTO"/>
    <s v="AGENDAMENTO"/>
    <x v="2"/>
    <m/>
    <m/>
    <n v="43984129127"/>
    <n v="43984129127"/>
    <d v="2022-04-16T14:00:00"/>
    <s v="Cacau_CA_NEW_21.03"/>
    <n v="1650118413645780"/>
    <s v="Preditivo"/>
    <n v="10739"/>
    <s v="CACAU SHOW CA"/>
    <s v="Não"/>
    <m/>
    <m/>
    <m/>
    <m/>
    <m/>
    <m/>
    <s v="FRANCISCO GOMES PEREIRA"/>
    <n v="33094101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6"/>
    <n v="0.47430555555555554"/>
    <d v="1899-12-30T00:08:44"/>
    <x v="4"/>
    <x v="1"/>
    <s v="15"/>
    <x v="1"/>
    <x v="1"/>
    <n v="8625397"/>
    <n v="23417577"/>
    <d v="2022-04-16T11:23:42"/>
    <d v="2022-04-16T11:32:26"/>
    <x v="1"/>
    <s v="THALITA SILVA DOS SANTOS"/>
    <n v="17719"/>
    <s v="SARAH DE SOUSA PEREIRA"/>
    <x v="0"/>
    <s v="CONFIRMOU PRESENÇA NA LOJA"/>
    <s v="ACEITE"/>
    <x v="0"/>
    <m/>
    <m/>
    <n v="15996553198"/>
    <m/>
    <m/>
    <s v="Cacau_CA_NEW_21.03"/>
    <n v="1650119009698490"/>
    <s v="Preditivo"/>
    <n v="10739"/>
    <s v="CACAU SHOW CA"/>
    <s v="Não"/>
    <m/>
    <m/>
    <m/>
    <m/>
    <m/>
    <m/>
    <s v="LUCELIA OLIVEIRA DOS SANTOS"/>
    <n v="42903682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6"/>
    <n v="0.4770833333333333"/>
    <d v="1899-12-30T00:01:02"/>
    <x v="3"/>
    <x v="1"/>
    <s v="43"/>
    <x v="6"/>
    <x v="0"/>
    <n v="8626017"/>
    <n v="25451105"/>
    <d v="2022-04-16T11:27:18"/>
    <d v="2022-04-16T11:28:20"/>
    <x v="1"/>
    <s v="YANE ALVES SILVA RIBEIRO"/>
    <n v="17285"/>
    <s v="SARAH DE SOUSA PEREIRA"/>
    <x v="2"/>
    <s v="INSATISFEITO - CACAU"/>
    <s v="RECUSA"/>
    <x v="18"/>
    <m/>
    <m/>
    <n v="43996949154"/>
    <m/>
    <m/>
    <s v="Cacau_CA_06.04"/>
    <n v="1650119213717170"/>
    <s v="Preditivo"/>
    <n v="10739"/>
    <s v="CACAU SHOW CA"/>
    <s v="Não"/>
    <m/>
    <m/>
    <m/>
    <m/>
    <m/>
    <m/>
    <s v="EMME ANNE ORTIZ"/>
    <n v="8913079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24"/>
    <n v="0.4826388888888889"/>
    <d v="1899-12-30T00:04:49"/>
    <x v="5"/>
    <x v="1"/>
    <s v="43"/>
    <x v="6"/>
    <x v="0"/>
    <n v="8627129"/>
    <n v="23416298"/>
    <d v="2022-04-16T11:35:33"/>
    <d v="2022-04-16T11:40:22"/>
    <x v="1"/>
    <s v="JOHN WESLEY PEREIRA PAVAO"/>
    <n v="17284"/>
    <s v="SARAH DE SOUSA PEREIRA"/>
    <x v="0"/>
    <s v="CONFIRMOU PRESENÇA NA LOJA"/>
    <s v="ACEITE"/>
    <x v="0"/>
    <m/>
    <m/>
    <n v="43984922232"/>
    <m/>
    <m/>
    <s v="Cacau_CA_NEW_21.03"/>
    <n v="1650119711772310"/>
    <s v="Preditivo"/>
    <n v="10739"/>
    <s v="CACAU SHOW CA"/>
    <s v="Não"/>
    <m/>
    <m/>
    <m/>
    <m/>
    <m/>
    <m/>
    <s v="JUNIOR PIMPOLHO"/>
    <n v="6266303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24"/>
    <n v="0.48402777777777778"/>
    <d v="1899-12-30T00:03:17"/>
    <x v="3"/>
    <x v="1"/>
    <s v="43"/>
    <x v="6"/>
    <x v="0"/>
    <n v="8627396"/>
    <n v="25451292"/>
    <d v="2022-04-16T11:37:40"/>
    <d v="2022-04-16T11:40:57"/>
    <x v="1"/>
    <s v="YANE ALVES SILVA RIBEIRO"/>
    <n v="17285"/>
    <s v="SARAH DE SOUSA PEREIRA"/>
    <x v="1"/>
    <s v="CLIENTE VAI ANALISAR A PROPOSTA"/>
    <s v="AGENDAMENTO"/>
    <x v="5"/>
    <m/>
    <m/>
    <n v="43984339844"/>
    <n v="43984339844"/>
    <d v="2022-04-27T12:09:00"/>
    <s v="Cacau_CA_06.04"/>
    <n v="1650119848786180"/>
    <s v="Preditivo"/>
    <n v="10739"/>
    <s v="CACAU SHOW CA"/>
    <s v="Não"/>
    <m/>
    <m/>
    <m/>
    <m/>
    <m/>
    <m/>
    <s v="CRISLAINE BORGES GARCIA"/>
    <n v="323877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24"/>
    <n v="0.49027777777777781"/>
    <d v="1899-12-30T00:01:26"/>
    <x v="3"/>
    <x v="1"/>
    <s v="15"/>
    <x v="1"/>
    <x v="1"/>
    <n v="8628398"/>
    <n v="23417930"/>
    <d v="2022-04-16T11:46:06"/>
    <d v="2022-04-16T11:47:32"/>
    <x v="1"/>
    <s v="YANE ALVES SILVA RIBEIRO"/>
    <n v="17285"/>
    <s v="SARAH DE SOUSA PEREIRA"/>
    <x v="1"/>
    <s v="CLIENTE VAI ANALISAR A PROPOSTA"/>
    <s v="AGENDAMENTO"/>
    <x v="5"/>
    <m/>
    <m/>
    <n v="15998539393"/>
    <n v="15998539393"/>
    <d v="2022-04-25T12:16:00"/>
    <s v="Cacau_CA_NEW_21.03"/>
    <n v="1650120348815850"/>
    <s v="Preditivo"/>
    <n v="10739"/>
    <s v="CACAU SHOW CA"/>
    <s v="Não"/>
    <m/>
    <m/>
    <m/>
    <m/>
    <m/>
    <m/>
    <s v="CLEITON DE CASTRO"/>
    <n v="28037116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7"/>
    <n v="0.51666666666666672"/>
    <d v="1899-12-30T00:00:32"/>
    <x v="3"/>
    <x v="1"/>
    <s v="43"/>
    <x v="6"/>
    <x v="0"/>
    <n v="8633386"/>
    <n v="25451062"/>
    <d v="2022-04-16T12:24:33"/>
    <d v="2022-04-16T12:25:05"/>
    <x v="1"/>
    <s v="YANE ALVES SILVA RIBEIRO"/>
    <n v="17285"/>
    <s v="SARAH DE SOUSA PEREIRA"/>
    <x v="1"/>
    <s v="PEDIU PARA LIGAR EM OUTRO MOMENTO"/>
    <s v="AGENDAMENTO"/>
    <x v="2"/>
    <m/>
    <m/>
    <n v="43996672107"/>
    <n v="43996672107"/>
    <d v="2022-04-27T12:53:00"/>
    <s v="Cacau_CA_06.04"/>
    <n v="1650122648967590"/>
    <s v="Preditivo"/>
    <n v="10739"/>
    <s v="CACAU SHOW CA"/>
    <s v="Não"/>
    <m/>
    <m/>
    <m/>
    <m/>
    <m/>
    <m/>
    <s v="DEISE CRISTINA DA SILVA"/>
    <n v="7722707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7"/>
    <n v="0.51874999999999993"/>
    <d v="1899-12-30T00:04:31"/>
    <x v="4"/>
    <x v="1"/>
    <s v="43"/>
    <x v="6"/>
    <x v="0"/>
    <n v="8633833"/>
    <n v="23417730"/>
    <d v="2022-04-16T12:27:42"/>
    <d v="2022-04-16T12:32:13"/>
    <x v="1"/>
    <s v="THALITA SILVA DOS SANTOS"/>
    <n v="17719"/>
    <s v="SARAH DE SOUSA PEREIRA"/>
    <x v="0"/>
    <s v="CONFIRMOU PRESENÇA NA LOJA"/>
    <s v="ACEITE"/>
    <x v="0"/>
    <m/>
    <m/>
    <n v="43996273697"/>
    <m/>
    <m/>
    <s v="Cacau_CA_NEW_21.03"/>
    <n v="1650122850988360"/>
    <s v="Preditivo"/>
    <n v="10739"/>
    <s v="CACAU SHOW CA"/>
    <s v="Não"/>
    <m/>
    <m/>
    <m/>
    <m/>
    <m/>
    <m/>
    <s v="ELOISI GALINDO FERREIRA"/>
    <n v="8309978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7"/>
    <n v="0.51944444444444449"/>
    <d v="1899-12-30T00:00:48"/>
    <x v="3"/>
    <x v="1"/>
    <s v="15"/>
    <x v="1"/>
    <x v="1"/>
    <n v="8633886"/>
    <n v="23417374"/>
    <d v="2022-04-16T12:28:00"/>
    <d v="2022-04-16T12:28:48"/>
    <x v="1"/>
    <s v="YANE ALVES SILVA RIBEIRO"/>
    <n v="17285"/>
    <s v="SARAH DE SOUSA PEREIRA"/>
    <x v="1"/>
    <s v="PEDIU PARA LIGAR EM OUTRO MOMENTO"/>
    <s v="AGENDAMENTO"/>
    <x v="2"/>
    <m/>
    <m/>
    <n v="15991884060"/>
    <n v="15991884060"/>
    <d v="2022-04-16T14:30:00"/>
    <s v="Cacau_CA_NEW_21.03"/>
    <n v="1650122853988770"/>
    <s v="Preditivo"/>
    <n v="10739"/>
    <s v="CACAU SHOW CA"/>
    <s v="Não"/>
    <m/>
    <m/>
    <m/>
    <m/>
    <m/>
    <m/>
    <s v="BRUNA QUINTEIRO PIZZINI"/>
    <n v="416839398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8"/>
    <n v="0.5229166666666667"/>
    <d v="1899-12-30T00:06:40"/>
    <x v="4"/>
    <x v="1"/>
    <s v="15"/>
    <x v="1"/>
    <x v="1"/>
    <n v="8634632"/>
    <n v="23417669"/>
    <d v="2022-04-16T12:33:09"/>
    <d v="2022-04-16T12:39:49"/>
    <x v="1"/>
    <s v="THALITA SILVA DOS SANTOS"/>
    <n v="17719"/>
    <s v="SARAH DE SOUSA PEREIRA"/>
    <x v="2"/>
    <s v="INSATISFEITO - CACAU"/>
    <s v="RECUSA"/>
    <x v="18"/>
    <m/>
    <m/>
    <n v="15988187480"/>
    <m/>
    <m/>
    <s v="Cacau_CA_NEW_21.03"/>
    <n v="1.65012317210139E+16"/>
    <s v="Preditivo"/>
    <n v="10739"/>
    <s v="CACAU SHOW CA"/>
    <s v="Não"/>
    <m/>
    <m/>
    <m/>
    <m/>
    <m/>
    <m/>
    <s v="MICHELE RIBEIRO LEAL"/>
    <n v="3274435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8"/>
    <n v="0.5229166666666667"/>
    <d v="1899-12-30T00:01:06"/>
    <x v="3"/>
    <x v="1"/>
    <s v="15"/>
    <x v="1"/>
    <x v="1"/>
    <n v="8634754"/>
    <n v="23416395"/>
    <d v="2022-04-16T12:33:56"/>
    <d v="2022-04-16T12:35:02"/>
    <x v="1"/>
    <s v="YANE ALVES SILVA RIBEIRO"/>
    <n v="17285"/>
    <s v="SARAH DE SOUSA PEREIRA"/>
    <x v="1"/>
    <s v="PEDIU PARA LIGAR EM OUTRO MOMENTO"/>
    <s v="AGENDAMENTO"/>
    <x v="2"/>
    <m/>
    <m/>
    <n v="15996424655"/>
    <n v="15996424655"/>
    <d v="2022-04-18T13:03:00"/>
    <s v="Cacau_CA_NEW_21.03"/>
    <n v="1.6501232171018E+16"/>
    <s v="Preditivo"/>
    <n v="10739"/>
    <s v="CACAU SHOW CA"/>
    <s v="Não"/>
    <m/>
    <m/>
    <m/>
    <m/>
    <m/>
    <m/>
    <s v="ALDO MARCIEL DE SANTANA"/>
    <n v="27268834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8"/>
    <n v="0.52430555555555558"/>
    <d v="1899-12-30T00:01:26"/>
    <x v="3"/>
    <x v="1"/>
    <s v="43"/>
    <x v="6"/>
    <x v="0"/>
    <n v="8635012"/>
    <n v="23416402"/>
    <d v="2022-04-16T12:35:31"/>
    <d v="2022-04-16T12:36:57"/>
    <x v="1"/>
    <s v="YANE ALVES SILVA RIBEIRO"/>
    <n v="17285"/>
    <s v="SARAH DE SOUSA PEREIRA"/>
    <x v="1"/>
    <s v="PROMOÇÕES DISPONÍVEIS"/>
    <s v="AGENDAMENTO"/>
    <x v="3"/>
    <m/>
    <m/>
    <n v="43999273479"/>
    <n v="43999273479"/>
    <d v="2022-04-27T13:05:00"/>
    <s v="Cacau_CA_NEW_21.03"/>
    <n v="1.65012331210271E+16"/>
    <s v="Preditivo"/>
    <n v="10739"/>
    <s v="CACAU SHOW CA"/>
    <s v="Não"/>
    <m/>
    <m/>
    <m/>
    <m/>
    <m/>
    <m/>
    <s v="MARCONDES VALENTIM DA SILVA"/>
    <n v="28012267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8"/>
    <n v="0.52847222222222223"/>
    <d v="1899-12-30T00:00:43"/>
    <x v="4"/>
    <x v="1"/>
    <s v="15"/>
    <x v="1"/>
    <x v="1"/>
    <n v="8635954"/>
    <n v="23417874"/>
    <d v="2022-04-16T12:41:43"/>
    <d v="2022-04-16T12:42:26"/>
    <x v="1"/>
    <s v="THALITA SILVA DOS SANTOS"/>
    <n v="17719"/>
    <s v="SARAH DE SOUSA PEREIRA"/>
    <x v="1"/>
    <s v="PEDIU PARA LIGAR EM OUTRO MOMENTO"/>
    <s v="AGENDAMENTO"/>
    <x v="2"/>
    <m/>
    <m/>
    <n v="15991145074"/>
    <n v="15991145074"/>
    <d v="2022-04-18T13:15:00"/>
    <s v="Cacau_CA_NEW_21.03"/>
    <n v="1.65012368310606E+16"/>
    <s v="Preditivo"/>
    <n v="10739"/>
    <s v="CACAU SHOW CA"/>
    <s v="Não"/>
    <m/>
    <m/>
    <m/>
    <m/>
    <m/>
    <m/>
    <s v="AMANDA OLIVEIRA GOIS VIEIRA ALMEIDA"/>
    <n v="42077217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8"/>
    <n v="0.52916666666666667"/>
    <d v="1899-12-30T00:00:33"/>
    <x v="3"/>
    <x v="1"/>
    <s v="43"/>
    <x v="6"/>
    <x v="0"/>
    <n v="8636013"/>
    <n v="23417304"/>
    <d v="2022-04-16T12:42:10"/>
    <d v="2022-04-16T12:42:43"/>
    <x v="1"/>
    <s v="YANE ALVES SILVA RIBEIRO"/>
    <n v="17285"/>
    <s v="SARAH DE SOUSA PEREIRA"/>
    <x v="2"/>
    <s v="DESISTÊNCIA PELA DEMORA NO CONTATO"/>
    <s v="RECUSA"/>
    <x v="11"/>
    <m/>
    <m/>
    <n v="43999228381"/>
    <m/>
    <m/>
    <s v="Cacau_CA_NEW_21.03"/>
    <m/>
    <s v="Consulta De Cliente"/>
    <n v="10739"/>
    <s v="CACAU SHOW CA"/>
    <s v="Não"/>
    <m/>
    <m/>
    <m/>
    <m/>
    <m/>
    <m/>
    <s v="MARIA PEREIRA"/>
    <n v="36470279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8"/>
    <n v="0.52916666666666667"/>
    <d v="1899-12-30T00:02:59"/>
    <x v="5"/>
    <x v="1"/>
    <s v="11"/>
    <x v="1"/>
    <x v="1"/>
    <n v="8636084"/>
    <n v="23417513"/>
    <d v="2022-04-16T12:42:39"/>
    <d v="2022-04-16T12:45:38"/>
    <x v="1"/>
    <s v="JOHN WESLEY PEREIRA PAVAO"/>
    <n v="17284"/>
    <s v="SARAH DE SOUSA PEREIRA"/>
    <x v="2"/>
    <s v="DESEMPREGO"/>
    <s v="RECUSA"/>
    <x v="15"/>
    <m/>
    <m/>
    <n v="11940533424"/>
    <m/>
    <m/>
    <s v="Cacau_CA_NEW_21.03"/>
    <n v="1.65012373410641E+16"/>
    <s v="Preditivo"/>
    <n v="10739"/>
    <s v="CACAU SHOW CA"/>
    <s v="Não"/>
    <m/>
    <m/>
    <m/>
    <m/>
    <m/>
    <m/>
    <s v="JULIANA GRAZIELA DE MORAES"/>
    <n v="22247468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8"/>
    <n v="0.53125"/>
    <d v="1899-12-30T00:00:40"/>
    <x v="3"/>
    <x v="1"/>
    <s v="15"/>
    <x v="1"/>
    <x v="1"/>
    <n v="8636543"/>
    <n v="25452087"/>
    <d v="2022-04-16T12:45:39"/>
    <d v="2022-04-16T12:46:19"/>
    <x v="1"/>
    <s v="YANE ALVES SILVA RIBEIRO"/>
    <n v="17285"/>
    <s v="SARAH DE SOUSA PEREIRA"/>
    <x v="2"/>
    <s v="JÁ COMPROU"/>
    <s v="RECUSA"/>
    <x v="6"/>
    <m/>
    <m/>
    <n v="15997534291"/>
    <m/>
    <m/>
    <s v="Cacau_CA_06.04"/>
    <n v="1.65012392410796E+16"/>
    <s v="Preditivo"/>
    <n v="10739"/>
    <s v="CACAU SHOW CA"/>
    <s v="Não"/>
    <m/>
    <m/>
    <m/>
    <m/>
    <m/>
    <m/>
    <s v="SOPHIA HOLTZ DELIS"/>
    <n v="33269539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8"/>
    <n v="0.53194444444444444"/>
    <d v="1899-12-30T00:01:16"/>
    <x v="5"/>
    <x v="1"/>
    <s v="43"/>
    <x v="6"/>
    <x v="0"/>
    <n v="8636673"/>
    <n v="23417182"/>
    <d v="2022-04-16T12:46:29"/>
    <d v="2022-04-16T12:47:45"/>
    <x v="1"/>
    <s v="JOHN WESLEY PEREIRA PAVAO"/>
    <n v="17284"/>
    <s v="SARAH DE SOUSA PEREIRA"/>
    <x v="0"/>
    <s v="CONFIRMOU PRESENÇA NA LOJA"/>
    <s v="ACEITE"/>
    <x v="0"/>
    <m/>
    <m/>
    <n v="43991434393"/>
    <m/>
    <m/>
    <s v="Cacau_CA_NEW_21.03"/>
    <n v="1.65012397610846E+16"/>
    <s v="Preditivo"/>
    <n v="10739"/>
    <s v="CACAU SHOW CA"/>
    <s v="Não"/>
    <m/>
    <m/>
    <m/>
    <m/>
    <m/>
    <m/>
    <s v="WAYNE ANDREA RAMOS DOS SANTOS"/>
    <n v="3832241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8"/>
    <n v="0.53472222222222221"/>
    <d v="1899-12-30T00:00:47"/>
    <x v="4"/>
    <x v="1"/>
    <s v="43"/>
    <x v="6"/>
    <x v="0"/>
    <n v="8637191"/>
    <n v="23416516"/>
    <d v="2022-04-16T12:50:04"/>
    <d v="2022-04-16T12:50:51"/>
    <x v="1"/>
    <s v="THALITA SILVA DOS SANTOS"/>
    <n v="17719"/>
    <s v="SARAH DE SOUSA PEREIRA"/>
    <x v="1"/>
    <s v="PEDIU PARA LIGAR EM OUTRO MOMENTO"/>
    <s v="AGENDAMENTO"/>
    <x v="2"/>
    <m/>
    <m/>
    <n v="43999182164"/>
    <n v="43999182164"/>
    <d v="2022-05-10T13:20:00"/>
    <s v="Cacau_CA_NEW_21.03"/>
    <n v="1.65012418911057E+16"/>
    <s v="Preditivo"/>
    <n v="10739"/>
    <s v="CACAU SHOW CA"/>
    <s v="Não"/>
    <m/>
    <m/>
    <m/>
    <m/>
    <m/>
    <m/>
    <s v="JENIFFER HAYASHIDA"/>
    <n v="8893436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9"/>
    <n v="0.55069444444444449"/>
    <d v="1899-12-30T00:02:31"/>
    <x v="4"/>
    <x v="1"/>
    <s v="15"/>
    <x v="1"/>
    <x v="1"/>
    <n v="8639911"/>
    <n v="23417927"/>
    <d v="2022-04-16T13:13:36"/>
    <d v="2022-04-16T13:16:07"/>
    <x v="1"/>
    <s v="THALITA SILVA DOS SANTOS"/>
    <n v="17719"/>
    <s v="SARAH DE SOUSA PEREIRA"/>
    <x v="2"/>
    <s v="PARA CONSUMO PRÓPRIO"/>
    <s v="RECUSA"/>
    <x v="12"/>
    <m/>
    <m/>
    <n v="15981573953"/>
    <m/>
    <m/>
    <s v="Cacau_CA_NEW_21.03"/>
    <n v="1.65012560112122E+16"/>
    <s v="Preditivo"/>
    <n v="10739"/>
    <s v="CACAU SHOW CA"/>
    <s v="Não"/>
    <m/>
    <m/>
    <m/>
    <m/>
    <m/>
    <m/>
    <s v="LUIZ FERNANDO HARADA"/>
    <n v="12964815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9"/>
    <n v="0.55277777777777781"/>
    <d v="1899-12-30T00:00:42"/>
    <x v="3"/>
    <x v="1"/>
    <s v="15"/>
    <x v="1"/>
    <x v="1"/>
    <n v="8640117"/>
    <n v="25451646"/>
    <d v="2022-04-16T13:16:12"/>
    <d v="2022-04-16T13:16:54"/>
    <x v="1"/>
    <s v="YANE ALVES SILVA RIBEIRO"/>
    <n v="17285"/>
    <s v="SARAH DE SOUSA PEREIRA"/>
    <x v="1"/>
    <s v="PEDIU PARA LIGAR EM OUTRO MOMENTO"/>
    <s v="AGENDAMENTO"/>
    <x v="2"/>
    <m/>
    <m/>
    <n v="15981110299"/>
    <n v="15981110299"/>
    <d v="2022-04-27T13:45:00"/>
    <s v="Cacau_CA_06.04"/>
    <n v="1.65012575512244E+16"/>
    <s v="Preditivo"/>
    <n v="10739"/>
    <s v="CACAU SHOW CA"/>
    <s v="Não"/>
    <m/>
    <m/>
    <m/>
    <m/>
    <m/>
    <m/>
    <s v="JAMILLE BRAVO TORRES PILON"/>
    <n v="220649298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9"/>
    <n v="0.55555555555555558"/>
    <d v="1899-12-30T00:01:22"/>
    <x v="4"/>
    <x v="1"/>
    <s v="15"/>
    <x v="1"/>
    <x v="1"/>
    <n v="8640489"/>
    <n v="25451505"/>
    <d v="2022-04-16T13:20:36"/>
    <d v="2022-04-16T13:21:58"/>
    <x v="1"/>
    <s v="THALITA SILVA DOS SANTOS"/>
    <n v="17719"/>
    <s v="SARAH DE SOUSA PEREIRA"/>
    <x v="1"/>
    <s v="CLIENTE VAI ANALISAR A PROPOSTA"/>
    <s v="AGENDAMENTO"/>
    <x v="5"/>
    <m/>
    <m/>
    <n v="15991301897"/>
    <n v="15991301897"/>
    <d v="2022-05-24T13:51:00"/>
    <s v="Cacau_CA_06.04"/>
    <n v="1.65012602512477E+16"/>
    <s v="Preditivo"/>
    <n v="10739"/>
    <s v="CACAU SHOW CA"/>
    <s v="Não"/>
    <m/>
    <m/>
    <m/>
    <m/>
    <m/>
    <m/>
    <s v="FABiOLA CARDINI DE OLIVEIRA MANUEL"/>
    <n v="4354363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9"/>
    <n v="0.55625000000000002"/>
    <d v="1899-12-30T00:00:28"/>
    <x v="3"/>
    <x v="1"/>
    <s v="15"/>
    <x v="1"/>
    <x v="1"/>
    <n v="8640515"/>
    <n v="23417709"/>
    <d v="2022-04-16T13:21:00"/>
    <d v="2022-04-16T13:21:28"/>
    <x v="1"/>
    <s v="YANE ALVES SILVA RIBEIRO"/>
    <n v="17285"/>
    <s v="SARAH DE SOUSA PEREIRA"/>
    <x v="2"/>
    <s v="DESISTIU DE SER REVENDEDOR"/>
    <s v="RECUSA"/>
    <x v="16"/>
    <m/>
    <m/>
    <n v="1532326179"/>
    <m/>
    <m/>
    <s v="Cacau_CA_NEW_21.03"/>
    <n v="1.65012603712488E+16"/>
    <s v="Preditivo"/>
    <n v="10739"/>
    <s v="CACAU SHOW CA"/>
    <s v="Não"/>
    <m/>
    <m/>
    <m/>
    <m/>
    <m/>
    <m/>
    <s v="DOROTY DOMINGUES CARDOSO"/>
    <n v="7377347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9"/>
    <n v="0.55972222222222223"/>
    <d v="1899-12-30T00:00:40"/>
    <x v="3"/>
    <x v="1"/>
    <s v="43"/>
    <x v="6"/>
    <x v="0"/>
    <n v="8640793"/>
    <n v="25451709"/>
    <d v="2022-04-16T13:26:07"/>
    <d v="2022-04-16T13:26:47"/>
    <x v="1"/>
    <s v="YANE ALVES SILVA RIBEIRO"/>
    <n v="17285"/>
    <s v="SARAH DE SOUSA PEREIRA"/>
    <x v="1"/>
    <s v="PEDIU PARA LIGAR EM OUTRO MOMENTO"/>
    <s v="AGENDAMENTO"/>
    <x v="2"/>
    <m/>
    <m/>
    <n v="43991719033"/>
    <n v="43991719033"/>
    <d v="2022-04-19T13:55:00"/>
    <s v="Cacau_CA_06.04"/>
    <n v="1.65012635512641E+16"/>
    <s v="Preditivo"/>
    <n v="10739"/>
    <s v="CACAU SHOW CA"/>
    <s v="Não"/>
    <m/>
    <m/>
    <m/>
    <m/>
    <m/>
    <m/>
    <s v="PATRICIA ALVEZ DA SILVA"/>
    <n v="27403146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0"/>
    <n v="0.56458333333333333"/>
    <d v="1899-12-30T00:01:26"/>
    <x v="4"/>
    <x v="1"/>
    <s v="11"/>
    <x v="1"/>
    <x v="1"/>
    <n v="8641319"/>
    <n v="25451489"/>
    <d v="2022-04-16T13:33:46"/>
    <d v="2022-04-16T13:35:12"/>
    <x v="1"/>
    <s v="THALITA SILVA DOS SANTOS"/>
    <n v="17719"/>
    <s v="SARAH DE SOUSA PEREIRA"/>
    <x v="1"/>
    <s v="CLIENTE VAI ANALISAR A PROPOSTA"/>
    <s v="AGENDAMENTO"/>
    <x v="5"/>
    <m/>
    <m/>
    <n v="11991607977"/>
    <n v="11991607977"/>
    <d v="2022-05-27T14:04:00"/>
    <s v="Cacau_CA_06.04"/>
    <n v="1.65012681412849E+16"/>
    <s v="Preditivo"/>
    <n v="10739"/>
    <s v="CACAU SHOW CA"/>
    <s v="Não"/>
    <m/>
    <m/>
    <m/>
    <m/>
    <m/>
    <m/>
    <s v="GRESIO RUEL GUARIENTO"/>
    <n v="42067685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0"/>
    <n v="0.56597222222222221"/>
    <d v="1899-12-30T00:01:00"/>
    <x v="3"/>
    <x v="1"/>
    <s v="15"/>
    <x v="1"/>
    <x v="1"/>
    <n v="8641406"/>
    <n v="25451060"/>
    <d v="2022-04-16T13:35:01"/>
    <d v="2022-04-16T13:36:01"/>
    <x v="1"/>
    <s v="YANE ALVES SILVA RIBEIRO"/>
    <n v="17285"/>
    <s v="SARAH DE SOUSA PEREIRA"/>
    <x v="1"/>
    <s v="PEDIU PARA LIGAR EM OUTRO MOMENTO"/>
    <s v="AGENDAMENTO"/>
    <x v="2"/>
    <m/>
    <m/>
    <n v="15997710723"/>
    <n v="15997710723"/>
    <d v="2022-05-11T14:04:00"/>
    <s v="Cacau_CA_06.04"/>
    <n v="1.65012687512877E+16"/>
    <s v="Preditivo"/>
    <n v="10739"/>
    <s v="CACAU SHOW CA"/>
    <s v="Não"/>
    <m/>
    <m/>
    <m/>
    <m/>
    <m/>
    <m/>
    <s v="MARISA BARROS FERREIRA"/>
    <n v="7718271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0"/>
    <n v="0.56805555555555554"/>
    <d v="1899-12-30T00:01:48"/>
    <x v="4"/>
    <x v="1"/>
    <s v="48"/>
    <x v="0"/>
    <x v="0"/>
    <n v="8641610"/>
    <n v="23417733"/>
    <d v="2022-04-16T13:38:46"/>
    <d v="2022-04-16T13:40:34"/>
    <x v="1"/>
    <s v="THALITA SILVA DOS SANTOS"/>
    <n v="17719"/>
    <s v="SARAH DE SOUSA PEREIRA"/>
    <x v="2"/>
    <s v="DESISTIU DE SER REVENDEDOR"/>
    <s v="RECUSA"/>
    <x v="16"/>
    <m/>
    <m/>
    <n v="48998263583"/>
    <m/>
    <m/>
    <s v="Cacau_CA_NEW_21.03"/>
    <n v="1.6501271001299E+16"/>
    <s v="Preditivo"/>
    <n v="10739"/>
    <s v="CACAU SHOW CA"/>
    <s v="Não"/>
    <m/>
    <m/>
    <m/>
    <m/>
    <m/>
    <m/>
    <s v="GUSTAVO NUNES GARCIA"/>
    <n v="8581011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0"/>
    <n v="0.56874999999999998"/>
    <d v="1899-12-30T00:01:00"/>
    <x v="3"/>
    <x v="1"/>
    <s v="43"/>
    <x v="6"/>
    <x v="0"/>
    <n v="8641679"/>
    <n v="23416648"/>
    <d v="2022-04-16T13:39:59"/>
    <d v="2022-04-16T13:40:59"/>
    <x v="1"/>
    <s v="YANE ALVES SILVA RIBEIRO"/>
    <n v="17285"/>
    <s v="SARAH DE SOUSA PEREIRA"/>
    <x v="2"/>
    <s v="DESISTIU DE SER REVENDEDOR"/>
    <s v="RECUSA"/>
    <x v="16"/>
    <m/>
    <m/>
    <n v="43984883757"/>
    <m/>
    <m/>
    <s v="Cacau_CA_NEW_21.03"/>
    <n v="1.65012718213031E+16"/>
    <s v="Preditivo"/>
    <n v="10739"/>
    <s v="CACAU SHOW CA"/>
    <s v="Não"/>
    <m/>
    <m/>
    <m/>
    <m/>
    <m/>
    <m/>
    <s v="EDILENE DUARTE GERALDO"/>
    <n v="9281732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0"/>
    <n v="0.56944444444444442"/>
    <d v="1899-12-30T00:00:45"/>
    <x v="5"/>
    <x v="1"/>
    <s v="11"/>
    <x v="1"/>
    <x v="1"/>
    <n v="8641725"/>
    <n v="25451678"/>
    <d v="2022-04-16T13:40:42"/>
    <d v="2022-04-16T13:41:27"/>
    <x v="1"/>
    <s v="JOHN WESLEY PEREIRA PAVAO"/>
    <n v="17284"/>
    <s v="SARAH DE SOUSA PEREIRA"/>
    <x v="1"/>
    <s v="PEDIU PARA LIGAR EM OUTRO MOMENTO"/>
    <s v="AGENDAMENTO"/>
    <x v="2"/>
    <m/>
    <m/>
    <n v="11975525373"/>
    <n v="11975525373"/>
    <d v="2022-04-18T13:00:00"/>
    <s v="Cacau_CA_06.04"/>
    <n v="1.65012722013049E+16"/>
    <s v="Preditivo"/>
    <n v="10739"/>
    <s v="CACAU SHOW CA"/>
    <s v="Não"/>
    <m/>
    <m/>
    <m/>
    <m/>
    <m/>
    <m/>
    <s v="DEVANIR CAETANO BONGIOANNI"/>
    <n v="25129669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0"/>
    <n v="0.57847222222222217"/>
    <d v="1899-12-30T00:01:14"/>
    <x v="3"/>
    <x v="1"/>
    <s v="15"/>
    <x v="1"/>
    <x v="1"/>
    <n v="8642628"/>
    <n v="23417827"/>
    <d v="2022-04-16T13:53:30"/>
    <d v="2022-04-16T13:54:44"/>
    <x v="1"/>
    <s v="YANE ALVES SILVA RIBEIRO"/>
    <n v="17285"/>
    <s v="SARAH DE SOUSA PEREIRA"/>
    <x v="1"/>
    <s v="PEDIU PARA LIGAR EM OUTRO MOMENTO"/>
    <s v="AGENDAMENTO"/>
    <x v="2"/>
    <m/>
    <m/>
    <n v="15991287016"/>
    <n v="15991287016"/>
    <d v="2022-04-20T14:23:00"/>
    <s v="Cacau_CA_NEW_21.03"/>
    <n v="1.65012799213498E+16"/>
    <s v="Preditivo"/>
    <n v="10739"/>
    <s v="CACAU SHOW CA"/>
    <s v="Não"/>
    <m/>
    <m/>
    <m/>
    <m/>
    <m/>
    <m/>
    <s v="HUDSON BATISTA SCATOLA"/>
    <n v="36964765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0"/>
    <n v="0.5805555555555556"/>
    <d v="1899-12-30T00:00:42"/>
    <x v="3"/>
    <x v="1"/>
    <s v="15"/>
    <x v="1"/>
    <x v="1"/>
    <n v="8642861"/>
    <n v="25451642"/>
    <d v="2022-04-16T13:56:00"/>
    <d v="2022-04-16T13:56:42"/>
    <x v="1"/>
    <s v="YANE ALVES SILVA RIBEIRO"/>
    <n v="17285"/>
    <s v="SARAH DE SOUSA PEREIRA"/>
    <x v="1"/>
    <s v="PEDIU PARA LIGAR EM OUTRO MOMENTO"/>
    <s v="AGENDAMENTO"/>
    <x v="2"/>
    <m/>
    <m/>
    <n v="15997869967"/>
    <n v="15997869967"/>
    <d v="2022-04-20T14:25:00"/>
    <s v="Cacau_CA_06.04"/>
    <n v="1.65012813613629E+16"/>
    <s v="Preditivo"/>
    <n v="10739"/>
    <s v="CACAU SHOW CA"/>
    <s v="Não"/>
    <m/>
    <m/>
    <m/>
    <m/>
    <m/>
    <m/>
    <s v="MACIEL SILVA ANTAS VIEIRA"/>
    <n v="2173331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0"/>
    <n v="0.58124999999999993"/>
    <d v="1899-12-30T00:00:42"/>
    <x v="5"/>
    <x v="1"/>
    <s v="15"/>
    <x v="1"/>
    <x v="1"/>
    <n v="8642965"/>
    <n v="23417608"/>
    <d v="2022-04-16T13:57:17"/>
    <d v="2022-04-16T13:57:59"/>
    <x v="1"/>
    <s v="JOHN WESLEY PEREIRA PAVAO"/>
    <n v="17284"/>
    <s v="SARAH DE SOUSA PEREIRA"/>
    <x v="1"/>
    <s v="PEDIU PARA LIGAR EM OUTRO MOMENTO"/>
    <s v="AGENDAMENTO"/>
    <x v="2"/>
    <m/>
    <m/>
    <n v="15991141855"/>
    <n v="15991141855"/>
    <d v="2022-04-18T18:00:00"/>
    <s v="Cacau_CA_NEW_21.03"/>
    <n v="1.65012822113704E+16"/>
    <s v="Preditivo"/>
    <n v="10739"/>
    <s v="CACAU SHOW CA"/>
    <s v="Não"/>
    <m/>
    <m/>
    <m/>
    <m/>
    <m/>
    <m/>
    <s v="NATALIA CAROLINE NUNES DE CASTRO"/>
    <n v="49135258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1"/>
    <n v="0.58333333333333337"/>
    <d v="1899-12-30T00:01:18"/>
    <x v="4"/>
    <x v="1"/>
    <s v="15"/>
    <x v="1"/>
    <x v="1"/>
    <n v="8643269"/>
    <n v="23417913"/>
    <d v="2022-04-16T14:00:47"/>
    <d v="2022-04-16T14:02:05"/>
    <x v="1"/>
    <s v="THALITA SILVA DOS SANTOS"/>
    <n v="17719"/>
    <s v="SARAH DE SOUSA PEREIRA"/>
    <x v="2"/>
    <s v="DESISTIU DE SER REVENDEDOR"/>
    <s v="RECUSA"/>
    <x v="16"/>
    <m/>
    <m/>
    <n v="15997710723"/>
    <m/>
    <m/>
    <s v="Cacau_CA_NEW_21.03"/>
    <n v="1.65012843113903E+16"/>
    <s v="Preditivo"/>
    <n v="10739"/>
    <s v="CACAU SHOW CA"/>
    <s v="Não"/>
    <m/>
    <m/>
    <m/>
    <m/>
    <m/>
    <m/>
    <s v="MARISA BARROS FERREIRA"/>
    <n v="392412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1"/>
    <n v="0.58680555555555558"/>
    <d v="1899-12-30T00:01:42"/>
    <x v="3"/>
    <x v="1"/>
    <s v="71"/>
    <x v="12"/>
    <x v="3"/>
    <n v="8643709"/>
    <n v="25451829"/>
    <d v="2022-04-16T14:05:22"/>
    <d v="2022-04-16T14:07:04"/>
    <x v="1"/>
    <s v="YANE ALVES SILVA RIBEIRO"/>
    <n v="17285"/>
    <s v="SARAH DE SOUSA PEREIRA"/>
    <x v="2"/>
    <s v="INSATISFEITO - CACAU"/>
    <s v="RECUSA"/>
    <x v="18"/>
    <m/>
    <m/>
    <n v="71986868773"/>
    <m/>
    <m/>
    <s v="Cacau_CA_06.04"/>
    <n v="1.65012869614144E+16"/>
    <s v="Preditivo"/>
    <n v="10739"/>
    <s v="CACAU SHOW CA"/>
    <s v="Não"/>
    <m/>
    <m/>
    <m/>
    <m/>
    <m/>
    <m/>
    <s v="BARBARA MARIA DE CARVALHO AQUILINO SANTO"/>
    <n v="13385810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1"/>
    <n v="0.58819444444444446"/>
    <d v="1899-12-30T00:00:37"/>
    <x v="5"/>
    <x v="1"/>
    <s v="15"/>
    <x v="1"/>
    <x v="1"/>
    <n v="8643906"/>
    <n v="23417344"/>
    <d v="2022-04-16T14:07:40"/>
    <d v="2022-04-16T14:08:17"/>
    <x v="1"/>
    <s v="JOHN WESLEY PEREIRA PAVAO"/>
    <n v="17284"/>
    <s v="SARAH DE SOUSA PEREIRA"/>
    <x v="1"/>
    <s v="PEDIU PARA LIGAR EM OUTRO MOMENTO"/>
    <s v="AGENDAMENTO"/>
    <x v="2"/>
    <m/>
    <m/>
    <n v="15991161995"/>
    <n v="15991161995"/>
    <d v="2022-04-16T14:37:00"/>
    <s v="Cacau_CA_NEW_21.03"/>
    <n v="1.65012883514261E+16"/>
    <s v="Preditivo"/>
    <n v="10739"/>
    <s v="CACAU SHOW CA"/>
    <s v="Não"/>
    <m/>
    <m/>
    <m/>
    <m/>
    <m/>
    <m/>
    <s v="HELDER LUIS DA SILVA"/>
    <n v="38568552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1"/>
    <n v="0.59166666666666667"/>
    <d v="1899-12-30T00:01:07"/>
    <x v="3"/>
    <x v="1"/>
    <s v="43"/>
    <x v="6"/>
    <x v="0"/>
    <n v="8644442"/>
    <n v="25451709"/>
    <d v="2022-04-16T14:12:51"/>
    <d v="2022-04-16T14:13:58"/>
    <x v="1"/>
    <s v="YANE ALVES SILVA RIBEIRO"/>
    <n v="17285"/>
    <s v="SARAH DE SOUSA PEREIRA"/>
    <x v="2"/>
    <s v="INSATISFEITO - CACAU"/>
    <s v="RECUSA"/>
    <x v="18"/>
    <m/>
    <m/>
    <n v="43991719033"/>
    <m/>
    <m/>
    <s v="Cacau_CA_06.04"/>
    <n v="1.6501291521452E+16"/>
    <s v="Preditivo"/>
    <n v="10739"/>
    <s v="CACAU SHOW CA"/>
    <s v="Não"/>
    <m/>
    <m/>
    <m/>
    <m/>
    <m/>
    <m/>
    <s v="PATRICIA ALVEZ DA SILVA"/>
    <n v="27403146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1"/>
    <n v="0.59375"/>
    <d v="1899-12-30T00:03:52"/>
    <x v="4"/>
    <x v="1"/>
    <s v="71"/>
    <x v="12"/>
    <x v="3"/>
    <n v="8644748"/>
    <n v="25451792"/>
    <d v="2022-04-16T14:15:52"/>
    <d v="2022-04-16T14:19:44"/>
    <x v="1"/>
    <s v="THALITA SILVA DOS SANTOS"/>
    <n v="17719"/>
    <s v="SARAH DE SOUSA PEREIRA"/>
    <x v="0"/>
    <s v="CONFIRMOU PRESENÇA NA LOJA"/>
    <s v="ACEITE"/>
    <x v="0"/>
    <m/>
    <m/>
    <n v="71988230657"/>
    <m/>
    <m/>
    <s v="Cacau_CA_06.04"/>
    <n v="1.65012933314669E+16"/>
    <s v="Preditivo"/>
    <n v="10739"/>
    <s v="CACAU SHOW CA"/>
    <s v="Não"/>
    <m/>
    <m/>
    <m/>
    <m/>
    <m/>
    <m/>
    <s v="MARISE FERREIRA DE SANTANA"/>
    <n v="87415240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1"/>
    <n v="0.59722222222222221"/>
    <d v="1899-12-30T00:02:43"/>
    <x v="4"/>
    <x v="1"/>
    <s v="15"/>
    <x v="1"/>
    <x v="1"/>
    <n v="8645169"/>
    <n v="23417812"/>
    <d v="2022-04-16T14:20:00"/>
    <d v="2022-04-16T14:22:43"/>
    <x v="1"/>
    <s v="THALITA SILVA DOS SANTOS"/>
    <n v="17719"/>
    <s v="SARAH DE SOUSA PEREIRA"/>
    <x v="1"/>
    <s v="LOCALIZAÇÃO DAS LOJAS"/>
    <s v="AGENDAMENTO"/>
    <x v="5"/>
    <m/>
    <m/>
    <n v="15988118703"/>
    <n v="15988118703"/>
    <d v="2022-04-29T14:52:00"/>
    <s v="Cacau_CA_NEW_21.03"/>
    <n v="1.65012958814896E+16"/>
    <s v="Preditivo"/>
    <n v="10739"/>
    <s v="CACAU SHOW CA"/>
    <s v="Não"/>
    <m/>
    <m/>
    <m/>
    <m/>
    <m/>
    <m/>
    <s v="DANIELA CORRADI"/>
    <n v="3622646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n v="0.34513888888888888"/>
    <d v="1899-12-30T00:00:40"/>
    <x v="4"/>
    <x v="2"/>
    <s v="43"/>
    <x v="6"/>
    <x v="0"/>
    <n v="8651229"/>
    <n v="25451947"/>
    <d v="2022-04-18T08:17:18"/>
    <d v="2022-04-18T08:17:58"/>
    <x v="1"/>
    <s v="THALITA SILVA DOS SANTOS"/>
    <n v="17719"/>
    <s v="SARAH DE SOUSA PEREIRA"/>
    <x v="1"/>
    <s v="PEDIU PARA LIGAR EM OUTRO MOMENTO"/>
    <s v="AGENDAMENTO"/>
    <x v="2"/>
    <m/>
    <m/>
    <n v="43998318938"/>
    <n v="43998318938"/>
    <d v="2022-04-18T08:47:00"/>
    <s v="Cacau_CA_06.04"/>
    <s v="1650280625.04"/>
    <s v="Preditivo"/>
    <n v="10739"/>
    <s v="CACAU SHOW CA"/>
    <s v="Não"/>
    <m/>
    <m/>
    <m/>
    <m/>
    <m/>
    <m/>
    <s v="FRANCISCO CHARLES GARCIA JUNIOR"/>
    <n v="52059545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n v="0.34513888888888888"/>
    <d v="1899-12-30T00:00:51"/>
    <x v="3"/>
    <x v="2"/>
    <s v="43"/>
    <x v="6"/>
    <x v="0"/>
    <n v="8651230"/>
    <n v="25450874"/>
    <d v="2022-04-18T08:17:32"/>
    <d v="2022-04-18T08:18:23"/>
    <x v="1"/>
    <s v="YANE ALVES SILVA RIBEIRO"/>
    <n v="17285"/>
    <s v="SARAH DE SOUSA PEREIRA"/>
    <x v="2"/>
    <s v="INSATISFEITO - CACAU"/>
    <s v="RECUSA"/>
    <x v="18"/>
    <m/>
    <m/>
    <n v="43991332759"/>
    <m/>
    <m/>
    <s v="Cacau_CA_06.04"/>
    <s v="1650280625.24"/>
    <s v="Preditivo"/>
    <n v="10739"/>
    <s v="CACAU SHOW CA"/>
    <s v="Não"/>
    <m/>
    <m/>
    <m/>
    <m/>
    <m/>
    <m/>
    <s v="THAMARA PAULADA CUNHA"/>
    <n v="6044628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n v="0.35000000000000003"/>
    <d v="1899-12-30T00:00:58"/>
    <x v="3"/>
    <x v="2"/>
    <s v="15"/>
    <x v="1"/>
    <x v="1"/>
    <n v="8651234"/>
    <n v="23416694"/>
    <d v="2022-04-18T08:24:44"/>
    <d v="2022-04-18T08:25:42"/>
    <x v="1"/>
    <s v="YANE ALVES SILVA RIBEIRO"/>
    <n v="17285"/>
    <s v="SARAH DE SOUSA PEREIRA"/>
    <x v="2"/>
    <s v="DESISTIU DE SER REVENDEDOR"/>
    <s v="RECUSA"/>
    <x v="16"/>
    <m/>
    <m/>
    <n v="15997604845"/>
    <m/>
    <m/>
    <s v="Cacau_CA_NEW_21.03"/>
    <n v="16502810684184"/>
    <s v="Preditivo"/>
    <n v="10739"/>
    <s v="CACAU SHOW CA"/>
    <s v="Não"/>
    <m/>
    <m/>
    <m/>
    <m/>
    <m/>
    <m/>
    <s v="GISELDA DE CARVALHO"/>
    <n v="12274595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n v="0.3527777777777778"/>
    <d v="1899-12-30T00:01:01"/>
    <x v="3"/>
    <x v="2"/>
    <s v="15"/>
    <x v="1"/>
    <x v="1"/>
    <n v="8651237"/>
    <n v="25451486"/>
    <d v="2022-04-18T08:28:16"/>
    <d v="2022-04-18T08:29:17"/>
    <x v="1"/>
    <s v="YANE ALVES SILVA RIBEIRO"/>
    <n v="17285"/>
    <s v="SARAH DE SOUSA PEREIRA"/>
    <x v="1"/>
    <s v="PEDIU PARA LIGAR EM OUTRO MOMENTO"/>
    <s v="AGENDAMENTO"/>
    <x v="2"/>
    <m/>
    <m/>
    <n v="15991884060"/>
    <n v="15991884060"/>
    <d v="2022-04-19T08:58:00"/>
    <s v="Cacau_CA_06.04"/>
    <n v="16502812735214"/>
    <s v="Preditivo"/>
    <n v="10739"/>
    <s v="CACAU SHOW CA"/>
    <s v="Não"/>
    <m/>
    <m/>
    <m/>
    <m/>
    <m/>
    <m/>
    <s v="BRUNA QUINTEIRO PIZZINI"/>
    <n v="416839398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0"/>
    <n v="0.35347222222222219"/>
    <d v="1899-12-30T00:01:31"/>
    <x v="4"/>
    <x v="2"/>
    <s v="43"/>
    <x v="6"/>
    <x v="0"/>
    <n v="8651238"/>
    <n v="25451120"/>
    <d v="2022-04-18T08:29:22"/>
    <d v="2022-04-18T08:30:53"/>
    <x v="1"/>
    <s v="THALITA SILVA DOS SANTOS"/>
    <n v="17719"/>
    <s v="SARAH DE SOUSA PEREIRA"/>
    <x v="2"/>
    <s v="JÁ COMPROU"/>
    <s v="RECUSA"/>
    <x v="6"/>
    <m/>
    <m/>
    <n v="43999182164"/>
    <m/>
    <m/>
    <s v="Cacau_CA_06.04"/>
    <n v="16502813435404"/>
    <s v="Preditivo"/>
    <n v="10739"/>
    <s v="CACAU SHOW CA"/>
    <s v="Não"/>
    <m/>
    <m/>
    <m/>
    <m/>
    <m/>
    <m/>
    <s v="JENIFFER HAYASHIDA"/>
    <n v="9270986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"/>
    <n v="0.35416666666666669"/>
    <d v="1899-12-30T00:00:50"/>
    <x v="3"/>
    <x v="2"/>
    <s v="15"/>
    <x v="1"/>
    <x v="1"/>
    <n v="8651239"/>
    <n v="25451642"/>
    <d v="2022-04-18T08:30:54"/>
    <d v="2022-04-18T08:31:44"/>
    <x v="1"/>
    <s v="YANE ALVES SILVA RIBEIRO"/>
    <n v="17285"/>
    <s v="SARAH DE SOUSA PEREIRA"/>
    <x v="1"/>
    <s v="PEDIU PARA LIGAR EM OUTRO MOMENTO"/>
    <s v="AGENDAMENTO"/>
    <x v="2"/>
    <m/>
    <m/>
    <n v="15997869967"/>
    <n v="15997869967"/>
    <d v="2022-04-18T19:00:00"/>
    <s v="Cacau_CA_06.04"/>
    <n v="16502814356114"/>
    <s v="Preditivo"/>
    <n v="10739"/>
    <s v="CACAU SHOW CA"/>
    <s v="Não"/>
    <m/>
    <m/>
    <m/>
    <m/>
    <m/>
    <m/>
    <s v="MACIEL SILVA ANTAS VIEIRA"/>
    <n v="2173331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"/>
    <n v="0.35486111111111113"/>
    <d v="1899-12-30T00:00:37"/>
    <x v="4"/>
    <x v="2"/>
    <s v="15"/>
    <x v="1"/>
    <x v="1"/>
    <n v="8651241"/>
    <n v="25451202"/>
    <d v="2022-04-18T08:31:50"/>
    <d v="2022-04-18T08:32:27"/>
    <x v="1"/>
    <s v="THALITA SILVA DOS SANTOS"/>
    <n v="17719"/>
    <s v="SARAH DE SOUSA PEREIRA"/>
    <x v="1"/>
    <s v="PEDIU PARA LIGAR EM OUTRO MOMENTO"/>
    <s v="AGENDAMENTO"/>
    <x v="2"/>
    <m/>
    <m/>
    <n v="15998070415"/>
    <n v="15998070415"/>
    <d v="2022-04-18T09:02:00"/>
    <s v="Cacau_CA_06.04"/>
    <n v="16502814936674"/>
    <s v="Preditivo"/>
    <n v="10739"/>
    <s v="CACAU SHOW CA"/>
    <s v="Não"/>
    <m/>
    <m/>
    <m/>
    <m/>
    <m/>
    <m/>
    <s v="MAIRA MILENA DE OLIVEIRA MORAIS"/>
    <n v="36590154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"/>
    <n v="0.35486111111111113"/>
    <d v="1899-12-30T00:02:10"/>
    <x v="3"/>
    <x v="2"/>
    <s v="15"/>
    <x v="1"/>
    <x v="1"/>
    <n v="8651242"/>
    <n v="23417703"/>
    <d v="2022-04-18T08:31:53"/>
    <d v="2022-04-18T08:34:03"/>
    <x v="1"/>
    <s v="YANE ALVES SILVA RIBEIRO"/>
    <n v="17285"/>
    <s v="SARAH DE SOUSA PEREIRA"/>
    <x v="0"/>
    <s v="CONFIRMOU PRESENÇA NA LOJA"/>
    <s v="ACEITE"/>
    <x v="0"/>
    <m/>
    <m/>
    <n v="15997880007"/>
    <m/>
    <m/>
    <s v="Cacau_CA_NEW_21.03"/>
    <n v="16502814996724"/>
    <s v="Preditivo"/>
    <n v="10739"/>
    <s v="CACAU SHOW CA"/>
    <s v="Não"/>
    <m/>
    <m/>
    <m/>
    <m/>
    <m/>
    <m/>
    <s v="JOSÃƒÆ’Ã¢â‚¬Â° ROBERTO HUMMEL JUNIOR"/>
    <n v="719414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"/>
    <n v="0.35694444444444445"/>
    <d v="1899-12-30T00:06:06"/>
    <x v="4"/>
    <x v="2"/>
    <s v="15"/>
    <x v="1"/>
    <x v="1"/>
    <n v="8651246"/>
    <n v="23417221"/>
    <d v="2022-04-18T08:34:55"/>
    <d v="2022-04-18T08:41:01"/>
    <x v="1"/>
    <s v="THALITA SILVA DOS SANTOS"/>
    <n v="17719"/>
    <s v="SARAH DE SOUSA PEREIRA"/>
    <x v="2"/>
    <s v="INSATISFEITO - CACAU"/>
    <s v="RECUSA"/>
    <x v="18"/>
    <m/>
    <m/>
    <n v="15997672346"/>
    <m/>
    <m/>
    <s v="Cacau_CA_NEW_21.03"/>
    <n v="16502816838304"/>
    <s v="Preditivo"/>
    <n v="10739"/>
    <s v="CACAU SHOW CA"/>
    <s v="Não"/>
    <m/>
    <m/>
    <m/>
    <m/>
    <m/>
    <m/>
    <s v="SILMARA VALENTIM DE MORAES"/>
    <n v="11042181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"/>
    <n v="0.36527777777777781"/>
    <d v="1899-12-30T00:02:51"/>
    <x v="4"/>
    <x v="2"/>
    <s v="43"/>
    <x v="6"/>
    <x v="0"/>
    <n v="8651450"/>
    <n v="25451783"/>
    <d v="2022-04-18T08:46:12"/>
    <d v="2022-04-18T08:49:03"/>
    <x v="1"/>
    <s v="THALITA SILVA DOS SANTOS"/>
    <n v="17719"/>
    <s v="SARAH DE SOUSA PEREIRA"/>
    <x v="1"/>
    <s v="LOCALIZAÇÃO DAS LOJAS"/>
    <s v="AGENDAMENTO"/>
    <x v="5"/>
    <m/>
    <m/>
    <n v="43999466478"/>
    <n v="43999466478"/>
    <d v="2022-05-17T09:18:00"/>
    <s v="Cacau_CA_06.04"/>
    <n v="165028234514764"/>
    <s v="Preditivo"/>
    <n v="10739"/>
    <s v="CACAU SHOW CA"/>
    <s v="Não"/>
    <m/>
    <m/>
    <m/>
    <m/>
    <m/>
    <m/>
    <s v="EUNICE FELIPE SOBRINHO"/>
    <n v="83587497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"/>
    <n v="0.36874999999999997"/>
    <d v="1899-12-30T00:00:36"/>
    <x v="4"/>
    <x v="2"/>
    <s v="15"/>
    <x v="1"/>
    <x v="1"/>
    <n v="8651756"/>
    <n v="23416408"/>
    <d v="2022-04-18T08:51:34"/>
    <d v="2022-04-18T08:52:10"/>
    <x v="1"/>
    <s v="THALITA SILVA DOS SANTOS"/>
    <n v="17719"/>
    <s v="SARAH DE SOUSA PEREIRA"/>
    <x v="1"/>
    <s v="PEDIU PARA LIGAR EM OUTRO MOMENTO"/>
    <s v="AGENDAMENTO"/>
    <x v="2"/>
    <m/>
    <m/>
    <n v="15996062031"/>
    <n v="15996062031"/>
    <d v="2022-04-18T09:22:00"/>
    <s v="Cacau_CA_NEW_21.03"/>
    <n v="165028267718044"/>
    <s v="Preditivo"/>
    <n v="10739"/>
    <s v="CACAU SHOW CA"/>
    <s v="Não"/>
    <m/>
    <m/>
    <m/>
    <m/>
    <m/>
    <m/>
    <s v="STAEL TRUJILLO FOOT GUIMARAES"/>
    <n v="289654568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2"/>
    <n v="0.375"/>
    <d v="1899-12-30T00:00:47"/>
    <x v="4"/>
    <x v="2"/>
    <s v="15"/>
    <x v="1"/>
    <x v="1"/>
    <n v="8652156"/>
    <n v="23417621"/>
    <d v="2022-04-18T09:00:03"/>
    <d v="2022-04-18T09:00:50"/>
    <x v="1"/>
    <s v="THALITA SILVA DOS SANTOS"/>
    <n v="17719"/>
    <s v="SARAH DE SOUSA PEREIRA"/>
    <x v="2"/>
    <s v="PARA CONSUMO PRÓPRIO"/>
    <s v="RECUSA"/>
    <x v="12"/>
    <m/>
    <m/>
    <n v="15991199620"/>
    <m/>
    <m/>
    <s v="Cacau_CA_NEW_21.03"/>
    <n v="165028319061624"/>
    <s v="Preditivo"/>
    <n v="10739"/>
    <s v="CACAU SHOW CA"/>
    <s v="Não"/>
    <m/>
    <m/>
    <m/>
    <m/>
    <m/>
    <m/>
    <s v="LUIZ ROBERTO LEITE"/>
    <n v="5258416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2"/>
    <n v="0.38750000000000001"/>
    <d v="1899-12-30T00:01:21"/>
    <x v="3"/>
    <x v="2"/>
    <s v="43"/>
    <x v="6"/>
    <x v="0"/>
    <n v="8654541"/>
    <n v="23416402"/>
    <d v="2022-04-18T09:18:21"/>
    <d v="2022-04-18T09:19:42"/>
    <x v="1"/>
    <s v="YANE ALVES SILVA RIBEIRO"/>
    <n v="17285"/>
    <s v="SARAH DE SOUSA PEREIRA"/>
    <x v="2"/>
    <s v="INSATISFEITO - CACAU"/>
    <s v="RECUSA"/>
    <x v="18"/>
    <m/>
    <m/>
    <n v="43999273479"/>
    <m/>
    <m/>
    <s v="Cacau_CA_NEW_21.03"/>
    <n v="1650284276128020"/>
    <s v="Preditivo"/>
    <n v="10739"/>
    <s v="CACAU SHOW CA"/>
    <s v="Não"/>
    <m/>
    <m/>
    <m/>
    <m/>
    <m/>
    <m/>
    <s v="MARCONDES VALENTIM DA SILVA"/>
    <n v="28012267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2"/>
    <n v="0.38958333333333334"/>
    <d v="1899-12-30T00:04:54"/>
    <x v="4"/>
    <x v="2"/>
    <s v="15"/>
    <x v="1"/>
    <x v="1"/>
    <n v="8655059"/>
    <n v="23416977"/>
    <d v="2022-04-18T09:21:57"/>
    <d v="2022-04-18T09:26:51"/>
    <x v="1"/>
    <s v="THALITA SILVA DOS SANTOS"/>
    <n v="17719"/>
    <s v="SARAH DE SOUSA PEREIRA"/>
    <x v="0"/>
    <s v="CONFIRMOU PRESENÇA NA LOJA"/>
    <s v="ACEITE"/>
    <x v="0"/>
    <m/>
    <m/>
    <n v="15991138558"/>
    <m/>
    <m/>
    <s v="Cacau_CA_NEW_21.03"/>
    <m/>
    <s v="Consulta De Cliente"/>
    <n v="10739"/>
    <s v="CACAU SHOW CA"/>
    <s v="Não"/>
    <m/>
    <m/>
    <m/>
    <m/>
    <m/>
    <m/>
    <s v="MAURICIO RODRIGUES"/>
    <n v="26656328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3"/>
    <n v="0.39583333333333331"/>
    <d v="1899-12-30T00:00:49"/>
    <x v="4"/>
    <x v="2"/>
    <s v="71"/>
    <x v="12"/>
    <x v="3"/>
    <n v="8656243"/>
    <n v="23417078"/>
    <d v="2022-04-18T09:30:05"/>
    <d v="2022-04-18T09:30:54"/>
    <x v="1"/>
    <s v="THALITA SILVA DOS SANTOS"/>
    <n v="17719"/>
    <s v="SARAH DE SOUSA PEREIRA"/>
    <x v="1"/>
    <s v="PEDIU PARA LIGAR EM OUTRO MOMENTO"/>
    <s v="AGENDAMENTO"/>
    <x v="2"/>
    <m/>
    <m/>
    <n v="71992905659"/>
    <n v="71992905659"/>
    <d v="2022-04-18T11:00:00"/>
    <s v="Cacau_CA_NEW_21.03"/>
    <n v="1650284989137780"/>
    <s v="Preditivo"/>
    <n v="10739"/>
    <s v="CACAU SHOW CA"/>
    <s v="Não"/>
    <m/>
    <m/>
    <m/>
    <m/>
    <m/>
    <m/>
    <s v="PRISCILA LIMA"/>
    <n v="80329586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3"/>
    <n v="0.39861111111111108"/>
    <d v="1899-12-30T00:02:54"/>
    <x v="4"/>
    <x v="2"/>
    <s v="71"/>
    <x v="12"/>
    <x v="3"/>
    <n v="8656797"/>
    <n v="25451946"/>
    <d v="2022-04-18T09:34:04"/>
    <d v="2022-04-18T09:36:58"/>
    <x v="1"/>
    <s v="THALITA SILVA DOS SANTOS"/>
    <n v="17719"/>
    <s v="SARAH DE SOUSA PEREIRA"/>
    <x v="0"/>
    <s v="CONFIRMOU PRESENÇA NA LOJA"/>
    <s v="ACEITE"/>
    <x v="0"/>
    <m/>
    <m/>
    <n v="71981338989"/>
    <m/>
    <m/>
    <s v="Cacau_CA_06.04"/>
    <n v="1650285218140640"/>
    <s v="Preditivo"/>
    <n v="10739"/>
    <s v="CACAU SHOW CA"/>
    <s v="Não"/>
    <m/>
    <m/>
    <m/>
    <m/>
    <m/>
    <m/>
    <s v="JORGE LUIS SANTOS"/>
    <n v="518411775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3"/>
    <n v="0.40069444444444446"/>
    <d v="1899-12-30T00:01:23"/>
    <x v="3"/>
    <x v="2"/>
    <s v="43"/>
    <x v="6"/>
    <x v="0"/>
    <n v="8657330"/>
    <n v="23416609"/>
    <d v="2022-04-18T09:37:24"/>
    <d v="2022-04-18T09:38:47"/>
    <x v="1"/>
    <s v="YANE ALVES SILVA RIBEIRO"/>
    <n v="17285"/>
    <s v="SARAH DE SOUSA PEREIRA"/>
    <x v="1"/>
    <s v="PEDIU PARA LIGAR EM OUTRO MOMENTO"/>
    <s v="AGENDAMENTO"/>
    <x v="2"/>
    <m/>
    <m/>
    <n v="43999279620"/>
    <n v="43999279620"/>
    <d v="2022-04-18T14:00:00"/>
    <s v="Cacau_CA_NEW_21.03"/>
    <n v="1650285427145360"/>
    <s v="Preditivo"/>
    <n v="10739"/>
    <s v="CACAU SHOW CA"/>
    <s v="Não"/>
    <m/>
    <m/>
    <m/>
    <m/>
    <m/>
    <m/>
    <s v="SERGIO LIRANCA"/>
    <n v="97902306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3"/>
    <n v="0.40138888888888885"/>
    <d v="1899-12-30T00:00:44"/>
    <x v="4"/>
    <x v="2"/>
    <s v="15"/>
    <x v="1"/>
    <x v="1"/>
    <n v="8657526"/>
    <n v="23417350"/>
    <d v="2022-04-18T09:38:42"/>
    <d v="2022-04-18T09:39:26"/>
    <x v="1"/>
    <s v="THALITA SILVA DOS SANTOS"/>
    <n v="17719"/>
    <s v="SARAH DE SOUSA PEREIRA"/>
    <x v="1"/>
    <s v="PEDIU PARA LIGAR EM OUTRO MOMENTO"/>
    <s v="AGENDAMENTO"/>
    <x v="2"/>
    <m/>
    <m/>
    <n v="15988243805"/>
    <n v="15988243805"/>
    <d v="2022-04-18T10:09:00"/>
    <s v="Cacau_CA_NEW_21.03"/>
    <n v="1650285504146870"/>
    <s v="Preditivo"/>
    <n v="10739"/>
    <s v="CACAU SHOW CA"/>
    <s v="Não"/>
    <m/>
    <m/>
    <m/>
    <m/>
    <m/>
    <m/>
    <s v="CAMILA SANTOS"/>
    <n v="39405925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3"/>
    <n v="0.40208333333333335"/>
    <d v="1899-12-30T00:01:19"/>
    <x v="3"/>
    <x v="2"/>
    <s v="15"/>
    <x v="1"/>
    <x v="1"/>
    <n v="8657573"/>
    <n v="25450899"/>
    <d v="2022-04-18T09:39:00"/>
    <d v="2022-04-18T09:40:19"/>
    <x v="1"/>
    <s v="YANE ALVES SILVA RIBEIRO"/>
    <n v="17285"/>
    <s v="SARAH DE SOUSA PEREIRA"/>
    <x v="2"/>
    <s v="JÁ COMPROU"/>
    <s v="RECUSA"/>
    <x v="6"/>
    <m/>
    <m/>
    <n v="15996137221"/>
    <m/>
    <m/>
    <s v="Cacau_CA_06.04"/>
    <n v="1650285513147030"/>
    <s v="Preditivo"/>
    <n v="10739"/>
    <s v="CACAU SHOW CA"/>
    <s v="Não"/>
    <m/>
    <m/>
    <m/>
    <m/>
    <m/>
    <m/>
    <s v="ROSA MARIA CORDEIRO GRACIANO DA SILVA"/>
    <n v="6409114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3"/>
    <n v="0.40277777777777773"/>
    <d v="1899-12-30T00:00:51"/>
    <x v="4"/>
    <x v="2"/>
    <s v="11"/>
    <x v="1"/>
    <x v="1"/>
    <n v="8657775"/>
    <n v="25451489"/>
    <d v="2022-04-18T09:40:16"/>
    <d v="2022-04-18T09:41:07"/>
    <x v="1"/>
    <s v="THALITA SILVA DOS SANTOS"/>
    <n v="17719"/>
    <s v="SARAH DE SOUSA PEREIRA"/>
    <x v="1"/>
    <s v="LOCALIZAÇÃO DAS LOJAS"/>
    <s v="AGENDAMENTO"/>
    <x v="5"/>
    <m/>
    <m/>
    <n v="11991607977"/>
    <n v="11991607977"/>
    <d v="2022-04-23T10:11:00"/>
    <s v="Cacau_CA_06.04"/>
    <n v="1650285605148430"/>
    <s v="Preditivo"/>
    <n v="10739"/>
    <s v="CACAU SHOW CA"/>
    <s v="Não"/>
    <m/>
    <m/>
    <m/>
    <m/>
    <m/>
    <m/>
    <s v="GRESIO RUEL GUARIENTO"/>
    <n v="42067685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3"/>
    <n v="0.40347222222222223"/>
    <d v="1899-12-30T00:00:44"/>
    <x v="4"/>
    <x v="2"/>
    <s v="15"/>
    <x v="1"/>
    <x v="1"/>
    <n v="8658008"/>
    <n v="23417574"/>
    <d v="2022-04-18T09:41:51"/>
    <d v="2022-04-18T09:42:35"/>
    <x v="1"/>
    <s v="THALITA SILVA DOS SANTOS"/>
    <n v="17719"/>
    <s v="SARAH DE SOUSA PEREIRA"/>
    <x v="1"/>
    <s v="PEDIU PARA LIGAR EM OUTRO MOMENTO"/>
    <s v="AGENDAMENTO"/>
    <x v="2"/>
    <m/>
    <m/>
    <n v="15991239322"/>
    <n v="15991239322"/>
    <d v="2022-04-18T12:30:00"/>
    <s v="Cacau_CA_NEW_21.03"/>
    <n v="1650285681149580"/>
    <s v="Preditivo"/>
    <n v="10739"/>
    <s v="CACAU SHOW CA"/>
    <s v="Não"/>
    <m/>
    <m/>
    <m/>
    <m/>
    <m/>
    <m/>
    <s v="MAIRA APARECIDA DA SILVA DE CARVALHO"/>
    <n v="327392078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3"/>
    <n v="0.40902777777777777"/>
    <d v="1899-12-30T00:00:37"/>
    <x v="3"/>
    <x v="2"/>
    <s v="15"/>
    <x v="1"/>
    <x v="1"/>
    <n v="8659159"/>
    <n v="23417644"/>
    <d v="2022-04-18T09:49:27"/>
    <d v="2022-04-18T09:50:04"/>
    <x v="1"/>
    <s v="YANE ALVES SILVA RIBEIRO"/>
    <n v="17285"/>
    <s v="SARAH DE SOUSA PEREIRA"/>
    <x v="1"/>
    <s v="PEDIU PARA LIGAR EM OUTRO MOMENTO"/>
    <s v="AGENDAMENTO"/>
    <x v="2"/>
    <m/>
    <m/>
    <n v="15991098720"/>
    <n v="15991098720"/>
    <d v="2022-04-18T14:00:00"/>
    <s v="Cacau_CA_NEW_21.03"/>
    <n v="1650286145161610"/>
    <s v="Preditivo"/>
    <n v="10739"/>
    <s v="CACAU SHOW CA"/>
    <s v="Não"/>
    <m/>
    <m/>
    <m/>
    <m/>
    <m/>
    <m/>
    <s v="DOMINGOS ANTONIO ENGLER"/>
    <n v="5802929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3"/>
    <n v="0.41041666666666665"/>
    <d v="1899-12-30T00:02:09"/>
    <x v="3"/>
    <x v="2"/>
    <s v="43"/>
    <x v="6"/>
    <x v="0"/>
    <n v="8659473"/>
    <n v="23417440"/>
    <d v="2022-04-18T09:51:27"/>
    <d v="2022-04-18T09:53:36"/>
    <x v="1"/>
    <s v="YANE ALVES SILVA RIBEIRO"/>
    <n v="17285"/>
    <s v="SARAH DE SOUSA PEREIRA"/>
    <x v="2"/>
    <s v="JÁ COMPROU"/>
    <s v="RECUSA"/>
    <x v="6"/>
    <m/>
    <m/>
    <n v="43984239865"/>
    <m/>
    <m/>
    <s v="Cacau_CA_NEW_21.03"/>
    <n v="1650286268166090"/>
    <s v="Preditivo"/>
    <n v="10739"/>
    <s v="CACAU SHOW CA"/>
    <s v="Não"/>
    <m/>
    <m/>
    <m/>
    <m/>
    <m/>
    <m/>
    <s v="THIAGO CARDOZO FERREIRA"/>
    <n v="451806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4"/>
    <n v="0.41736111111111113"/>
    <d v="1899-12-30T00:05:18"/>
    <x v="4"/>
    <x v="2"/>
    <s v="47"/>
    <x v="0"/>
    <x v="0"/>
    <n v="8660975"/>
    <n v="25451064"/>
    <d v="2022-04-18T10:01:29"/>
    <d v="2022-04-18T10:06:47"/>
    <x v="1"/>
    <s v="THALITA SILVA DOS SANTOS"/>
    <n v="17719"/>
    <s v="SARAH DE SOUSA PEREIRA"/>
    <x v="0"/>
    <s v="CONFIRMOU PRESENÇA NA LOJA"/>
    <s v="ACEITE"/>
    <x v="0"/>
    <m/>
    <m/>
    <n v="47999974937"/>
    <m/>
    <m/>
    <s v="Cacau_CA_06.04"/>
    <n v="1650286876193160"/>
    <s v="Preditivo"/>
    <n v="10739"/>
    <s v="CACAU SHOW CA"/>
    <s v="Não"/>
    <m/>
    <m/>
    <m/>
    <m/>
    <m/>
    <m/>
    <s v="KAROLINE JUNG"/>
    <n v="7741781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4"/>
    <n v="0.42083333333333334"/>
    <d v="1899-12-30T00:00:59"/>
    <x v="3"/>
    <x v="2"/>
    <s v="43"/>
    <x v="6"/>
    <x v="0"/>
    <n v="8661746"/>
    <n v="25451394"/>
    <d v="2022-04-18T10:06:21"/>
    <d v="2022-04-18T10:07:20"/>
    <x v="1"/>
    <s v="YANE ALVES SILVA RIBEIRO"/>
    <n v="17285"/>
    <s v="SARAH DE SOUSA PEREIRA"/>
    <x v="1"/>
    <s v="CLIENTE VAI ANALISAR A PROPOSTA"/>
    <s v="AGENDAMENTO"/>
    <x v="5"/>
    <m/>
    <m/>
    <n v="43996959056"/>
    <n v="43996959056"/>
    <d v="2022-04-27T10:36:00"/>
    <s v="Cacau_CA_06.04"/>
    <n v="1650286961197730"/>
    <s v="Preditivo"/>
    <n v="10739"/>
    <s v="CACAU SHOW CA"/>
    <s v="Não"/>
    <m/>
    <m/>
    <m/>
    <m/>
    <m/>
    <m/>
    <s v="THAYSA LOPES DE OLIVEIRA"/>
    <n v="11238685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4"/>
    <n v="0.42430555555555555"/>
    <d v="1899-12-30T00:00:37"/>
    <x v="3"/>
    <x v="2"/>
    <s v="43"/>
    <x v="6"/>
    <x v="0"/>
    <n v="8662637"/>
    <n v="23416681"/>
    <d v="2022-04-18T10:11:56"/>
    <d v="2022-04-18T10:12:33"/>
    <x v="1"/>
    <s v="YANE ALVES SILVA RIBEIRO"/>
    <n v="17285"/>
    <s v="SARAH DE SOUSA PEREIRA"/>
    <x v="1"/>
    <s v="PEDIU PARA LIGAR EM OUTRO MOMENTO"/>
    <s v="AGENDAMENTO"/>
    <x v="2"/>
    <m/>
    <m/>
    <n v="43998368037"/>
    <n v="43998368037"/>
    <d v="2022-04-18T12:00:00"/>
    <s v="Cacau_CA_NEW_21.03"/>
    <n v="1650287496227670"/>
    <s v="Preditivo"/>
    <n v="10739"/>
    <s v="CACAU SHOW CA"/>
    <s v="Não"/>
    <m/>
    <m/>
    <m/>
    <m/>
    <m/>
    <m/>
    <s v="GABRIEL WILLIAN SANTOS"/>
    <n v="11292756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4"/>
    <n v="0.42777777777777781"/>
    <d v="1899-12-30T00:02:43"/>
    <x v="3"/>
    <x v="2"/>
    <s v="43"/>
    <x v="6"/>
    <x v="0"/>
    <n v="8663275"/>
    <n v="23417191"/>
    <d v="2022-04-18T10:16:00"/>
    <d v="2022-04-18T10:18:43"/>
    <x v="1"/>
    <s v="YANE ALVES SILVA RIBEIRO"/>
    <n v="17285"/>
    <s v="SARAH DE SOUSA PEREIRA"/>
    <x v="0"/>
    <s v="CONFIRMOU PRESENÇA NA LOJA"/>
    <s v="ACEITE"/>
    <x v="0"/>
    <m/>
    <m/>
    <n v="43991623815"/>
    <m/>
    <m/>
    <s v="Cacau_CA_NEW_21.03"/>
    <n v="1650287735241500"/>
    <s v="Preditivo"/>
    <n v="10739"/>
    <s v="CACAU SHOW CA"/>
    <s v="Não"/>
    <m/>
    <m/>
    <m/>
    <m/>
    <m/>
    <m/>
    <s v="THIAGO SOARES DE OLIVEIRA"/>
    <n v="407474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4"/>
    <n v="0.42986111111111108"/>
    <d v="1899-12-30T00:01:14"/>
    <x v="4"/>
    <x v="2"/>
    <s v="15"/>
    <x v="1"/>
    <x v="1"/>
    <n v="8663893"/>
    <n v="23416416"/>
    <d v="2022-04-18T10:19:44"/>
    <d v="2022-04-18T10:20:58"/>
    <x v="1"/>
    <s v="THALITA SILVA DOS SANTOS"/>
    <n v="17719"/>
    <s v="SARAH DE SOUSA PEREIRA"/>
    <x v="2"/>
    <s v="PARA CONSUMO PRÓPRIO"/>
    <s v="RECUSA"/>
    <x v="12"/>
    <m/>
    <m/>
    <n v="15988027550"/>
    <m/>
    <m/>
    <s v="Cacau_CA_NEW_21.03"/>
    <n v="1650287970253750"/>
    <s v="Preditivo"/>
    <n v="10739"/>
    <s v="CACAU SHOW CA"/>
    <s v="Não"/>
    <m/>
    <m/>
    <m/>
    <m/>
    <m/>
    <m/>
    <s v="DANIELE CRISTINA MARTINS DE OLIVEIRA"/>
    <n v="29485323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4"/>
    <n v="0.43055555555555558"/>
    <d v="1899-12-30T00:00:45"/>
    <x v="3"/>
    <x v="2"/>
    <s v="15"/>
    <x v="1"/>
    <x v="1"/>
    <n v="8663944"/>
    <n v="23417343"/>
    <d v="2022-04-18T10:20:04"/>
    <d v="2022-04-18T10:20:49"/>
    <x v="1"/>
    <s v="YANE ALVES SILVA RIBEIRO"/>
    <n v="17285"/>
    <s v="SARAH DE SOUSA PEREIRA"/>
    <x v="1"/>
    <s v="PEDIU PARA LIGAR EM OUTRO MOMENTO"/>
    <s v="AGENDAMENTO"/>
    <x v="2"/>
    <m/>
    <m/>
    <n v="15998209800"/>
    <n v="15998209800"/>
    <d v="2022-04-18T12:00:00"/>
    <s v="Cacau_CA_NEW_21.03"/>
    <n v="1650287990254820"/>
    <s v="Preditivo"/>
    <n v="10739"/>
    <s v="CACAU SHOW CA"/>
    <s v="Não"/>
    <m/>
    <m/>
    <m/>
    <m/>
    <m/>
    <m/>
    <s v="CAMILA ROBERTA SAVOIA"/>
    <n v="38549628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4"/>
    <n v="0.43611111111111112"/>
    <d v="1899-12-30T00:01:22"/>
    <x v="4"/>
    <x v="2"/>
    <s v="15"/>
    <x v="1"/>
    <x v="1"/>
    <n v="8665246"/>
    <n v="23417280"/>
    <d v="2022-04-18T10:28:00"/>
    <d v="2022-04-18T10:29:22"/>
    <x v="1"/>
    <s v="THALITA SILVA DOS SANTOS"/>
    <n v="17719"/>
    <s v="SARAH DE SOUSA PEREIRA"/>
    <x v="2"/>
    <s v="DESISTIU DE SER REVENDEDOR"/>
    <s v="RECUSA"/>
    <x v="16"/>
    <m/>
    <m/>
    <n v="15996725803"/>
    <m/>
    <m/>
    <s v="Cacau_CA_NEW_21.03"/>
    <n v="1650288466282290"/>
    <s v="Preditivo"/>
    <n v="10739"/>
    <s v="CACAU SHOW CA"/>
    <s v="Não"/>
    <m/>
    <m/>
    <m/>
    <m/>
    <m/>
    <m/>
    <s v="ANDERSON DEL CAMPO CAVAEIRO"/>
    <n v="1640890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5"/>
    <n v="0.43888888888888888"/>
    <d v="1899-12-30T00:01:52"/>
    <x v="3"/>
    <x v="2"/>
    <s v="15"/>
    <x v="1"/>
    <x v="1"/>
    <n v="8665915"/>
    <n v="23417523"/>
    <d v="2022-04-18T10:32:09"/>
    <d v="2022-04-18T10:34:01"/>
    <x v="1"/>
    <s v="YANE ALVES SILVA RIBEIRO"/>
    <n v="17285"/>
    <s v="SARAH DE SOUSA PEREIRA"/>
    <x v="2"/>
    <s v="DESISTIU DE SER REVENDEDOR"/>
    <s v="RECUSA"/>
    <x v="16"/>
    <m/>
    <m/>
    <n v="15996365531"/>
    <m/>
    <m/>
    <s v="Cacau_CA_NEW_21.03"/>
    <n v="1650288705294820"/>
    <s v="Preditivo"/>
    <n v="10739"/>
    <s v="CACAU SHOW CA"/>
    <s v="Não"/>
    <m/>
    <m/>
    <m/>
    <m/>
    <m/>
    <m/>
    <s v="VANILZA PONTES"/>
    <n v="2872451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5"/>
    <n v="0.45277777777777778"/>
    <d v="1899-12-30T00:00:34"/>
    <x v="4"/>
    <x v="2"/>
    <s v="15"/>
    <x v="1"/>
    <x v="1"/>
    <n v="8668762"/>
    <n v="23416458"/>
    <d v="2022-04-18T10:52:56"/>
    <d v="2022-04-18T10:53:30"/>
    <x v="1"/>
    <s v="THALITA SILVA DOS SANTOS"/>
    <n v="17719"/>
    <s v="SARAH DE SOUSA PEREIRA"/>
    <x v="1"/>
    <s v="PEDIU PARA LIGAR EM OUTRO MOMENTO"/>
    <s v="AGENDAMENTO"/>
    <x v="2"/>
    <m/>
    <m/>
    <n v="15981150959"/>
    <n v="15981150959"/>
    <d v="2022-04-18T15:00:00"/>
    <s v="Cacau_CA_NEW_21.03"/>
    <n v="1650289960344060"/>
    <s v="Preditivo"/>
    <n v="10739"/>
    <s v="CACAU SHOW CA"/>
    <s v="Não"/>
    <m/>
    <m/>
    <m/>
    <m/>
    <m/>
    <m/>
    <s v="ANA PAULA FERREIRA ALVES"/>
    <n v="3285687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5"/>
    <n v="0.45624999999999999"/>
    <d v="1899-12-30T00:03:03"/>
    <x v="4"/>
    <x v="2"/>
    <s v="15"/>
    <x v="1"/>
    <x v="1"/>
    <n v="8669346"/>
    <n v="23417347"/>
    <d v="2022-04-18T10:57:39"/>
    <d v="2022-04-18T11:00:42"/>
    <x v="1"/>
    <s v="THALITA SILVA DOS SANTOS"/>
    <n v="17719"/>
    <s v="SARAH DE SOUSA PEREIRA"/>
    <x v="1"/>
    <s v="PEDIU PARA LIGAR EM OUTRO MOMENTO"/>
    <s v="AGENDAMENTO"/>
    <x v="2"/>
    <m/>
    <m/>
    <n v="15998323551"/>
    <n v="15998323551"/>
    <d v="2022-04-18T19:30:00"/>
    <s v="Cacau_CA_NEW_21.03"/>
    <n v="1650290247356470"/>
    <s v="Preditivo"/>
    <n v="10739"/>
    <s v="CACAU SHOW CA"/>
    <s v="Não"/>
    <m/>
    <m/>
    <m/>
    <m/>
    <m/>
    <m/>
    <s v="JESSICA RUBINATO"/>
    <n v="38661091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5"/>
    <n v="0.45694444444444443"/>
    <d v="1899-12-30T00:05:45"/>
    <x v="3"/>
    <x v="2"/>
    <s v="71"/>
    <x v="12"/>
    <x v="3"/>
    <n v="8669444"/>
    <n v="23416585"/>
    <d v="2022-04-18T10:58:22"/>
    <d v="2022-04-18T11:04:07"/>
    <x v="1"/>
    <s v="YANE ALVES SILVA RIBEIRO"/>
    <n v="17285"/>
    <s v="SARAH DE SOUSA PEREIRA"/>
    <x v="2"/>
    <s v="INSATISFEITO - LOJA"/>
    <s v="RECUSA"/>
    <x v="7"/>
    <m/>
    <m/>
    <n v="71992181543"/>
    <m/>
    <m/>
    <s v="Cacau_CA_NEW_21.03"/>
    <n v="1650290290357430"/>
    <s v="Preditivo"/>
    <n v="10739"/>
    <s v="CACAU SHOW CA"/>
    <s v="Não"/>
    <m/>
    <m/>
    <m/>
    <m/>
    <m/>
    <m/>
    <s v="DANIELA ALVES SANTANA"/>
    <n v="83318097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6"/>
    <n v="0.45833333333333331"/>
    <d v="1899-12-30T00:02:21"/>
    <x v="4"/>
    <x v="2"/>
    <s v="43"/>
    <x v="6"/>
    <x v="0"/>
    <n v="8669730"/>
    <n v="25451247"/>
    <d v="2022-04-18T11:00:42"/>
    <d v="2022-04-18T11:03:03"/>
    <x v="1"/>
    <s v="THALITA SILVA DOS SANTOS"/>
    <n v="17719"/>
    <s v="SARAH DE SOUSA PEREIRA"/>
    <x v="0"/>
    <s v="CONFIRMOU PRESENÇA NA LOJA"/>
    <s v="ACEITE"/>
    <x v="0"/>
    <m/>
    <m/>
    <n v="43984349550"/>
    <m/>
    <m/>
    <s v="Cacau_CA_06.04"/>
    <n v="1650290302357660"/>
    <s v="Preditivo"/>
    <n v="10739"/>
    <s v="CACAU SHOW CA"/>
    <s v="Não"/>
    <m/>
    <m/>
    <m/>
    <m/>
    <m/>
    <m/>
    <s v="ELISANGELA SPINDOLA DA SILVA"/>
    <n v="2567384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6"/>
    <n v="0.4604166666666667"/>
    <d v="1899-12-30T00:10:53"/>
    <x v="4"/>
    <x v="2"/>
    <s v="43"/>
    <x v="6"/>
    <x v="0"/>
    <n v="8669980"/>
    <n v="25451804"/>
    <d v="2022-04-18T11:03:21"/>
    <d v="2022-04-18T11:14:14"/>
    <x v="1"/>
    <s v="THALITA SILVA DOS SANTOS"/>
    <n v="17719"/>
    <s v="SARAH DE SOUSA PEREIRA"/>
    <x v="0"/>
    <s v="CONFIRMOU PRESENÇA NA LOJA"/>
    <s v="ACEITE"/>
    <x v="0"/>
    <m/>
    <m/>
    <n v="43999986074"/>
    <m/>
    <m/>
    <s v="Cacau_CA_06.04"/>
    <n v="1650290577363480"/>
    <s v="Preditivo"/>
    <n v="10739"/>
    <s v="CACAU SHOW CA"/>
    <s v="Não"/>
    <m/>
    <m/>
    <m/>
    <m/>
    <m/>
    <m/>
    <s v="ESMERALDA REGINA FELIPE"/>
    <n v="91775981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6"/>
    <n v="0.46180555555555558"/>
    <d v="1899-12-30T00:00:48"/>
    <x v="3"/>
    <x v="2"/>
    <s v="15"/>
    <x v="1"/>
    <x v="1"/>
    <n v="8670138"/>
    <n v="23417845"/>
    <d v="2022-04-18T11:05:24"/>
    <d v="2022-04-18T11:06:12"/>
    <x v="1"/>
    <s v="YANE ALVES SILVA RIBEIRO"/>
    <n v="17285"/>
    <s v="SARAH DE SOUSA PEREIRA"/>
    <x v="1"/>
    <s v="PEDIU PARA LIGAR EM OUTRO MOMENTO"/>
    <s v="AGENDAMENTO"/>
    <x v="2"/>
    <m/>
    <m/>
    <n v="15998228605"/>
    <n v="15998228605"/>
    <d v="2022-04-18T19:00:00"/>
    <s v="Cacau_CA_NEW_21.03"/>
    <n v="1650290707366110"/>
    <s v="Preditivo"/>
    <n v="10739"/>
    <s v="CACAU SHOW CA"/>
    <s v="Não"/>
    <m/>
    <m/>
    <m/>
    <m/>
    <m/>
    <m/>
    <s v="SAMOYNNY HELLEN JESSICA DA COSTA"/>
    <n v="38145063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6"/>
    <n v="0.4777777777777778"/>
    <d v="1899-12-30T00:00:38"/>
    <x v="3"/>
    <x v="2"/>
    <s v="15"/>
    <x v="1"/>
    <x v="1"/>
    <n v="8673117"/>
    <n v="25451897"/>
    <d v="2022-04-18T11:28:56"/>
    <d v="2022-04-18T11:29:34"/>
    <x v="1"/>
    <s v="YANE ALVES SILVA RIBEIRO"/>
    <n v="17285"/>
    <s v="SARAH DE SOUSA PEREIRA"/>
    <x v="1"/>
    <s v="PEDIU PARA LIGAR EM OUTRO MOMENTO"/>
    <s v="AGENDAMENTO"/>
    <x v="2"/>
    <m/>
    <m/>
    <n v="15981871191"/>
    <n v="15981871191"/>
    <d v="2022-04-18T18:00:00"/>
    <s v="Cacau_CA_06.04"/>
    <n v="1650292117425840"/>
    <s v="Preditivo"/>
    <n v="10739"/>
    <s v="CACAU SHOW CA"/>
    <s v="Não"/>
    <m/>
    <m/>
    <m/>
    <m/>
    <m/>
    <m/>
    <s v="ELIANE FURQUIN"/>
    <n v="18406756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7"/>
    <n v="0.50416666666666665"/>
    <d v="1899-12-30T00:02:38"/>
    <x v="3"/>
    <x v="2"/>
    <s v="15"/>
    <x v="1"/>
    <x v="1"/>
    <n v="8679288"/>
    <n v="23417839"/>
    <d v="2022-04-18T12:06:45"/>
    <d v="2022-04-18T12:09:23"/>
    <x v="1"/>
    <s v="YANE ALVES SILVA RIBEIRO"/>
    <n v="17285"/>
    <s v="SARAH DE SOUSA PEREIRA"/>
    <x v="0"/>
    <s v="CONFIRMOU PRESENÇA NA LOJA"/>
    <s v="ACEITE"/>
    <x v="0"/>
    <m/>
    <m/>
    <n v="15981386524"/>
    <m/>
    <m/>
    <s v="Cacau_CA_NEW_21.03"/>
    <n v="1650294392499340"/>
    <s v="Preditivo"/>
    <n v="10739"/>
    <s v="CACAU SHOW CA"/>
    <s v="Não"/>
    <m/>
    <m/>
    <m/>
    <m/>
    <m/>
    <m/>
    <s v="FRANCINE DE PAULA BNFIM"/>
    <n v="37503668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7"/>
    <n v="0.50624999999999998"/>
    <d v="1899-12-30T00:01:40"/>
    <x v="4"/>
    <x v="2"/>
    <s v="15"/>
    <x v="1"/>
    <x v="1"/>
    <n v="8679638"/>
    <n v="23417805"/>
    <d v="2022-04-18T12:09:15"/>
    <d v="2022-04-18T12:10:55"/>
    <x v="1"/>
    <s v="THALITA SILVA DOS SANTOS"/>
    <n v="17719"/>
    <s v="SARAH DE SOUSA PEREIRA"/>
    <x v="1"/>
    <s v="CLIENTE VAI ANALISAR A PROPOSTA"/>
    <s v="AGENDAMENTO"/>
    <x v="5"/>
    <m/>
    <m/>
    <n v="15991789010"/>
    <n v="15991789010"/>
    <d v="2022-04-18T12:40:00"/>
    <s v="Cacau_CA_NEW_21.03"/>
    <n v="1650294538502890"/>
    <s v="Preditivo"/>
    <n v="10739"/>
    <s v="CACAU SHOW CA"/>
    <s v="Não"/>
    <m/>
    <m/>
    <m/>
    <m/>
    <m/>
    <m/>
    <s v="CRISTINE DE OLIVEIRA CAMARGO"/>
    <n v="35469384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7"/>
    <n v="0.5083333333333333"/>
    <d v="1899-12-30T00:03:35"/>
    <x v="4"/>
    <x v="2"/>
    <s v="43"/>
    <x v="6"/>
    <x v="0"/>
    <n v="8680033"/>
    <n v="25450886"/>
    <d v="2022-04-18T12:12:08"/>
    <d v="2022-04-18T12:15:43"/>
    <x v="1"/>
    <s v="THALITA SILVA DOS SANTOS"/>
    <n v="17719"/>
    <s v="SARAH DE SOUSA PEREIRA"/>
    <x v="0"/>
    <s v="CONFIRMOU PRESENÇA NA LOJA"/>
    <s v="ACEITE"/>
    <x v="0"/>
    <m/>
    <m/>
    <n v="43999130166"/>
    <m/>
    <m/>
    <s v="Cacau_CA_06.04"/>
    <n v="1650294719508850"/>
    <s v="Preditivo"/>
    <n v="10739"/>
    <s v="CACAU SHOW CA"/>
    <s v="Não"/>
    <m/>
    <m/>
    <m/>
    <m/>
    <m/>
    <m/>
    <s v="SHEILA FERNANDA DOS SANTOS"/>
    <n v="626197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7"/>
    <n v="0.50902777777777775"/>
    <d v="1899-12-30T00:02:29"/>
    <x v="3"/>
    <x v="2"/>
    <s v="43"/>
    <x v="6"/>
    <x v="0"/>
    <n v="8680192"/>
    <n v="23417736"/>
    <d v="2022-04-18T12:13:22"/>
    <d v="2022-04-18T12:15:51"/>
    <x v="1"/>
    <s v="YANE ALVES SILVA RIBEIRO"/>
    <n v="17285"/>
    <s v="SARAH DE SOUSA PEREIRA"/>
    <x v="2"/>
    <s v="DESISTIU DE SER REVENDEDOR"/>
    <s v="RECUSA"/>
    <x v="16"/>
    <m/>
    <m/>
    <n v="43996043258"/>
    <m/>
    <m/>
    <s v="Cacau_CA_NEW_21.03"/>
    <n v="1650294788510710"/>
    <s v="Preditivo"/>
    <n v="10739"/>
    <s v="CACAU SHOW CA"/>
    <s v="Não"/>
    <m/>
    <m/>
    <m/>
    <m/>
    <m/>
    <m/>
    <s v="RAISSA MILENA NOVELLI DA SILVA"/>
    <n v="8755154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8"/>
    <n v="0.52708333333333335"/>
    <d v="1899-12-30T00:00:42"/>
    <x v="3"/>
    <x v="2"/>
    <s v="43"/>
    <x v="6"/>
    <x v="0"/>
    <n v="8683697"/>
    <n v="25451278"/>
    <d v="2022-04-18T12:39:08"/>
    <d v="2022-04-18T12:39:50"/>
    <x v="1"/>
    <s v="YANE ALVES SILVA RIBEIRO"/>
    <n v="17285"/>
    <s v="SARAH DE SOUSA PEREIRA"/>
    <x v="1"/>
    <s v="PEDIU PARA LIGAR EM OUTRO MOMENTO"/>
    <s v="AGENDAMENTO"/>
    <x v="2"/>
    <m/>
    <m/>
    <n v="43996257654"/>
    <n v="43996257654"/>
    <d v="2022-04-18T18:00:00"/>
    <s v="Cacau_CA_06.04"/>
    <n v="1650296332570730"/>
    <s v="Preditivo"/>
    <n v="10739"/>
    <s v="CACAU SHOW CA"/>
    <s v="Não"/>
    <m/>
    <m/>
    <m/>
    <m/>
    <m/>
    <m/>
    <s v="MARA RUBIA BRENZAN ALVIN"/>
    <n v="30042989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8"/>
    <n v="0.52847222222222223"/>
    <d v="1899-12-30T00:00:42"/>
    <x v="3"/>
    <x v="2"/>
    <s v="15"/>
    <x v="1"/>
    <x v="1"/>
    <n v="8684090"/>
    <n v="23417568"/>
    <d v="2022-04-18T12:41:29"/>
    <d v="2022-04-18T12:42:11"/>
    <x v="1"/>
    <s v="YANE ALVES SILVA RIBEIRO"/>
    <n v="17285"/>
    <s v="SARAH DE SOUSA PEREIRA"/>
    <x v="1"/>
    <s v="PEDIU PARA LIGAR EM OUTRO MOMENTO"/>
    <s v="AGENDAMENTO"/>
    <x v="2"/>
    <m/>
    <m/>
    <n v="15996383001"/>
    <n v="15996383001"/>
    <d v="2022-04-18T18:00:00"/>
    <s v="Cacau_CA_NEW_21.03"/>
    <n v="1650296474577100"/>
    <s v="Preditivo"/>
    <n v="10739"/>
    <s v="CACAU SHOW CA"/>
    <s v="Não"/>
    <m/>
    <m/>
    <m/>
    <m/>
    <m/>
    <m/>
    <s v="MARILZA  ESPAIRANI MACEDO"/>
    <n v="32597615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9"/>
    <n v="0.54305555555555551"/>
    <d v="1899-12-30T00:01:18"/>
    <x v="3"/>
    <x v="2"/>
    <s v="43"/>
    <x v="6"/>
    <x v="0"/>
    <n v="8687088"/>
    <n v="25451350"/>
    <d v="2022-04-18T13:02:10"/>
    <d v="2022-04-18T13:03:28"/>
    <x v="1"/>
    <s v="YANE ALVES SILVA RIBEIRO"/>
    <n v="17285"/>
    <s v="SARAH DE SOUSA PEREIRA"/>
    <x v="0"/>
    <s v="CONFIRMOU PRESENÇA NA LOJA"/>
    <s v="ACEITE"/>
    <x v="0"/>
    <m/>
    <m/>
    <n v="43984126853"/>
    <m/>
    <m/>
    <s v="Cacau_CA_06.04"/>
    <n v="1650297708627180"/>
    <s v="Preditivo"/>
    <n v="10739"/>
    <s v="CACAU SHOW CA"/>
    <s v="Não"/>
    <m/>
    <m/>
    <m/>
    <m/>
    <m/>
    <m/>
    <s v="ISABELLA ALVES MAGALHaES"/>
    <n v="10070884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9"/>
    <n v="0.5444444444444444"/>
    <d v="1899-12-30T00:15:54"/>
    <x v="5"/>
    <x v="2"/>
    <s v="43"/>
    <x v="6"/>
    <x v="0"/>
    <n v="8687450"/>
    <n v="23416346"/>
    <d v="2022-04-18T13:04:44"/>
    <d v="2022-04-18T13:20:38"/>
    <x v="1"/>
    <s v="JOHN WESLEY PEREIRA PAVAO"/>
    <n v="17284"/>
    <s v="SARAH DE SOUSA PEREIRA"/>
    <x v="0"/>
    <s v="CONFIRMOU PRESENÇA NA LOJA"/>
    <s v="ACEITE"/>
    <x v="0"/>
    <m/>
    <m/>
    <n v="43991133440"/>
    <m/>
    <m/>
    <s v="Cacau_CA_NEW_21.03"/>
    <n v="1650297869634090"/>
    <s v="Preditivo"/>
    <n v="10739"/>
    <s v="CACAU SHOW CA"/>
    <s v="Não"/>
    <m/>
    <m/>
    <m/>
    <m/>
    <m/>
    <m/>
    <s v="THANIAMARA DA CUNHA"/>
    <n v="7880113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9"/>
    <n v="0.54652777777777783"/>
    <d v="1899-12-30T00:01:23"/>
    <x v="3"/>
    <x v="2"/>
    <s v="43"/>
    <x v="6"/>
    <x v="0"/>
    <n v="8687819"/>
    <n v="23417737"/>
    <d v="2022-04-18T13:07:43"/>
    <d v="2022-04-18T13:09:06"/>
    <x v="1"/>
    <s v="YANE ALVES SILVA RIBEIRO"/>
    <n v="17285"/>
    <s v="SARAH DE SOUSA PEREIRA"/>
    <x v="2"/>
    <s v="DESISTIU DE SER REVENDEDOR"/>
    <s v="RECUSA"/>
    <x v="16"/>
    <m/>
    <m/>
    <n v="43984989190"/>
    <m/>
    <m/>
    <s v="Cacau_CA_NEW_21.03"/>
    <n v="1650298043641480"/>
    <s v="Preditivo"/>
    <n v="10739"/>
    <s v="CACAU SHOW CA"/>
    <s v="Não"/>
    <m/>
    <m/>
    <m/>
    <m/>
    <m/>
    <m/>
    <s v="DANIELA PEREIRA DA SILVA"/>
    <n v="88222249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9"/>
    <n v="0.54791666666666672"/>
    <d v="1899-12-30T00:10:32"/>
    <x v="4"/>
    <x v="2"/>
    <s v="15"/>
    <x v="1"/>
    <x v="1"/>
    <n v="8688086"/>
    <n v="25451057"/>
    <d v="2022-04-18T13:09:51"/>
    <d v="2022-04-18T13:20:23"/>
    <x v="1"/>
    <s v="THALITA SILVA DOS SANTOS"/>
    <n v="17719"/>
    <s v="SARAH DE SOUSA PEREIRA"/>
    <x v="0"/>
    <s v="CONFIRMOU PRESENÇA NA LOJA"/>
    <s v="ACEITE"/>
    <x v="0"/>
    <m/>
    <m/>
    <n v="15991348662"/>
    <m/>
    <m/>
    <s v="Cacau_CA_06.04"/>
    <n v="1650298170646170"/>
    <s v="Preditivo"/>
    <n v="10739"/>
    <s v="CACAU SHOW CA"/>
    <s v="Não"/>
    <m/>
    <m/>
    <m/>
    <m/>
    <m/>
    <m/>
    <s v="SHEILA PEREIRA RANCAN"/>
    <n v="7705710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9"/>
    <n v="0.55138888888888882"/>
    <d v="1899-12-30T00:01:28"/>
    <x v="3"/>
    <x v="2"/>
    <s v="15"/>
    <x v="1"/>
    <x v="1"/>
    <n v="8688721"/>
    <n v="25451138"/>
    <d v="2022-04-18T13:14:46"/>
    <d v="2022-04-18T13:16:14"/>
    <x v="1"/>
    <s v="YANE ALVES SILVA RIBEIRO"/>
    <n v="17285"/>
    <s v="SARAH DE SOUSA PEREIRA"/>
    <x v="0"/>
    <s v="CONFIRMOU PRESENÇA NA LOJA"/>
    <s v="ACEITE"/>
    <x v="0"/>
    <m/>
    <m/>
    <n v="15981324253"/>
    <m/>
    <m/>
    <s v="Cacau_CA_06.04"/>
    <n v="1650298468657370"/>
    <s v="Preditivo"/>
    <n v="10739"/>
    <s v="CACAU SHOW CA"/>
    <s v="Não"/>
    <m/>
    <m/>
    <m/>
    <m/>
    <m/>
    <m/>
    <s v="DULCE MARIANA"/>
    <n v="9731363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9"/>
    <n v="0.55277777777777781"/>
    <d v="1899-12-30T00:01:17"/>
    <x v="3"/>
    <x v="2"/>
    <s v="43"/>
    <x v="6"/>
    <x v="0"/>
    <n v="8688981"/>
    <n v="25451292"/>
    <d v="2022-04-18T13:16:55"/>
    <d v="2022-04-18T13:18:12"/>
    <x v="1"/>
    <s v="YANE ALVES SILVA RIBEIRO"/>
    <n v="17285"/>
    <s v="SARAH DE SOUSA PEREIRA"/>
    <x v="2"/>
    <s v="JÁ COMPROU"/>
    <s v="RECUSA"/>
    <x v="6"/>
    <m/>
    <m/>
    <n v="43984339844"/>
    <m/>
    <m/>
    <s v="Cacau_CA_06.04"/>
    <n v="1650298601664500"/>
    <s v="Preditivo"/>
    <n v="10739"/>
    <s v="CACAU SHOW CA"/>
    <s v="Não"/>
    <m/>
    <m/>
    <m/>
    <m/>
    <m/>
    <m/>
    <s v="CRISLAINE BORGES GARCIA"/>
    <n v="323877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9"/>
    <n v="0.5541666666666667"/>
    <d v="1899-12-30T00:01:06"/>
    <x v="3"/>
    <x v="2"/>
    <s v="15"/>
    <x v="1"/>
    <x v="1"/>
    <n v="8689121"/>
    <n v="23416859"/>
    <d v="2022-04-18T13:18:15"/>
    <d v="2022-04-18T13:19:21"/>
    <x v="1"/>
    <s v="YANE ALVES SILVA RIBEIRO"/>
    <n v="17285"/>
    <s v="SARAH DE SOUSA PEREIRA"/>
    <x v="1"/>
    <s v="CLIENTE VAI ANALISAR A PROPOSTA"/>
    <s v="AGENDAMENTO"/>
    <x v="5"/>
    <m/>
    <m/>
    <n v="15998321415"/>
    <n v="15998321415"/>
    <d v="2022-04-29T13:48:00"/>
    <s v="Cacau_CA_NEW_21.03"/>
    <n v="1650298635667010"/>
    <s v="Preditivo"/>
    <n v="10739"/>
    <s v="CACAU SHOW CA"/>
    <s v="Não"/>
    <m/>
    <m/>
    <m/>
    <m/>
    <m/>
    <m/>
    <s v="MARIA MARLENE LUIS DE SOUZA"/>
    <n v="2687637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9"/>
    <n v="0.55555555555555558"/>
    <d v="1899-12-30T00:00:53"/>
    <x v="4"/>
    <x v="2"/>
    <s v="15"/>
    <x v="1"/>
    <x v="1"/>
    <n v="8689371"/>
    <n v="25451200"/>
    <d v="2022-04-18T13:20:24"/>
    <d v="2022-04-18T13:21:17"/>
    <x v="1"/>
    <s v="THALITA SILVA DOS SANTOS"/>
    <n v="17719"/>
    <s v="SARAH DE SOUSA PEREIRA"/>
    <x v="0"/>
    <s v="CONFIRMOU PRESENÇA NA LOJA"/>
    <s v="ACEITE"/>
    <x v="0"/>
    <m/>
    <m/>
    <n v="15998539393"/>
    <m/>
    <m/>
    <s v="Cacau_CA_06.04"/>
    <n v="1650298572662460"/>
    <s v="Preditivo"/>
    <n v="10739"/>
    <s v="CACAU SHOW CA"/>
    <s v="Não"/>
    <m/>
    <m/>
    <m/>
    <m/>
    <m/>
    <m/>
    <s v="CLEITON DE CASTRO"/>
    <n v="36570515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9"/>
    <n v="0.55833333333333335"/>
    <d v="1899-12-30T00:00:54"/>
    <x v="3"/>
    <x v="2"/>
    <s v="43"/>
    <x v="6"/>
    <x v="0"/>
    <n v="8689828"/>
    <n v="23416837"/>
    <d v="2022-04-18T13:24:29"/>
    <d v="2022-04-18T13:25:23"/>
    <x v="1"/>
    <s v="YANE ALVES SILVA RIBEIRO"/>
    <n v="17285"/>
    <s v="SARAH DE SOUSA PEREIRA"/>
    <x v="1"/>
    <s v="PEDIU PARA LIGAR EM OUTRO MOMENTO"/>
    <s v="AGENDAMENTO"/>
    <x v="2"/>
    <m/>
    <m/>
    <n v="43984046167"/>
    <n v="43984046167"/>
    <d v="2022-04-20T13:54:00"/>
    <s v="Cacau_CA_NEW_21.03"/>
    <n v="1650299047690410"/>
    <s v="Preditivo"/>
    <n v="10739"/>
    <s v="CACAU SHOW CA"/>
    <s v="Não"/>
    <m/>
    <m/>
    <m/>
    <m/>
    <m/>
    <m/>
    <s v="MAURA REGINA DE SOUZA ROCHA"/>
    <n v="1969169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2"/>
    <n v="0.60833333333333328"/>
    <d v="1899-12-30T00:08:17"/>
    <x v="5"/>
    <x v="2"/>
    <s v="15"/>
    <x v="1"/>
    <x v="1"/>
    <n v="8697661"/>
    <n v="23417842"/>
    <d v="2022-04-18T14:36:04"/>
    <d v="2022-04-18T14:44:21"/>
    <x v="1"/>
    <s v="JOHN WESLEY PEREIRA PAVAO"/>
    <n v="17284"/>
    <s v="SARAH DE SOUSA PEREIRA"/>
    <x v="0"/>
    <s v="CONFIRMOU PRESENÇA NA LOJA"/>
    <s v="ACEITE"/>
    <x v="0"/>
    <m/>
    <m/>
    <n v="15996421995"/>
    <m/>
    <m/>
    <s v="Cacau_CA_NEW_21.03"/>
    <n v="1650303345733170"/>
    <s v="Preditivo"/>
    <n v="10739"/>
    <s v="CACAU SHOW CA"/>
    <s v="Não"/>
    <m/>
    <m/>
    <m/>
    <m/>
    <m/>
    <m/>
    <s v="HELEN PAULA VERNEQUE DA SILVA"/>
    <n v="37990467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3"/>
    <n v="0.62777777777777777"/>
    <d v="1899-12-30T00:08:50"/>
    <x v="5"/>
    <x v="2"/>
    <s v="71"/>
    <x v="12"/>
    <x v="3"/>
    <n v="8700214"/>
    <n v="23417939"/>
    <d v="2022-04-18T15:04:20"/>
    <d v="2022-04-18T15:13:10"/>
    <x v="1"/>
    <s v="JOHN WESLEY PEREIRA PAVAO"/>
    <n v="17284"/>
    <s v="SARAH DE SOUSA PEREIRA"/>
    <x v="0"/>
    <s v="CONFIRMOU PRESENÇA NA LOJA"/>
    <s v="ACEITE"/>
    <x v="0"/>
    <m/>
    <m/>
    <n v="71981503971"/>
    <m/>
    <m/>
    <s v="Cacau_CA_NEW_21.03"/>
    <n v="1650305033820380"/>
    <s v="Preditivo"/>
    <n v="10739"/>
    <s v="CACAU SHOW CA"/>
    <s v="Não"/>
    <m/>
    <m/>
    <m/>
    <m/>
    <m/>
    <m/>
    <s v="ANDREI SOUSA JESUS"/>
    <n v="453492628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3"/>
    <n v="0.64513888888888882"/>
    <d v="1899-12-30T00:01:08"/>
    <x v="5"/>
    <x v="2"/>
    <s v="15"/>
    <x v="1"/>
    <x v="1"/>
    <n v="8702811"/>
    <n v="23417347"/>
    <d v="2022-04-18T15:29:51"/>
    <d v="2022-04-18T15:30:59"/>
    <x v="1"/>
    <s v="JOHN WESLEY PEREIRA PAVAO"/>
    <n v="17284"/>
    <s v="SARAH DE SOUSA PEREIRA"/>
    <x v="1"/>
    <s v="PEDIU PARA LIGAR EM OUTRO MOMENTO"/>
    <s v="AGENDAMENTO"/>
    <x v="2"/>
    <m/>
    <m/>
    <n v="15998323551"/>
    <n v="15998323551"/>
    <d v="2022-04-18T19:00:00"/>
    <s v="Cacau_CA_NEW_21.03"/>
    <n v="1650306580972730"/>
    <s v="Preditivo"/>
    <n v="10739"/>
    <s v="CACAU SHOW CA"/>
    <s v="Não"/>
    <m/>
    <m/>
    <m/>
    <m/>
    <m/>
    <m/>
    <s v="JESSICA RUBINATO"/>
    <n v="38661091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4"/>
    <n v="0.64722222222222225"/>
    <d v="1899-12-30T00:18:16"/>
    <x v="5"/>
    <x v="2"/>
    <s v="43"/>
    <x v="6"/>
    <x v="0"/>
    <n v="8703099"/>
    <n v="23417900"/>
    <d v="2022-04-18T15:32:25"/>
    <d v="2022-04-18T15:50:41"/>
    <x v="1"/>
    <s v="JOHN WESLEY PEREIRA PAVAO"/>
    <n v="17284"/>
    <s v="SARAH DE SOUSA PEREIRA"/>
    <x v="0"/>
    <s v="CONFIRMOU PRESENÇA NA LOJA"/>
    <s v="ACEITE"/>
    <x v="0"/>
    <m/>
    <m/>
    <n v="43999905223"/>
    <m/>
    <m/>
    <s v="Cacau_CA_NEW_21.03"/>
    <n v="1650306729992240"/>
    <s v="Preditivo"/>
    <n v="10739"/>
    <s v="CACAU SHOW CA"/>
    <s v="Não"/>
    <m/>
    <m/>
    <m/>
    <m/>
    <m/>
    <m/>
    <s v="CILEIA DOS SANTOS"/>
    <n v="91804094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5"/>
    <n v="0.67708333333333337"/>
    <d v="1899-12-30T00:01:38"/>
    <x v="5"/>
    <x v="2"/>
    <s v="15"/>
    <x v="1"/>
    <x v="1"/>
    <n v="8708094"/>
    <n v="25451897"/>
    <d v="2022-04-18T16:15:36"/>
    <d v="2022-04-18T16:17:14"/>
    <x v="1"/>
    <s v="JOHN WESLEY PEREIRA PAVAO"/>
    <n v="17284"/>
    <s v="SARAH DE SOUSA PEREIRA"/>
    <x v="1"/>
    <s v="PEDIU PARA LIGAR EM OUTRO MOMENTO"/>
    <s v="AGENDAMENTO"/>
    <x v="2"/>
    <m/>
    <m/>
    <n v="15981871191"/>
    <n v="15981871191"/>
    <d v="2022-04-22T16:47:00"/>
    <s v="Cacau_CA_06.04"/>
    <n v="1.65030932113041E+16"/>
    <s v="Preditivo"/>
    <n v="10739"/>
    <s v="CACAU SHOW CA"/>
    <s v="Não"/>
    <m/>
    <m/>
    <m/>
    <m/>
    <m/>
    <m/>
    <s v="ELIANE FURQUIN"/>
    <n v="18406756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5"/>
    <n v="0.68194444444444446"/>
    <d v="1899-12-30T00:04:59"/>
    <x v="5"/>
    <x v="2"/>
    <s v="43"/>
    <x v="6"/>
    <x v="0"/>
    <n v="8708949"/>
    <n v="25451394"/>
    <d v="2022-04-18T16:22:28"/>
    <d v="2022-04-18T16:27:27"/>
    <x v="1"/>
    <s v="JOHN WESLEY PEREIRA PAVAO"/>
    <n v="17284"/>
    <s v="SARAH DE SOUSA PEREIRA"/>
    <x v="0"/>
    <s v="CONFIRMOU PRESENÇA NA LOJA"/>
    <s v="ACEITE"/>
    <x v="0"/>
    <m/>
    <m/>
    <n v="43996959056"/>
    <m/>
    <m/>
    <s v="Cacau_CA_06.04"/>
    <n v="1.65030973313581E+16"/>
    <s v="Preditivo"/>
    <n v="10739"/>
    <s v="CACAU SHOW CA"/>
    <s v="Não"/>
    <m/>
    <m/>
    <m/>
    <m/>
    <m/>
    <m/>
    <s v="THAYSA LOPES DE OLIVEIRA"/>
    <n v="11238685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7"/>
    <n v="0.71944444444444444"/>
    <d v="1899-12-30T00:02:07"/>
    <x v="5"/>
    <x v="2"/>
    <s v="15"/>
    <x v="1"/>
    <x v="1"/>
    <n v="8713809"/>
    <n v="23416719"/>
    <d v="2022-04-18T17:16:28"/>
    <d v="2022-04-18T17:18:35"/>
    <x v="1"/>
    <s v="JOHN WESLEY PEREIRA PAVAO"/>
    <n v="17284"/>
    <s v="SARAH DE SOUSA PEREIRA"/>
    <x v="1"/>
    <s v="PEDIU PARA LIGAR EM OUTRO MOMENTO"/>
    <s v="AGENDAMENTO"/>
    <x v="2"/>
    <m/>
    <m/>
    <n v="15996084417"/>
    <n v="15996084417"/>
    <d v="2022-05-02T15:00:00"/>
    <s v="Cacau_CA_NEW_21.03"/>
    <n v="1.65031297917047E+16"/>
    <s v="Preditivo"/>
    <n v="10739"/>
    <s v="CACAU SHOW CA"/>
    <s v="Não"/>
    <m/>
    <m/>
    <m/>
    <m/>
    <m/>
    <m/>
    <s v="NUZIANA OLIVEIRA SANTOS SILVA"/>
    <n v="33163250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8"/>
    <n v="0.73611111111111116"/>
    <d v="1899-12-30T00:00:43"/>
    <x v="5"/>
    <x v="2"/>
    <s v="15"/>
    <x v="1"/>
    <x v="1"/>
    <n v="8715779"/>
    <n v="25452031"/>
    <d v="2022-04-18T17:40:37"/>
    <d v="2022-04-18T17:41:20"/>
    <x v="1"/>
    <s v="JOHN WESLEY PEREIRA PAVAO"/>
    <n v="17284"/>
    <s v="SARAH DE SOUSA PEREIRA"/>
    <x v="1"/>
    <s v="PEDIU PARA LIGAR EM OUTRO MOMENTO"/>
    <s v="AGENDAMENTO"/>
    <x v="2"/>
    <m/>
    <m/>
    <n v="15991152764"/>
    <n v="15991152764"/>
    <d v="2022-04-25T18:11:00"/>
    <s v="Cacau_CA_06.04"/>
    <n v="1.650314423185E+16"/>
    <s v="Preditivo"/>
    <n v="10739"/>
    <s v="CACAU SHOW CA"/>
    <s v="Não"/>
    <m/>
    <m/>
    <m/>
    <m/>
    <m/>
    <m/>
    <s v="TALITA CRISTINA SOLA HERNANDES RODRIGUES"/>
    <n v="3045187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8"/>
    <n v="0.7402777777777777"/>
    <d v="1899-12-30T00:01:39"/>
    <x v="5"/>
    <x v="2"/>
    <s v="15"/>
    <x v="1"/>
    <x v="1"/>
    <n v="8716269"/>
    <n v="25450934"/>
    <d v="2022-04-18T17:46:35"/>
    <d v="2022-04-18T17:48:14"/>
    <x v="1"/>
    <s v="JOHN WESLEY PEREIRA PAVAO"/>
    <n v="17284"/>
    <s v="SARAH DE SOUSA PEREIRA"/>
    <x v="1"/>
    <s v="PEDIU PARA LIGAR EM OUTRO MOMENTO"/>
    <s v="AGENDAMENTO"/>
    <x v="2"/>
    <m/>
    <m/>
    <n v="15974015552"/>
    <n v="15974015552"/>
    <d v="2022-04-18T18:00:00"/>
    <s v="Cacau_CA_06.04"/>
    <n v="1.65031478118936E+16"/>
    <s v="Preditivo"/>
    <n v="10739"/>
    <s v="CACAU SHOW CA"/>
    <s v="Não"/>
    <m/>
    <m/>
    <m/>
    <m/>
    <m/>
    <m/>
    <s v="DIRCEU BRAGA JUNIOR"/>
    <n v="7194477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8"/>
    <n v="0.74583333333333324"/>
    <d v="1899-12-30T00:01:55"/>
    <x v="5"/>
    <x v="2"/>
    <s v="43"/>
    <x v="6"/>
    <x v="0"/>
    <n v="8716909"/>
    <n v="25450979"/>
    <d v="2022-04-18T17:54:57"/>
    <d v="2022-04-18T17:56:52"/>
    <x v="1"/>
    <s v="JOHN WESLEY PEREIRA PAVAO"/>
    <n v="17284"/>
    <s v="SARAH DE SOUSA PEREIRA"/>
    <x v="1"/>
    <s v="PEDIU PARA LIGAR EM OUTRO MOMENTO"/>
    <s v="AGENDAMENTO"/>
    <x v="2"/>
    <m/>
    <m/>
    <n v="43999670899"/>
    <n v="43999670899"/>
    <d v="2022-04-29T18:26:00"/>
    <s v="Cacau_CA_06.04"/>
    <n v="1.65031528519505E+16"/>
    <s v="Preditivo"/>
    <n v="10739"/>
    <s v="CACAU SHOW CA"/>
    <s v="Não"/>
    <m/>
    <m/>
    <m/>
    <m/>
    <m/>
    <m/>
    <s v="TATIANA STABILE"/>
    <n v="6954149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9"/>
    <n v="0.76597222222222217"/>
    <d v="1899-12-30T00:13:03"/>
    <x v="5"/>
    <x v="2"/>
    <s v="15"/>
    <x v="1"/>
    <x v="1"/>
    <n v="8718963"/>
    <n v="23417053"/>
    <d v="2022-04-18T18:23:01"/>
    <d v="2022-04-18T18:36:04"/>
    <x v="1"/>
    <s v="JOHN WESLEY PEREIRA PAVAO"/>
    <n v="17284"/>
    <s v="SARAH DE SOUSA PEREIRA"/>
    <x v="2"/>
    <s v="DESISTIU DE SER REVENDEDOR"/>
    <s v="RECUSA"/>
    <x v="16"/>
    <m/>
    <m/>
    <n v="15997413292"/>
    <m/>
    <m/>
    <s v="Cacau_CA_NEW_21.03"/>
    <n v="1.65031696321077E+16"/>
    <s v="Preditivo"/>
    <n v="10739"/>
    <s v="CACAU SHOW CA"/>
    <s v="Não"/>
    <m/>
    <m/>
    <m/>
    <m/>
    <m/>
    <m/>
    <s v="ELDA MAIARA LOPES FERNANDES"/>
    <n v="64515230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20"/>
    <n v="0.77916666666666667"/>
    <d v="1899-12-30T00:06:05"/>
    <x v="5"/>
    <x v="2"/>
    <s v="43"/>
    <x v="6"/>
    <x v="0"/>
    <n v="8720359"/>
    <n v="23416895"/>
    <d v="2022-04-18T18:42:06"/>
    <d v="2022-04-18T18:48:11"/>
    <x v="1"/>
    <s v="JOHN WESLEY PEREIRA PAVAO"/>
    <n v="17284"/>
    <s v="SARAH DE SOUSA PEREIRA"/>
    <x v="0"/>
    <s v="CONFIRMOU PRESENÇA NA LOJA"/>
    <s v="ACEITE"/>
    <x v="0"/>
    <m/>
    <m/>
    <n v="43984064618"/>
    <m/>
    <m/>
    <s v="Cacau_CA_NEW_21.03"/>
    <n v="1.65031810822269E+16"/>
    <s v="Preditivo"/>
    <n v="10739"/>
    <s v="CACAU SHOW CA"/>
    <s v="Não"/>
    <m/>
    <m/>
    <m/>
    <m/>
    <m/>
    <m/>
    <s v="BRUNA BEATRIZ MOTA PROVENIANO SIQUEIRA"/>
    <n v="13480592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20"/>
    <n v="0.78888888888888886"/>
    <d v="1899-12-30T00:02:09"/>
    <x v="5"/>
    <x v="2"/>
    <s v="15"/>
    <x v="1"/>
    <x v="1"/>
    <n v="8721107"/>
    <n v="23416717"/>
    <d v="2022-04-18T18:56:49"/>
    <d v="2022-04-18T18:58:58"/>
    <x v="1"/>
    <s v="JOHN WESLEY PEREIRA PAVAO"/>
    <n v="17284"/>
    <s v="SARAH DE SOUSA PEREIRA"/>
    <x v="2"/>
    <s v="PARA CONSUMO PRÓPRIO"/>
    <s v="RECUSA"/>
    <x v="12"/>
    <m/>
    <m/>
    <n v="15996480858"/>
    <m/>
    <m/>
    <s v="Cacau_CA_NEW_21.03"/>
    <n v="1.65031899722995E+16"/>
    <s v="Preditivo"/>
    <n v="10739"/>
    <s v="CACAU SHOW CA"/>
    <s v="Não"/>
    <m/>
    <m/>
    <m/>
    <m/>
    <m/>
    <m/>
    <s v="JEFERSON REIS"/>
    <n v="33092270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8"/>
    <n v="0.73541666666666661"/>
    <d v="1899-12-30T00:01:54"/>
    <x v="5"/>
    <x v="4"/>
    <s v="43"/>
    <x v="6"/>
    <x v="0"/>
    <n v="8077860"/>
    <n v="25451127"/>
    <d v="2022-04-06T17:39:46"/>
    <d v="2022-04-06T17:41:40"/>
    <x v="1"/>
    <s v="JOHN WESLEY PEREIRA PAVAO"/>
    <n v="17284"/>
    <s v="SARAH DE SOUSA PEREIRA"/>
    <x v="2"/>
    <s v="DESISTIU DE SER REVENDEDOR"/>
    <s v="RECUSA"/>
    <x v="16"/>
    <m/>
    <m/>
    <n v="43999150281"/>
    <m/>
    <m/>
    <s v="Cacau_CA_06.04"/>
    <m/>
    <s v="Consulta De Cliente"/>
    <n v="10739"/>
    <s v="CACAU SHOW CA"/>
    <s v="Não"/>
    <m/>
    <m/>
    <m/>
    <m/>
    <m/>
    <m/>
    <s v="TAYARA FELIPEE DE OLIVEIRA"/>
    <n v="9454963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3"/>
    <n v="0.83611111111111114"/>
    <d v="1899-12-30T00:00:43"/>
    <x v="5"/>
    <x v="4"/>
    <s v="15"/>
    <x v="1"/>
    <x v="1"/>
    <n v="8086165"/>
    <n v="25451148"/>
    <d v="2022-04-06T20:04:47"/>
    <d v="2022-04-06T20:05:30"/>
    <x v="1"/>
    <s v="JOHN WESLEY PEREIRA PAVAO"/>
    <n v="17284"/>
    <s v="SARAH DE SOUSA PEREIRA"/>
    <x v="2"/>
    <s v="DESISTIU DE SER REVENDEDOR"/>
    <s v="RECUSA"/>
    <x v="16"/>
    <m/>
    <m/>
    <n v="15981357799"/>
    <m/>
    <m/>
    <s v="Cacau_CA_06.04"/>
    <m/>
    <s v="Consulta De Cliente"/>
    <n v="10739"/>
    <s v="CACAU SHOW CA"/>
    <s v="Não"/>
    <m/>
    <m/>
    <m/>
    <m/>
    <m/>
    <m/>
    <s v="SONIA MARIA ALEIXO"/>
    <n v="9923904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5"/>
    <n v="0.4381944444444445"/>
    <d v="1899-12-30T00:20:07"/>
    <x v="3"/>
    <x v="5"/>
    <s v="15"/>
    <x v="1"/>
    <x v="1"/>
    <n v="8104208"/>
    <n v="25452102"/>
    <d v="2022-04-07T10:31:28"/>
    <d v="2022-04-07T10:51:35"/>
    <x v="1"/>
    <s v="YANE ALVES SILVA RIBEIRO"/>
    <n v="17285"/>
    <s v="SARAH DE SOUSA PEREIRA"/>
    <x v="1"/>
    <s v="SOBRE HORÁRIOS DE ATENDIMENTO"/>
    <s v="AGENDAMENTO"/>
    <x v="4"/>
    <m/>
    <m/>
    <n v="15981611875"/>
    <n v="15981611875"/>
    <d v="2022-04-07T11:20:00"/>
    <s v="Cacau_CA_06.04"/>
    <m/>
    <s v="Consulta De Cliente"/>
    <n v="10739"/>
    <s v="CACAU SHOW CA"/>
    <s v="Não"/>
    <m/>
    <m/>
    <m/>
    <m/>
    <m/>
    <m/>
    <s v="FELIPE COLLAÃ‡O NEVES"/>
    <n v="340117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"/>
    <n v="0.51041666666666663"/>
    <d v="1899-12-30T00:00:56"/>
    <x v="3"/>
    <x v="5"/>
    <s v="15"/>
    <x v="1"/>
    <x v="1"/>
    <n v="8118315"/>
    <n v="25452106"/>
    <d v="2022-04-07T12:15:34"/>
    <d v="2022-04-07T12:16:30"/>
    <x v="1"/>
    <s v="YANE ALVES SILVA RIBEIRO"/>
    <n v="17285"/>
    <s v="SARAH DE SOUSA PEREIRA"/>
    <x v="1"/>
    <s v="SOBRE HORÁRIOS DE ATENDIMENTO"/>
    <s v="AGENDAMENTO"/>
    <x v="4"/>
    <m/>
    <m/>
    <n v="15991626235"/>
    <n v="15991626235"/>
    <d v="2022-04-07T19:30:00"/>
    <s v="Cacau_CA_06.04"/>
    <m/>
    <s v="Consulta De Cliente"/>
    <n v="10739"/>
    <s v="CACAU SHOW CA"/>
    <s v="Não"/>
    <m/>
    <m/>
    <m/>
    <m/>
    <m/>
    <m/>
    <s v="LUANA IARA TOLEDO DOS SANTOS"/>
    <n v="34116140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0"/>
    <n v="0.57152777777777775"/>
    <d v="1899-12-30T00:01:01"/>
    <x v="3"/>
    <x v="5"/>
    <s v="15"/>
    <x v="1"/>
    <x v="1"/>
    <n v="8128571"/>
    <n v="25451182"/>
    <d v="2022-04-07T13:43:38"/>
    <d v="2022-04-07T13:44:39"/>
    <x v="1"/>
    <s v="YANE ALVES SILVA RIBEIRO"/>
    <n v="17285"/>
    <s v="SARAH DE SOUSA PEREIRA"/>
    <x v="1"/>
    <s v="SOBRE HORÁRIOS DE ATENDIMENTO"/>
    <s v="AGENDAMENTO"/>
    <x v="4"/>
    <m/>
    <m/>
    <n v="15988196768"/>
    <n v="15988196768"/>
    <d v="2022-04-07T19:30:00"/>
    <s v="Cacau_CA_06.04"/>
    <m/>
    <s v="Consulta De Cliente"/>
    <n v="10739"/>
    <s v="CACAU SHOW CA"/>
    <s v="Não"/>
    <m/>
    <m/>
    <m/>
    <m/>
    <m/>
    <m/>
    <s v="CRISTIANE PONTES DO AMARAL"/>
    <n v="35675154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6"/>
    <n v="0.69652777777777775"/>
    <d v="1899-12-30T00:05:03"/>
    <x v="5"/>
    <x v="5"/>
    <s v="15"/>
    <x v="1"/>
    <x v="1"/>
    <n v="8146618"/>
    <n v="25451364"/>
    <d v="2022-04-07T16:43:35"/>
    <d v="2022-04-07T16:48:38"/>
    <x v="1"/>
    <s v="JOHN WESLEY PEREIRA PAVAO"/>
    <n v="17284"/>
    <s v="SARAH DE SOUSA PEREIRA"/>
    <x v="2"/>
    <s v="DESISTIU DE SER REVENDEDOR"/>
    <s v="RECUSA"/>
    <x v="16"/>
    <m/>
    <m/>
    <n v="15997471987"/>
    <m/>
    <m/>
    <s v="Cacau_CA_06.04"/>
    <m/>
    <s v="Consulta De Cliente"/>
    <n v="10739"/>
    <s v="CACAU SHOW CA"/>
    <s v="Não"/>
    <m/>
    <m/>
    <m/>
    <m/>
    <m/>
    <m/>
    <s v="JOSE AMILTON"/>
    <n v="10452456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n v="0.7104166666666667"/>
    <d v="1899-12-30T00:00:56"/>
    <x v="5"/>
    <x v="5"/>
    <s v="15"/>
    <x v="1"/>
    <x v="1"/>
    <n v="8148364"/>
    <n v="25451368"/>
    <d v="2022-04-07T17:03:54"/>
    <d v="2022-04-07T17:04:50"/>
    <x v="1"/>
    <s v="JOHN WESLEY PEREIRA PAVAO"/>
    <n v="17284"/>
    <s v="SARAH DE SOUSA PEREIRA"/>
    <x v="2"/>
    <s v="DESISTIU DE SER REVENDEDOR"/>
    <s v="RECUSA"/>
    <x v="16"/>
    <m/>
    <m/>
    <n v="15996209192"/>
    <m/>
    <m/>
    <s v="Cacau_CA_06.04"/>
    <m/>
    <s v="Consulta De Cliente"/>
    <n v="10739"/>
    <s v="CACAU SHOW CA"/>
    <s v="Não"/>
    <m/>
    <m/>
    <m/>
    <m/>
    <m/>
    <m/>
    <s v="MARIA JANE TENORIO E CUNHA"/>
    <n v="10540535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0"/>
    <n v="0.78055555555555556"/>
    <d v="1899-12-30T00:01:12"/>
    <x v="5"/>
    <x v="5"/>
    <s v="43"/>
    <x v="6"/>
    <x v="0"/>
    <n v="8155462"/>
    <n v="25451382"/>
    <d v="2022-04-07T18:44:48"/>
    <d v="2022-04-07T18:46:00"/>
    <x v="1"/>
    <s v="JOHN WESLEY PEREIRA PAVAO"/>
    <n v="17284"/>
    <s v="SARAH DE SOUSA PEREIRA"/>
    <x v="2"/>
    <s v="DESISTIU DE SER REVENDEDOR"/>
    <s v="RECUSA"/>
    <x v="16"/>
    <m/>
    <m/>
    <n v="43996855385"/>
    <m/>
    <m/>
    <s v="Cacau_CA_06.04"/>
    <m/>
    <s v="Consulta De Cliente"/>
    <n v="10739"/>
    <s v="CACAU SHOW CA"/>
    <s v="Não"/>
    <m/>
    <m/>
    <m/>
    <m/>
    <m/>
    <m/>
    <s v="LUCAS RODRIGUES DE ALMEIDA"/>
    <n v="10981371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1"/>
    <n v="0.7993055555555556"/>
    <d v="1899-12-30T00:00:32"/>
    <x v="5"/>
    <x v="5"/>
    <s v="15"/>
    <x v="1"/>
    <x v="1"/>
    <n v="8156518"/>
    <n v="25451388"/>
    <d v="2022-04-07T19:11:15"/>
    <d v="2022-04-07T19:11:47"/>
    <x v="1"/>
    <s v="JOHN WESLEY PEREIRA PAVAO"/>
    <n v="17284"/>
    <s v="SARAH DE SOUSA PEREIRA"/>
    <x v="2"/>
    <s v="DESISTIU DE SER REVENDEDOR"/>
    <s v="RECUSA"/>
    <x v="16"/>
    <m/>
    <m/>
    <n v="15997881616"/>
    <m/>
    <m/>
    <s v="Cacau_CA_06.04"/>
    <m/>
    <s v="Consulta De Cliente"/>
    <n v="10739"/>
    <s v="CACAU SHOW CA"/>
    <s v="Não"/>
    <m/>
    <m/>
    <m/>
    <m/>
    <m/>
    <m/>
    <s v="ELIZABETE LOPES"/>
    <n v="11045414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2"/>
    <n v="0.37847222222222227"/>
    <d v="1899-12-30T00:04:15"/>
    <x v="3"/>
    <x v="0"/>
    <s v="15"/>
    <x v="1"/>
    <x v="1"/>
    <n v="8162642"/>
    <n v="25451211"/>
    <d v="2022-04-08T09:05:16"/>
    <d v="2022-04-08T09:09:31"/>
    <x v="1"/>
    <s v="YANE ALVES SILVA RIBEIRO"/>
    <n v="17285"/>
    <s v="SARAH DE SOUSA PEREIRA"/>
    <x v="2"/>
    <s v="DESISTIU DE SER REVENDEDOR"/>
    <s v="RECUSA"/>
    <x v="16"/>
    <m/>
    <m/>
    <n v="15996053326"/>
    <m/>
    <m/>
    <s v="Cacau_CA_06.04"/>
    <m/>
    <s v="Consulta De Cliente"/>
    <n v="10739"/>
    <s v="CACAU SHOW CA"/>
    <s v="Não"/>
    <m/>
    <m/>
    <m/>
    <m/>
    <m/>
    <m/>
    <s v="VIVIANE RODRIGUES MOREIRA"/>
    <n v="36829571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7"/>
    <n v="0.51944444444444449"/>
    <d v="1899-12-30T00:00:31"/>
    <x v="3"/>
    <x v="0"/>
    <s v="43"/>
    <x v="6"/>
    <x v="0"/>
    <n v="8188644"/>
    <n v="25451803"/>
    <d v="2022-04-08T12:28:53"/>
    <d v="2022-04-08T12:29:24"/>
    <x v="1"/>
    <s v="YANE ALVES SILVA RIBEIRO"/>
    <n v="17285"/>
    <s v="SARAH DE SOUSA PEREIRA"/>
    <x v="1"/>
    <s v="SOBRE HORÁRIOS DE ATENDIMENTO"/>
    <s v="AGENDAMENTO"/>
    <x v="4"/>
    <m/>
    <m/>
    <n v="43998282594"/>
    <n v="43998282594"/>
    <d v="2022-04-08T15:30:00"/>
    <s v="Cacau_CA_06.04"/>
    <m/>
    <s v="Consulta De Cliente"/>
    <n v="10739"/>
    <s v="CACAU SHOW CA"/>
    <s v="Não"/>
    <m/>
    <m/>
    <m/>
    <m/>
    <m/>
    <m/>
    <s v="KARYNE MARTA MORELLO"/>
    <n v="91425930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9"/>
    <n v="0.54236111111111118"/>
    <d v="1899-12-30T00:01:52"/>
    <x v="3"/>
    <x v="0"/>
    <s v="15"/>
    <x v="1"/>
    <x v="1"/>
    <n v="8192996"/>
    <n v="25451532"/>
    <d v="2022-04-08T13:01:21"/>
    <d v="2022-04-08T13:03:13"/>
    <x v="1"/>
    <s v="YANE ALVES SILVA RIBEIRO"/>
    <n v="17285"/>
    <s v="SARAH DE SOUSA PEREIRA"/>
    <x v="1"/>
    <s v="PREFERIU FALAR PELO WHATSAPP"/>
    <s v="AGENDAMENTO"/>
    <x v="1"/>
    <m/>
    <m/>
    <n v="15997858869"/>
    <n v="15997858869"/>
    <d v="2022-04-08T13:32:00"/>
    <s v="Cacau_CA_06.04"/>
    <m/>
    <s v="Consulta De Cliente"/>
    <n v="10739"/>
    <s v="CACAU SHOW CA"/>
    <s v="Não"/>
    <m/>
    <m/>
    <m/>
    <m/>
    <m/>
    <m/>
    <s v="GIOVANNA GONCALVES SILVA"/>
    <n v="4688134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0"/>
    <n v="0.56388888888888888"/>
    <d v="1899-12-30T00:00:12"/>
    <x v="5"/>
    <x v="0"/>
    <s v="43"/>
    <x v="6"/>
    <x v="0"/>
    <n v="8196769"/>
    <n v="25451392"/>
    <d v="2022-04-08T13:32:28"/>
    <d v="2022-04-08T13:32:40"/>
    <x v="1"/>
    <s v="JOHN WESLEY PEREIRA PAVAO"/>
    <n v="17284"/>
    <s v="SARAH DE SOUSA PEREIRA"/>
    <x v="2"/>
    <s v="DESISTIU DE SER REVENDEDOR"/>
    <s v="RECUSA"/>
    <x v="16"/>
    <m/>
    <m/>
    <n v="43996774851"/>
    <m/>
    <m/>
    <s v="Cacau_CA_06.04"/>
    <m/>
    <s v="Consulta De Cliente"/>
    <n v="10739"/>
    <s v="CACAU SHOW CA"/>
    <s v="Não"/>
    <m/>
    <m/>
    <m/>
    <m/>
    <m/>
    <m/>
    <s v="IGOR CERRUTO"/>
    <n v="11218578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9"/>
    <n v="0.55555555555555558"/>
    <d v="1899-12-30T00:01:50"/>
    <x v="4"/>
    <x v="1"/>
    <s v="43"/>
    <x v="6"/>
    <x v="0"/>
    <n v="8266004"/>
    <n v="25451284"/>
    <d v="2022-04-09T13:20:07"/>
    <d v="2022-04-09T13:21:57"/>
    <x v="1"/>
    <s v="THALITA SILVA DOS SANTOS"/>
    <n v="17719"/>
    <s v="SARAH DE SOUSA PEREIRA"/>
    <x v="1"/>
    <s v="PEDIU PARA LIGAR EM OUTRO MOMENTO"/>
    <s v="AGENDAMENTO"/>
    <x v="2"/>
    <m/>
    <m/>
    <n v="43991616468"/>
    <n v="43991616468"/>
    <d v="2022-04-09T14:00:00"/>
    <s v="Cacau_CA_06.04"/>
    <m/>
    <s v="Consulta De Cliente"/>
    <n v="10739"/>
    <s v="CACAU SHOW CA"/>
    <s v="Não"/>
    <m/>
    <m/>
    <m/>
    <m/>
    <m/>
    <m/>
    <s v="THELMA CRISTIANE BERSANETTI NEGRO"/>
    <n v="3034525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9"/>
    <n v="0.55833333333333335"/>
    <d v="1899-12-30T00:02:27"/>
    <x v="4"/>
    <x v="1"/>
    <s v="43"/>
    <x v="6"/>
    <x v="0"/>
    <n v="8266267"/>
    <n v="25451285"/>
    <d v="2022-04-09T13:24:34"/>
    <d v="2022-04-09T13:27:01"/>
    <x v="1"/>
    <s v="THALITA SILVA DOS SANTOS"/>
    <n v="17719"/>
    <s v="SARAH DE SOUSA PEREIRA"/>
    <x v="1"/>
    <s v="PEDIU PARA LIGAR EM OUTRO MOMENTO"/>
    <s v="AGENDAMENTO"/>
    <x v="2"/>
    <m/>
    <m/>
    <n v="43991606455"/>
    <n v="43991606455"/>
    <d v="2022-04-09T14:10:00"/>
    <s v="Cacau_CA_06.04"/>
    <m/>
    <s v="Consulta De Cliente"/>
    <n v="10739"/>
    <s v="CACAU SHOW CA"/>
    <s v="Não"/>
    <m/>
    <m/>
    <m/>
    <m/>
    <m/>
    <m/>
    <s v="WARLEY RODRIGO NEGRO"/>
    <n v="30348299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8"/>
    <n v="0.53263888888888888"/>
    <d v="1899-12-30T00:04:01"/>
    <x v="4"/>
    <x v="2"/>
    <s v="43"/>
    <x v="6"/>
    <x v="0"/>
    <n v="8313037"/>
    <n v="25451320"/>
    <d v="2022-04-11T12:47:01"/>
    <d v="2022-04-11T12:51:02"/>
    <x v="1"/>
    <s v="THALITA SILVA DOS SANTOS"/>
    <n v="17719"/>
    <s v="SARAH DE SOUSA PEREIRA"/>
    <x v="1"/>
    <s v="PEDIU PARA LIGAR EM OUTRO MOMENTO"/>
    <s v="AGENDAMENTO"/>
    <x v="2"/>
    <m/>
    <m/>
    <n v="43991482510"/>
    <n v="43991482510"/>
    <d v="2022-04-11T13:19:00"/>
    <s v="Cacau_CA_06.04"/>
    <m/>
    <s v="Consulta De Cliente"/>
    <n v="10739"/>
    <s v="CACAU SHOW CA"/>
    <s v="Não"/>
    <m/>
    <m/>
    <m/>
    <m/>
    <m/>
    <m/>
    <s v="ANDREA APARECIDA RODRIGUES"/>
    <n v="3629802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9"/>
    <n v="0.55555555555555558"/>
    <d v="1899-12-30T00:00:47"/>
    <x v="5"/>
    <x v="2"/>
    <s v="15"/>
    <x v="1"/>
    <x v="1"/>
    <n v="8316978"/>
    <n v="25451834"/>
    <d v="2022-04-11T13:20:52"/>
    <d v="2022-04-11T13:21:39"/>
    <x v="1"/>
    <s v="JOHN WESLEY PEREIRA PAVAO"/>
    <n v="17284"/>
    <s v="SARAH DE SOUSA PEREIRA"/>
    <x v="2"/>
    <s v="DESISTIU DE SER REVENDEDOR"/>
    <s v="RECUSA"/>
    <x v="16"/>
    <m/>
    <m/>
    <n v="15988014847"/>
    <m/>
    <m/>
    <s v="Cacau_CA_06.04"/>
    <m/>
    <s v="Consulta De Cliente"/>
    <n v="10739"/>
    <s v="CACAU SHOW CA"/>
    <s v="Não"/>
    <m/>
    <m/>
    <m/>
    <m/>
    <m/>
    <m/>
    <s v="SANTANA CARVALHO"/>
    <n v="13902031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9"/>
    <n v="0.55972222222222223"/>
    <d v="1899-12-30T00:01:34"/>
    <x v="5"/>
    <x v="2"/>
    <s v="43"/>
    <x v="6"/>
    <x v="0"/>
    <n v="8317573"/>
    <n v="25451836"/>
    <d v="2022-04-11T13:26:12"/>
    <d v="2022-04-11T13:27:46"/>
    <x v="1"/>
    <s v="JOHN WESLEY PEREIRA PAVAO"/>
    <n v="17284"/>
    <s v="SARAH DE SOUSA PEREIRA"/>
    <x v="2"/>
    <s v="DESISTIU DE SER REVENDEDOR"/>
    <s v="RECUSA"/>
    <x v="16"/>
    <m/>
    <m/>
    <n v="43991230090"/>
    <m/>
    <m/>
    <s v="Cacau_CA_06.04"/>
    <m/>
    <s v="Consulta De Cliente"/>
    <n v="10739"/>
    <s v="CACAU SHOW CA"/>
    <s v="Não"/>
    <m/>
    <m/>
    <m/>
    <m/>
    <m/>
    <m/>
    <s v="GUILHERME CAETANO PEREIRA"/>
    <n v="139277389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1"/>
    <n v="0.37222222222222223"/>
    <d v="1899-12-30T00:03:50"/>
    <x v="4"/>
    <x v="3"/>
    <s v="15"/>
    <x v="1"/>
    <x v="1"/>
    <n v="8352499"/>
    <n v="25451539"/>
    <d v="2022-04-12T08:56:02"/>
    <d v="2022-04-12T08:59:52"/>
    <x v="1"/>
    <s v="THALITA SILVA DOS SANTOS"/>
    <n v="17719"/>
    <s v="SARAH DE SOUSA PEREIRA"/>
    <x v="1"/>
    <s v="PEDIU PARA LIGAR EM OUTRO MOMENTO"/>
    <s v="AGENDAMENTO"/>
    <x v="2"/>
    <m/>
    <m/>
    <n v="15991409277"/>
    <n v="15991409277"/>
    <d v="2022-04-18T09:27:00"/>
    <s v="Cacau_CA_06.04"/>
    <m/>
    <s v="Consulta De Cliente"/>
    <n v="10739"/>
    <s v="CACAU SHOW CA"/>
    <s v="Não"/>
    <m/>
    <m/>
    <m/>
    <m/>
    <m/>
    <m/>
    <s v="AGNALDO ROSA"/>
    <n v="4014640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4"/>
    <n v="0.42569444444444443"/>
    <d v="1899-12-30T00:01:50"/>
    <x v="4"/>
    <x v="3"/>
    <s v="71"/>
    <x v="12"/>
    <x v="3"/>
    <n v="8362179"/>
    <n v="25451554"/>
    <d v="2022-04-12T10:13:03"/>
    <d v="2022-04-12T10:14:53"/>
    <x v="1"/>
    <s v="THALITA SILVA DOS SANTOS"/>
    <n v="17719"/>
    <s v="SARAH DE SOUSA PEREIRA"/>
    <x v="1"/>
    <s v="PEDIU PARA LIGAR EM OUTRO MOMENTO"/>
    <s v="AGENDAMENTO"/>
    <x v="2"/>
    <m/>
    <m/>
    <n v="71997062461"/>
    <n v="71997062461"/>
    <d v="2022-04-12T13:00:00"/>
    <s v="Cacau_CA_06.04"/>
    <m/>
    <s v="Consulta De Cliente"/>
    <n v="10739"/>
    <s v="CACAU SHOW CA"/>
    <s v="Não"/>
    <m/>
    <m/>
    <m/>
    <m/>
    <m/>
    <m/>
    <s v="IZA LOPES RIOS"/>
    <n v="4353035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24"/>
    <n v="0.48194444444444445"/>
    <d v="1899-12-30T00:01:18"/>
    <x v="4"/>
    <x v="3"/>
    <s v="43"/>
    <x v="6"/>
    <x v="0"/>
    <n v="8373386"/>
    <n v="25451573"/>
    <d v="2022-04-12T11:34:42"/>
    <d v="2022-04-12T11:36:00"/>
    <x v="1"/>
    <s v="THALITA SILVA DOS SANTOS"/>
    <n v="17719"/>
    <s v="SARAH DE SOUSA PEREIRA"/>
    <x v="1"/>
    <s v="PEDIU PARA LIGAR EM OUTRO MOMENTO"/>
    <s v="AGENDAMENTO"/>
    <x v="2"/>
    <m/>
    <m/>
    <n v="43999703899"/>
    <n v="43999703899"/>
    <d v="2022-04-12T12:05:00"/>
    <s v="Cacau_CA_06.04"/>
    <m/>
    <s v="Consulta De Cliente"/>
    <n v="10739"/>
    <s v="CACAU SHOW CA"/>
    <s v="Não"/>
    <m/>
    <m/>
    <m/>
    <m/>
    <m/>
    <m/>
    <s v="RONALDO APARECIDO CONTE"/>
    <n v="4559366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24"/>
    <n v="0.48541666666666666"/>
    <d v="1899-12-30T00:00:57"/>
    <x v="4"/>
    <x v="4"/>
    <s v="15"/>
    <x v="1"/>
    <x v="1"/>
    <n v="8452574"/>
    <n v="25450908"/>
    <d v="2022-04-13T11:39:16"/>
    <d v="2022-04-13T11:40:13"/>
    <x v="1"/>
    <s v="THALITA SILVA DOS SANTOS"/>
    <n v="17719"/>
    <s v="SARAH DE SOUSA PEREIRA"/>
    <x v="2"/>
    <s v="DESISTIU DE SER REVENDEDOR"/>
    <s v="RECUSA"/>
    <x v="16"/>
    <m/>
    <m/>
    <n v="15981133288"/>
    <m/>
    <m/>
    <s v="Cacau_CA_06.04"/>
    <m/>
    <s v="Consulta De Cliente"/>
    <n v="10739"/>
    <s v="CACAU SHOW CA"/>
    <s v="Não"/>
    <m/>
    <m/>
    <m/>
    <m/>
    <m/>
    <m/>
    <s v="MARLENE MARIA BENEDITA AIDAR GAVIOLI"/>
    <n v="656346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8"/>
    <n v="0.52500000000000002"/>
    <d v="1899-12-30T00:01:59"/>
    <x v="4"/>
    <x v="4"/>
    <s v="43"/>
    <x v="6"/>
    <x v="0"/>
    <n v="8461201"/>
    <n v="25451971"/>
    <d v="2022-04-13T12:36:26"/>
    <d v="2022-04-13T12:38:25"/>
    <x v="1"/>
    <s v="THALITA SILVA DOS SANTOS"/>
    <n v="17719"/>
    <s v="SARAH DE SOUSA PEREIRA"/>
    <x v="2"/>
    <s v="DESISTIU DE SER REVENDEDOR"/>
    <s v="RECUSA"/>
    <x v="16"/>
    <m/>
    <m/>
    <n v="43991020361"/>
    <m/>
    <m/>
    <s v="Cacau_CA_06.04"/>
    <n v="1649864159392290"/>
    <s v="Preditivo"/>
    <n v="10739"/>
    <s v="CACAU SHOW CA"/>
    <s v="Não"/>
    <m/>
    <m/>
    <m/>
    <m/>
    <m/>
    <m/>
    <s v="JOVELY JOCUNDO JOVIAL"/>
    <n v="600376879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8"/>
    <n v="0.53611111111111109"/>
    <d v="1899-12-30T00:01:57"/>
    <x v="4"/>
    <x v="4"/>
    <s v="15"/>
    <x v="1"/>
    <x v="1"/>
    <n v="8463709"/>
    <n v="25451231"/>
    <d v="2022-04-13T12:52:31"/>
    <d v="2022-04-13T12:54:28"/>
    <x v="1"/>
    <s v="THALITA SILVA DOS SANTOS"/>
    <n v="17719"/>
    <s v="SARAH DE SOUSA PEREIRA"/>
    <x v="2"/>
    <s v="DESISTIU DE SER REVENDEDOR"/>
    <s v="RECUSA"/>
    <x v="16"/>
    <m/>
    <m/>
    <n v="15996240956"/>
    <m/>
    <m/>
    <s v="Cacau_CA_06.04"/>
    <n v="1649865121424280"/>
    <s v="Preditivo"/>
    <n v="10739"/>
    <s v="CACAU SHOW CA"/>
    <s v="Não"/>
    <m/>
    <m/>
    <m/>
    <m/>
    <m/>
    <m/>
    <s v="ANA LAURA GARCIA RIBEIRO DOS SANTOS"/>
    <n v="37400289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1"/>
    <n v="0.58888888888888891"/>
    <d v="1899-12-30T00:02:33"/>
    <x v="3"/>
    <x v="4"/>
    <s v="43"/>
    <x v="6"/>
    <x v="0"/>
    <n v="8472874"/>
    <n v="25451253"/>
    <d v="2022-04-13T14:08:27"/>
    <d v="2022-04-13T14:11:00"/>
    <x v="1"/>
    <s v="YANE ALVES SILVA RIBEIRO"/>
    <n v="17285"/>
    <s v="SARAH DE SOUSA PEREIRA"/>
    <x v="1"/>
    <s v="PREFERIU FALAR PELO WHATSAPP"/>
    <s v="AGENDAMENTO"/>
    <x v="1"/>
    <m/>
    <m/>
    <n v="43999090515"/>
    <n v="43999090515"/>
    <d v="2022-04-13T14:39:00"/>
    <s v="Cacau_CA_06.04"/>
    <n v="1649869688533950"/>
    <s v="Preditivo"/>
    <n v="10739"/>
    <s v="CACAU SHOW CA"/>
    <s v="Não"/>
    <m/>
    <m/>
    <m/>
    <m/>
    <m/>
    <m/>
    <s v="ELAINE DE PAULA"/>
    <n v="2685218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0"/>
    <n v="0.33819444444444446"/>
    <d v="1899-12-30T00:02:13"/>
    <x v="3"/>
    <x v="5"/>
    <s v="15"/>
    <x v="1"/>
    <x v="1"/>
    <n v="8505744"/>
    <n v="25450949"/>
    <d v="2022-04-14T08:07:25"/>
    <d v="2022-04-14T08:09:38"/>
    <x v="1"/>
    <s v="YANE ALVES SILVA RIBEIRO"/>
    <n v="17285"/>
    <s v="SARAH DE SOUSA PEREIRA"/>
    <x v="2"/>
    <s v="DESISTIU DE SER REVENDEDOR"/>
    <s v="RECUSA"/>
    <x v="16"/>
    <m/>
    <m/>
    <n v="15997872655"/>
    <m/>
    <m/>
    <s v="Cacau_CA_06.04"/>
    <n v="16499344322464"/>
    <s v="Preditivo"/>
    <n v="10739"/>
    <s v="CACAU SHOW CA"/>
    <s v="Não"/>
    <m/>
    <m/>
    <m/>
    <m/>
    <m/>
    <m/>
    <s v="PAULO SERGIO NUNES CORREA"/>
    <n v="743102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"/>
    <n v="0.36041666666666666"/>
    <d v="1899-12-30T00:03:08"/>
    <x v="4"/>
    <x v="5"/>
    <s v="43"/>
    <x v="6"/>
    <x v="0"/>
    <n v="8505773"/>
    <n v="25451989"/>
    <d v="2022-04-14T08:39:54"/>
    <d v="2022-04-14T08:43:02"/>
    <x v="1"/>
    <s v="THALITA SILVA DOS SANTOS"/>
    <n v="17719"/>
    <s v="SARAH DE SOUSA PEREIRA"/>
    <x v="1"/>
    <s v="PREFERIU FALAR PELO WHATSAPP"/>
    <s v="AGENDAMENTO"/>
    <x v="1"/>
    <m/>
    <m/>
    <n v="43984258597"/>
    <n v="43984258597"/>
    <d v="2022-04-14T09:12:00"/>
    <s v="Cacau_CA_06.04"/>
    <n v="164993637214064"/>
    <s v="Preditivo"/>
    <n v="10739"/>
    <s v="CACAU SHOW CA"/>
    <s v="Não"/>
    <m/>
    <m/>
    <m/>
    <m/>
    <m/>
    <m/>
    <s v="PRISCILA BELEZI"/>
    <n v="64890830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5"/>
    <n v="0.44861111111111113"/>
    <d v="1899-12-30T00:06:39"/>
    <x v="3"/>
    <x v="5"/>
    <s v="15"/>
    <x v="1"/>
    <x v="1"/>
    <n v="8522743"/>
    <n v="25451855"/>
    <d v="2022-04-14T10:46:09"/>
    <d v="2022-04-14T10:52:48"/>
    <x v="1"/>
    <s v="YANE ALVES SILVA RIBEIRO"/>
    <n v="17285"/>
    <s v="SARAH DE SOUSA PEREIRA"/>
    <x v="1"/>
    <s v="PREFERIU FALAR PELO WHATSAPP"/>
    <s v="AGENDAMENTO"/>
    <x v="1"/>
    <m/>
    <m/>
    <n v="15981174133"/>
    <n v="15981174133"/>
    <d v="2022-04-28T11:21:00"/>
    <s v="Cacau_CA_06.04"/>
    <n v="1649943941187320"/>
    <s v="Preditivo"/>
    <n v="10739"/>
    <s v="CACAU SHOW CA"/>
    <s v="Não"/>
    <m/>
    <m/>
    <m/>
    <m/>
    <m/>
    <m/>
    <s v="CINTIA HELENA MORENO ZAPAROLI"/>
    <n v="14977908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0"/>
    <n v="0.35138888888888892"/>
    <d v="1899-12-30T00:01:41"/>
    <x v="3"/>
    <x v="0"/>
    <s v="43"/>
    <x v="6"/>
    <x v="0"/>
    <n v="8579958"/>
    <n v="25451947"/>
    <d v="2022-04-15T08:26:42"/>
    <d v="2022-04-15T08:28:23"/>
    <x v="1"/>
    <s v="YANE ALVES SILVA RIBEIRO"/>
    <n v="17285"/>
    <s v="SARAH DE SOUSA PEREIRA"/>
    <x v="1"/>
    <s v="SOBRE HORÁRIOS DE ATENDIMENTO"/>
    <s v="AGENDAMENTO"/>
    <x v="4"/>
    <m/>
    <m/>
    <n v="43998318938"/>
    <n v="43998318938"/>
    <d v="2022-04-15T08:56:00"/>
    <s v="Cacau_CA_06.04"/>
    <n v="16500219925734"/>
    <s v="Preditivo"/>
    <n v="10739"/>
    <s v="CACAU SHOW CA"/>
    <s v="Não"/>
    <m/>
    <m/>
    <m/>
    <m/>
    <m/>
    <m/>
    <s v="FRANCISCO CHARLES GARCIA JUNIOR"/>
    <n v="52059545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"/>
    <n v="0.39374999999999999"/>
    <d v="1899-12-30T00:00:11"/>
    <x v="4"/>
    <x v="0"/>
    <s v="15"/>
    <x v="1"/>
    <x v="1"/>
    <n v="8583543"/>
    <n v="25451507"/>
    <d v="2022-04-15T09:27:14"/>
    <d v="2022-04-15T09:27:25"/>
    <x v="1"/>
    <s v="THALITA SILVA DOS SANTOS"/>
    <n v="17719"/>
    <s v="SARAH DE SOUSA PEREIRA"/>
    <x v="1"/>
    <s v="PEDIU PARA LIGAR EM OUTRO MOMENTO"/>
    <s v="AGENDAMENTO"/>
    <x v="2"/>
    <m/>
    <m/>
    <n v="15981482889"/>
    <n v="15981482889"/>
    <d v="2022-04-15T12:30:00"/>
    <s v="Cacau_CA_06.04"/>
    <n v="1650025587140870"/>
    <s v="Preditivo"/>
    <n v="10739"/>
    <s v="CACAU SHOW CA"/>
    <s v="Não"/>
    <m/>
    <m/>
    <m/>
    <m/>
    <m/>
    <m/>
    <s v="LILIAN RODRIGUES FERREIRA LUZ"/>
    <n v="43970778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3"/>
    <n v="0.40208333333333335"/>
    <d v="1899-12-30T00:01:58"/>
    <x v="4"/>
    <x v="0"/>
    <s v="71"/>
    <x v="12"/>
    <x v="3"/>
    <n v="8584926"/>
    <n v="25451789"/>
    <d v="2022-04-15T09:39:44"/>
    <d v="2022-04-15T09:41:42"/>
    <x v="1"/>
    <s v="THALITA SILVA DOS SANTOS"/>
    <n v="17719"/>
    <s v="SARAH DE SOUSA PEREIRA"/>
    <x v="2"/>
    <s v="DESISTIU DE SER REVENDEDOR"/>
    <s v="RECUSA"/>
    <x v="16"/>
    <m/>
    <m/>
    <n v="71992040313"/>
    <m/>
    <m/>
    <s v="Cacau_CA_06.04"/>
    <n v="1650026360187540"/>
    <s v="Preditivo"/>
    <n v="10739"/>
    <s v="CACAU SHOW CA"/>
    <s v="Não"/>
    <m/>
    <m/>
    <m/>
    <m/>
    <m/>
    <m/>
    <s v="GINA CLARE NEUSA BARCELAR"/>
    <n v="8653797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2"/>
    <n v="0.37638888888888888"/>
    <d v="1899-12-30T00:00:21"/>
    <x v="5"/>
    <x v="1"/>
    <s v="43"/>
    <x v="6"/>
    <x v="0"/>
    <n v="8609259"/>
    <n v="25451337"/>
    <d v="2022-04-16T09:02:26"/>
    <d v="2022-04-16T09:02:47"/>
    <x v="1"/>
    <s v="JOHN WESLEY PEREIRA PAVAO"/>
    <n v="17284"/>
    <s v="SARAH DE SOUSA PEREIRA"/>
    <x v="1"/>
    <s v="PREFERIU FALAR PELO WHATSAPP"/>
    <s v="AGENDAMENTO"/>
    <x v="1"/>
    <m/>
    <m/>
    <n v="43984251220"/>
    <n v="43984251220"/>
    <d v="2022-04-16T09:32:00"/>
    <s v="Cacau_CA_06.04"/>
    <n v="165011039089894"/>
    <s v="Preditivo"/>
    <n v="10739"/>
    <s v="CACAU SHOW CA"/>
    <s v="Não"/>
    <m/>
    <m/>
    <m/>
    <m/>
    <m/>
    <m/>
    <s v="WILSON RR DE OLIVEIRA"/>
    <n v="3923496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5"/>
    <n v="0.45416666666666666"/>
    <d v="1899-12-30T00:00:06"/>
    <x v="4"/>
    <x v="1"/>
    <s v="15"/>
    <x v="1"/>
    <x v="1"/>
    <n v="8620508"/>
    <n v="25452018"/>
    <d v="2022-04-16T10:54:38"/>
    <d v="2022-04-16T10:54:44"/>
    <x v="1"/>
    <s v="THALITA SILVA DOS SANTOS"/>
    <n v="17719"/>
    <s v="SARAH DE SOUSA PEREIRA"/>
    <x v="1"/>
    <s v="PEDIU PARA LIGAR EM OUTRO MOMENTO"/>
    <s v="AGENDAMENTO"/>
    <x v="2"/>
    <m/>
    <m/>
    <n v="15996825344"/>
    <n v="15996825344"/>
    <d v="2022-04-16T11:24:00"/>
    <s v="Cacau_CA_06.04"/>
    <m/>
    <s v="Consulta De Cliente"/>
    <n v="10739"/>
    <s v="CACAU SHOW CA"/>
    <s v="Não"/>
    <m/>
    <m/>
    <m/>
    <m/>
    <m/>
    <m/>
    <s v="PAULA GUIDO REZE"/>
    <n v="29412360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3"/>
    <n v="0.40277777777777773"/>
    <d v="1899-12-30T00:02:38"/>
    <x v="3"/>
    <x v="2"/>
    <s v="15"/>
    <x v="1"/>
    <x v="1"/>
    <n v="8657807"/>
    <n v="25451060"/>
    <d v="2022-04-18T09:40:32"/>
    <d v="2022-04-18T09:43:10"/>
    <x v="1"/>
    <s v="YANE ALVES SILVA RIBEIRO"/>
    <n v="17285"/>
    <s v="SARAH DE SOUSA PEREIRA"/>
    <x v="2"/>
    <s v="DESISTIU DE SER REVENDEDOR"/>
    <s v="RECUSA"/>
    <x v="16"/>
    <m/>
    <m/>
    <n v="15997710723"/>
    <m/>
    <m/>
    <s v="Cacau_CA_06.04"/>
    <n v="1650285607148470"/>
    <s v="Preditivo"/>
    <n v="10739"/>
    <s v="CACAU SHOW CA"/>
    <s v="Não"/>
    <m/>
    <m/>
    <m/>
    <m/>
    <m/>
    <m/>
    <s v="MARISA BARROS FERREIRA"/>
    <n v="7718271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4"/>
    <n v="0.41736111111111113"/>
    <d v="1899-12-30T00:04:55"/>
    <x v="3"/>
    <x v="2"/>
    <s v="43"/>
    <x v="6"/>
    <x v="0"/>
    <n v="8660965"/>
    <n v="25451116"/>
    <d v="2022-04-18T10:01:25"/>
    <d v="2022-04-18T10:06:20"/>
    <x v="1"/>
    <s v="YANE ALVES SILVA RIBEIRO"/>
    <n v="17285"/>
    <s v="SARAH DE SOUSA PEREIRA"/>
    <x v="1"/>
    <s v="PREFERIU FALAR PELO WHATSAPP"/>
    <s v="AGENDAMENTO"/>
    <x v="1"/>
    <m/>
    <m/>
    <n v="43999074850"/>
    <n v="43999074850"/>
    <d v="2022-04-18T10:35:00"/>
    <s v="Cacau_CA_06.04"/>
    <n v="1650286873192960"/>
    <s v="Preditivo"/>
    <n v="10739"/>
    <s v="CACAU SHOW CA"/>
    <s v="Não"/>
    <m/>
    <m/>
    <m/>
    <m/>
    <m/>
    <m/>
    <s v="DERLI RODRIGUES SIQUEIRA"/>
    <n v="9134066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5"/>
    <n v="0.67638888888888893"/>
    <d v="1899-12-30T00:00:56"/>
    <x v="5"/>
    <x v="2"/>
    <s v="43"/>
    <x v="6"/>
    <x v="0"/>
    <n v="8707931"/>
    <n v="25451304"/>
    <d v="2022-04-18T16:14:25"/>
    <d v="2022-04-18T16:15:21"/>
    <x v="1"/>
    <s v="JOHN WESLEY PEREIRA PAVAO"/>
    <n v="17284"/>
    <s v="SARAH DE SOUSA PEREIRA"/>
    <x v="2"/>
    <s v="DESISTIU DE SER REVENDEDOR"/>
    <s v="RECUSA"/>
    <x v="16"/>
    <m/>
    <m/>
    <n v="43984047008"/>
    <m/>
    <m/>
    <s v="Cacau_CA_06.04"/>
    <n v="1.65030925112942E+16"/>
    <s v="Preditivo"/>
    <n v="10739"/>
    <s v="CACAU SHOW CA"/>
    <s v="Não"/>
    <m/>
    <m/>
    <m/>
    <m/>
    <m/>
    <m/>
    <s v="MICHELE VITALINO DE SOUZA"/>
    <n v="3381681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5"/>
    <n v="0.68125000000000002"/>
    <d v="1899-12-30T00:00:15"/>
    <x v="2"/>
    <x v="3"/>
    <s v="15"/>
    <x v="1"/>
    <x v="1"/>
    <n v="8783394"/>
    <n v="25462125"/>
    <d v="2022-04-19T16:21:45"/>
    <d v="2022-04-19T16:22:00"/>
    <x v="0"/>
    <s v="ANA CAROLLYNE DA CRUZ MIRANDA"/>
    <n v="17281"/>
    <s v="SARAH DE SOUSA PEREIRA"/>
    <x v="1"/>
    <s v="SOBRE HORÁRIOS DE ATENDIMENTO"/>
    <s v="AGENDAMENTO"/>
    <x v="4"/>
    <m/>
    <m/>
    <n v="15998421878"/>
    <n v="15998421878"/>
    <d v="2022-04-19T16:51:00"/>
    <s v="Cacau_CC_07.04"/>
    <n v="1.6503959731469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5"/>
    <n v="0.68472222222222223"/>
    <d v="1899-12-30T00:01:38"/>
    <x v="2"/>
    <x v="3"/>
    <s v="48"/>
    <x v="0"/>
    <x v="0"/>
    <n v="8783928"/>
    <n v="27637821"/>
    <d v="2022-04-19T16:26:39"/>
    <d v="2022-04-19T16:28:17"/>
    <x v="0"/>
    <s v="ANA CAROLLYNE DA CRUZ MIRANDA"/>
    <n v="17281"/>
    <s v="SARAH DE SOUSA PEREIRA"/>
    <x v="2"/>
    <s v="KIT COM VALOR ALTO"/>
    <s v="RECUSA"/>
    <x v="13"/>
    <m/>
    <m/>
    <n v="48999225643"/>
    <m/>
    <m/>
    <s v="Cacau_CC_18.04"/>
    <n v="1.65039638415288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5"/>
    <n v="0.44791666666666669"/>
    <d v="1899-12-30T00:13:28"/>
    <x v="0"/>
    <x v="3"/>
    <s v="48"/>
    <x v="0"/>
    <x v="0"/>
    <n v="8743994"/>
    <n v="25724776"/>
    <d v="2022-04-19T10:45:56"/>
    <d v="2022-04-19T10:59:24"/>
    <x v="0"/>
    <s v="BIANCA MOREIRA TERCEIRO"/>
    <n v="17283"/>
    <s v="SARAH DE SOUSA PEREIRA"/>
    <x v="0"/>
    <s v="CONFIRMOU PRESENÇA NA LOJA"/>
    <s v="ACEITE"/>
    <x v="0"/>
    <m/>
    <m/>
    <n v="48999886450"/>
    <m/>
    <m/>
    <s v="Cacau_CC_11.04"/>
    <n v="165037593634314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5"/>
    <n v="0.45763888888888887"/>
    <d v="1899-12-30T00:17:38"/>
    <x v="0"/>
    <x v="3"/>
    <s v="19"/>
    <x v="1"/>
    <x v="1"/>
    <n v="8745317"/>
    <n v="25449782"/>
    <d v="2022-04-19T10:59:58"/>
    <d v="2022-04-19T11:17:36"/>
    <x v="0"/>
    <s v="BIANCA MOREIRA TERCEIRO"/>
    <n v="17283"/>
    <s v="SARAH DE SOUSA PEREIRA"/>
    <x v="0"/>
    <s v="CONFIRMOU PRESENÇA NA LOJA"/>
    <s v="ACEITE"/>
    <x v="0"/>
    <m/>
    <m/>
    <n v="19981284777"/>
    <m/>
    <m/>
    <s v="Cacau_CC_06.04"/>
    <n v="165037677539097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24"/>
    <n v="0.4861111111111111"/>
    <d v="1899-12-30T00:03:10"/>
    <x v="2"/>
    <x v="3"/>
    <s v="14"/>
    <x v="1"/>
    <x v="1"/>
    <n v="8750203"/>
    <n v="26463128"/>
    <d v="2022-04-19T11:40:48"/>
    <d v="2022-04-19T11:43:58"/>
    <x v="0"/>
    <s v="ANA CAROLLYNE DA CRUZ MIRANDA"/>
    <n v="17281"/>
    <s v="SARAH DE SOUSA PEREIRA"/>
    <x v="0"/>
    <s v="CONFIRMOU PRESENÇA NA LOJA"/>
    <s v="ACEITE"/>
    <x v="0"/>
    <m/>
    <m/>
    <n v="14999028688"/>
    <m/>
    <m/>
    <s v="Cacau_CC_12.04"/>
    <n v="165037923250459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1"/>
    <n v="0.59097222222222223"/>
    <d v="1899-12-30T00:05:15"/>
    <x v="2"/>
    <x v="3"/>
    <s v="54"/>
    <x v="2"/>
    <x v="0"/>
    <n v="8770006"/>
    <n v="26463125"/>
    <d v="2022-04-19T14:11:37"/>
    <d v="2022-04-19T14:16:52"/>
    <x v="0"/>
    <s v="ANA CAROLLYNE DA CRUZ MIRANDA"/>
    <n v="17281"/>
    <s v="SARAH DE SOUSA PEREIRA"/>
    <x v="0"/>
    <s v="CONFIRMOU PRESENÇA NA LOJA"/>
    <s v="ACEITE"/>
    <x v="0"/>
    <m/>
    <m/>
    <n v="54999290048"/>
    <m/>
    <m/>
    <s v="Cacau_CC_12.04"/>
    <n v="165038828381548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1"/>
    <n v="0.59027777777777779"/>
    <d v="1899-12-30T00:37:57"/>
    <x v="1"/>
    <x v="3"/>
    <s v="11"/>
    <x v="1"/>
    <x v="1"/>
    <n v="8769892"/>
    <n v="27230988"/>
    <d v="2022-04-19T14:10:46"/>
    <d v="2022-04-19T14:48:43"/>
    <x v="0"/>
    <s v="SILVIO ANTONIO RIBEIRO BRUZACA JUNIOR"/>
    <n v="17286"/>
    <s v="SARAH DE SOUSA PEREIRA"/>
    <x v="0"/>
    <s v="CONFIRMOU PRESENÇA NA LOJA"/>
    <s v="ACEITE"/>
    <x v="0"/>
    <m/>
    <m/>
    <n v="11988651234"/>
    <m/>
    <m/>
    <s v="Cacau_CC_14.04"/>
    <n v="165038822981393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8"/>
    <n v="0.52430555555555558"/>
    <d v="1899-12-30T00:04:29"/>
    <x v="2"/>
    <x v="3"/>
    <s v="47"/>
    <x v="0"/>
    <x v="0"/>
    <n v="8758153"/>
    <n v="23694414"/>
    <d v="2022-04-19T12:35:11"/>
    <d v="2022-04-19T12:39:40"/>
    <x v="0"/>
    <s v="ANA CAROLLYNE DA CRUZ MIRANDA"/>
    <n v="17281"/>
    <s v="SARAH DE SOUSA PEREIRA"/>
    <x v="0"/>
    <s v="CONFIRMOU PRESENÇA NA LOJA"/>
    <s v="ACEITE"/>
    <x v="0"/>
    <m/>
    <m/>
    <n v="47997169542"/>
    <m/>
    <m/>
    <s v="Cacau_CC_25.03.csv"/>
    <n v="165038249361907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8"/>
    <n v="0.52708333333333335"/>
    <d v="1899-12-30T00:07:06"/>
    <x v="0"/>
    <x v="3"/>
    <s v="16"/>
    <x v="1"/>
    <x v="1"/>
    <n v="8758828"/>
    <n v="24072727"/>
    <d v="2022-04-19T12:39:48"/>
    <d v="2022-04-19T12:46:54"/>
    <x v="0"/>
    <s v="BIANCA MOREIRA TERCEIRO"/>
    <n v="17283"/>
    <s v="SARAH DE SOUSA PEREIRA"/>
    <x v="0"/>
    <s v="CONFIRMOU PRESENÇA NA LOJA"/>
    <s v="ACEITE"/>
    <x v="0"/>
    <m/>
    <m/>
    <n v="16988482325"/>
    <m/>
    <m/>
    <s v="Cacau_CC_28.03"/>
    <n v="165038277063590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8"/>
    <n v="0.53125"/>
    <d v="1899-12-30T00:13:37"/>
    <x v="2"/>
    <x v="3"/>
    <s v="11"/>
    <x v="1"/>
    <x v="1"/>
    <n v="8759593"/>
    <n v="25426090"/>
    <d v="2022-04-19T12:45:04"/>
    <d v="2022-04-19T12:58:41"/>
    <x v="0"/>
    <s v="ANA CAROLLYNE DA CRUZ MIRANDA"/>
    <n v="17281"/>
    <s v="SARAH DE SOUSA PEREIRA"/>
    <x v="0"/>
    <s v="CONFIRMOU PRESENÇA NA LOJA"/>
    <s v="ACEITE"/>
    <x v="0"/>
    <m/>
    <m/>
    <n v="11965427530"/>
    <m/>
    <m/>
    <s v="Cacau_CC_04.04"/>
    <n v="165038308365419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9"/>
    <n v="0.54513888888888895"/>
    <d v="1899-12-30T00:01:37"/>
    <x v="0"/>
    <x v="3"/>
    <s v="13"/>
    <x v="1"/>
    <x v="1"/>
    <n v="8762442"/>
    <n v="27637746"/>
    <d v="2022-04-19T13:05:26"/>
    <d v="2022-04-19T13:07:03"/>
    <x v="0"/>
    <s v="BIANCA MOREIRA TERCEIRO"/>
    <n v="17283"/>
    <s v="SARAH DE SOUSA PEREIRA"/>
    <x v="0"/>
    <s v="CONFIRMOU PRESENÇA NA LOJA"/>
    <s v="ACEITE"/>
    <x v="0"/>
    <m/>
    <m/>
    <n v="13981885684"/>
    <m/>
    <m/>
    <s v="Cacau_CC_18.04"/>
    <n v="165038431770172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9"/>
    <n v="0.56111111111111112"/>
    <d v="1899-12-30T00:02:14"/>
    <x v="2"/>
    <x v="3"/>
    <s v="15"/>
    <x v="1"/>
    <x v="1"/>
    <n v="8765334"/>
    <n v="25724860"/>
    <d v="2022-04-19T13:28:36"/>
    <d v="2022-04-19T13:30:50"/>
    <x v="0"/>
    <s v="ANA CAROLLYNE DA CRUZ MIRANDA"/>
    <n v="17281"/>
    <s v="SARAH DE SOUSA PEREIRA"/>
    <x v="0"/>
    <s v="CONFIRMOU PRESENÇA NA LOJA"/>
    <s v="ACEITE"/>
    <x v="0"/>
    <m/>
    <m/>
    <n v="15996882995"/>
    <m/>
    <m/>
    <s v="Cacau_CC_11.04"/>
    <n v="165038570175986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6"/>
    <n v="0.69027777777777777"/>
    <d v="1899-12-30T00:00:24"/>
    <x v="2"/>
    <x v="3"/>
    <s v="14"/>
    <x v="1"/>
    <x v="1"/>
    <n v="8784787"/>
    <n v="27637596"/>
    <d v="2022-04-19T16:34:49"/>
    <d v="2022-04-19T16:35:13"/>
    <x v="0"/>
    <s v="ANA CAROLLYNE DA CRUZ MIRANDA"/>
    <n v="17281"/>
    <s v="SARAH DE SOUSA PEREIRA"/>
    <x v="1"/>
    <s v="SOBRE HORÁRIOS DE ATENDIMENTO"/>
    <s v="AGENDAMENTO"/>
    <x v="4"/>
    <m/>
    <m/>
    <n v="14996808996"/>
    <n v="14996808996"/>
    <d v="2022-04-19T17:05:00"/>
    <s v="Cacau_CC_18.04"/>
    <n v="1.65039687315941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6"/>
    <n v="0.69166666666666676"/>
    <d v="1899-12-30T00:01:01"/>
    <x v="2"/>
    <x v="3"/>
    <s v="55"/>
    <x v="2"/>
    <x v="0"/>
    <n v="8784997"/>
    <n v="25426140"/>
    <d v="2022-04-19T16:36:58"/>
    <d v="2022-04-19T16:37:59"/>
    <x v="0"/>
    <s v="ANA CAROLLYNE DA CRUZ MIRANDA"/>
    <n v="17281"/>
    <s v="SARAH DE SOUSA PEREIRA"/>
    <x v="1"/>
    <s v="SOBRE HORÁRIOS DE ATENDIMENTO"/>
    <s v="AGENDAMENTO"/>
    <x v="4"/>
    <m/>
    <m/>
    <n v="55999042517"/>
    <n v="55999042517"/>
    <d v="2022-04-19T17:07:00"/>
    <s v="Cacau_CC_04.04"/>
    <n v="1.65039699616103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6"/>
    <n v="0.70694444444444438"/>
    <d v="1899-12-30T00:00:26"/>
    <x v="1"/>
    <x v="3"/>
    <s v="14"/>
    <x v="1"/>
    <x v="1"/>
    <n v="8787094"/>
    <n v="27230958"/>
    <d v="2022-04-19T16:58:51"/>
    <d v="2022-04-19T16:59:17"/>
    <x v="0"/>
    <s v="SILVIO ANTONIO RIBEIRO BRUZACA JUNIOR"/>
    <n v="17286"/>
    <s v="SARAH DE SOUSA PEREIRA"/>
    <x v="0"/>
    <s v="CONFIRMOU PRESENÇA NA LOJA"/>
    <s v="ACEITE"/>
    <x v="0"/>
    <m/>
    <m/>
    <n v="14988351142"/>
    <m/>
    <m/>
    <s v="Cacau_CC_14.04"/>
    <n v="1.65039782217251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21"/>
    <n v="0.79583333333333339"/>
    <d v="1899-12-30T00:04:39"/>
    <x v="1"/>
    <x v="3"/>
    <s v="11"/>
    <x v="1"/>
    <x v="1"/>
    <n v="8797074"/>
    <n v="27231016"/>
    <d v="2022-04-19T19:06:55"/>
    <d v="2022-04-19T19:11:34"/>
    <x v="0"/>
    <s v="SILVIO ANTONIO RIBEIRO BRUZACA JUNIOR"/>
    <n v="17286"/>
    <s v="SARAH DE SOUSA PEREIRA"/>
    <x v="0"/>
    <s v="CONFIRMOU PRESENÇA NA LOJA"/>
    <s v="ACEITE"/>
    <x v="0"/>
    <m/>
    <m/>
    <n v="11951784786"/>
    <m/>
    <m/>
    <s v="Cacau_CC_14.04"/>
    <n v="1.6504059832366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24"/>
    <n v="0.48541666666666666"/>
    <d v="1899-12-30T00:05:24"/>
    <x v="0"/>
    <x v="4"/>
    <s v="13"/>
    <x v="1"/>
    <x v="1"/>
    <n v="8829654"/>
    <n v="28772466"/>
    <d v="2022-04-20T11:39:06"/>
    <d v="2022-04-20T11:44:30"/>
    <x v="0"/>
    <s v="BIANCA MOREIRA TERCEIRO"/>
    <n v="17283"/>
    <s v="SARAH DE SOUSA PEREIRA"/>
    <x v="0"/>
    <s v="CONFIRMOU PRESENÇA NA LOJA"/>
    <s v="ACEITE"/>
    <x v="0"/>
    <m/>
    <m/>
    <n v="13982066587"/>
    <m/>
    <m/>
    <s v="Cacau_CC_19.04"/>
    <n v="165046552540901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1"/>
    <n v="0.59097222222222223"/>
    <d v="1899-12-30T00:03:49"/>
    <x v="0"/>
    <x v="4"/>
    <s v="11"/>
    <x v="1"/>
    <x v="1"/>
    <n v="8850414"/>
    <n v="23694519"/>
    <d v="2022-04-20T14:11:29"/>
    <d v="2022-04-20T14:15:18"/>
    <x v="0"/>
    <s v="BIANCA MOREIRA TERCEIRO"/>
    <n v="17283"/>
    <s v="SARAH DE SOUSA PEREIRA"/>
    <x v="0"/>
    <s v="CONFIRMOU PRESENÇA NA LOJA"/>
    <s v="ACEITE"/>
    <x v="0"/>
    <m/>
    <m/>
    <n v="11941987581"/>
    <m/>
    <m/>
    <s v="Cacau_CC_25.03.csv"/>
    <n v="165047467565683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7"/>
    <n v="0.72430555555555554"/>
    <d v="1899-12-30T00:04:01"/>
    <x v="1"/>
    <x v="4"/>
    <s v="47"/>
    <x v="0"/>
    <x v="0"/>
    <n v="8869677"/>
    <n v="27201952"/>
    <d v="2022-04-20T17:23:08"/>
    <d v="2022-04-20T17:27:09"/>
    <x v="0"/>
    <s v="SILVIO ANTONIO RIBEIRO BRUZACA JUNIOR"/>
    <n v="17286"/>
    <s v="SARAH DE SOUSA PEREIRA"/>
    <x v="0"/>
    <s v="CONFIRMOU PRESENÇA NA LOJA"/>
    <s v="ACEITE"/>
    <x v="0"/>
    <m/>
    <m/>
    <n v="47996561016"/>
    <m/>
    <m/>
    <s v="Cacau_CC_13.04"/>
    <n v="1.65048617017448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"/>
    <n v="0.36874999999999997"/>
    <d v="1899-12-30T00:05:00"/>
    <x v="0"/>
    <x v="3"/>
    <s v="17"/>
    <x v="1"/>
    <x v="1"/>
    <n v="8728392"/>
    <n v="27637902"/>
    <d v="2022-04-19T08:51:15"/>
    <d v="2022-04-19T08:56:15"/>
    <x v="0"/>
    <s v="BIANCA MOREIRA TERCEIRO"/>
    <n v="17283"/>
    <s v="SARAH DE SOUSA PEREIRA"/>
    <x v="0"/>
    <s v="CONFIRMOU PRESENÇA NA LOJA"/>
    <s v="ACEITE"/>
    <x v="0"/>
    <m/>
    <m/>
    <n v="17981758895"/>
    <m/>
    <m/>
    <s v="Cacau_CC_18.04"/>
    <n v="165036906629534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3"/>
    <n v="0.41388888888888892"/>
    <d v="1899-12-30T00:02:29"/>
    <x v="0"/>
    <x v="3"/>
    <s v="14"/>
    <x v="1"/>
    <x v="1"/>
    <n v="8737391"/>
    <n v="25724677"/>
    <d v="2022-04-19T09:56:35"/>
    <d v="2022-04-19T09:59:04"/>
    <x v="0"/>
    <s v="BIANCA MOREIRA TERCEIRO"/>
    <n v="17283"/>
    <s v="SARAH DE SOUSA PEREIRA"/>
    <x v="0"/>
    <s v="CONFIRMOU PRESENÇA NA LOJA"/>
    <s v="ACEITE"/>
    <x v="0"/>
    <m/>
    <m/>
    <n v="14997299881"/>
    <m/>
    <m/>
    <s v="Cacau_CC_11.04"/>
    <n v="165037297718680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7"/>
    <n v="0.50555555555555554"/>
    <d v="1899-12-30T00:04:06"/>
    <x v="2"/>
    <x v="3"/>
    <s v="11"/>
    <x v="1"/>
    <x v="1"/>
    <n v="8754338"/>
    <n v="25426110"/>
    <d v="2022-04-19T12:08:50"/>
    <d v="2022-04-19T12:12:56"/>
    <x v="0"/>
    <s v="ANA CAROLLYNE DA CRUZ MIRANDA"/>
    <n v="17281"/>
    <s v="SARAH DE SOUSA PEREIRA"/>
    <x v="0"/>
    <s v="CONFIRMOU PRESENÇA NA LOJA"/>
    <s v="ACEITE"/>
    <x v="0"/>
    <m/>
    <m/>
    <n v="11963624198"/>
    <m/>
    <m/>
    <s v="Cacau_CC_04.04"/>
    <n v="165038091755684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0"/>
    <n v="0.57361111111111118"/>
    <d v="1899-12-30T00:07:05"/>
    <x v="1"/>
    <x v="3"/>
    <s v="16"/>
    <x v="1"/>
    <x v="1"/>
    <n v="8767267"/>
    <n v="24161063"/>
    <d v="2022-04-19T13:46:04"/>
    <d v="2022-04-19T13:53:09"/>
    <x v="0"/>
    <s v="SILVIO ANTONIO RIBEIRO BRUZACA JUNIOR"/>
    <n v="17286"/>
    <s v="SARAH DE SOUSA PEREIRA"/>
    <x v="0"/>
    <s v="CONFIRMOU PRESENÇA NA LOJA"/>
    <s v="ACEITE"/>
    <x v="0"/>
    <m/>
    <m/>
    <n v="16994152915"/>
    <m/>
    <m/>
    <s v="Cacau_CC_29.03"/>
    <n v="165038674478696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9"/>
    <n v="0.7583333333333333"/>
    <d v="1899-12-30T00:06:08"/>
    <x v="1"/>
    <x v="3"/>
    <s v="51"/>
    <x v="2"/>
    <x v="0"/>
    <n v="8793440"/>
    <n v="23413661"/>
    <d v="2022-04-19T18:12:59"/>
    <d v="2022-04-19T18:19:07"/>
    <x v="0"/>
    <s v="SILVIO ANTONIO RIBEIRO BRUZACA JUNIOR"/>
    <n v="17286"/>
    <s v="SARAH DE SOUSA PEREIRA"/>
    <x v="0"/>
    <s v="CONFIRMOU PRESENÇA NA LOJA"/>
    <s v="ACEITE"/>
    <x v="0"/>
    <m/>
    <m/>
    <n v="51998515657"/>
    <m/>
    <m/>
    <s v="Cacau_CC_21.03"/>
    <n v="1.65040276721757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n v="0.35347222222222219"/>
    <d v="1899-12-30T00:08:36"/>
    <x v="0"/>
    <x v="3"/>
    <s v="12"/>
    <x v="1"/>
    <x v="1"/>
    <n v="8727984"/>
    <n v="27637733"/>
    <d v="2022-04-19T08:29:37"/>
    <d v="2022-04-19T08:38:13"/>
    <x v="0"/>
    <s v="BIANCA MOREIRA TERCEIRO"/>
    <n v="17283"/>
    <s v="SARAH DE SOUSA PEREIRA"/>
    <x v="0"/>
    <s v="CONFIRMOU PRESENÇA NA LOJA"/>
    <s v="ACEITE"/>
    <x v="0"/>
    <m/>
    <m/>
    <n v="12991646831"/>
    <m/>
    <m/>
    <s v="Cacau_CC_18.04"/>
    <n v="165036776310404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8"/>
    <n v="0.52777777777777779"/>
    <d v="1899-12-30T00:01:53"/>
    <x v="2"/>
    <x v="3"/>
    <s v="11"/>
    <x v="1"/>
    <x v="1"/>
    <n v="8758875"/>
    <n v="27231026"/>
    <d v="2022-04-19T12:40:06"/>
    <d v="2022-04-19T12:41:59"/>
    <x v="0"/>
    <s v="ANA CAROLLYNE DA CRUZ MIRANDA"/>
    <n v="17281"/>
    <s v="SARAH DE SOUSA PEREIRA"/>
    <x v="0"/>
    <s v="CONFIRMOU PRESENÇA NA LOJA"/>
    <s v="ACEITE"/>
    <x v="0"/>
    <m/>
    <m/>
    <n v="11983843814"/>
    <m/>
    <m/>
    <s v="Cacau_CC_14.04"/>
    <n v="165038277663615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9"/>
    <n v="0.54166666666666663"/>
    <d v="1899-12-30T00:04:29"/>
    <x v="1"/>
    <x v="3"/>
    <s v="19"/>
    <x v="1"/>
    <x v="1"/>
    <n v="8761796"/>
    <n v="27637614"/>
    <d v="2022-04-19T13:00:15"/>
    <d v="2022-04-19T13:04:44"/>
    <x v="0"/>
    <s v="SILVIO ANTONIO RIBEIRO BRUZACA JUNIOR"/>
    <n v="17286"/>
    <s v="SARAH DE SOUSA PEREIRA"/>
    <x v="0"/>
    <s v="CONFIRMOU PRESENÇA NA LOJA"/>
    <s v="ACEITE"/>
    <x v="0"/>
    <m/>
    <m/>
    <n v="19993405480"/>
    <m/>
    <m/>
    <s v="Cacau_CC_18.04"/>
    <n v="165038396868816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0"/>
    <n v="0.57708333333333328"/>
    <d v="1899-12-30T00:02:17"/>
    <x v="2"/>
    <x v="3"/>
    <s v="54"/>
    <x v="2"/>
    <x v="0"/>
    <n v="8767757"/>
    <n v="25386664"/>
    <d v="2022-04-19T13:51:27"/>
    <d v="2022-04-19T13:53:44"/>
    <x v="0"/>
    <s v="ANA CAROLLYNE DA CRUZ MIRANDA"/>
    <n v="17281"/>
    <s v="SARAH DE SOUSA PEREIRA"/>
    <x v="0"/>
    <s v="CONFIRMOU PRESENÇA NA LOJA"/>
    <s v="ACEITE"/>
    <x v="0"/>
    <m/>
    <m/>
    <n v="54991129298"/>
    <m/>
    <m/>
    <s v="Cacau_CC_01.04"/>
    <n v="165038707379161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3"/>
    <n v="0.62708333333333333"/>
    <d v="1899-12-30T00:07:51"/>
    <x v="1"/>
    <x v="3"/>
    <s v="11"/>
    <x v="1"/>
    <x v="1"/>
    <n v="8775012"/>
    <n v="24072866"/>
    <d v="2022-04-19T15:03:42"/>
    <d v="2022-04-19T15:11:33"/>
    <x v="0"/>
    <s v="SILVIO ANTONIO RIBEIRO BRUZACA JUNIOR"/>
    <n v="17286"/>
    <s v="SARAH DE SOUSA PEREIRA"/>
    <x v="0"/>
    <s v="CONFIRMOU PRESENÇA NA LOJA"/>
    <s v="ACEITE"/>
    <x v="0"/>
    <m/>
    <m/>
    <n v="11942200932"/>
    <m/>
    <m/>
    <s v="Cacau_CC_28.03"/>
    <n v="165039140994232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20"/>
    <n v="0.77361111111111114"/>
    <d v="1899-12-30T00:05:43"/>
    <x v="1"/>
    <x v="3"/>
    <s v="11"/>
    <x v="1"/>
    <x v="1"/>
    <n v="8795243"/>
    <n v="28772369"/>
    <d v="2022-04-19T18:34:52"/>
    <d v="2022-04-19T18:40:35"/>
    <x v="0"/>
    <s v="SILVIO ANTONIO RIBEIRO BRUZACA JUNIOR"/>
    <n v="17286"/>
    <s v="SARAH DE SOUSA PEREIRA"/>
    <x v="0"/>
    <s v="CONFIRMOU PRESENÇA NA LOJA"/>
    <s v="ACEITE"/>
    <x v="0"/>
    <m/>
    <m/>
    <n v="11963438380"/>
    <m/>
    <m/>
    <s v="Cacau_CC_19.04"/>
    <n v="1.65040406222725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21"/>
    <n v="0.80486111111111114"/>
    <d v="1899-12-30T00:02:35"/>
    <x v="2"/>
    <x v="3"/>
    <s v="18"/>
    <x v="1"/>
    <x v="1"/>
    <n v="8797470"/>
    <n v="28772402"/>
    <d v="2022-04-19T19:19:34"/>
    <d v="2022-04-19T19:22:09"/>
    <x v="0"/>
    <s v="ANA CAROLLYNE DA CRUZ MIRANDA"/>
    <n v="17281"/>
    <s v="SARAH DE SOUSA PEREIRA"/>
    <x v="0"/>
    <s v="CONFIRMOU PRESENÇA NA LOJA"/>
    <s v="ACEITE"/>
    <x v="0"/>
    <m/>
    <m/>
    <n v="18988094320"/>
    <m/>
    <m/>
    <s v="Cacau_CC_19.04"/>
    <n v="1.65040671323788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5"/>
    <n v="0.45555555555555555"/>
    <d v="1899-12-30T00:03:31"/>
    <x v="0"/>
    <x v="4"/>
    <s v="11"/>
    <x v="1"/>
    <x v="1"/>
    <n v="8823671"/>
    <n v="27637943"/>
    <d v="2022-04-20T10:56:05"/>
    <d v="2022-04-20T10:59:36"/>
    <x v="0"/>
    <s v="BIANCA MOREIRA TERCEIRO"/>
    <n v="17283"/>
    <s v="SARAH DE SOUSA PEREIRA"/>
    <x v="0"/>
    <s v="CONFIRMOU PRESENÇA NA LOJA"/>
    <s v="ACEITE"/>
    <x v="0"/>
    <m/>
    <m/>
    <n v="11978366549"/>
    <m/>
    <m/>
    <s v="Cacau_CC_18.04"/>
    <n v="165046294930672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1"/>
    <n v="0.6020833333333333"/>
    <d v="1899-12-30T00:03:10"/>
    <x v="2"/>
    <x v="4"/>
    <s v="13"/>
    <x v="1"/>
    <x v="1"/>
    <n v="8852671"/>
    <n v="27637901"/>
    <d v="2022-04-20T14:27:32"/>
    <d v="2022-04-20T14:30:42"/>
    <x v="0"/>
    <s v="ANA CAROLLYNE DA CRUZ MIRANDA"/>
    <n v="17281"/>
    <s v="SARAH DE SOUSA PEREIRA"/>
    <x v="0"/>
    <s v="CONFIRMOU PRESENÇA NA LOJA"/>
    <s v="ACEITE"/>
    <x v="0"/>
    <m/>
    <m/>
    <n v="13996904383"/>
    <m/>
    <m/>
    <s v="Cacau_CC_18.04"/>
    <n v="165047564267816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2"/>
    <n v="0.60416666666666663"/>
    <d v="1899-12-30T00:04:26"/>
    <x v="2"/>
    <x v="4"/>
    <s v="19"/>
    <x v="1"/>
    <x v="1"/>
    <n v="8853109"/>
    <n v="27637731"/>
    <d v="2022-04-20T14:30:43"/>
    <d v="2022-04-20T14:35:09"/>
    <x v="0"/>
    <s v="ANA CAROLLYNE DA CRUZ MIRANDA"/>
    <n v="17281"/>
    <s v="SARAH DE SOUSA PEREIRA"/>
    <x v="0"/>
    <s v="CONFIRMOU PRESENÇA NA LOJA"/>
    <s v="ACEITE"/>
    <x v="0"/>
    <m/>
    <m/>
    <n v="19997499492"/>
    <m/>
    <m/>
    <s v="Cacau_CC_18.04"/>
    <n v="165047574568012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9"/>
    <n v="0.55277777777777781"/>
    <d v="1899-12-30T00:00:54"/>
    <x v="2"/>
    <x v="3"/>
    <s v="11"/>
    <x v="1"/>
    <x v="1"/>
    <n v="8763751"/>
    <n v="27637888"/>
    <d v="2022-04-19T13:16:33"/>
    <d v="2022-04-19T13:17:27"/>
    <x v="0"/>
    <s v="ANA CAROLLYNE DA CRUZ MIRANDA"/>
    <n v="17281"/>
    <s v="SARAH DE SOUSA PEREIRA"/>
    <x v="0"/>
    <s v="CONFIRMOU PRESENÇA NA LOJA"/>
    <s v="ACEITE"/>
    <x v="0"/>
    <m/>
    <m/>
    <n v="11970316135"/>
    <m/>
    <m/>
    <s v="Cacau_CC_18.04"/>
    <n v="165038446370742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1"/>
    <n v="0.6"/>
    <d v="1899-12-30T00:03:38"/>
    <x v="2"/>
    <x v="3"/>
    <s v="12"/>
    <x v="1"/>
    <x v="1"/>
    <n v="8771596"/>
    <n v="27637735"/>
    <d v="2022-04-19T14:24:46"/>
    <d v="2022-04-19T14:28:24"/>
    <x v="0"/>
    <s v="ANA CAROLLYNE DA CRUZ MIRANDA"/>
    <n v="17281"/>
    <s v="SARAH DE SOUSA PEREIRA"/>
    <x v="0"/>
    <s v="CONFIRMOU PRESENÇA NA LOJA"/>
    <s v="ACEITE"/>
    <x v="0"/>
    <m/>
    <m/>
    <n v="12997742990"/>
    <m/>
    <m/>
    <s v="Cacau_CC_18.04"/>
    <n v="165038907682837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7"/>
    <n v="0.70833333333333337"/>
    <d v="1899-12-30T00:08:04"/>
    <x v="2"/>
    <x v="3"/>
    <s v="48"/>
    <x v="0"/>
    <x v="0"/>
    <n v="8787248"/>
    <n v="23413769"/>
    <d v="2022-04-19T17:00:36"/>
    <d v="2022-04-19T17:08:40"/>
    <x v="0"/>
    <s v="ANA CAROLLYNE DA CRUZ MIRANDA"/>
    <n v="17281"/>
    <s v="SARAH DE SOUSA PEREIRA"/>
    <x v="0"/>
    <s v="CONFIRMOU PRESENÇA NA LOJA"/>
    <s v="ACEITE"/>
    <x v="0"/>
    <m/>
    <m/>
    <n v="48999286022"/>
    <m/>
    <m/>
    <s v="Cacau_CC_21.03"/>
    <n v="1.6503984251821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7"/>
    <n v="0.72569444444444453"/>
    <d v="1899-12-30T00:09:27"/>
    <x v="1"/>
    <x v="3"/>
    <s v="18"/>
    <x v="1"/>
    <x v="1"/>
    <n v="8789250"/>
    <n v="24073053"/>
    <d v="2022-04-19T17:25:58"/>
    <d v="2022-04-19T17:35:25"/>
    <x v="0"/>
    <s v="SILVIO ANTONIO RIBEIRO BRUZACA JUNIOR"/>
    <n v="17286"/>
    <s v="SARAH DE SOUSA PEREIRA"/>
    <x v="0"/>
    <s v="CONFIRMOU PRESENÇA NA LOJA"/>
    <s v="ACEITE"/>
    <x v="0"/>
    <m/>
    <m/>
    <n v="18974008075"/>
    <m/>
    <m/>
    <s v="Cacau_CC_28.03"/>
    <n v="1.65039994519438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6"/>
    <n v="0.6958333333333333"/>
    <d v="1899-12-30T00:02:56"/>
    <x v="2"/>
    <x v="3"/>
    <s v="14"/>
    <x v="1"/>
    <x v="1"/>
    <n v="8785582"/>
    <n v="27637747"/>
    <d v="2022-04-19T16:42:27"/>
    <d v="2022-04-19T16:45:23"/>
    <x v="0"/>
    <s v="ANA CAROLLYNE DA CRUZ MIRANDA"/>
    <n v="17281"/>
    <s v="SARAH DE SOUSA PEREIRA"/>
    <x v="1"/>
    <s v="PREFERIU FALAR PELO WHATSAPP"/>
    <s v="AGENDAMENTO"/>
    <x v="1"/>
    <m/>
    <m/>
    <n v="14998002017"/>
    <n v="14998002017"/>
    <d v="2022-04-19T17:15:00"/>
    <s v="Cacau_CC_18.04"/>
    <n v="1.65039731016531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9"/>
    <n v="0.54652777777777783"/>
    <d v="1899-12-30T00:00:43"/>
    <x v="0"/>
    <x v="3"/>
    <s v="11"/>
    <x v="1"/>
    <x v="1"/>
    <n v="8762689"/>
    <n v="27637871"/>
    <d v="2022-04-19T13:07:36"/>
    <d v="2022-04-19T13:08:19"/>
    <x v="0"/>
    <s v="BIANCA MOREIRA TERCEIRO"/>
    <n v="17283"/>
    <s v="SARAH DE SOUSA PEREIRA"/>
    <x v="1"/>
    <s v="PEDIU PARA LIGAR EM OUTRO MOMENTO"/>
    <s v="AGENDAMENTO"/>
    <x v="2"/>
    <m/>
    <m/>
    <n v="11949549980"/>
    <n v="11949549980"/>
    <d v="2022-04-19T16:00:00"/>
    <s v="Cacau_CC_18.04"/>
    <n v="165038443370640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9"/>
    <n v="0.54722222222222217"/>
    <d v="1899-12-30T00:01:26"/>
    <x v="1"/>
    <x v="3"/>
    <s v="13"/>
    <x v="1"/>
    <x v="1"/>
    <n v="8762748"/>
    <n v="27637910"/>
    <d v="2022-04-19T13:08:02"/>
    <d v="2022-04-19T13:09:28"/>
    <x v="0"/>
    <s v="SILVIO ANTONIO RIBEIRO BRUZACA JUNIOR"/>
    <n v="17286"/>
    <s v="SARAH DE SOUSA PEREIRA"/>
    <x v="1"/>
    <s v="CLIENTE VAI ANALISAR A PROPOSTA"/>
    <s v="AGENDAMENTO"/>
    <x v="5"/>
    <m/>
    <m/>
    <n v="13978243518"/>
    <n v="13978243518"/>
    <d v="2022-04-26T13:39:00"/>
    <s v="Cacau_CC_18.04"/>
    <n v="165038445670720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20"/>
    <n v="0.77222222222222225"/>
    <d v="1899-12-30T00:11:31"/>
    <x v="1"/>
    <x v="4"/>
    <s v="12"/>
    <x v="1"/>
    <x v="1"/>
    <n v="8875339"/>
    <n v="26463263"/>
    <d v="2022-04-20T18:32:56"/>
    <d v="2022-04-20T18:44:27"/>
    <x v="0"/>
    <s v="SILVIO ANTONIO RIBEIRO BRUZACA JUNIOR"/>
    <n v="17286"/>
    <s v="SARAH DE SOUSA PEREIRA"/>
    <x v="0"/>
    <s v="CONFIRMOU PRESENÇA NA LOJA"/>
    <s v="ACEITE"/>
    <x v="0"/>
    <m/>
    <m/>
    <n v="12981517439"/>
    <m/>
    <m/>
    <s v="Cacau_CC_12.04"/>
    <n v="1.65049032621418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20"/>
    <n v="0.78333333333333333"/>
    <d v="1899-12-30T00:05:30"/>
    <x v="1"/>
    <x v="4"/>
    <s v="44"/>
    <x v="6"/>
    <x v="0"/>
    <n v="8876315"/>
    <n v="27637897"/>
    <d v="2022-04-20T18:48:06"/>
    <d v="2022-04-20T18:53:36"/>
    <x v="0"/>
    <s v="SILVIO ANTONIO RIBEIRO BRUZACA JUNIOR"/>
    <n v="17286"/>
    <s v="SARAH DE SOUSA PEREIRA"/>
    <x v="0"/>
    <s v="CONFIRMOU PRESENÇA NA LOJA"/>
    <s v="ACEITE"/>
    <x v="0"/>
    <m/>
    <m/>
    <n v="44998943811"/>
    <m/>
    <m/>
    <s v="Cacau_CC_18.04"/>
    <n v="1.65049127222284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21"/>
    <n v="0.79999999999999993"/>
    <d v="1899-12-30T00:05:00"/>
    <x v="1"/>
    <x v="4"/>
    <s v="19"/>
    <x v="1"/>
    <x v="1"/>
    <n v="8877232"/>
    <n v="27201916"/>
    <d v="2022-04-20T19:12:55"/>
    <d v="2022-04-20T19:17:55"/>
    <x v="0"/>
    <s v="SILVIO ANTONIO RIBEIRO BRUZACA JUNIOR"/>
    <n v="17286"/>
    <s v="SARAH DE SOUSA PEREIRA"/>
    <x v="0"/>
    <s v="CONFIRMOU PRESENÇA NA LOJA"/>
    <s v="ACEITE"/>
    <x v="0"/>
    <m/>
    <m/>
    <n v="19989524354"/>
    <m/>
    <m/>
    <s v="Cacau_CC_13.04"/>
    <n v="1.65049272723111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24"/>
    <n v="0.47916666666666669"/>
    <d v="1899-12-30T00:04:55"/>
    <x v="2"/>
    <x v="3"/>
    <s v="11"/>
    <x v="1"/>
    <x v="1"/>
    <n v="8748745"/>
    <n v="27201982"/>
    <d v="2022-04-19T11:30:30"/>
    <d v="2022-04-19T11:35:25"/>
    <x v="0"/>
    <s v="ANA CAROLLYNE DA CRUZ MIRANDA"/>
    <n v="17281"/>
    <s v="SARAH DE SOUSA PEREIRA"/>
    <x v="0"/>
    <s v="CONFIRMOU PRESENÇA NA LOJA"/>
    <s v="ACEITE"/>
    <x v="0"/>
    <m/>
    <m/>
    <n v="11952440141"/>
    <m/>
    <m/>
    <s v="Cacau_CC_13.04"/>
    <n v="165037862346917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7"/>
    <n v="0.52013888888888882"/>
    <d v="1899-12-30T00:00:55"/>
    <x v="2"/>
    <x v="3"/>
    <s v="48"/>
    <x v="0"/>
    <x v="0"/>
    <n v="8757253"/>
    <n v="25724444"/>
    <d v="2022-04-19T12:29:36"/>
    <d v="2022-04-19T12:30:31"/>
    <x v="0"/>
    <s v="ANA CAROLLYNE DA CRUZ MIRANDA"/>
    <n v="17281"/>
    <s v="SARAH DE SOUSA PEREIRA"/>
    <x v="0"/>
    <s v="CONFIRMOU PRESENÇA NA LOJA"/>
    <s v="ACEITE"/>
    <x v="0"/>
    <m/>
    <m/>
    <n v="48991349184"/>
    <m/>
    <m/>
    <s v="Cacau_CC_11.04"/>
    <n v="165038214760194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8"/>
    <n v="0.53263888888888888"/>
    <d v="1899-12-30T00:02:19"/>
    <x v="0"/>
    <x v="3"/>
    <s v="48"/>
    <x v="0"/>
    <x v="0"/>
    <n v="8759917"/>
    <n v="25724568"/>
    <d v="2022-04-19T12:47:12"/>
    <d v="2022-04-19T12:49:31"/>
    <x v="0"/>
    <s v="BIANCA MOREIRA TERCEIRO"/>
    <n v="17283"/>
    <s v="SARAH DE SOUSA PEREIRA"/>
    <x v="0"/>
    <s v="CONFIRMOU PRESENÇA NA LOJA"/>
    <s v="ACEITE"/>
    <x v="0"/>
    <m/>
    <m/>
    <n v="48999318408"/>
    <m/>
    <m/>
    <s v="Cacau_CC_11.04"/>
    <n v="165038321265833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0"/>
    <n v="0.57986111111111105"/>
    <d v="1899-12-30T00:03:59"/>
    <x v="2"/>
    <x v="3"/>
    <s v="19"/>
    <x v="1"/>
    <x v="1"/>
    <n v="8768145"/>
    <n v="27202024"/>
    <d v="2022-04-19T13:55:22"/>
    <d v="2022-04-19T13:59:21"/>
    <x v="0"/>
    <s v="ANA CAROLLYNE DA CRUZ MIRANDA"/>
    <n v="17281"/>
    <s v="SARAH DE SOUSA PEREIRA"/>
    <x v="0"/>
    <s v="CONFIRMOU PRESENÇA NA LOJA"/>
    <s v="ACEITE"/>
    <x v="0"/>
    <m/>
    <m/>
    <n v="19995379650"/>
    <m/>
    <m/>
    <s v="Cacau_CC_13.04"/>
    <n v="165038730079477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2"/>
    <n v="0.61875000000000002"/>
    <d v="1899-12-30T00:02:21"/>
    <x v="1"/>
    <x v="3"/>
    <s v="11"/>
    <x v="1"/>
    <x v="1"/>
    <n v="8774084"/>
    <n v="23413804"/>
    <d v="2022-04-19T14:51:55"/>
    <d v="2022-04-19T14:54:16"/>
    <x v="0"/>
    <s v="SILVIO ANTONIO RIBEIRO BRUZACA JUNIOR"/>
    <n v="17286"/>
    <s v="SARAH DE SOUSA PEREIRA"/>
    <x v="0"/>
    <s v="CONFIRMOU PRESENÇA NA LOJA"/>
    <s v="ACEITE"/>
    <x v="0"/>
    <m/>
    <m/>
    <n v="11993592455"/>
    <m/>
    <m/>
    <s v="Cacau_CC_21.03"/>
    <n v="165039069388291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3"/>
    <n v="0.64444444444444449"/>
    <d v="1899-12-30T00:01:35"/>
    <x v="2"/>
    <x v="4"/>
    <s v="11"/>
    <x v="1"/>
    <x v="1"/>
    <n v="8858461"/>
    <n v="25449616"/>
    <d v="2022-04-20T15:28:39"/>
    <d v="2022-04-20T15:30:14"/>
    <x v="0"/>
    <s v="ANA CAROLLYNE DA CRUZ MIRANDA"/>
    <n v="17281"/>
    <s v="SARAH DE SOUSA PEREIRA"/>
    <x v="0"/>
    <s v="CONFIRMOU PRESENÇA NA LOJA"/>
    <s v="ACEITE"/>
    <x v="0"/>
    <m/>
    <m/>
    <n v="11997393857"/>
    <m/>
    <m/>
    <s v="Cacau_CC_06.04"/>
    <n v="165047901788212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9"/>
    <n v="0.77013888888888893"/>
    <d v="1899-12-30T00:05:54"/>
    <x v="2"/>
    <x v="4"/>
    <s v="16"/>
    <x v="1"/>
    <x v="1"/>
    <n v="8875098"/>
    <n v="28790226"/>
    <d v="2022-04-20T18:29:57"/>
    <d v="2022-04-20T18:35:51"/>
    <x v="0"/>
    <s v="ANA CAROLLYNE DA CRUZ MIRANDA"/>
    <n v="17281"/>
    <s v="SARAH DE SOUSA PEREIRA"/>
    <x v="0"/>
    <s v="CONFIRMOU PRESENÇA NA LOJA"/>
    <s v="ACEITE"/>
    <x v="0"/>
    <m/>
    <m/>
    <n v="16993339319"/>
    <m/>
    <m/>
    <s v="Cacau_CC_20.04"/>
    <n v="1.65049018021301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21"/>
    <n v="0.7993055555555556"/>
    <d v="1899-12-30T00:04:13"/>
    <x v="1"/>
    <x v="3"/>
    <s v="19"/>
    <x v="1"/>
    <x v="1"/>
    <n v="8797237"/>
    <n v="27637776"/>
    <d v="2022-04-19T19:11:55"/>
    <d v="2022-04-19T19:16:08"/>
    <x v="0"/>
    <s v="SILVIO ANTONIO RIBEIRO BRUZACA JUNIOR"/>
    <n v="17286"/>
    <s v="SARAH DE SOUSA PEREIRA"/>
    <x v="0"/>
    <s v="CONFIRMOU PRESENÇA NA LOJA"/>
    <s v="ACEITE"/>
    <x v="0"/>
    <m/>
    <m/>
    <n v="19996439977"/>
    <m/>
    <m/>
    <s v="Cacau_CC_18.04"/>
    <n v="1.65040630223715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"/>
    <n v="0.37013888888888885"/>
    <d v="1899-12-30T00:05:11"/>
    <x v="0"/>
    <x v="4"/>
    <s v="18"/>
    <x v="1"/>
    <x v="1"/>
    <n v="8805069"/>
    <n v="25426132"/>
    <d v="2022-04-20T08:53:43"/>
    <d v="2022-04-20T08:58:54"/>
    <x v="0"/>
    <s v="BIANCA MOREIRA TERCEIRO"/>
    <n v="17283"/>
    <s v="SARAH DE SOUSA PEREIRA"/>
    <x v="0"/>
    <s v="CONFIRMOU PRESENÇA NA LOJA"/>
    <s v="ACEITE"/>
    <x v="0"/>
    <m/>
    <m/>
    <n v="18996586867"/>
    <m/>
    <m/>
    <s v="Cacau_CC_04.04"/>
    <n v="165045560950114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9"/>
    <n v="0.55277777777777781"/>
    <d v="1899-12-30T00:11:25"/>
    <x v="1"/>
    <x v="4"/>
    <s v="13"/>
    <x v="1"/>
    <x v="1"/>
    <n v="8843818"/>
    <n v="25536853"/>
    <d v="2022-04-20T13:16:06"/>
    <d v="2022-04-20T13:27:31"/>
    <x v="0"/>
    <s v="SILVIO ANTONIO RIBEIRO BRUZACA JUNIOR"/>
    <n v="17286"/>
    <s v="SARAH DE SOUSA PEREIRA"/>
    <x v="0"/>
    <s v="CONFIRMOU PRESENÇA NA LOJA"/>
    <s v="ACEITE"/>
    <x v="0"/>
    <m/>
    <m/>
    <n v="13997252030"/>
    <m/>
    <m/>
    <s v="Cacau_CC_08.04"/>
    <n v="165047134757287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1"/>
    <n v="0.58472222222222225"/>
    <d v="1899-12-30T00:04:43"/>
    <x v="0"/>
    <x v="4"/>
    <s v="14"/>
    <x v="1"/>
    <x v="1"/>
    <n v="8849113"/>
    <n v="27201862"/>
    <d v="2022-04-20T14:02:16"/>
    <d v="2022-04-20T14:06:59"/>
    <x v="0"/>
    <s v="BIANCA MOREIRA TERCEIRO"/>
    <n v="17283"/>
    <s v="SARAH DE SOUSA PEREIRA"/>
    <x v="0"/>
    <s v="CONFIRMOU PRESENÇA NA LOJA"/>
    <s v="ACEITE"/>
    <x v="0"/>
    <m/>
    <m/>
    <n v="14999021320"/>
    <m/>
    <m/>
    <s v="Cacau_CC_13.04"/>
    <n v="165047409664381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2"/>
    <n v="0.61736111111111114"/>
    <d v="1899-12-30T00:09:45"/>
    <x v="1"/>
    <x v="4"/>
    <s v="13"/>
    <x v="1"/>
    <x v="1"/>
    <n v="8854802"/>
    <n v="28790039"/>
    <d v="2022-04-20T14:49:27"/>
    <d v="2022-04-20T14:59:12"/>
    <x v="0"/>
    <s v="SILVIO ANTONIO RIBEIRO BRUZACA JUNIOR"/>
    <n v="17286"/>
    <s v="SARAH DE SOUSA PEREIRA"/>
    <x v="0"/>
    <s v="CONFIRMOU PRESENÇA NA LOJA"/>
    <s v="ACEITE"/>
    <x v="0"/>
    <m/>
    <m/>
    <n v="13996416942"/>
    <m/>
    <m/>
    <s v="Cacau_CC_20.04"/>
    <n v="165047695271481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5"/>
    <n v="0.6694444444444444"/>
    <d v="1899-12-30T00:07:03"/>
    <x v="1"/>
    <x v="3"/>
    <s v="13"/>
    <x v="1"/>
    <x v="1"/>
    <n v="8781501"/>
    <n v="27637743"/>
    <d v="2022-04-19T16:04:17"/>
    <d v="2022-04-19T16:11:20"/>
    <x v="0"/>
    <s v="SILVIO ANTONIO RIBEIRO BRUZACA JUNIOR"/>
    <n v="17286"/>
    <s v="SARAH DE SOUSA PEREIRA"/>
    <x v="0"/>
    <s v="CONFIRMOU PRESENÇA NA LOJA"/>
    <s v="ACEITE"/>
    <x v="0"/>
    <m/>
    <m/>
    <n v="13996108479"/>
    <m/>
    <m/>
    <s v="Cacau_CC_18.04"/>
    <n v="1.65039504313292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6"/>
    <n v="0.69166666666666676"/>
    <d v="1899-12-30T00:08:02"/>
    <x v="1"/>
    <x v="3"/>
    <s v="55"/>
    <x v="2"/>
    <x v="0"/>
    <n v="8784922"/>
    <n v="25724649"/>
    <d v="2022-04-19T16:36:05"/>
    <d v="2022-04-19T16:44:07"/>
    <x v="0"/>
    <s v="SILVIO ANTONIO RIBEIRO BRUZACA JUNIOR"/>
    <n v="17286"/>
    <s v="SARAH DE SOUSA PEREIRA"/>
    <x v="0"/>
    <s v="CONFIRMOU PRESENÇA NA LOJA"/>
    <s v="ACEITE"/>
    <x v="0"/>
    <m/>
    <m/>
    <n v="55996952887"/>
    <m/>
    <m/>
    <s v="Cacau_CC_11.04"/>
    <n v="1.65039695316064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20"/>
    <n v="0.7729166666666667"/>
    <d v="1899-12-30T00:02:48"/>
    <x v="2"/>
    <x v="3"/>
    <s v="15"/>
    <x v="1"/>
    <x v="1"/>
    <n v="8795163"/>
    <n v="28772354"/>
    <d v="2022-04-19T18:33:56"/>
    <d v="2022-04-19T18:36:44"/>
    <x v="0"/>
    <s v="ANA CAROLLYNE DA CRUZ MIRANDA"/>
    <n v="17281"/>
    <s v="SARAH DE SOUSA PEREIRA"/>
    <x v="0"/>
    <s v="CONFIRMOU PRESENÇA NA LOJA"/>
    <s v="ACEITE"/>
    <x v="0"/>
    <m/>
    <m/>
    <n v="15974045371"/>
    <m/>
    <m/>
    <s v="Cacau_CC_19.04"/>
    <n v="1.6504039912268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4"/>
    <n v="0.43124999999999997"/>
    <d v="1899-12-30T00:06:11"/>
    <x v="0"/>
    <x v="4"/>
    <s v="47"/>
    <x v="0"/>
    <x v="0"/>
    <n v="8818709"/>
    <n v="27637697"/>
    <d v="2022-04-20T10:21:36"/>
    <d v="2022-04-20T10:27:47"/>
    <x v="0"/>
    <s v="BIANCA MOREIRA TERCEIRO"/>
    <n v="17283"/>
    <s v="SARAH DE SOUSA PEREIRA"/>
    <x v="0"/>
    <s v="CONFIRMOU PRESENÇA NA LOJA"/>
    <s v="ACEITE"/>
    <x v="0"/>
    <m/>
    <m/>
    <n v="47999075041"/>
    <m/>
    <m/>
    <s v="Cacau_CC_18.04"/>
    <n v="165046088420501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0"/>
    <n v="0.5805555555555556"/>
    <d v="1899-12-30T00:07:41"/>
    <x v="2"/>
    <x v="4"/>
    <s v="11"/>
    <x v="1"/>
    <x v="1"/>
    <n v="8848478"/>
    <n v="27231057"/>
    <d v="2022-04-20T13:56:12"/>
    <d v="2022-04-20T14:03:53"/>
    <x v="0"/>
    <s v="ANA CAROLLYNE DA CRUZ MIRANDA"/>
    <n v="17281"/>
    <s v="SARAH DE SOUSA PEREIRA"/>
    <x v="0"/>
    <s v="CONFIRMOU PRESENÇA NA LOJA"/>
    <s v="ACEITE"/>
    <x v="0"/>
    <m/>
    <m/>
    <n v="11985904460"/>
    <m/>
    <m/>
    <s v="Cacau_CC_14.04"/>
    <n v="165047372263587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3"/>
    <n v="0.39861111111111108"/>
    <d v="1899-12-30T00:06:39"/>
    <x v="0"/>
    <x v="4"/>
    <s v="11"/>
    <x v="1"/>
    <x v="1"/>
    <n v="8811242"/>
    <n v="27637900"/>
    <d v="2022-04-20T09:34:24"/>
    <d v="2022-04-20T09:41:03"/>
    <x v="0"/>
    <s v="BIANCA MOREIRA TERCEIRO"/>
    <n v="17283"/>
    <s v="SARAH DE SOUSA PEREIRA"/>
    <x v="0"/>
    <s v="CONFIRMOU PRESENÇA NA LOJA"/>
    <s v="ACEITE"/>
    <x v="0"/>
    <m/>
    <m/>
    <n v="11972680051"/>
    <m/>
    <m/>
    <s v="Cacau_CC_18.04"/>
    <n v="165045804782634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9"/>
    <n v="0.55902777777777779"/>
    <d v="1899-12-30T00:04:53"/>
    <x v="0"/>
    <x v="4"/>
    <s v="19"/>
    <x v="1"/>
    <x v="1"/>
    <n v="8845070"/>
    <n v="27637590"/>
    <d v="2022-04-20T13:25:01"/>
    <d v="2022-04-20T13:29:54"/>
    <x v="0"/>
    <s v="BIANCA MOREIRA TERCEIRO"/>
    <n v="17283"/>
    <s v="SARAH DE SOUSA PEREIRA"/>
    <x v="0"/>
    <s v="CONFIRMOU PRESENÇA NA LOJA"/>
    <s v="ACEITE"/>
    <x v="0"/>
    <m/>
    <m/>
    <n v="19995029501"/>
    <m/>
    <m/>
    <s v="Cacau_CC_18.04"/>
    <n v="165047188759200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1"/>
    <n v="0.5854166666666667"/>
    <d v="1899-12-30T00:02:54"/>
    <x v="2"/>
    <x v="4"/>
    <s v="16"/>
    <x v="1"/>
    <x v="1"/>
    <n v="8849338"/>
    <n v="25536965"/>
    <d v="2022-04-20T14:03:54"/>
    <d v="2022-04-20T14:06:48"/>
    <x v="0"/>
    <s v="ANA CAROLLYNE DA CRUZ MIRANDA"/>
    <n v="17281"/>
    <s v="SARAH DE SOUSA PEREIRA"/>
    <x v="0"/>
    <s v="CONFIRMOU PRESENÇA NA LOJA"/>
    <s v="ACEITE"/>
    <x v="0"/>
    <m/>
    <m/>
    <n v="16994457045"/>
    <m/>
    <m/>
    <s v="Cacau_CC_08.04"/>
    <n v="165047398064126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1"/>
    <n v="0.58958333333333335"/>
    <d v="1899-12-30T00:13:37"/>
    <x v="1"/>
    <x v="4"/>
    <s v="19"/>
    <x v="1"/>
    <x v="1"/>
    <n v="8850177"/>
    <n v="27230932"/>
    <d v="2022-04-20T14:09:54"/>
    <d v="2022-04-20T14:23:31"/>
    <x v="0"/>
    <s v="SILVIO ANTONIO RIBEIRO BRUZACA JUNIOR"/>
    <n v="17286"/>
    <s v="SARAH DE SOUSA PEREIRA"/>
    <x v="0"/>
    <s v="CONFIRMOU PRESENÇA NA LOJA"/>
    <s v="ACEITE"/>
    <x v="0"/>
    <m/>
    <m/>
    <n v="19984475130"/>
    <m/>
    <m/>
    <s v="Cacau_CC_14.04"/>
    <n v="165047458165480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3"/>
    <n v="0.63680555555555551"/>
    <d v="1899-12-30T00:11:21"/>
    <x v="2"/>
    <x v="4"/>
    <s v="11"/>
    <x v="1"/>
    <x v="1"/>
    <n v="8857241"/>
    <n v="27637621"/>
    <d v="2022-04-20T15:17:16"/>
    <d v="2022-04-20T15:28:37"/>
    <x v="0"/>
    <s v="ANA CAROLLYNE DA CRUZ MIRANDA"/>
    <n v="17281"/>
    <s v="SARAH DE SOUSA PEREIRA"/>
    <x v="0"/>
    <s v="CONFIRMOU PRESENÇA NA LOJA"/>
    <s v="ACEITE"/>
    <x v="0"/>
    <m/>
    <m/>
    <n v="11948668013"/>
    <m/>
    <m/>
    <s v="Cacau_CC_18.04"/>
    <n v="165047861482334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2"/>
    <n v="0.38263888888888892"/>
    <d v="1899-12-30T00:05:08"/>
    <x v="0"/>
    <x v="3"/>
    <s v="55"/>
    <x v="2"/>
    <x v="0"/>
    <n v="8730506"/>
    <n v="23618732"/>
    <d v="2022-04-19T09:11:52"/>
    <d v="2022-04-19T09:17:00"/>
    <x v="0"/>
    <s v="BIANCA MOREIRA TERCEIRO"/>
    <n v="17283"/>
    <s v="SARAH DE SOUSA PEREIRA"/>
    <x v="0"/>
    <s v="CONFIRMOU PRESENÇA NA LOJA"/>
    <s v="ACEITE"/>
    <x v="0"/>
    <m/>
    <m/>
    <n v="55991844607"/>
    <m/>
    <m/>
    <s v="Cacau_CC_23.03"/>
    <n v="165037029460424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3"/>
    <n v="0.63055555555555554"/>
    <d v="1899-12-30T00:03:11"/>
    <x v="2"/>
    <x v="3"/>
    <s v="13"/>
    <x v="1"/>
    <x v="1"/>
    <n v="8775324"/>
    <n v="25462143"/>
    <d v="2022-04-19T15:08:21"/>
    <d v="2022-04-19T15:11:32"/>
    <x v="0"/>
    <s v="ANA CAROLLYNE DA CRUZ MIRANDA"/>
    <n v="17281"/>
    <s v="SARAH DE SOUSA PEREIRA"/>
    <x v="0"/>
    <s v="CONFIRMOU PRESENÇA NA LOJA"/>
    <s v="ACEITE"/>
    <x v="0"/>
    <m/>
    <m/>
    <n v="13998085829"/>
    <m/>
    <m/>
    <s v="Cacau_CC_07.04"/>
    <n v="165039167895442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6"/>
    <n v="0.70000000000000007"/>
    <d v="1899-12-30T00:07:20"/>
    <x v="2"/>
    <x v="3"/>
    <s v="13"/>
    <x v="1"/>
    <x v="1"/>
    <n v="8786179"/>
    <n v="27230949"/>
    <d v="2022-04-19T16:48:33"/>
    <d v="2022-04-19T16:55:53"/>
    <x v="0"/>
    <s v="ANA CAROLLYNE DA CRUZ MIRANDA"/>
    <n v="17281"/>
    <s v="SARAH DE SOUSA PEREIRA"/>
    <x v="0"/>
    <s v="CONFIRMOU PRESENÇA NA LOJA"/>
    <s v="ACEITE"/>
    <x v="0"/>
    <m/>
    <m/>
    <n v="13996268777"/>
    <m/>
    <m/>
    <s v="Cacau_CC_14.04"/>
    <m/>
    <s v="Consulta De Cliente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9"/>
    <n v="0.75763888888888886"/>
    <d v="1899-12-30T00:05:17"/>
    <x v="2"/>
    <x v="3"/>
    <s v="47"/>
    <x v="0"/>
    <x v="0"/>
    <n v="8793336"/>
    <n v="24161131"/>
    <d v="2022-04-19T18:11:45"/>
    <d v="2022-04-19T18:17:02"/>
    <x v="0"/>
    <s v="ANA CAROLLYNE DA CRUZ MIRANDA"/>
    <n v="17281"/>
    <s v="SARAH DE SOUSA PEREIRA"/>
    <x v="0"/>
    <s v="CONFIRMOU PRESENÇA NA LOJA"/>
    <s v="ACEITE"/>
    <x v="0"/>
    <m/>
    <m/>
    <n v="47992107922"/>
    <m/>
    <m/>
    <s v="Cacau_CC_29.03"/>
    <n v="1.65040268221694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4"/>
    <n v="0.43541666666666662"/>
    <d v="1899-12-30T00:01:37"/>
    <x v="0"/>
    <x v="4"/>
    <s v="53"/>
    <x v="2"/>
    <x v="0"/>
    <n v="8819651"/>
    <n v="27637840"/>
    <d v="2022-04-20T10:27:48"/>
    <d v="2022-04-20T10:29:25"/>
    <x v="0"/>
    <s v="BIANCA MOREIRA TERCEIRO"/>
    <n v="17283"/>
    <s v="SARAH DE SOUSA PEREIRA"/>
    <x v="0"/>
    <s v="CONFIRMOU PRESENÇA NA LOJA"/>
    <s v="ACEITE"/>
    <x v="0"/>
    <m/>
    <m/>
    <n v="53984436454"/>
    <m/>
    <m/>
    <s v="Cacau_CC_18.04"/>
    <n v="165046112921621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6"/>
    <n v="0.70763888888888893"/>
    <d v="1899-12-30T00:05:34"/>
    <x v="1"/>
    <x v="3"/>
    <s v="13"/>
    <x v="1"/>
    <x v="1"/>
    <n v="8787148"/>
    <n v="23413695"/>
    <d v="2022-04-19T16:59:29"/>
    <d v="2022-04-19T17:05:03"/>
    <x v="0"/>
    <s v="SILVIO ANTONIO RIBEIRO BRUZACA JUNIOR"/>
    <n v="17286"/>
    <s v="SARAH DE SOUSA PEREIRA"/>
    <x v="0"/>
    <s v="CONFIRMOU PRESENÇA NA LOJA"/>
    <s v="ACEITE"/>
    <x v="0"/>
    <m/>
    <m/>
    <n v="13996331089"/>
    <m/>
    <m/>
    <s v="Cacau_CC_21.03"/>
    <n v="1.65039834418073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0"/>
    <n v="0.34930555555555554"/>
    <d v="1899-12-30T00:05:46"/>
    <x v="0"/>
    <x v="4"/>
    <s v="11"/>
    <x v="1"/>
    <x v="1"/>
    <n v="8804363"/>
    <n v="25536755"/>
    <d v="2022-04-20T08:23:25"/>
    <d v="2022-04-20T08:29:11"/>
    <x v="0"/>
    <s v="BIANCA MOREIRA TERCEIRO"/>
    <n v="17283"/>
    <s v="SARAH DE SOUSA PEREIRA"/>
    <x v="0"/>
    <s v="CONFIRMOU PRESENÇA NA LOJA"/>
    <s v="ACEITE"/>
    <x v="0"/>
    <m/>
    <m/>
    <n v="11933410943"/>
    <m/>
    <m/>
    <s v="Cacau_CC_08.04"/>
    <n v="165045379025424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"/>
    <n v="0.35486111111111113"/>
    <d v="1899-12-30T00:19:21"/>
    <x v="0"/>
    <x v="4"/>
    <s v="14"/>
    <x v="1"/>
    <x v="1"/>
    <n v="8804369"/>
    <n v="27637630"/>
    <d v="2022-04-20T08:31:06"/>
    <d v="2022-04-20T08:50:27"/>
    <x v="0"/>
    <s v="BIANCA MOREIRA TERCEIRO"/>
    <n v="17283"/>
    <s v="SARAH DE SOUSA PEREIRA"/>
    <x v="0"/>
    <s v="CONFIRMOU PRESENÇA NA LOJA"/>
    <s v="ACEITE"/>
    <x v="0"/>
    <m/>
    <m/>
    <n v="14998038474"/>
    <m/>
    <m/>
    <s v="Cacau_CC_18.04"/>
    <n v="165045424634484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3"/>
    <n v="0.40486111111111112"/>
    <d v="1899-12-30T00:03:12"/>
    <x v="0"/>
    <x v="4"/>
    <s v="19"/>
    <x v="1"/>
    <x v="1"/>
    <n v="8812686"/>
    <n v="27637530"/>
    <d v="2022-04-20T09:43:06"/>
    <d v="2022-04-20T09:46:18"/>
    <x v="0"/>
    <s v="BIANCA MOREIRA TERCEIRO"/>
    <n v="17283"/>
    <s v="SARAH DE SOUSA PEREIRA"/>
    <x v="0"/>
    <s v="CONFIRMOU PRESENÇA NA LOJA"/>
    <s v="ACEITE"/>
    <x v="0"/>
    <m/>
    <m/>
    <n v="19991456906"/>
    <m/>
    <m/>
    <s v="Cacau_CC_18.04"/>
    <n v="165045857292414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3"/>
    <n v="0.41250000000000003"/>
    <d v="1899-12-30T00:06:29"/>
    <x v="0"/>
    <x v="4"/>
    <s v="11"/>
    <x v="1"/>
    <x v="1"/>
    <n v="8814495"/>
    <n v="24165812"/>
    <d v="2022-04-20T09:54:06"/>
    <d v="2022-04-20T10:00:35"/>
    <x v="0"/>
    <s v="BIANCA MOREIRA TERCEIRO"/>
    <n v="17283"/>
    <s v="SARAH DE SOUSA PEREIRA"/>
    <x v="0"/>
    <s v="CONFIRMOU PRESENÇA NA LOJA"/>
    <s v="ACEITE"/>
    <x v="0"/>
    <m/>
    <m/>
    <n v="11973851495"/>
    <m/>
    <m/>
    <s v="Cacau_CC_30.03"/>
    <n v="165045923212087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8"/>
    <n v="0.52847222222222223"/>
    <d v="1899-12-30T00:03:44"/>
    <x v="0"/>
    <x v="4"/>
    <s v="11"/>
    <x v="1"/>
    <x v="1"/>
    <n v="8838713"/>
    <n v="25724845"/>
    <d v="2022-04-20T12:41:15"/>
    <d v="2022-04-20T12:44:59"/>
    <x v="0"/>
    <s v="BIANCA MOREIRA TERCEIRO"/>
    <n v="17283"/>
    <s v="SARAH DE SOUSA PEREIRA"/>
    <x v="0"/>
    <s v="CONFIRMOU PRESENÇA NA LOJA"/>
    <s v="ACEITE"/>
    <x v="0"/>
    <m/>
    <m/>
    <n v="11912176150"/>
    <m/>
    <m/>
    <s v="Cacau_CC_11.04"/>
    <n v="165046925049908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2"/>
    <n v="0.60763888888888895"/>
    <d v="1899-12-30T00:01:53"/>
    <x v="2"/>
    <x v="4"/>
    <s v="11"/>
    <x v="1"/>
    <x v="1"/>
    <n v="8853526"/>
    <n v="28772321"/>
    <d v="2022-04-20T14:35:10"/>
    <d v="2022-04-20T14:37:03"/>
    <x v="0"/>
    <s v="ANA CAROLLYNE DA CRUZ MIRANDA"/>
    <n v="17281"/>
    <s v="SARAH DE SOUSA PEREIRA"/>
    <x v="0"/>
    <s v="CONFIRMOU PRESENÇA NA LOJA"/>
    <s v="ACEITE"/>
    <x v="0"/>
    <m/>
    <m/>
    <n v="11937151500"/>
    <m/>
    <m/>
    <s v="Cacau_CC_19.04"/>
    <n v="165047590568240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3"/>
    <n v="0.62986111111111109"/>
    <d v="1899-12-30T00:01:49"/>
    <x v="2"/>
    <x v="4"/>
    <s v="13"/>
    <x v="1"/>
    <x v="1"/>
    <n v="8856347"/>
    <n v="28772343"/>
    <d v="2022-04-20T15:07:43"/>
    <d v="2022-04-20T15:09:32"/>
    <x v="0"/>
    <s v="ANA CAROLLYNE DA CRUZ MIRANDA"/>
    <n v="17281"/>
    <s v="SARAH DE SOUSA PEREIRA"/>
    <x v="0"/>
    <s v="CONFIRMOU PRESENÇA NA LOJA"/>
    <s v="ACEITE"/>
    <x v="0"/>
    <m/>
    <m/>
    <n v="13981639898"/>
    <m/>
    <m/>
    <s v="Cacau_CC_19.04"/>
    <n v="165047775975245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3"/>
    <n v="0.63958333333333328"/>
    <d v="1899-12-30T00:07:19"/>
    <x v="1"/>
    <x v="4"/>
    <s v="11"/>
    <x v="1"/>
    <x v="1"/>
    <n v="8857648"/>
    <n v="27231059"/>
    <d v="2022-04-20T15:21:27"/>
    <d v="2022-04-20T15:28:46"/>
    <x v="0"/>
    <s v="SILVIO ANTONIO RIBEIRO BRUZACA JUNIOR"/>
    <n v="17286"/>
    <s v="SARAH DE SOUSA PEREIRA"/>
    <x v="0"/>
    <s v="CONFIRMOU PRESENÇA NA LOJA"/>
    <s v="ACEITE"/>
    <x v="0"/>
    <m/>
    <m/>
    <n v="11978432695"/>
    <m/>
    <m/>
    <s v="Cacau_CC_14.04"/>
    <n v="165047885686173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4"/>
    <n v="0.6479166666666667"/>
    <d v="1899-12-30T00:04:42"/>
    <x v="2"/>
    <x v="4"/>
    <s v="16"/>
    <x v="1"/>
    <x v="1"/>
    <n v="8859039"/>
    <n v="27637612"/>
    <d v="2022-04-20T15:33:56"/>
    <d v="2022-04-20T15:38:38"/>
    <x v="0"/>
    <s v="ANA CAROLLYNE DA CRUZ MIRANDA"/>
    <n v="17281"/>
    <s v="SARAH DE SOUSA PEREIRA"/>
    <x v="0"/>
    <s v="CONFIRMOU PRESENÇA NA LOJA"/>
    <s v="ACEITE"/>
    <x v="0"/>
    <m/>
    <m/>
    <n v="16997449695"/>
    <m/>
    <m/>
    <s v="Cacau_CC_18.04"/>
    <n v="165047961796436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5"/>
    <n v="0.4375"/>
    <d v="1899-12-30T00:04:06"/>
    <x v="0"/>
    <x v="4"/>
    <s v="11"/>
    <x v="1"/>
    <x v="1"/>
    <n v="8820025"/>
    <n v="25426426"/>
    <d v="2022-04-20T10:30:14"/>
    <d v="2022-04-20T10:34:20"/>
    <x v="0"/>
    <s v="BIANCA MOREIRA TERCEIRO"/>
    <n v="17283"/>
    <s v="SARAH DE SOUSA PEREIRA"/>
    <x v="0"/>
    <s v="CONFIRMOU PRESENÇA NA LOJA"/>
    <s v="ACEITE"/>
    <x v="0"/>
    <m/>
    <m/>
    <n v="11974956112"/>
    <m/>
    <m/>
    <s v="Cacau_CC_05.04"/>
    <n v="165046140322873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0"/>
    <n v="0.56527777777777777"/>
    <d v="1899-12-30T00:05:13"/>
    <x v="0"/>
    <x v="4"/>
    <s v="12"/>
    <x v="1"/>
    <x v="1"/>
    <n v="8846272"/>
    <n v="25724736"/>
    <d v="2022-04-20T13:34:29"/>
    <d v="2022-04-20T13:39:42"/>
    <x v="0"/>
    <s v="BIANCA MOREIRA TERCEIRO"/>
    <n v="17283"/>
    <s v="SARAH DE SOUSA PEREIRA"/>
    <x v="0"/>
    <s v="CONFIRMOU PRESENÇA NA LOJA"/>
    <s v="ACEITE"/>
    <x v="0"/>
    <m/>
    <m/>
    <n v="12988874067"/>
    <m/>
    <m/>
    <s v="Cacau_CC_11.04"/>
    <n v="165047244761010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2"/>
    <n v="0.61805555555555558"/>
    <d v="1899-12-30T00:05:18"/>
    <x v="2"/>
    <x v="4"/>
    <s v="19"/>
    <x v="1"/>
    <x v="1"/>
    <n v="8854957"/>
    <n v="28790050"/>
    <d v="2022-04-20T14:50:48"/>
    <d v="2022-04-20T14:56:06"/>
    <x v="0"/>
    <s v="ANA CAROLLYNE DA CRUZ MIRANDA"/>
    <n v="17281"/>
    <s v="SARAH DE SOUSA PEREIRA"/>
    <x v="0"/>
    <s v="CONFIRMOU PRESENÇA NA LOJA"/>
    <s v="ACEITE"/>
    <x v="0"/>
    <m/>
    <m/>
    <n v="19995004110"/>
    <m/>
    <m/>
    <s v="Cacau_CC_20.04"/>
    <n v="165047703271903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2"/>
    <n v="0.62222222222222223"/>
    <d v="1899-12-30T00:02:36"/>
    <x v="2"/>
    <x v="4"/>
    <s v="48"/>
    <x v="0"/>
    <x v="0"/>
    <n v="8855520"/>
    <n v="28790115"/>
    <d v="2022-04-20T14:56:28"/>
    <d v="2022-04-20T14:59:04"/>
    <x v="0"/>
    <s v="ANA CAROLLYNE DA CRUZ MIRANDA"/>
    <n v="17281"/>
    <s v="SARAH DE SOUSA PEREIRA"/>
    <x v="0"/>
    <s v="CONFIRMOU PRESENÇA NA LOJA"/>
    <s v="ACEITE"/>
    <x v="0"/>
    <m/>
    <m/>
    <n v="48988339768"/>
    <m/>
    <m/>
    <s v="Cacau_CC_20.04"/>
    <n v="165047733273314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4"/>
    <n v="0.65138888888888891"/>
    <d v="1899-12-30T00:03:22"/>
    <x v="2"/>
    <x v="4"/>
    <s v="11"/>
    <x v="1"/>
    <x v="1"/>
    <n v="8859562"/>
    <n v="23637968"/>
    <d v="2022-04-20T15:38:47"/>
    <d v="2022-04-20T15:42:09"/>
    <x v="0"/>
    <s v="ANA CAROLLYNE DA CRUZ MIRANDA"/>
    <n v="17281"/>
    <s v="SARAH DE SOUSA PEREIRA"/>
    <x v="0"/>
    <s v="CONFIRMOU PRESENÇA NA LOJA"/>
    <s v="ACEITE"/>
    <x v="0"/>
    <m/>
    <m/>
    <n v="11999947612"/>
    <m/>
    <m/>
    <s v="Cacau_CC_24.03"/>
    <n v="1.65047990710043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9"/>
    <n v="0.7631944444444444"/>
    <d v="1899-12-30T00:05:13"/>
    <x v="2"/>
    <x v="4"/>
    <s v="16"/>
    <x v="1"/>
    <x v="1"/>
    <n v="8874328"/>
    <n v="28790037"/>
    <d v="2022-04-20T18:19:39"/>
    <d v="2022-04-20T18:24:52"/>
    <x v="0"/>
    <s v="ANA CAROLLYNE DA CRUZ MIRANDA"/>
    <n v="17281"/>
    <s v="SARAH DE SOUSA PEREIRA"/>
    <x v="0"/>
    <s v="CONFIRMOU PRESENÇA NA LOJA"/>
    <s v="ACEITE"/>
    <x v="0"/>
    <m/>
    <m/>
    <n v="16997651607"/>
    <m/>
    <m/>
    <s v="Cacau_CC_20.04"/>
    <n v="1.65048956820708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9"/>
    <n v="0.76736111111111116"/>
    <d v="1899-12-30T00:02:44"/>
    <x v="1"/>
    <x v="4"/>
    <s v="13"/>
    <x v="1"/>
    <x v="1"/>
    <n v="8874761"/>
    <n v="28790147"/>
    <d v="2022-04-20T18:25:32"/>
    <d v="2022-04-20T18:28:16"/>
    <x v="0"/>
    <s v="SILVIO ANTONIO RIBEIRO BRUZACA JUNIOR"/>
    <n v="17286"/>
    <s v="SARAH DE SOUSA PEREIRA"/>
    <x v="0"/>
    <s v="CONFIRMOU PRESENÇA NA LOJA"/>
    <s v="ACEITE"/>
    <x v="0"/>
    <m/>
    <m/>
    <n v="13981775985"/>
    <m/>
    <m/>
    <s v="Cacau_CC_20.04"/>
    <n v="1.65048991721061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4"/>
    <n v="0.65277777777777779"/>
    <d v="1899-12-30T00:04:52"/>
    <x v="1"/>
    <x v="4"/>
    <s v="51"/>
    <x v="2"/>
    <x v="0"/>
    <n v="8859754"/>
    <n v="26463270"/>
    <d v="2022-04-20T15:40:33"/>
    <d v="2022-04-20T15:45:25"/>
    <x v="0"/>
    <s v="SILVIO ANTONIO RIBEIRO BRUZACA JUNIOR"/>
    <n v="17286"/>
    <s v="SARAH DE SOUSA PEREIRA"/>
    <x v="0"/>
    <s v="CONFIRMOU PRESENÇA NA LOJA"/>
    <s v="ACEITE"/>
    <x v="0"/>
    <m/>
    <m/>
    <n v="51986381278"/>
    <m/>
    <m/>
    <s v="Cacau_CC_12.04"/>
    <n v="1.65048001610202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6"/>
    <n v="0.70347222222222217"/>
    <d v="1899-12-30T00:06:32"/>
    <x v="1"/>
    <x v="4"/>
    <s v="47"/>
    <x v="0"/>
    <x v="0"/>
    <n v="8867360"/>
    <n v="27637887"/>
    <d v="2022-04-20T16:53:14"/>
    <d v="2022-04-20T16:59:46"/>
    <x v="0"/>
    <s v="SILVIO ANTONIO RIBEIRO BRUZACA JUNIOR"/>
    <n v="17286"/>
    <s v="SARAH DE SOUSA PEREIRA"/>
    <x v="0"/>
    <s v="CONFIRMOU PRESENÇA NA LOJA"/>
    <s v="ACEITE"/>
    <x v="0"/>
    <m/>
    <m/>
    <n v="47991460062"/>
    <m/>
    <m/>
    <s v="Cacau_CC_18.04"/>
    <n v="1.65048438215742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9"/>
    <n v="0.76388888888888884"/>
    <d v="1899-12-30T00:04:52"/>
    <x v="1"/>
    <x v="4"/>
    <s v="55"/>
    <x v="2"/>
    <x v="0"/>
    <n v="8874374"/>
    <n v="28790045"/>
    <d v="2022-04-20T18:20:05"/>
    <d v="2022-04-20T18:24:57"/>
    <x v="0"/>
    <s v="SILVIO ANTONIO RIBEIRO BRUZACA JUNIOR"/>
    <n v="17286"/>
    <s v="SARAH DE SOUSA PEREIRA"/>
    <x v="0"/>
    <s v="CONFIRMOU PRESENÇA NA LOJA"/>
    <s v="ACEITE"/>
    <x v="0"/>
    <m/>
    <m/>
    <n v="55991490757"/>
    <m/>
    <m/>
    <s v="Cacau_CC_20.04"/>
    <n v="1.65048957820718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4"/>
    <n v="0.64861111111111114"/>
    <d v="1899-12-30T00:04:13"/>
    <x v="1"/>
    <x v="4"/>
    <s v="14"/>
    <x v="1"/>
    <x v="1"/>
    <n v="8859096"/>
    <n v="27637767"/>
    <d v="2022-04-20T15:34:28"/>
    <d v="2022-04-20T15:38:41"/>
    <x v="0"/>
    <s v="SILVIO ANTONIO RIBEIRO BRUZACA JUNIOR"/>
    <n v="17286"/>
    <s v="SARAH DE SOUSA PEREIRA"/>
    <x v="0"/>
    <s v="CONFIRMOU PRESENÇA NA LOJA"/>
    <s v="ACEITE"/>
    <x v="0"/>
    <m/>
    <m/>
    <n v="14998961913"/>
    <m/>
    <m/>
    <s v="Cacau_CC_18.04"/>
    <n v="165047965197076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6"/>
    <n v="0.69652777777777775"/>
    <d v="1899-12-30T00:05:07"/>
    <x v="1"/>
    <x v="4"/>
    <s v="19"/>
    <x v="1"/>
    <x v="1"/>
    <n v="8866428"/>
    <n v="27231012"/>
    <d v="2022-04-20T16:43:10"/>
    <d v="2022-04-20T16:48:17"/>
    <x v="0"/>
    <s v="SILVIO ANTONIO RIBEIRO BRUZACA JUNIOR"/>
    <n v="17286"/>
    <s v="SARAH DE SOUSA PEREIRA"/>
    <x v="0"/>
    <s v="CONFIRMOU PRESENÇA NA LOJA"/>
    <s v="ACEITE"/>
    <x v="0"/>
    <m/>
    <m/>
    <n v="19995613740"/>
    <m/>
    <m/>
    <s v="Cacau_CC_14.04"/>
    <n v="1.65048377614925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5"/>
    <n v="0.6694444444444444"/>
    <d v="1899-12-30T00:06:25"/>
    <x v="1"/>
    <x v="4"/>
    <s v="11"/>
    <x v="1"/>
    <x v="1"/>
    <n v="8862494"/>
    <n v="25724663"/>
    <d v="2022-04-20T16:04:55"/>
    <d v="2022-04-20T16:11:20"/>
    <x v="0"/>
    <s v="SILVIO ANTONIO RIBEIRO BRUZACA JUNIOR"/>
    <n v="17286"/>
    <s v="SARAH DE SOUSA PEREIRA"/>
    <x v="0"/>
    <s v="CONFIRMOU PRESENÇA NA LOJA"/>
    <s v="ACEITE"/>
    <x v="0"/>
    <m/>
    <m/>
    <n v="11978559341"/>
    <m/>
    <m/>
    <s v="Cacau_CC_11.04"/>
    <n v="1.65048147412007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8"/>
    <n v="0.74722222222222223"/>
    <d v="1899-12-30T00:04:56"/>
    <x v="1"/>
    <x v="4"/>
    <s v="14"/>
    <x v="1"/>
    <x v="1"/>
    <n v="8872495"/>
    <n v="27637815"/>
    <d v="2022-04-20T17:56:22"/>
    <d v="2022-04-20T18:01:18"/>
    <x v="0"/>
    <s v="SILVIO ANTONIO RIBEIRO BRUZACA JUNIOR"/>
    <n v="17286"/>
    <s v="SARAH DE SOUSA PEREIRA"/>
    <x v="0"/>
    <s v="CONFIRMOU PRESENÇA NA LOJA"/>
    <s v="ACEITE"/>
    <x v="0"/>
    <m/>
    <m/>
    <n v="14988115407"/>
    <m/>
    <m/>
    <s v="Cacau_CC_18.04"/>
    <n v="1.65048816519318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9"/>
    <n v="0.54791666666666672"/>
    <d v="1899-12-30T00:04:16"/>
    <x v="1"/>
    <x v="3"/>
    <s v="11"/>
    <x v="1"/>
    <x v="1"/>
    <n v="8762923"/>
    <n v="27201881"/>
    <d v="2022-04-19T13:09:31"/>
    <d v="2022-04-19T13:13:47"/>
    <x v="0"/>
    <s v="SILVIO ANTONIO RIBEIRO BRUZACA JUNIOR"/>
    <n v="17286"/>
    <s v="SARAH DE SOUSA PEREIRA"/>
    <x v="1"/>
    <s v="PREFERIU FALAR PELO WHATSAPP"/>
    <s v="AGENDAMENTO"/>
    <x v="1"/>
    <m/>
    <m/>
    <n v="11989888036"/>
    <n v="11989888036"/>
    <d v="2022-04-19T13:43:00"/>
    <s v="Cacau_CC_13.04"/>
    <n v="165038455771086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9"/>
    <n v="0.54861111111111105"/>
    <d v="1899-12-30T00:05:02"/>
    <x v="0"/>
    <x v="3"/>
    <s v="16"/>
    <x v="1"/>
    <x v="1"/>
    <n v="8763030"/>
    <n v="26463213"/>
    <d v="2022-04-19T13:10:23"/>
    <d v="2022-04-19T13:15:25"/>
    <x v="0"/>
    <s v="BIANCA MOREIRA TERCEIRO"/>
    <n v="17283"/>
    <s v="SARAH DE SOUSA PEREIRA"/>
    <x v="1"/>
    <s v="CLIENTE VAI ANALISAR A PROPOSTA"/>
    <s v="AGENDAMENTO"/>
    <x v="5"/>
    <m/>
    <m/>
    <n v="16997952354"/>
    <n v="16997952354"/>
    <d v="2022-04-19T13:44:00"/>
    <s v="Cacau_CC_12.04"/>
    <n v="165038459771221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6"/>
    <n v="0.69861111111111107"/>
    <d v="1899-12-30T00:00:39"/>
    <x v="2"/>
    <x v="3"/>
    <s v="11"/>
    <x v="1"/>
    <x v="1"/>
    <n v="8785951"/>
    <n v="27637632"/>
    <d v="2022-04-19T16:46:11"/>
    <d v="2022-04-19T16:46:50"/>
    <x v="0"/>
    <s v="ANA CAROLLYNE DA CRUZ MIRANDA"/>
    <n v="17281"/>
    <s v="SARAH DE SOUSA PEREIRA"/>
    <x v="1"/>
    <s v="PEDIU PARA LIGAR EM OUTRO MOMENTO"/>
    <s v="AGENDAMENTO"/>
    <x v="2"/>
    <m/>
    <m/>
    <n v="11965716572"/>
    <n v="11965716572"/>
    <d v="2022-04-19T17:16:00"/>
    <s v="Cacau_CC_18.04"/>
    <n v="1.65039755416862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7"/>
    <n v="0.71388888888888891"/>
    <d v="1899-12-30T00:01:45"/>
    <x v="2"/>
    <x v="3"/>
    <s v="11"/>
    <x v="1"/>
    <x v="1"/>
    <n v="8787707"/>
    <n v="27637959"/>
    <d v="2022-04-19T17:08:59"/>
    <d v="2022-04-19T17:10:44"/>
    <x v="0"/>
    <s v="ANA CAROLLYNE DA CRUZ MIRANDA"/>
    <n v="17281"/>
    <s v="SARAH DE SOUSA PEREIRA"/>
    <x v="1"/>
    <s v="PEDIU PARA LIGAR EM OUTRO MOMENTO"/>
    <s v="AGENDAMENTO"/>
    <x v="2"/>
    <m/>
    <m/>
    <n v="11978434437"/>
    <n v="11978434437"/>
    <d v="2022-04-19T17:40:00"/>
    <s v="Cacau_CC_18.04"/>
    <n v="1.65039891718526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9"/>
    <n v="0.56111111111111112"/>
    <d v="1899-12-30T00:07:16"/>
    <x v="1"/>
    <x v="3"/>
    <s v="11"/>
    <x v="1"/>
    <x v="1"/>
    <n v="8765275"/>
    <n v="25724593"/>
    <d v="2022-04-19T13:28:08"/>
    <d v="2022-04-19T13:35:24"/>
    <x v="0"/>
    <s v="SILVIO ANTONIO RIBEIRO BRUZACA JUNIOR"/>
    <n v="17286"/>
    <s v="SARAH DE SOUSA PEREIRA"/>
    <x v="1"/>
    <s v="CLIENTE VAI ANALISAR A PROPOSTA"/>
    <s v="AGENDAMENTO"/>
    <x v="5"/>
    <m/>
    <m/>
    <n v="11999511929"/>
    <n v="11999511929"/>
    <d v="2022-04-29T14:03:00"/>
    <s v="Cacau_CC_11.04"/>
    <n v="165038567975878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0"/>
    <n v="0.56874999999999998"/>
    <d v="1899-12-30T00:05:39"/>
    <x v="1"/>
    <x v="3"/>
    <s v="16"/>
    <x v="1"/>
    <x v="1"/>
    <n v="8766615"/>
    <n v="24073045"/>
    <d v="2022-04-19T13:39:38"/>
    <d v="2022-04-19T13:45:17"/>
    <x v="0"/>
    <s v="SILVIO ANTONIO RIBEIRO BRUZACA JUNIOR"/>
    <n v="17286"/>
    <s v="SARAH DE SOUSA PEREIRA"/>
    <x v="1"/>
    <s v="PEDIU PARA LIGAR EM OUTRO MOMENTO"/>
    <s v="AGENDAMENTO"/>
    <x v="2"/>
    <m/>
    <m/>
    <n v="16993828596"/>
    <n v="16993828596"/>
    <d v="2022-04-19T17:00:00"/>
    <s v="Cacau_CC_28.03"/>
    <n v="165038634278075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8"/>
    <n v="0.72986111111111107"/>
    <d v="1899-12-30T00:01:11"/>
    <x v="2"/>
    <x v="3"/>
    <s v="47"/>
    <x v="0"/>
    <x v="0"/>
    <n v="8789752"/>
    <n v="27637814"/>
    <d v="2022-04-19T17:31:17"/>
    <d v="2022-04-19T17:32:28"/>
    <x v="0"/>
    <s v="ANA CAROLLYNE DA CRUZ MIRANDA"/>
    <n v="17281"/>
    <s v="SARAH DE SOUSA PEREIRA"/>
    <x v="1"/>
    <s v="SOBRE HORÁRIOS DE ATENDIMENTO"/>
    <s v="AGENDAMENTO"/>
    <x v="4"/>
    <m/>
    <m/>
    <n v="47997141542"/>
    <n v="47997141542"/>
    <d v="2022-04-19T18:02:00"/>
    <s v="Cacau_CC_18.04"/>
    <n v="1.65040023219638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8"/>
    <n v="0.73055555555555562"/>
    <d v="1899-12-30T00:00:26"/>
    <x v="2"/>
    <x v="3"/>
    <s v="12"/>
    <x v="1"/>
    <x v="1"/>
    <n v="8789855"/>
    <n v="24228124"/>
    <d v="2022-04-19T17:32:29"/>
    <d v="2022-04-19T17:32:55"/>
    <x v="0"/>
    <s v="ANA CAROLLYNE DA CRUZ MIRANDA"/>
    <n v="17281"/>
    <s v="SARAH DE SOUSA PEREIRA"/>
    <x v="1"/>
    <s v="SOBRE HORÁRIOS DE ATENDIMENTO"/>
    <s v="AGENDAMENTO"/>
    <x v="4"/>
    <m/>
    <m/>
    <n v="12992498337"/>
    <n v="12992498337"/>
    <d v="2022-04-19T18:02:00"/>
    <s v="Cacau_CC_31.03"/>
    <n v="1.65040030419678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0"/>
    <n v="0.57916666666666672"/>
    <d v="1899-12-30T00:03:25"/>
    <x v="1"/>
    <x v="3"/>
    <s v="55"/>
    <x v="2"/>
    <x v="0"/>
    <n v="8768105"/>
    <n v="27231018"/>
    <d v="2022-04-19T13:54:57"/>
    <d v="2022-04-19T13:58:22"/>
    <x v="0"/>
    <s v="SILVIO ANTONIO RIBEIRO BRUZACA JUNIOR"/>
    <n v="17286"/>
    <s v="SARAH DE SOUSA PEREIRA"/>
    <x v="1"/>
    <s v="PEDIU PARA LIGAR EM OUTRO MOMENTO"/>
    <s v="AGENDAMENTO"/>
    <x v="2"/>
    <m/>
    <m/>
    <n v="55991733036"/>
    <n v="55991733036"/>
    <d v="2022-04-20T10:00:00"/>
    <s v="Cacau_CC_14.04"/>
    <n v="165038727979436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0"/>
    <n v="0.58263888888888882"/>
    <d v="1899-12-30T00:02:23"/>
    <x v="1"/>
    <x v="3"/>
    <s v="16"/>
    <x v="1"/>
    <x v="1"/>
    <n v="8768613"/>
    <n v="23637836"/>
    <d v="2022-04-19T13:59:57"/>
    <d v="2022-04-19T14:02:20"/>
    <x v="0"/>
    <s v="SILVIO ANTONIO RIBEIRO BRUZACA JUNIOR"/>
    <n v="17286"/>
    <s v="SARAH DE SOUSA PEREIRA"/>
    <x v="1"/>
    <s v="PEDIU PARA LIGAR EM OUTRO MOMENTO"/>
    <s v="AGENDAMENTO"/>
    <x v="2"/>
    <m/>
    <m/>
    <n v="16992189183"/>
    <n v="16992189183"/>
    <d v="2022-04-19T18:30:00"/>
    <s v="Cacau_CC_24.03"/>
    <n v="165038757479842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1"/>
    <n v="0.58472222222222225"/>
    <d v="1899-12-30T00:02:16"/>
    <x v="1"/>
    <x v="3"/>
    <s v="19"/>
    <x v="1"/>
    <x v="1"/>
    <n v="8768940"/>
    <n v="27230948"/>
    <d v="2022-04-19T14:02:52"/>
    <d v="2022-04-19T14:05:08"/>
    <x v="0"/>
    <s v="SILVIO ANTONIO RIBEIRO BRUZACA JUNIOR"/>
    <n v="17286"/>
    <s v="SARAH DE SOUSA PEREIRA"/>
    <x v="1"/>
    <s v="PEDIU PARA LIGAR EM OUTRO MOMENTO"/>
    <s v="AGENDAMENTO"/>
    <x v="2"/>
    <m/>
    <m/>
    <n v="19999808186"/>
    <n v="19999808186"/>
    <d v="2022-04-19T18:20:00"/>
    <s v="Cacau_CC_14.04"/>
    <n v="165038775080264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2"/>
    <n v="0.61736111111111114"/>
    <d v="1899-12-30T00:01:56"/>
    <x v="1"/>
    <x v="3"/>
    <s v="11"/>
    <x v="1"/>
    <x v="1"/>
    <n v="8773860"/>
    <n v="25462269"/>
    <d v="2022-04-19T14:49:36"/>
    <d v="2022-04-19T14:51:32"/>
    <x v="0"/>
    <s v="SILVIO ANTONIO RIBEIRO BRUZACA JUNIOR"/>
    <n v="17286"/>
    <s v="SARAH DE SOUSA PEREIRA"/>
    <x v="1"/>
    <s v="CATÁLOGO/REVISTA"/>
    <s v="AGENDAMENTO"/>
    <x v="9"/>
    <m/>
    <m/>
    <n v="11966590104"/>
    <n v="11966590104"/>
    <d v="2022-04-19T15:21:00"/>
    <s v="Cacau_CC_07.04"/>
    <n v="165039055187420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5"/>
    <n v="0.67499999999999993"/>
    <d v="1899-12-30T00:02:30"/>
    <x v="1"/>
    <x v="3"/>
    <s v="11"/>
    <x v="1"/>
    <x v="1"/>
    <n v="8782251"/>
    <n v="27637687"/>
    <d v="2022-04-19T16:12:05"/>
    <d v="2022-04-19T16:14:35"/>
    <x v="0"/>
    <s v="SILVIO ANTONIO RIBEIRO BRUZACA JUNIOR"/>
    <n v="17286"/>
    <s v="SARAH DE SOUSA PEREIRA"/>
    <x v="1"/>
    <s v="PEDIU PARA LIGAR EM OUTRO MOMENTO"/>
    <s v="AGENDAMENTO"/>
    <x v="2"/>
    <m/>
    <m/>
    <n v="11947387061"/>
    <n v="11947387061"/>
    <d v="2022-04-19T18:15:00"/>
    <s v="Cacau_CC_18.04"/>
    <n v="1.65039549913941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21"/>
    <n v="0.80138888888888893"/>
    <d v="1899-12-30T00:00:30"/>
    <x v="2"/>
    <x v="3"/>
    <s v="47"/>
    <x v="0"/>
    <x v="0"/>
    <n v="8797314"/>
    <n v="27637868"/>
    <d v="2022-04-19T19:14:30"/>
    <d v="2022-04-19T19:15:00"/>
    <x v="0"/>
    <s v="ANA CAROLLYNE DA CRUZ MIRANDA"/>
    <n v="17281"/>
    <s v="SARAH DE SOUSA PEREIRA"/>
    <x v="1"/>
    <s v="PEDIU PARA LIGAR EM OUTRO MOMENTO"/>
    <s v="AGENDAMENTO"/>
    <x v="2"/>
    <m/>
    <m/>
    <n v="47992069531"/>
    <n v="47992069531"/>
    <d v="2022-04-19T19:44:00"/>
    <s v="Cacau_CC_18.04"/>
    <n v="1.65040645323747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5"/>
    <n v="0.67708333333333337"/>
    <d v="1899-12-30T00:01:52"/>
    <x v="1"/>
    <x v="3"/>
    <s v="11"/>
    <x v="1"/>
    <x v="1"/>
    <n v="8782689"/>
    <n v="25426343"/>
    <d v="2022-04-19T16:15:49"/>
    <d v="2022-04-19T16:17:41"/>
    <x v="0"/>
    <s v="SILVIO ANTONIO RIBEIRO BRUZACA JUNIOR"/>
    <n v="17286"/>
    <s v="SARAH DE SOUSA PEREIRA"/>
    <x v="1"/>
    <s v="PEDIU PARA LIGAR EM OUTRO MOMENTO"/>
    <s v="AGENDAMENTO"/>
    <x v="2"/>
    <m/>
    <m/>
    <n v="11964652526"/>
    <n v="11964652526"/>
    <d v="2022-04-19T18:10:00"/>
    <s v="Cacau_CC_05.04"/>
    <n v="1.65039573514326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5"/>
    <n v="0.6791666666666667"/>
    <d v="1899-12-30T00:04:43"/>
    <x v="1"/>
    <x v="3"/>
    <s v="16"/>
    <x v="1"/>
    <x v="1"/>
    <n v="8782975"/>
    <n v="27637728"/>
    <d v="2022-04-19T16:18:05"/>
    <d v="2022-04-19T16:22:48"/>
    <x v="0"/>
    <s v="SILVIO ANTONIO RIBEIRO BRUZACA JUNIOR"/>
    <n v="17286"/>
    <s v="SARAH DE SOUSA PEREIRA"/>
    <x v="1"/>
    <s v="CLIENTE VAI ANALISAR A PROPOSTA"/>
    <s v="AGENDAMENTO"/>
    <x v="5"/>
    <m/>
    <m/>
    <n v="16988066575"/>
    <n v="16988066575"/>
    <d v="2022-05-02T16:52:00"/>
    <s v="Cacau_CC_18.04"/>
    <n v="1.65039587314538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5"/>
    <n v="0.68541666666666667"/>
    <d v="1899-12-30T00:03:08"/>
    <x v="1"/>
    <x v="3"/>
    <s v="11"/>
    <x v="1"/>
    <x v="1"/>
    <n v="8784028"/>
    <n v="24161182"/>
    <d v="2022-04-19T16:27:34"/>
    <d v="2022-04-19T16:30:42"/>
    <x v="0"/>
    <s v="SILVIO ANTONIO RIBEIRO BRUZACA JUNIOR"/>
    <n v="17286"/>
    <s v="SARAH DE SOUSA PEREIRA"/>
    <x v="1"/>
    <s v="PEDIU PARA LIGAR EM OUTRO MOMENTO"/>
    <s v="AGENDAMENTO"/>
    <x v="2"/>
    <m/>
    <m/>
    <n v="11989615411"/>
    <n v="11989615411"/>
    <d v="2022-04-20T10:00:00"/>
    <s v="Cacau_CC_29.03"/>
    <n v="1.65039643315361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0"/>
    <n v="0.56666666666666665"/>
    <d v="1899-12-30T00:00:42"/>
    <x v="2"/>
    <x v="4"/>
    <s v="48"/>
    <x v="0"/>
    <x v="0"/>
    <n v="8846447"/>
    <n v="27637857"/>
    <d v="2022-04-20T13:36:01"/>
    <d v="2022-04-20T13:36:43"/>
    <x v="0"/>
    <s v="ANA CAROLLYNE DA CRUZ MIRANDA"/>
    <n v="17281"/>
    <s v="SARAH DE SOUSA PEREIRA"/>
    <x v="1"/>
    <s v="SOBRE HORÁRIOS DE ATENDIMENTO"/>
    <s v="AGENDAMENTO"/>
    <x v="4"/>
    <m/>
    <m/>
    <n v="48999778899"/>
    <n v="48999778899"/>
    <d v="2022-04-20T14:06:00"/>
    <s v="Cacau_CC_18.04"/>
    <n v="165047254461227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0"/>
    <n v="0.57013888888888886"/>
    <d v="1899-12-30T00:01:13"/>
    <x v="2"/>
    <x v="4"/>
    <s v="51"/>
    <x v="2"/>
    <x v="0"/>
    <n v="8847092"/>
    <n v="27637792"/>
    <d v="2022-04-20T13:41:52"/>
    <d v="2022-04-20T13:43:05"/>
    <x v="0"/>
    <s v="ANA CAROLLYNE DA CRUZ MIRANDA"/>
    <n v="17281"/>
    <s v="SARAH DE SOUSA PEREIRA"/>
    <x v="1"/>
    <s v="PEDIU PARA LIGAR EM OUTRO MOMENTO"/>
    <s v="AGENDAMENTO"/>
    <x v="2"/>
    <m/>
    <m/>
    <n v="51985903198"/>
    <n v="51985903198"/>
    <d v="2022-04-20T14:20:00"/>
    <s v="Cacau_CC_18.04"/>
    <n v="165047289661945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0"/>
    <n v="0.57500000000000007"/>
    <d v="1899-12-30T00:00:29"/>
    <x v="2"/>
    <x v="4"/>
    <s v="13"/>
    <x v="1"/>
    <x v="1"/>
    <n v="8847677"/>
    <n v="25724681"/>
    <d v="2022-04-20T13:48:09"/>
    <d v="2022-04-20T13:48:38"/>
    <x v="0"/>
    <s v="ANA CAROLLYNE DA CRUZ MIRANDA"/>
    <n v="17281"/>
    <s v="SARAH DE SOUSA PEREIRA"/>
    <x v="1"/>
    <s v="PEDIU PARA LIGAR EM OUTRO MOMENTO"/>
    <s v="AGENDAMENTO"/>
    <x v="2"/>
    <m/>
    <m/>
    <n v="13981644260"/>
    <n v="13981644260"/>
    <d v="2022-04-20T14:18:00"/>
    <s v="Cacau_CC_11.04"/>
    <n v="165047326562660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6"/>
    <n v="0.69791666666666663"/>
    <d v="1899-12-30T00:00:58"/>
    <x v="1"/>
    <x v="3"/>
    <s v="47"/>
    <x v="0"/>
    <x v="0"/>
    <n v="8785853"/>
    <n v="27637921"/>
    <d v="2022-04-19T16:45:13"/>
    <d v="2022-04-19T16:46:11"/>
    <x v="0"/>
    <s v="SILVIO ANTONIO RIBEIRO BRUZACA JUNIOR"/>
    <n v="17286"/>
    <s v="SARAH DE SOUSA PEREIRA"/>
    <x v="1"/>
    <s v="CATÁLOGO/REVISTA"/>
    <s v="AGENDAMENTO"/>
    <x v="9"/>
    <m/>
    <m/>
    <n v="47999506192"/>
    <n v="47999506192"/>
    <d v="2022-04-19T17:16:00"/>
    <s v="Cacau_CC_18.04"/>
    <n v="1.65039750116789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6"/>
    <n v="0.70000000000000007"/>
    <d v="1899-12-30T00:10:14"/>
    <x v="1"/>
    <x v="3"/>
    <s v="11"/>
    <x v="1"/>
    <x v="1"/>
    <n v="8786183"/>
    <n v="25724451"/>
    <d v="2022-04-19T16:48:35"/>
    <d v="2022-04-19T16:58:49"/>
    <x v="0"/>
    <s v="SILVIO ANTONIO RIBEIRO BRUZACA JUNIOR"/>
    <n v="17286"/>
    <s v="SARAH DE SOUSA PEREIRA"/>
    <x v="1"/>
    <s v="CATÁLOGO/REVISTA"/>
    <s v="AGENDAMENTO"/>
    <x v="9"/>
    <m/>
    <m/>
    <n v="11971677032"/>
    <n v="11971677032"/>
    <d v="2022-04-19T17:20:00"/>
    <s v="Cacau_CC_11.04"/>
    <n v="1.65039768417053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7"/>
    <n v="0.71180555555555547"/>
    <d v="1899-12-30T00:03:30"/>
    <x v="1"/>
    <x v="3"/>
    <s v="12"/>
    <x v="1"/>
    <x v="1"/>
    <n v="8787481"/>
    <n v="26463196"/>
    <d v="2022-04-19T17:05:32"/>
    <d v="2022-04-19T17:09:02"/>
    <x v="0"/>
    <s v="SILVIO ANTONIO RIBEIRO BRUZACA JUNIOR"/>
    <n v="17286"/>
    <s v="SARAH DE SOUSA PEREIRA"/>
    <x v="1"/>
    <s v="CLIENTE VAI ANALISAR A PROPOSTA"/>
    <s v="AGENDAMENTO"/>
    <x v="5"/>
    <m/>
    <m/>
    <n v="12981614067"/>
    <n v="12981614067"/>
    <d v="2022-05-02T17:38:00"/>
    <s v="Cacau_CC_12.04"/>
    <n v="1.65039868118399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1"/>
    <n v="0.58750000000000002"/>
    <d v="1899-12-30T00:00:17"/>
    <x v="2"/>
    <x v="4"/>
    <s v="12"/>
    <x v="1"/>
    <x v="1"/>
    <n v="8849744"/>
    <n v="27637891"/>
    <d v="2022-04-20T14:06:49"/>
    <d v="2022-04-20T14:07:06"/>
    <x v="0"/>
    <s v="ANA CAROLLYNE DA CRUZ MIRANDA"/>
    <n v="17281"/>
    <s v="SARAH DE SOUSA PEREIRA"/>
    <x v="1"/>
    <s v="PREFERIU FALAR PELO WHATSAPP"/>
    <s v="AGENDAMENTO"/>
    <x v="1"/>
    <m/>
    <m/>
    <n v="12996573993"/>
    <n v="12996573993"/>
    <d v="2022-04-20T14:37:00"/>
    <s v="Cacau_CC_18.04"/>
    <n v="165047425964642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1"/>
    <n v="0.58819444444444446"/>
    <d v="1899-12-30T00:01:16"/>
    <x v="2"/>
    <x v="4"/>
    <s v="14"/>
    <x v="1"/>
    <x v="1"/>
    <n v="8849803"/>
    <n v="25724797"/>
    <d v="2022-04-20T14:07:15"/>
    <d v="2022-04-20T14:08:31"/>
    <x v="0"/>
    <s v="ANA CAROLLYNE DA CRUZ MIRANDA"/>
    <n v="17281"/>
    <s v="SARAH DE SOUSA PEREIRA"/>
    <x v="1"/>
    <s v="PEDIU PARA LIGAR EM OUTRO MOMENTO"/>
    <s v="AGENDAMENTO"/>
    <x v="2"/>
    <m/>
    <m/>
    <n v="14996590803"/>
    <n v="14996590803"/>
    <d v="2022-04-20T14:38:00"/>
    <s v="Cacau_CC_11.04"/>
    <n v="165047441464961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1"/>
    <n v="0.59236111111111112"/>
    <d v="1899-12-30T00:01:35"/>
    <x v="2"/>
    <x v="4"/>
    <s v="14"/>
    <x v="1"/>
    <x v="1"/>
    <n v="8850648"/>
    <n v="25449544"/>
    <d v="2022-04-20T14:13:19"/>
    <d v="2022-04-20T14:14:54"/>
    <x v="0"/>
    <s v="ANA CAROLLYNE DA CRUZ MIRANDA"/>
    <n v="17281"/>
    <s v="SARAH DE SOUSA PEREIRA"/>
    <x v="1"/>
    <s v="SOBRE HORÁRIOS DE ATENDIMENTO"/>
    <s v="AGENDAMENTO"/>
    <x v="4"/>
    <m/>
    <m/>
    <n v="14988160936"/>
    <n v="14988160936"/>
    <d v="2022-04-20T14:44:00"/>
    <s v="Cacau_CC_06.04"/>
    <n v="165047478665983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9"/>
    <n v="0.75347222222222221"/>
    <d v="1899-12-30T00:00:57"/>
    <x v="1"/>
    <x v="3"/>
    <s v="17"/>
    <x v="1"/>
    <x v="1"/>
    <n v="8792730"/>
    <n v="27230953"/>
    <d v="2022-04-19T18:05:12"/>
    <d v="2022-04-19T18:06:09"/>
    <x v="0"/>
    <s v="SILVIO ANTONIO RIBEIRO BRUZACA JUNIOR"/>
    <n v="17286"/>
    <s v="SARAH DE SOUSA PEREIRA"/>
    <x v="1"/>
    <s v="CATÁLOGO/REVISTA"/>
    <s v="AGENDAMENTO"/>
    <x v="9"/>
    <m/>
    <m/>
    <n v="17992715615"/>
    <n v="17992715615"/>
    <d v="2022-04-19T18:36:00"/>
    <s v="Cacau_CC_14.04"/>
    <n v="1.65040229121322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9"/>
    <n v="0.76458333333333339"/>
    <d v="1899-12-30T00:04:39"/>
    <x v="1"/>
    <x v="3"/>
    <s v="11"/>
    <x v="1"/>
    <x v="1"/>
    <n v="8794122"/>
    <n v="26463166"/>
    <d v="2022-04-19T18:21:11"/>
    <d v="2022-04-19T18:25:50"/>
    <x v="0"/>
    <s v="SILVIO ANTONIO RIBEIRO BRUZACA JUNIOR"/>
    <n v="17286"/>
    <s v="SARAH DE SOUSA PEREIRA"/>
    <x v="1"/>
    <s v="CLIENTE VAI ANALISAR A PROPOSTA"/>
    <s v="AGENDAMENTO"/>
    <x v="5"/>
    <m/>
    <m/>
    <n v="11943226088"/>
    <n v="11943226088"/>
    <d v="2022-05-03T18:55:00"/>
    <s v="Cacau_CC_12.04"/>
    <n v="1.65040325622138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20"/>
    <n v="0.77847222222222223"/>
    <d v="1899-12-30T00:02:19"/>
    <x v="1"/>
    <x v="3"/>
    <s v="48"/>
    <x v="0"/>
    <x v="0"/>
    <n v="8795786"/>
    <n v="25462191"/>
    <d v="2022-04-19T18:41:28"/>
    <d v="2022-04-19T18:43:47"/>
    <x v="0"/>
    <s v="SILVIO ANTONIO RIBEIRO BRUZACA JUNIOR"/>
    <n v="17286"/>
    <s v="SARAH DE SOUSA PEREIRA"/>
    <x v="1"/>
    <s v="PEDIU PARA LIGAR EM OUTRO MOMENTO"/>
    <s v="AGENDAMENTO"/>
    <x v="2"/>
    <m/>
    <m/>
    <n v="48984750774"/>
    <n v="48984750774"/>
    <d v="2022-04-20T14:00:00"/>
    <s v="Cacau_CC_07.04"/>
    <n v="1.65040447422953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1"/>
    <n v="0.59861111111111109"/>
    <d v="1899-12-30T00:01:17"/>
    <x v="2"/>
    <x v="4"/>
    <s v="13"/>
    <x v="1"/>
    <x v="1"/>
    <n v="8851982"/>
    <n v="25724702"/>
    <d v="2022-04-20T14:22:34"/>
    <d v="2022-04-20T14:23:51"/>
    <x v="0"/>
    <s v="ANA CAROLLYNE DA CRUZ MIRANDA"/>
    <n v="17281"/>
    <s v="SARAH DE SOUSA PEREIRA"/>
    <x v="1"/>
    <s v="PEDIU PARA LIGAR EM OUTRO MOMENTO"/>
    <s v="AGENDAMENTO"/>
    <x v="2"/>
    <m/>
    <m/>
    <n v="13992049116"/>
    <n v="13992049116"/>
    <d v="2022-04-20T14:53:00"/>
    <s v="Cacau_CC_11.04"/>
    <n v="165047533767137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2"/>
    <n v="0.62430555555555556"/>
    <d v="1899-12-30T00:01:16"/>
    <x v="2"/>
    <x v="4"/>
    <s v="16"/>
    <x v="1"/>
    <x v="1"/>
    <n v="8855792"/>
    <n v="28790161"/>
    <d v="2022-04-20T14:59:14"/>
    <d v="2022-04-20T15:00:30"/>
    <x v="0"/>
    <s v="ANA CAROLLYNE DA CRUZ MIRANDA"/>
    <n v="17281"/>
    <s v="SARAH DE SOUSA PEREIRA"/>
    <x v="1"/>
    <s v="SOBRE HORÁRIOS DE ATENDIMENTO"/>
    <s v="AGENDAMENTO"/>
    <x v="4"/>
    <m/>
    <m/>
    <n v="16996238094"/>
    <n v="16996238094"/>
    <d v="2022-04-20T15:30:00"/>
    <s v="Cacau_CC_20.04"/>
    <n v="165047754474267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0"/>
    <n v="0.34236111111111112"/>
    <d v="1899-12-30T00:02:54"/>
    <x v="0"/>
    <x v="4"/>
    <s v="13"/>
    <x v="1"/>
    <x v="1"/>
    <n v="8804358"/>
    <n v="28772357"/>
    <d v="2022-04-20T08:13:19"/>
    <d v="2022-04-20T08:16:13"/>
    <x v="0"/>
    <s v="BIANCA MOREIRA TERCEIRO"/>
    <n v="17283"/>
    <s v="SARAH DE SOUSA PEREIRA"/>
    <x v="1"/>
    <s v="CLIENTE VAI ANALISAR A PROPOSTA"/>
    <s v="AGENDAMENTO"/>
    <x v="5"/>
    <m/>
    <m/>
    <n v="13997508913"/>
    <n v="13997508913"/>
    <d v="2022-04-20T08:45:00"/>
    <s v="Cacau_CC_19.04"/>
    <n v="165045318510994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3"/>
    <n v="0.62638888888888888"/>
    <d v="1899-12-30T00:05:28"/>
    <x v="2"/>
    <x v="4"/>
    <s v="41"/>
    <x v="6"/>
    <x v="0"/>
    <n v="8856005"/>
    <n v="28790233"/>
    <d v="2022-04-20T15:02:15"/>
    <d v="2022-04-20T15:07:43"/>
    <x v="0"/>
    <s v="ANA CAROLLYNE DA CRUZ MIRANDA"/>
    <n v="17281"/>
    <s v="SARAH DE SOUSA PEREIRA"/>
    <x v="1"/>
    <s v="SOBRE HORÁRIOS DE ATENDIMENTO"/>
    <s v="AGENDAMENTO"/>
    <x v="4"/>
    <m/>
    <m/>
    <n v="41988123444"/>
    <n v="41988123444"/>
    <d v="2022-04-20T15:33:00"/>
    <s v="Cacau_CC_20.04"/>
    <n v="165047772375073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"/>
    <n v="0.3743055555555555"/>
    <d v="1899-12-30T00:00:51"/>
    <x v="0"/>
    <x v="4"/>
    <s v="12"/>
    <x v="1"/>
    <x v="1"/>
    <n v="8805565"/>
    <n v="26463248"/>
    <d v="2022-04-20T08:59:13"/>
    <d v="2022-04-20T09:00:04"/>
    <x v="0"/>
    <s v="BIANCA MOREIRA TERCEIRO"/>
    <n v="17283"/>
    <s v="SARAH DE SOUSA PEREIRA"/>
    <x v="1"/>
    <s v="PEDIU PARA LIGAR EM OUTRO MOMENTO"/>
    <s v="AGENDAMENTO"/>
    <x v="2"/>
    <m/>
    <m/>
    <n v="12992310680"/>
    <n v="12992310680"/>
    <d v="2022-04-20T15:00:00"/>
    <s v="Cacau_CC_12.04"/>
    <n v="165045594153184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2"/>
    <n v="0.37777777777777777"/>
    <d v="1899-12-30T00:01:19"/>
    <x v="0"/>
    <x v="4"/>
    <s v="48"/>
    <x v="0"/>
    <x v="0"/>
    <n v="8806191"/>
    <n v="23638005"/>
    <d v="2022-04-20T09:04:19"/>
    <d v="2022-04-20T09:05:38"/>
    <x v="0"/>
    <s v="BIANCA MOREIRA TERCEIRO"/>
    <n v="17283"/>
    <s v="SARAH DE SOUSA PEREIRA"/>
    <x v="1"/>
    <s v="PEDIU PARA LIGAR EM OUTRO MOMENTO"/>
    <s v="AGENDAMENTO"/>
    <x v="2"/>
    <m/>
    <m/>
    <n v="48988656302"/>
    <n v="48988656302"/>
    <d v="2022-04-20T10:00:00"/>
    <s v="Cacau_CC_24.03"/>
    <n v="165045623261954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24"/>
    <n v="0.48472222222222222"/>
    <d v="1899-12-30T00:02:09"/>
    <x v="2"/>
    <x v="3"/>
    <s v="16"/>
    <x v="1"/>
    <x v="1"/>
    <n v="8749837"/>
    <n v="27231024"/>
    <d v="2022-04-19T11:38:23"/>
    <d v="2022-04-19T11:40:32"/>
    <x v="0"/>
    <s v="ANA CAROLLYNE DA CRUZ MIRANDA"/>
    <n v="17281"/>
    <s v="SARAH DE SOUSA PEREIRA"/>
    <x v="1"/>
    <s v="PREFERIU FALAR PELO WHATSAPP"/>
    <s v="AGENDAMENTO"/>
    <x v="1"/>
    <m/>
    <m/>
    <n v="16992997098"/>
    <n v="16992997098"/>
    <d v="2022-04-19T12:10:00"/>
    <s v="Cacau_CC_14.04"/>
    <n v="165037908149713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7"/>
    <n v="0.51388888888888895"/>
    <d v="1899-12-30T00:01:04"/>
    <x v="2"/>
    <x v="3"/>
    <s v="11"/>
    <x v="1"/>
    <x v="1"/>
    <n v="8755864"/>
    <n v="23434395"/>
    <d v="2022-04-19T12:20:44"/>
    <d v="2022-04-19T12:21:48"/>
    <x v="0"/>
    <s v="ANA CAROLLYNE DA CRUZ MIRANDA"/>
    <n v="17281"/>
    <s v="SARAH DE SOUSA PEREIRA"/>
    <x v="1"/>
    <s v="PEDIU PARA LIGAR EM OUTRO MOMENTO"/>
    <s v="AGENDAMENTO"/>
    <x v="2"/>
    <m/>
    <m/>
    <n v="11985580799"/>
    <n v="11985580799"/>
    <d v="2022-04-19T15:00:00"/>
    <s v="Cacau_CC_22.03"/>
    <n v="165038163258292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7"/>
    <n v="0.51944444444444449"/>
    <d v="1899-12-30T00:00:47"/>
    <x v="2"/>
    <x v="3"/>
    <s v="51"/>
    <x v="2"/>
    <x v="0"/>
    <n v="8757134"/>
    <n v="25724880"/>
    <d v="2022-04-19T12:28:47"/>
    <d v="2022-04-19T12:29:34"/>
    <x v="0"/>
    <s v="ANA CAROLLYNE DA CRUZ MIRANDA"/>
    <n v="17281"/>
    <s v="SARAH DE SOUSA PEREIRA"/>
    <x v="1"/>
    <s v="SOBRE HORÁRIOS DE ATENDIMENTO"/>
    <s v="AGENDAMENTO"/>
    <x v="4"/>
    <m/>
    <m/>
    <n v="51982581689"/>
    <n v="51982581689"/>
    <d v="2022-04-19T12:59:00"/>
    <s v="Cacau_CC_11.04"/>
    <n v="165038211660095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8"/>
    <n v="0.52083333333333337"/>
    <d v="1899-12-30T00:01:04"/>
    <x v="2"/>
    <x v="3"/>
    <s v="11"/>
    <x v="1"/>
    <x v="1"/>
    <n v="8757486"/>
    <n v="25536840"/>
    <d v="2022-04-19T12:30:58"/>
    <d v="2022-04-19T12:32:02"/>
    <x v="0"/>
    <s v="ANA CAROLLYNE DA CRUZ MIRANDA"/>
    <n v="17281"/>
    <s v="SARAH DE SOUSA PEREIRA"/>
    <x v="1"/>
    <s v="PEDIU PARA LIGAR EM OUTRO MOMENTO"/>
    <s v="AGENDAMENTO"/>
    <x v="2"/>
    <m/>
    <m/>
    <n v="11951170474"/>
    <n v="11951170474"/>
    <d v="2022-04-19T13:02:00"/>
    <s v="Cacau_CC_08.04"/>
    <n v="165038219360427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8"/>
    <n v="0.52916666666666667"/>
    <d v="1899-12-30T00:01:39"/>
    <x v="2"/>
    <x v="3"/>
    <s v="16"/>
    <x v="1"/>
    <x v="1"/>
    <n v="8759287"/>
    <n v="25724596"/>
    <d v="2022-04-19T12:42:54"/>
    <d v="2022-04-19T12:44:33"/>
    <x v="0"/>
    <s v="ANA CAROLLYNE DA CRUZ MIRANDA"/>
    <n v="17281"/>
    <s v="SARAH DE SOUSA PEREIRA"/>
    <x v="1"/>
    <s v="PREFERIU FALAR PELO WHATSAPP"/>
    <s v="AGENDAMENTO"/>
    <x v="1"/>
    <m/>
    <m/>
    <n v="16994050356"/>
    <n v="16994050356"/>
    <d v="2022-04-19T13:14:00"/>
    <s v="Cacau_CC_11.04"/>
    <n v="165038296164720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8"/>
    <n v="0.54027777777777775"/>
    <d v="1899-12-30T00:03:13"/>
    <x v="2"/>
    <x v="3"/>
    <s v="11"/>
    <x v="1"/>
    <x v="1"/>
    <n v="8761596"/>
    <n v="27637602"/>
    <d v="2022-04-19T12:58:47"/>
    <d v="2022-04-19T13:02:00"/>
    <x v="0"/>
    <s v="ANA CAROLLYNE DA CRUZ MIRANDA"/>
    <n v="17281"/>
    <s v="SARAH DE SOUSA PEREIRA"/>
    <x v="1"/>
    <s v="CLIENTE VAI ANALISAR A PROPOSTA"/>
    <s v="AGENDAMENTO"/>
    <x v="5"/>
    <m/>
    <m/>
    <n v="11994666959"/>
    <n v="11994666959"/>
    <d v="2022-04-19T13:31:00"/>
    <s v="Cacau_CC_18.04"/>
    <n v="165038386068597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9"/>
    <n v="0.55486111111111114"/>
    <d v="1899-12-30T00:00:09"/>
    <x v="2"/>
    <x v="3"/>
    <s v="47"/>
    <x v="0"/>
    <x v="0"/>
    <n v="8764151"/>
    <n v="27201857"/>
    <d v="2022-04-19T13:19:30"/>
    <d v="2022-04-19T13:19:39"/>
    <x v="0"/>
    <s v="ANA CAROLLYNE DA CRUZ MIRANDA"/>
    <n v="17281"/>
    <s v="SARAH DE SOUSA PEREIRA"/>
    <x v="1"/>
    <s v="PEDIU PARA LIGAR EM OUTRO MOMENTO"/>
    <s v="AGENDAMENTO"/>
    <x v="2"/>
    <m/>
    <m/>
    <n v="47992856115"/>
    <n v="47992856115"/>
    <d v="2022-04-19T13:49:00"/>
    <s v="Cacau_CC_13.04"/>
    <n v="165038503272736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n v="0.34583333333333338"/>
    <d v="1899-12-30T00:02:46"/>
    <x v="0"/>
    <x v="3"/>
    <s v="13"/>
    <x v="1"/>
    <x v="1"/>
    <n v="8727977"/>
    <n v="27637575"/>
    <d v="2022-04-19T08:18:09"/>
    <d v="2022-04-19T08:20:55"/>
    <x v="0"/>
    <s v="BIANCA MOREIRA TERCEIRO"/>
    <n v="17283"/>
    <s v="SARAH DE SOUSA PEREIRA"/>
    <x v="1"/>
    <s v="CLIENTE VAI ANALISAR A PROPOSTA"/>
    <s v="AGENDAMENTO"/>
    <x v="5"/>
    <m/>
    <m/>
    <n v="13996749078"/>
    <n v="13996749078"/>
    <d v="2022-04-19T08:49:00"/>
    <s v="Cacau_CC_18.04"/>
    <n v="16503670772734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n v="0.34930555555555554"/>
    <d v="1899-12-30T00:05:02"/>
    <x v="0"/>
    <x v="3"/>
    <s v="16"/>
    <x v="1"/>
    <x v="1"/>
    <n v="8727982"/>
    <n v="27637666"/>
    <d v="2022-04-19T08:23:59"/>
    <d v="2022-04-19T08:29:01"/>
    <x v="0"/>
    <s v="BIANCA MOREIRA TERCEIRO"/>
    <n v="17283"/>
    <s v="SARAH DE SOUSA PEREIRA"/>
    <x v="1"/>
    <s v="PEDIU PARA LIGAR EM OUTRO MOMENTO"/>
    <s v="AGENDAMENTO"/>
    <x v="2"/>
    <m/>
    <m/>
    <n v="16992303270"/>
    <n v="16992303270"/>
    <d v="2022-04-22T09:00:00"/>
    <s v="Cacau_CC_18.04"/>
    <n v="16503674166534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"/>
    <n v="0.36736111111111108"/>
    <d v="1899-12-30T00:01:40"/>
    <x v="0"/>
    <x v="3"/>
    <s v="49"/>
    <x v="0"/>
    <x v="0"/>
    <n v="8728264"/>
    <n v="27637877"/>
    <d v="2022-04-19T08:49:01"/>
    <d v="2022-04-19T08:50:41"/>
    <x v="0"/>
    <s v="BIANCA MOREIRA TERCEIRO"/>
    <n v="17283"/>
    <s v="SARAH DE SOUSA PEREIRA"/>
    <x v="1"/>
    <s v="PEDIU PARA LIGAR EM OUTRO MOMENTO"/>
    <s v="AGENDAMENTO"/>
    <x v="2"/>
    <m/>
    <m/>
    <n v="49984218483"/>
    <n v="49984218483"/>
    <d v="2022-04-19T19:00:00"/>
    <s v="Cacau_CC_18.04"/>
    <n v="165036892126954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0"/>
    <n v="0.56388888888888888"/>
    <d v="1899-12-30T00:01:29"/>
    <x v="2"/>
    <x v="3"/>
    <s v="11"/>
    <x v="1"/>
    <x v="1"/>
    <n v="8765849"/>
    <n v="26463274"/>
    <d v="2022-04-19T13:32:37"/>
    <d v="2022-04-19T13:34:06"/>
    <x v="0"/>
    <s v="ANA CAROLLYNE DA CRUZ MIRANDA"/>
    <n v="17281"/>
    <s v="SARAH DE SOUSA PEREIRA"/>
    <x v="1"/>
    <s v="PREFERIU FALAR PELO WHATSAPP"/>
    <s v="AGENDAMENTO"/>
    <x v="1"/>
    <m/>
    <m/>
    <n v="11968692193"/>
    <n v="11968692193"/>
    <d v="2022-04-19T14:04:00"/>
    <s v="Cacau_CC_12.04"/>
    <n v="165038594477116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0"/>
    <n v="0.56805555555555554"/>
    <d v="1899-12-30T00:01:10"/>
    <x v="2"/>
    <x v="3"/>
    <s v="19"/>
    <x v="1"/>
    <x v="1"/>
    <n v="8766524"/>
    <n v="25462150"/>
    <d v="2022-04-19T13:38:45"/>
    <d v="2022-04-19T13:39:55"/>
    <x v="0"/>
    <s v="ANA CAROLLYNE DA CRUZ MIRANDA"/>
    <n v="17281"/>
    <s v="SARAH DE SOUSA PEREIRA"/>
    <x v="1"/>
    <s v="PREFERIU FALAR PELO WHATSAPP"/>
    <s v="AGENDAMENTO"/>
    <x v="1"/>
    <m/>
    <m/>
    <n v="19992092274"/>
    <n v="19992092274"/>
    <d v="2022-04-19T14:09:00"/>
    <s v="Cacau_CC_07.04"/>
    <n v="165038630478009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0"/>
    <n v="0.56944444444444442"/>
    <d v="1899-12-30T00:01:34"/>
    <x v="2"/>
    <x v="3"/>
    <s v="13"/>
    <x v="1"/>
    <x v="1"/>
    <n v="8766701"/>
    <n v="27230949"/>
    <d v="2022-04-19T13:40:27"/>
    <d v="2022-04-19T13:42:01"/>
    <x v="0"/>
    <s v="ANA CAROLLYNE DA CRUZ MIRANDA"/>
    <n v="17281"/>
    <s v="SARAH DE SOUSA PEREIRA"/>
    <x v="1"/>
    <s v="PEDIU PARA LIGAR EM OUTRO MOMENTO"/>
    <s v="AGENDAMENTO"/>
    <x v="2"/>
    <m/>
    <m/>
    <n v="13996268777"/>
    <n v="13996268777"/>
    <d v="2022-04-19T14:20:00"/>
    <s v="Cacau_CC_14.04"/>
    <n v="165038641578182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2"/>
    <n v="0.37638888888888888"/>
    <d v="1899-12-30T00:00:53"/>
    <x v="0"/>
    <x v="3"/>
    <s v="17"/>
    <x v="1"/>
    <x v="1"/>
    <n v="8729196"/>
    <n v="27201788"/>
    <d v="2022-04-19T09:02:11"/>
    <d v="2022-04-19T09:03:04"/>
    <x v="0"/>
    <s v="BIANCA MOREIRA TERCEIRO"/>
    <n v="17283"/>
    <s v="SARAH DE SOUSA PEREIRA"/>
    <x v="1"/>
    <s v="PEDIU PARA LIGAR EM OUTRO MOMENTO"/>
    <s v="AGENDAMENTO"/>
    <x v="2"/>
    <m/>
    <m/>
    <n v="17997095510"/>
    <n v="17997095510"/>
    <d v="2022-04-19T11:00:00"/>
    <s v="Cacau_CC_13.04"/>
    <n v="165036970541674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2"/>
    <n v="0.38194444444444442"/>
    <d v="1899-12-30T00:01:42"/>
    <x v="0"/>
    <x v="3"/>
    <s v="19"/>
    <x v="1"/>
    <x v="1"/>
    <n v="8730232"/>
    <n v="26463211"/>
    <d v="2022-04-19T09:10:03"/>
    <d v="2022-04-19T09:11:45"/>
    <x v="0"/>
    <s v="BIANCA MOREIRA TERCEIRO"/>
    <n v="17283"/>
    <s v="SARAH DE SOUSA PEREIRA"/>
    <x v="1"/>
    <s v="PEDIU PARA LIGAR EM OUTRO MOMENTO"/>
    <s v="AGENDAMENTO"/>
    <x v="2"/>
    <m/>
    <m/>
    <n v="19999356781"/>
    <n v="19999356781"/>
    <d v="2022-04-19T13:00:00"/>
    <s v="Cacau_CC_12.04"/>
    <n v="165037017656034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2"/>
    <n v="0.38680555555555557"/>
    <d v="1899-12-30T00:00:11"/>
    <x v="0"/>
    <x v="3"/>
    <s v="11"/>
    <x v="1"/>
    <x v="1"/>
    <n v="8731250"/>
    <n v="23618539"/>
    <d v="2022-04-19T09:17:01"/>
    <d v="2022-04-19T09:17:12"/>
    <x v="0"/>
    <s v="BIANCA MOREIRA TERCEIRO"/>
    <n v="17283"/>
    <s v="SARAH DE SOUSA PEREIRA"/>
    <x v="1"/>
    <s v="PEDIU PARA LIGAR EM OUTRO MOMENTO"/>
    <s v="AGENDAMENTO"/>
    <x v="2"/>
    <m/>
    <m/>
    <n v="11972534635"/>
    <n v="11972534635"/>
    <d v="2022-04-19T09:50:00"/>
    <s v="Cacau_CC_23.03"/>
    <n v="165037056071864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2"/>
    <n v="0.38680555555555557"/>
    <d v="1899-12-30T00:00:56"/>
    <x v="0"/>
    <x v="3"/>
    <s v="47"/>
    <x v="0"/>
    <x v="0"/>
    <n v="8731357"/>
    <n v="23694381"/>
    <d v="2022-04-19T09:17:41"/>
    <d v="2022-04-19T09:18:37"/>
    <x v="0"/>
    <s v="BIANCA MOREIRA TERCEIRO"/>
    <n v="17283"/>
    <s v="SARAH DE SOUSA PEREIRA"/>
    <x v="1"/>
    <s v="PEDIU PARA LIGAR EM OUTRO MOMENTO"/>
    <s v="AGENDAMENTO"/>
    <x v="2"/>
    <m/>
    <m/>
    <n v="47996310847"/>
    <n v="47996310847"/>
    <d v="2022-04-19T18:00:00"/>
    <s v="Cacau_CC_25.03.csv"/>
    <n v="165037064975984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2"/>
    <n v="0.38819444444444445"/>
    <d v="1899-12-30T00:01:16"/>
    <x v="0"/>
    <x v="3"/>
    <s v="19"/>
    <x v="1"/>
    <x v="1"/>
    <n v="8731692"/>
    <n v="25724462"/>
    <d v="2022-04-19T09:19:41"/>
    <d v="2022-04-19T09:20:57"/>
    <x v="0"/>
    <s v="BIANCA MOREIRA TERCEIRO"/>
    <n v="17283"/>
    <s v="SARAH DE SOUSA PEREIRA"/>
    <x v="1"/>
    <s v="PEDIU PARA LIGAR EM OUTRO MOMENTO"/>
    <s v="AGENDAMENTO"/>
    <x v="2"/>
    <m/>
    <m/>
    <n v="19995538877"/>
    <n v="19995538877"/>
    <d v="2022-04-19T12:00:00"/>
    <s v="Cacau_CC_11.04"/>
    <n v="165037076879784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2"/>
    <n v="0.39027777777777778"/>
    <d v="1899-12-30T00:00:48"/>
    <x v="0"/>
    <x v="3"/>
    <s v="48"/>
    <x v="0"/>
    <x v="0"/>
    <n v="8732085"/>
    <n v="24161129"/>
    <d v="2022-04-19T09:22:11"/>
    <d v="2022-04-19T09:22:59"/>
    <x v="0"/>
    <s v="BIANCA MOREIRA TERCEIRO"/>
    <n v="17283"/>
    <s v="SARAH DE SOUSA PEREIRA"/>
    <x v="1"/>
    <s v="PEDIU PARA LIGAR EM OUTRO MOMENTO"/>
    <s v="AGENDAMENTO"/>
    <x v="2"/>
    <m/>
    <m/>
    <n v="48996029930"/>
    <n v="48996029930"/>
    <d v="2022-04-19T15:00:00"/>
    <s v="Cacau_CC_29.03"/>
    <n v="165037090688134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1"/>
    <n v="0.58402777777777781"/>
    <d v="1899-12-30T00:01:37"/>
    <x v="2"/>
    <x v="3"/>
    <s v="16"/>
    <x v="1"/>
    <x v="1"/>
    <n v="8768817"/>
    <n v="25426242"/>
    <d v="2022-04-19T14:01:55"/>
    <d v="2022-04-19T14:03:32"/>
    <x v="0"/>
    <s v="ANA CAROLLYNE DA CRUZ MIRANDA"/>
    <n v="17281"/>
    <s v="SARAH DE SOUSA PEREIRA"/>
    <x v="1"/>
    <s v="PREFERIU FALAR PELO WHATSAPP"/>
    <s v="AGENDAMENTO"/>
    <x v="1"/>
    <m/>
    <m/>
    <n v="16992426830"/>
    <n v="16992426830"/>
    <d v="2022-04-19T14:33:00"/>
    <s v="Cacau_CC_04.04"/>
    <n v="165038769580137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3"/>
    <n v="0.40277777777777773"/>
    <d v="1899-12-30T00:07:18"/>
    <x v="0"/>
    <x v="3"/>
    <s v="49"/>
    <x v="0"/>
    <x v="0"/>
    <n v="8734879"/>
    <n v="27230961"/>
    <d v="2022-04-19T09:40:46"/>
    <d v="2022-04-19T09:48:04"/>
    <x v="0"/>
    <s v="BIANCA MOREIRA TERCEIRO"/>
    <n v="17283"/>
    <s v="SARAH DE SOUSA PEREIRA"/>
    <x v="1"/>
    <s v="CLIENTE VAI ANALISAR A PROPOSTA"/>
    <s v="AGENDAMENTO"/>
    <x v="5"/>
    <m/>
    <m/>
    <n v="49991818215"/>
    <n v="49991818215"/>
    <d v="2022-04-19T10:17:00"/>
    <s v="Cacau_CC_14.04"/>
    <n v="165037202314168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2"/>
    <n v="0.60555555555555551"/>
    <d v="1899-12-30T00:00:06"/>
    <x v="2"/>
    <x v="3"/>
    <s v="19"/>
    <x v="1"/>
    <x v="1"/>
    <n v="8772469"/>
    <n v="24073120"/>
    <d v="2022-04-19T14:32:13"/>
    <d v="2022-04-19T14:32:19"/>
    <x v="0"/>
    <s v="ANA CAROLLYNE DA CRUZ MIRANDA"/>
    <n v="17281"/>
    <s v="SARAH DE SOUSA PEREIRA"/>
    <x v="1"/>
    <s v="PREFERIU FALAR PELO WHATSAPP"/>
    <s v="AGENDAMENTO"/>
    <x v="1"/>
    <m/>
    <m/>
    <n v="19991561945"/>
    <n v="19991561945"/>
    <d v="2022-04-19T15:02:00"/>
    <s v="Cacau_CC_28.03"/>
    <n v="165038943883300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2"/>
    <n v="0.6069444444444444"/>
    <d v="1899-12-30T00:02:31"/>
    <x v="2"/>
    <x v="3"/>
    <s v="47"/>
    <x v="0"/>
    <x v="0"/>
    <n v="8772638"/>
    <n v="24073108"/>
    <d v="2022-04-19T14:34:17"/>
    <d v="2022-04-19T14:36:48"/>
    <x v="0"/>
    <s v="ANA CAROLLYNE DA CRUZ MIRANDA"/>
    <n v="17281"/>
    <s v="SARAH DE SOUSA PEREIRA"/>
    <x v="2"/>
    <s v="PROBLEMAS DE SAÚDE"/>
    <s v="RECUSA"/>
    <x v="8"/>
    <m/>
    <m/>
    <n v="47996533715"/>
    <m/>
    <m/>
    <s v="Cacau_CC_28.03"/>
    <n v="165038963483583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4"/>
    <n v="0.43472222222222223"/>
    <d v="1899-12-30T00:00:50"/>
    <x v="0"/>
    <x v="3"/>
    <s v="16"/>
    <x v="1"/>
    <x v="1"/>
    <n v="8741597"/>
    <n v="24165667"/>
    <d v="2022-04-19T10:26:50"/>
    <d v="2022-04-19T10:27:40"/>
    <x v="0"/>
    <s v="BIANCA MOREIRA TERCEIRO"/>
    <n v="17283"/>
    <s v="SARAH DE SOUSA PEREIRA"/>
    <x v="1"/>
    <s v="PEDIU PARA LIGAR EM OUTRO MOMENTO"/>
    <s v="AGENDAMENTO"/>
    <x v="2"/>
    <m/>
    <m/>
    <n v="16991507637"/>
    <n v="16991507637"/>
    <d v="2022-04-19T11:00:00"/>
    <s v="Cacau_CC_30.03"/>
    <n v="165037479228695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2"/>
    <n v="0.60902777777777783"/>
    <d v="1899-12-30T00:01:48"/>
    <x v="2"/>
    <x v="3"/>
    <s v="11"/>
    <x v="1"/>
    <x v="1"/>
    <n v="8772882"/>
    <n v="26463245"/>
    <d v="2022-04-19T14:37:19"/>
    <d v="2022-04-19T14:39:07"/>
    <x v="0"/>
    <s v="ANA CAROLLYNE DA CRUZ MIRANDA"/>
    <n v="17281"/>
    <s v="SARAH DE SOUSA PEREIRA"/>
    <x v="2"/>
    <s v="FORMA DE PAGAMENTO"/>
    <s v="RECUSA"/>
    <x v="14"/>
    <m/>
    <m/>
    <n v="11980351605"/>
    <m/>
    <m/>
    <s v="Cacau_CC_12.04"/>
    <n v="165038982583995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2"/>
    <n v="0.6118055555555556"/>
    <d v="1899-12-30T00:00:30"/>
    <x v="2"/>
    <x v="3"/>
    <s v="48"/>
    <x v="0"/>
    <x v="0"/>
    <n v="8773191"/>
    <n v="27201898"/>
    <d v="2022-04-19T14:41:53"/>
    <d v="2022-04-19T14:42:23"/>
    <x v="0"/>
    <s v="ANA CAROLLYNE DA CRUZ MIRANDA"/>
    <n v="17281"/>
    <s v="SARAH DE SOUSA PEREIRA"/>
    <x v="1"/>
    <s v="SOBRE HORÁRIOS DE ATENDIMENTO"/>
    <s v="AGENDAMENTO"/>
    <x v="4"/>
    <m/>
    <m/>
    <n v="48991334455"/>
    <n v="48991334455"/>
    <d v="2022-04-19T15:12:00"/>
    <s v="Cacau_CC_13.04"/>
    <n v="165039008984962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2"/>
    <n v="0.38055555555555554"/>
    <d v="1899-12-30T00:00:55"/>
    <x v="0"/>
    <x v="4"/>
    <s v="11"/>
    <x v="1"/>
    <x v="1"/>
    <n v="8806946"/>
    <n v="23637973"/>
    <d v="2022-04-20T09:08:59"/>
    <d v="2022-04-20T09:09:54"/>
    <x v="0"/>
    <s v="BIANCA MOREIRA TERCEIRO"/>
    <n v="17283"/>
    <s v="SARAH DE SOUSA PEREIRA"/>
    <x v="1"/>
    <s v="PEDIU PARA LIGAR EM OUTRO MOMENTO"/>
    <s v="AGENDAMENTO"/>
    <x v="2"/>
    <m/>
    <m/>
    <n v="11993088812"/>
    <n v="11993088812"/>
    <d v="2022-04-20T13:00:00"/>
    <s v="Cacau_CC_24.03"/>
    <n v="165045651465254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2"/>
    <n v="0.38750000000000001"/>
    <d v="1899-12-30T00:01:56"/>
    <x v="0"/>
    <x v="4"/>
    <s v="11"/>
    <x v="1"/>
    <x v="1"/>
    <n v="8808538"/>
    <n v="25724794"/>
    <d v="2022-04-20T09:18:45"/>
    <d v="2022-04-20T09:20:41"/>
    <x v="0"/>
    <s v="BIANCA MOREIRA TERCEIRO"/>
    <n v="17283"/>
    <s v="SARAH DE SOUSA PEREIRA"/>
    <x v="1"/>
    <s v="PREFERIU FALAR PELO WHATSAPP"/>
    <s v="AGENDAMENTO"/>
    <x v="1"/>
    <m/>
    <m/>
    <n v="11948505917"/>
    <n v="11948505917"/>
    <d v="2022-04-20T09:49:00"/>
    <s v="Cacau_CC_11.04"/>
    <n v="165045711071984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2"/>
    <n v="0.38958333333333334"/>
    <d v="1899-12-30T00:04:17"/>
    <x v="0"/>
    <x v="4"/>
    <s v="19"/>
    <x v="1"/>
    <x v="1"/>
    <n v="8808985"/>
    <n v="27637886"/>
    <d v="2022-04-20T09:21:32"/>
    <d v="2022-04-20T09:25:49"/>
    <x v="0"/>
    <s v="BIANCA MOREIRA TERCEIRO"/>
    <n v="17283"/>
    <s v="SARAH DE SOUSA PEREIRA"/>
    <x v="1"/>
    <s v="CLIENTE VAI ANALISAR A PROPOSTA"/>
    <s v="AGENDAMENTO"/>
    <x v="5"/>
    <m/>
    <m/>
    <n v="19998261228"/>
    <n v="19998261228"/>
    <d v="2022-04-20T09:54:00"/>
    <s v="Cacau_CC_18.04"/>
    <n v="165045727473744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6"/>
    <n v="0.7055555555555556"/>
    <d v="1899-12-30T00:09:27"/>
    <x v="2"/>
    <x v="4"/>
    <s v="11"/>
    <x v="1"/>
    <x v="1"/>
    <n v="8867675"/>
    <n v="25536814"/>
    <d v="2022-04-20T16:56:34"/>
    <d v="2022-04-20T17:06:01"/>
    <x v="0"/>
    <s v="ANA CAROLLYNE DA CRUZ MIRANDA"/>
    <n v="17281"/>
    <s v="SARAH DE SOUSA PEREIRA"/>
    <x v="2"/>
    <s v="JÁ COMPROU"/>
    <s v="RECUSA"/>
    <x v="6"/>
    <m/>
    <m/>
    <n v="11997920071"/>
    <m/>
    <m/>
    <s v="Cacau_CC_08.04"/>
    <n v="1.65048458316038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7"/>
    <n v="0.71736111111111101"/>
    <d v="1899-12-30T00:03:25"/>
    <x v="2"/>
    <x v="4"/>
    <s v="14"/>
    <x v="1"/>
    <x v="1"/>
    <n v="8868864"/>
    <n v="23638043"/>
    <d v="2022-04-20T17:13:47"/>
    <d v="2022-04-20T17:17:12"/>
    <x v="0"/>
    <s v="ANA CAROLLYNE DA CRUZ MIRANDA"/>
    <n v="17281"/>
    <s v="SARAH DE SOUSA PEREIRA"/>
    <x v="1"/>
    <s v="PREFERIU FALAR PELO WHATSAPP"/>
    <s v="AGENDAMENTO"/>
    <x v="1"/>
    <m/>
    <m/>
    <n v="14997115666"/>
    <n v="14997115666"/>
    <d v="2022-04-20T17:47:00"/>
    <s v="Cacau_CC_24.03"/>
    <n v="1.65048560916799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7"/>
    <n v="0.72152777777777777"/>
    <d v="1899-12-30T00:00:35"/>
    <x v="2"/>
    <x v="4"/>
    <s v="11"/>
    <x v="1"/>
    <x v="1"/>
    <n v="8869388"/>
    <n v="23694302"/>
    <d v="2022-04-20T17:19:20"/>
    <d v="2022-04-20T17:19:55"/>
    <x v="0"/>
    <s v="ANA CAROLLYNE DA CRUZ MIRANDA"/>
    <n v="17281"/>
    <s v="SARAH DE SOUSA PEREIRA"/>
    <x v="1"/>
    <s v="SOBRE HORÁRIOS DE ATENDIMENTO"/>
    <s v="AGENDAMENTO"/>
    <x v="4"/>
    <m/>
    <m/>
    <n v="11978339133"/>
    <n v="11978339133"/>
    <d v="2022-04-20T17:49:00"/>
    <s v="Cacau_CC_25.03.csv"/>
    <n v="1.65048594517191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7"/>
    <n v="0.72222222222222221"/>
    <d v="1899-12-30T00:01:09"/>
    <x v="2"/>
    <x v="4"/>
    <s v="14"/>
    <x v="1"/>
    <x v="1"/>
    <n v="8869479"/>
    <n v="27201911"/>
    <d v="2022-04-20T17:20:28"/>
    <d v="2022-04-20T17:21:37"/>
    <x v="0"/>
    <s v="ANA CAROLLYNE DA CRUZ MIRANDA"/>
    <n v="17281"/>
    <s v="SARAH DE SOUSA PEREIRA"/>
    <x v="1"/>
    <s v="PEDIU PARA LIGAR EM OUTRO MOMENTO"/>
    <s v="AGENDAMENTO"/>
    <x v="2"/>
    <m/>
    <m/>
    <n v="14996228972"/>
    <n v="14996228972"/>
    <d v="2022-04-20T17:51:00"/>
    <s v="Cacau_CC_13.04"/>
    <n v="1.6504859441719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3"/>
    <n v="0.39583333333333331"/>
    <d v="1899-12-30T00:01:55"/>
    <x v="0"/>
    <x v="4"/>
    <s v="11"/>
    <x v="1"/>
    <x v="1"/>
    <n v="8810551"/>
    <n v="24165588"/>
    <d v="2022-04-20T09:30:21"/>
    <d v="2022-04-20T09:32:16"/>
    <x v="0"/>
    <s v="BIANCA MOREIRA TERCEIRO"/>
    <n v="17283"/>
    <s v="SARAH DE SOUSA PEREIRA"/>
    <x v="1"/>
    <s v="PREFERIU FALAR PELO WHATSAPP"/>
    <s v="AGENDAMENTO"/>
    <x v="1"/>
    <m/>
    <m/>
    <n v="11945872225"/>
    <n v="11945872225"/>
    <d v="2022-04-20T10:00:00"/>
    <s v="Cacau_CC_30.03"/>
    <n v="165045780679474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3"/>
    <n v="0.3979166666666667"/>
    <d v="1899-12-30T00:00:43"/>
    <x v="0"/>
    <x v="4"/>
    <s v="87"/>
    <x v="15"/>
    <x v="3"/>
    <n v="8811045"/>
    <n v="27201852"/>
    <d v="2022-04-20T09:33:17"/>
    <d v="2022-04-20T09:34:00"/>
    <x v="0"/>
    <s v="BIANCA MOREIRA TERCEIRO"/>
    <n v="17283"/>
    <s v="SARAH DE SOUSA PEREIRA"/>
    <x v="1"/>
    <s v="SOBRE HORÁRIOS DE ATENDIMENTO"/>
    <s v="AGENDAMENTO"/>
    <x v="4"/>
    <m/>
    <m/>
    <n v="87981817798"/>
    <n v="87981817798"/>
    <d v="2022-04-20T10:03:00"/>
    <s v="Cacau_CC_13.04"/>
    <n v="165045797481434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3"/>
    <n v="0.40972222222222227"/>
    <d v="1899-12-30T00:01:45"/>
    <x v="0"/>
    <x v="4"/>
    <s v="16"/>
    <x v="1"/>
    <x v="1"/>
    <n v="8813916"/>
    <n v="24072683"/>
    <d v="2022-04-20T09:50:25"/>
    <d v="2022-04-20T09:52:10"/>
    <x v="0"/>
    <s v="BIANCA MOREIRA TERCEIRO"/>
    <n v="17283"/>
    <s v="SARAH DE SOUSA PEREIRA"/>
    <x v="1"/>
    <s v="PEDIU PARA LIGAR EM OUTRO MOMENTO"/>
    <s v="AGENDAMENTO"/>
    <x v="2"/>
    <m/>
    <m/>
    <n v="16992056603"/>
    <n v="16992056603"/>
    <d v="2022-04-20T18:00:00"/>
    <s v="Cacau_CC_28.03"/>
    <n v="165045900911129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4"/>
    <n v="0.41666666666666669"/>
    <d v="1899-12-30T00:00:20"/>
    <x v="0"/>
    <x v="4"/>
    <s v="13"/>
    <x v="1"/>
    <x v="1"/>
    <n v="8815456"/>
    <n v="24161066"/>
    <d v="2022-04-20T10:00:36"/>
    <d v="2022-04-20T10:00:56"/>
    <x v="0"/>
    <s v="BIANCA MOREIRA TERCEIRO"/>
    <n v="17283"/>
    <s v="SARAH DE SOUSA PEREIRA"/>
    <x v="1"/>
    <s v="PEDIU PARA LIGAR EM OUTRO MOMENTO"/>
    <s v="AGENDAMENTO"/>
    <x v="2"/>
    <m/>
    <m/>
    <n v="13997030322"/>
    <n v="13997030322"/>
    <d v="2022-04-20T11:30:00"/>
    <s v="Cacau_CC_29.03"/>
    <n v="165045960413694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4"/>
    <n v="0.41944444444444445"/>
    <d v="1899-12-30T00:01:54"/>
    <x v="0"/>
    <x v="4"/>
    <s v="12"/>
    <x v="1"/>
    <x v="1"/>
    <n v="8816120"/>
    <n v="27637845"/>
    <d v="2022-04-20T10:04:40"/>
    <d v="2022-04-20T10:06:34"/>
    <x v="0"/>
    <s v="BIANCA MOREIRA TERCEIRO"/>
    <n v="17283"/>
    <s v="SARAH DE SOUSA PEREIRA"/>
    <x v="1"/>
    <s v="CLIENTE VAI ANALISAR A PROPOSTA"/>
    <s v="AGENDAMENTO"/>
    <x v="5"/>
    <m/>
    <m/>
    <n v="12992270649"/>
    <n v="12992270649"/>
    <d v="2022-04-20T10:35:00"/>
    <s v="Cacau_CC_18.04"/>
    <n v="165045985615061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4"/>
    <n v="0.42152777777777778"/>
    <d v="1899-12-30T00:00:39"/>
    <x v="0"/>
    <x v="4"/>
    <s v="47"/>
    <x v="0"/>
    <x v="0"/>
    <n v="8816523"/>
    <n v="25462225"/>
    <d v="2022-04-20T10:07:11"/>
    <d v="2022-04-20T10:07:50"/>
    <x v="0"/>
    <s v="BIANCA MOREIRA TERCEIRO"/>
    <n v="17283"/>
    <s v="SARAH DE SOUSA PEREIRA"/>
    <x v="1"/>
    <s v="PEDIU PARA LIGAR EM OUTRO MOMENTO"/>
    <s v="AGENDAMENTO"/>
    <x v="2"/>
    <m/>
    <m/>
    <n v="47999531978"/>
    <n v="47999531978"/>
    <d v="2022-04-20T10:36:00"/>
    <s v="Cacau_CC_07.04"/>
    <n v="165046001115879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20"/>
    <n v="0.77430555555555547"/>
    <d v="1899-12-30T00:00:07"/>
    <x v="2"/>
    <x v="4"/>
    <s v="11"/>
    <x v="1"/>
    <x v="1"/>
    <n v="8875573"/>
    <n v="23618577"/>
    <d v="2022-04-20T18:35:52"/>
    <d v="2022-04-20T18:35:59"/>
    <x v="0"/>
    <s v="ANA CAROLLYNE DA CRUZ MIRANDA"/>
    <n v="17281"/>
    <s v="SARAH DE SOUSA PEREIRA"/>
    <x v="1"/>
    <s v="PEDIU PARA LIGAR EM OUTRO MOMENTO"/>
    <s v="AGENDAMENTO"/>
    <x v="2"/>
    <m/>
    <m/>
    <n v="11976588289"/>
    <n v="11976588289"/>
    <d v="2022-04-20T19:05:00"/>
    <s v="Cacau_CC_23.03"/>
    <n v="1.65049044921474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5"/>
    <n v="0.4465277777777778"/>
    <d v="1899-12-30T00:01:37"/>
    <x v="0"/>
    <x v="4"/>
    <s v="19"/>
    <x v="1"/>
    <x v="1"/>
    <n v="8821916"/>
    <n v="27637832"/>
    <d v="2022-04-20T10:43:50"/>
    <d v="2022-04-20T10:45:27"/>
    <x v="0"/>
    <s v="BIANCA MOREIRA TERCEIRO"/>
    <n v="17283"/>
    <s v="SARAH DE SOUSA PEREIRA"/>
    <x v="1"/>
    <s v="PEDIU PARA LIGAR EM OUTRO MOMENTO"/>
    <s v="AGENDAMENTO"/>
    <x v="2"/>
    <m/>
    <m/>
    <n v="19996938751"/>
    <n v="19996938751"/>
    <d v="2022-04-20T11:14:00"/>
    <s v="Cacau_CC_18.04"/>
    <n v="165046221626723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6"/>
    <n v="0.45833333333333331"/>
    <d v="1899-12-30T00:01:54"/>
    <x v="0"/>
    <x v="4"/>
    <s v="53"/>
    <x v="2"/>
    <x v="0"/>
    <n v="8824191"/>
    <n v="27637508"/>
    <d v="2022-04-20T11:00:27"/>
    <d v="2022-04-20T11:02:21"/>
    <x v="0"/>
    <s v="BIANCA MOREIRA TERCEIRO"/>
    <n v="17283"/>
    <s v="SARAH DE SOUSA PEREIRA"/>
    <x v="1"/>
    <s v="PREFERIU FALAR PELO WHATSAPP"/>
    <s v="AGENDAMENTO"/>
    <x v="1"/>
    <m/>
    <m/>
    <n v="53981054454"/>
    <n v="53981054454"/>
    <d v="2022-04-20T11:31:00"/>
    <s v="Cacau_CC_18.04"/>
    <n v="165046320332075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21"/>
    <n v="0.80069444444444438"/>
    <d v="1899-12-30T00:00:09"/>
    <x v="2"/>
    <x v="4"/>
    <s v="11"/>
    <x v="1"/>
    <x v="1"/>
    <n v="8877244"/>
    <n v="28790212"/>
    <d v="2022-04-20T19:13:16"/>
    <d v="2022-04-20T19:13:25"/>
    <x v="0"/>
    <s v="ANA CAROLLYNE DA CRUZ MIRANDA"/>
    <n v="17281"/>
    <s v="SARAH DE SOUSA PEREIRA"/>
    <x v="1"/>
    <s v="PEDIU PARA LIGAR EM OUTRO MOMENTO"/>
    <s v="AGENDAMENTO"/>
    <x v="2"/>
    <m/>
    <m/>
    <n v="11953593720"/>
    <n v="11953593720"/>
    <d v="2022-04-20T19:43:00"/>
    <s v="Cacau_CC_20.04"/>
    <n v="1.65049267823105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21"/>
    <n v="0.80208333333333337"/>
    <d v="1899-12-30T00:00:27"/>
    <x v="2"/>
    <x v="4"/>
    <s v="55"/>
    <x v="2"/>
    <x v="0"/>
    <n v="8877300"/>
    <n v="25724522"/>
    <d v="2022-04-20T19:15:00"/>
    <d v="2022-04-20T19:15:27"/>
    <x v="0"/>
    <s v="ANA CAROLLYNE DA CRUZ MIRANDA"/>
    <n v="17281"/>
    <s v="SARAH DE SOUSA PEREIRA"/>
    <x v="1"/>
    <s v="SOBRE HORÁRIOS DE ATENDIMENTO"/>
    <s v="AGENDAMENTO"/>
    <x v="4"/>
    <m/>
    <m/>
    <n v="55999219216"/>
    <n v="55999219216"/>
    <d v="2022-04-20T19:45:00"/>
    <s v="Cacau_CC_11.04"/>
    <n v="1.65049287423127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6"/>
    <n v="0.46111111111111108"/>
    <d v="1899-12-30T00:01:35"/>
    <x v="0"/>
    <x v="4"/>
    <s v="19"/>
    <x v="1"/>
    <x v="1"/>
    <n v="8824573"/>
    <n v="27230940"/>
    <d v="2022-04-20T11:04:17"/>
    <d v="2022-04-20T11:05:52"/>
    <x v="0"/>
    <s v="BIANCA MOREIRA TERCEIRO"/>
    <n v="17283"/>
    <s v="SARAH DE SOUSA PEREIRA"/>
    <x v="1"/>
    <s v="CLIENTE VAI ANALISAR A PROPOSTA"/>
    <s v="AGENDAMENTO"/>
    <x v="5"/>
    <m/>
    <m/>
    <n v="19993125511"/>
    <n v="19993125511"/>
    <d v="2022-04-20T11:34:00"/>
    <s v="Cacau_CC_14.04"/>
    <n v="165046344233024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24"/>
    <n v="0.47916666666666669"/>
    <d v="1899-12-30T00:01:22"/>
    <x v="0"/>
    <x v="4"/>
    <s v="19"/>
    <x v="1"/>
    <x v="1"/>
    <n v="8828089"/>
    <n v="24228088"/>
    <d v="2022-04-20T11:30:08"/>
    <d v="2022-04-20T11:31:30"/>
    <x v="0"/>
    <s v="BIANCA MOREIRA TERCEIRO"/>
    <n v="17283"/>
    <s v="SARAH DE SOUSA PEREIRA"/>
    <x v="1"/>
    <s v="PREFERIU FALAR PELO WHATSAPP"/>
    <s v="AGENDAMENTO"/>
    <x v="1"/>
    <m/>
    <m/>
    <n v="19994085789"/>
    <n v="19994085789"/>
    <d v="2022-04-20T12:00:00"/>
    <s v="Cacau_CC_31.03"/>
    <n v="165046498138897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24"/>
    <n v="0.48125000000000001"/>
    <d v="1899-12-30T00:02:45"/>
    <x v="0"/>
    <x v="4"/>
    <s v="12"/>
    <x v="1"/>
    <x v="1"/>
    <n v="8828608"/>
    <n v="28772362"/>
    <d v="2022-04-20T11:33:00"/>
    <d v="2022-04-20T11:35:45"/>
    <x v="0"/>
    <s v="BIANCA MOREIRA TERCEIRO"/>
    <n v="17283"/>
    <s v="SARAH DE SOUSA PEREIRA"/>
    <x v="1"/>
    <s v="PEDIU PARA LIGAR EM OUTRO MOMENTO"/>
    <s v="AGENDAMENTO"/>
    <x v="2"/>
    <m/>
    <m/>
    <n v="12996107553"/>
    <n v="12996107553"/>
    <d v="2022-05-03T12:03:00"/>
    <s v="Cacau_CC_19.04"/>
    <n v="165046516439684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7"/>
    <n v="0.51736111111111105"/>
    <d v="1899-12-30T00:04:39"/>
    <x v="0"/>
    <x v="4"/>
    <s v="16"/>
    <x v="1"/>
    <x v="1"/>
    <n v="8836344"/>
    <n v="23637826"/>
    <d v="2022-04-20T12:25:54"/>
    <d v="2022-04-20T12:30:33"/>
    <x v="0"/>
    <s v="BIANCA MOREIRA TERCEIRO"/>
    <n v="17283"/>
    <s v="SARAH DE SOUSA PEREIRA"/>
    <x v="1"/>
    <s v="CLIENTE VAI ANALISAR A PROPOSTA"/>
    <s v="AGENDAMENTO"/>
    <x v="5"/>
    <m/>
    <m/>
    <n v="16993008689"/>
    <n v="16993008689"/>
    <d v="2022-04-20T12:59:00"/>
    <s v="Cacau_CC_24.03"/>
    <n v="165046834047058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8"/>
    <n v="0.52430555555555558"/>
    <d v="1899-12-30T00:01:25"/>
    <x v="0"/>
    <x v="4"/>
    <s v="77"/>
    <x v="12"/>
    <x v="3"/>
    <n v="8837730"/>
    <n v="25724520"/>
    <d v="2022-04-20T12:35:19"/>
    <d v="2022-04-20T12:36:44"/>
    <x v="0"/>
    <s v="BIANCA MOREIRA TERCEIRO"/>
    <n v="17283"/>
    <s v="SARAH DE SOUSA PEREIRA"/>
    <x v="1"/>
    <s v="PREFERIU FALAR PELO WHATSAPP"/>
    <s v="AGENDAMENTO"/>
    <x v="1"/>
    <m/>
    <m/>
    <n v="77999305181"/>
    <n v="77999305181"/>
    <d v="2022-04-20T13:04:00"/>
    <s v="Cacau_CC_11.04"/>
    <n v="165046885148712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8"/>
    <n v="0.52569444444444446"/>
    <d v="1899-12-30T00:01:34"/>
    <x v="0"/>
    <x v="4"/>
    <s v="16"/>
    <x v="1"/>
    <x v="1"/>
    <n v="8838160"/>
    <n v="25536945"/>
    <d v="2022-04-20T12:37:52"/>
    <d v="2022-04-20T12:39:26"/>
    <x v="0"/>
    <s v="BIANCA MOREIRA TERCEIRO"/>
    <n v="17283"/>
    <s v="SARAH DE SOUSA PEREIRA"/>
    <x v="2"/>
    <s v="PROBLEMAS DE SAÚDE"/>
    <s v="RECUSA"/>
    <x v="8"/>
    <m/>
    <m/>
    <n v="16997976043"/>
    <m/>
    <m/>
    <s v="Cacau_CC_08.04"/>
    <n v="165046906549390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9"/>
    <n v="0.54305555555555551"/>
    <d v="1899-12-30T00:02:42"/>
    <x v="0"/>
    <x v="4"/>
    <s v="13"/>
    <x v="1"/>
    <x v="1"/>
    <n v="8841921"/>
    <n v="25724637"/>
    <d v="2022-04-20T13:02:36"/>
    <d v="2022-04-20T13:05:18"/>
    <x v="0"/>
    <s v="BIANCA MOREIRA TERCEIRO"/>
    <n v="17283"/>
    <s v="SARAH DE SOUSA PEREIRA"/>
    <x v="1"/>
    <s v="CLIENTE VAI ANALISAR A PROPOSTA"/>
    <s v="AGENDAMENTO"/>
    <x v="5"/>
    <m/>
    <m/>
    <n v="13991206611"/>
    <n v="13991206611"/>
    <d v="2022-04-20T13:34:00"/>
    <s v="Cacau_CC_11.04"/>
    <n v="165047054154693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9"/>
    <n v="0.54513888888888895"/>
    <d v="1899-12-30T00:00:50"/>
    <x v="0"/>
    <x v="4"/>
    <s v="48"/>
    <x v="0"/>
    <x v="0"/>
    <n v="8842366"/>
    <n v="27637647"/>
    <d v="2022-04-20T13:05:44"/>
    <d v="2022-04-20T13:06:34"/>
    <x v="0"/>
    <s v="BIANCA MOREIRA TERCEIRO"/>
    <n v="17283"/>
    <s v="SARAH DE SOUSA PEREIRA"/>
    <x v="1"/>
    <s v="PEDIU PARA LIGAR EM OUTRO MOMENTO"/>
    <s v="AGENDAMENTO"/>
    <x v="2"/>
    <m/>
    <m/>
    <n v="48992059973"/>
    <n v="48992059973"/>
    <d v="2022-04-20T19:00:00"/>
    <s v="Cacau_CC_18.04"/>
    <n v="165047072955418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9"/>
    <n v="0.54722222222222217"/>
    <d v="1899-12-30T00:04:23"/>
    <x v="1"/>
    <x v="4"/>
    <s v="19"/>
    <x v="1"/>
    <x v="1"/>
    <n v="8842717"/>
    <n v="27637765"/>
    <d v="2022-04-20T13:08:15"/>
    <d v="2022-04-20T13:12:38"/>
    <x v="0"/>
    <s v="SILVIO ANTONIO RIBEIRO BRUZACA JUNIOR"/>
    <n v="17286"/>
    <s v="SARAH DE SOUSA PEREIRA"/>
    <x v="1"/>
    <s v="PEDIU PARA LIGAR EM OUTRO MOMENTO"/>
    <s v="AGENDAMENTO"/>
    <x v="2"/>
    <m/>
    <m/>
    <n v="19983076828"/>
    <n v="19983076828"/>
    <d v="2022-04-20T18:10:00"/>
    <s v="Cacau_CC_18.04"/>
    <n v="165047086655999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9"/>
    <n v="0.54722222222222217"/>
    <d v="1899-12-30T00:05:36"/>
    <x v="0"/>
    <x v="4"/>
    <s v="11"/>
    <x v="1"/>
    <x v="1"/>
    <n v="8842790"/>
    <n v="25536912"/>
    <d v="2022-04-20T13:08:48"/>
    <d v="2022-04-20T13:14:24"/>
    <x v="0"/>
    <s v="BIANCA MOREIRA TERCEIRO"/>
    <n v="17283"/>
    <s v="SARAH DE SOUSA PEREIRA"/>
    <x v="1"/>
    <s v="CLIENTE VAI ANALISAR A PROPOSTA"/>
    <s v="AGENDAMENTO"/>
    <x v="5"/>
    <m/>
    <m/>
    <n v="11946349093"/>
    <n v="11946349093"/>
    <d v="2022-04-20T13:43:00"/>
    <s v="Cacau_CC_08.04"/>
    <n v="165047091556178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9"/>
    <n v="0.55694444444444446"/>
    <d v="1899-12-30T00:00:55"/>
    <x v="0"/>
    <x v="4"/>
    <s v="51"/>
    <x v="2"/>
    <x v="0"/>
    <n v="8844736"/>
    <n v="25426189"/>
    <d v="2022-04-20T13:22:51"/>
    <d v="2022-04-20T13:23:46"/>
    <x v="0"/>
    <s v="BIANCA MOREIRA TERCEIRO"/>
    <n v="17283"/>
    <s v="SARAH DE SOUSA PEREIRA"/>
    <x v="1"/>
    <s v="SOBRE HORÁRIOS DE ATENDIMENTO"/>
    <s v="AGENDAMENTO"/>
    <x v="4"/>
    <m/>
    <m/>
    <n v="51996742107"/>
    <n v="51996742107"/>
    <d v="2022-04-20T13:52:00"/>
    <s v="Cacau_CC_04.04"/>
    <n v="165047175858661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9"/>
    <n v="0.56111111111111112"/>
    <d v="1899-12-30T00:02:46"/>
    <x v="1"/>
    <x v="4"/>
    <s v="11"/>
    <x v="1"/>
    <x v="1"/>
    <n v="8845533"/>
    <n v="25724808"/>
    <d v="2022-04-20T13:28:22"/>
    <d v="2022-04-20T13:31:08"/>
    <x v="0"/>
    <s v="SILVIO ANTONIO RIBEIRO BRUZACA JUNIOR"/>
    <n v="17286"/>
    <s v="SARAH DE SOUSA PEREIRA"/>
    <x v="1"/>
    <s v="PEDIU PARA LIGAR EM OUTRO MOMENTO"/>
    <s v="AGENDAMENTO"/>
    <x v="2"/>
    <m/>
    <m/>
    <n v="11982453243"/>
    <n v="11982453243"/>
    <d v="2022-04-20T18:15:00"/>
    <s v="Cacau_CC_11.04"/>
    <n v="165047208760004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0"/>
    <n v="0.5625"/>
    <d v="1899-12-30T00:03:20"/>
    <x v="0"/>
    <x v="4"/>
    <s v="17"/>
    <x v="1"/>
    <x v="1"/>
    <n v="8845770"/>
    <n v="23414219"/>
    <d v="2022-04-20T13:30:26"/>
    <d v="2022-04-20T13:33:46"/>
    <x v="0"/>
    <s v="BIANCA MOREIRA TERCEIRO"/>
    <n v="17283"/>
    <s v="SARAH DE SOUSA PEREIRA"/>
    <x v="1"/>
    <s v="CLIENTE VAI ANALISAR A PROPOSTA"/>
    <s v="AGENDAMENTO"/>
    <x v="5"/>
    <m/>
    <m/>
    <n v="17992251040"/>
    <n v="17992251040"/>
    <d v="2022-04-20T14:02:00"/>
    <s v="Cacau_CC_21.03"/>
    <n v="165047220860390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0"/>
    <n v="0.5756944444444444"/>
    <d v="1899-12-30T00:01:07"/>
    <x v="1"/>
    <x v="4"/>
    <s v="19"/>
    <x v="1"/>
    <x v="1"/>
    <n v="8847800"/>
    <n v="23618639"/>
    <d v="2022-04-20T13:49:30"/>
    <d v="2022-04-20T13:50:37"/>
    <x v="0"/>
    <s v="SILVIO ANTONIO RIBEIRO BRUZACA JUNIOR"/>
    <n v="17286"/>
    <s v="SARAH DE SOUSA PEREIRA"/>
    <x v="1"/>
    <s v="CATÁLOGO/REVISTA"/>
    <s v="AGENDAMENTO"/>
    <x v="9"/>
    <m/>
    <m/>
    <n v="19992774449"/>
    <n v="19992774449"/>
    <d v="2022-04-20T14:20:00"/>
    <s v="Cacau_CC_23.03"/>
    <n v="165047335362798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0"/>
    <n v="0.57708333333333328"/>
    <d v="1899-12-30T00:02:44"/>
    <x v="1"/>
    <x v="4"/>
    <s v="51"/>
    <x v="2"/>
    <x v="0"/>
    <n v="8847946"/>
    <n v="23694317"/>
    <d v="2022-04-20T13:51:16"/>
    <d v="2022-04-20T13:54:00"/>
    <x v="0"/>
    <s v="SILVIO ANTONIO RIBEIRO BRUZACA JUNIOR"/>
    <n v="17286"/>
    <s v="SARAH DE SOUSA PEREIRA"/>
    <x v="2"/>
    <s v="INSATISFEITO - LOJA"/>
    <s v="RECUSA"/>
    <x v="7"/>
    <m/>
    <m/>
    <n v="51998176528"/>
    <m/>
    <m/>
    <s v="Cacau_CC_25.03.csv"/>
    <n v="165047345763049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1"/>
    <n v="0.58333333333333337"/>
    <d v="1899-12-30T00:01:36"/>
    <x v="0"/>
    <x v="4"/>
    <s v="47"/>
    <x v="0"/>
    <x v="0"/>
    <n v="8848914"/>
    <n v="24073056"/>
    <d v="2022-04-20T14:00:35"/>
    <d v="2022-04-20T14:02:11"/>
    <x v="0"/>
    <s v="BIANCA MOREIRA TERCEIRO"/>
    <n v="17283"/>
    <s v="SARAH DE SOUSA PEREIRA"/>
    <x v="1"/>
    <s v="PEDIU PARA LIGAR EM OUTRO MOMENTO"/>
    <s v="AGENDAMENTO"/>
    <x v="2"/>
    <m/>
    <m/>
    <n v="47991110191"/>
    <n v="47991110191"/>
    <d v="2022-04-20T16:00:00"/>
    <s v="Cacau_CC_28.03"/>
    <n v="165047401764213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1"/>
    <n v="0.58333333333333337"/>
    <d v="1899-12-30T00:01:43"/>
    <x v="1"/>
    <x v="4"/>
    <s v="47"/>
    <x v="0"/>
    <x v="0"/>
    <n v="8848940"/>
    <n v="25724760"/>
    <d v="2022-04-20T14:00:47"/>
    <d v="2022-04-20T14:02:30"/>
    <x v="0"/>
    <s v="SILVIO ANTONIO RIBEIRO BRUZACA JUNIOR"/>
    <n v="17286"/>
    <s v="SARAH DE SOUSA PEREIRA"/>
    <x v="1"/>
    <s v="PEDIU PARA LIGAR EM OUTRO MOMENTO"/>
    <s v="AGENDAMENTO"/>
    <x v="2"/>
    <m/>
    <m/>
    <n v="47991147543"/>
    <n v="47991147543"/>
    <d v="2022-04-20T16:00:00"/>
    <s v="Cacau_CC_11.04"/>
    <n v="165047402864250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1"/>
    <n v="0.5854166666666667"/>
    <d v="1899-12-30T00:01:15"/>
    <x v="1"/>
    <x v="4"/>
    <s v="11"/>
    <x v="1"/>
    <x v="1"/>
    <n v="8849216"/>
    <n v="25386745"/>
    <d v="2022-04-20T14:03:05"/>
    <d v="2022-04-20T14:04:20"/>
    <x v="0"/>
    <s v="SILVIO ANTONIO RIBEIRO BRUZACA JUNIOR"/>
    <n v="17286"/>
    <s v="SARAH DE SOUSA PEREIRA"/>
    <x v="1"/>
    <s v="PEDIU PARA LIGAR EM OUTRO MOMENTO"/>
    <s v="AGENDAMENTO"/>
    <x v="2"/>
    <m/>
    <m/>
    <n v="11973495806"/>
    <n v="11973495806"/>
    <d v="2022-04-22T10:00:00"/>
    <s v="Cacau_CC_01.04"/>
    <n v="165047416064457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1"/>
    <n v="0.58888888888888891"/>
    <d v="1899-12-30T00:00:54"/>
    <x v="0"/>
    <x v="4"/>
    <s v="48"/>
    <x v="0"/>
    <x v="0"/>
    <n v="8849964"/>
    <n v="25724595"/>
    <d v="2022-04-20T14:08:26"/>
    <d v="2022-04-20T14:09:20"/>
    <x v="0"/>
    <s v="BIANCA MOREIRA TERCEIRO"/>
    <n v="17283"/>
    <s v="SARAH DE SOUSA PEREIRA"/>
    <x v="1"/>
    <s v="PEDIU PARA LIGAR EM OUTRO MOMENTO"/>
    <s v="AGENDAMENTO"/>
    <x v="2"/>
    <m/>
    <m/>
    <n v="48920022263"/>
    <n v="48920022263"/>
    <d v="2022-04-20T16:30:00"/>
    <s v="Cacau_CC_11.04"/>
    <n v="165047448765184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1"/>
    <n v="0.58958333333333335"/>
    <d v="1899-12-30T00:01:12"/>
    <x v="0"/>
    <x v="4"/>
    <s v="15"/>
    <x v="1"/>
    <x v="1"/>
    <n v="8850168"/>
    <n v="24073109"/>
    <d v="2022-04-20T14:09:50"/>
    <d v="2022-04-20T14:11:02"/>
    <x v="0"/>
    <s v="BIANCA MOREIRA TERCEIRO"/>
    <n v="17283"/>
    <s v="SARAH DE SOUSA PEREIRA"/>
    <x v="1"/>
    <s v="PEDIU PARA LIGAR EM OUTRO MOMENTO"/>
    <s v="AGENDAMENTO"/>
    <x v="2"/>
    <m/>
    <m/>
    <n v="15997944412"/>
    <n v="15997944412"/>
    <d v="2022-04-20T17:00:00"/>
    <s v="Cacau_CC_28.03"/>
    <n v="165047457265442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1"/>
    <n v="0.59513888888888888"/>
    <d v="1899-12-30T00:00:46"/>
    <x v="0"/>
    <x v="4"/>
    <s v="13"/>
    <x v="1"/>
    <x v="1"/>
    <n v="8851257"/>
    <n v="24073079"/>
    <d v="2022-04-20T14:17:36"/>
    <d v="2022-04-20T14:18:22"/>
    <x v="0"/>
    <s v="BIANCA MOREIRA TERCEIRO"/>
    <n v="17283"/>
    <s v="SARAH DE SOUSA PEREIRA"/>
    <x v="1"/>
    <s v="PEDIU PARA LIGAR EM OUTRO MOMENTO"/>
    <s v="AGENDAMENTO"/>
    <x v="2"/>
    <m/>
    <m/>
    <n v="13996289662"/>
    <n v="13996289662"/>
    <d v="2022-04-20T19:00:00"/>
    <s v="Cacau_CC_28.03"/>
    <n v="165047502866406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1"/>
    <n v="0.59652777777777777"/>
    <d v="1899-12-30T00:02:14"/>
    <x v="0"/>
    <x v="4"/>
    <s v="55"/>
    <x v="2"/>
    <x v="0"/>
    <n v="8851598"/>
    <n v="27637526"/>
    <d v="2022-04-20T14:19:53"/>
    <d v="2022-04-20T14:22:07"/>
    <x v="0"/>
    <s v="BIANCA MOREIRA TERCEIRO"/>
    <n v="17283"/>
    <s v="SARAH DE SOUSA PEREIRA"/>
    <x v="1"/>
    <s v="CLIENTE VAI ANALISAR A PROPOSTA"/>
    <s v="AGENDAMENTO"/>
    <x v="5"/>
    <m/>
    <m/>
    <n v="55984213853"/>
    <n v="55984213853"/>
    <d v="2022-04-20T14:51:00"/>
    <s v="Cacau_CC_18.04"/>
    <n v="165047517066709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1"/>
    <n v="0.60347222222222219"/>
    <d v="1899-12-30T00:05:48"/>
    <x v="1"/>
    <x v="4"/>
    <s v="12"/>
    <x v="1"/>
    <x v="1"/>
    <n v="8852888"/>
    <n v="25724833"/>
    <d v="2022-04-20T14:29:11"/>
    <d v="2022-04-20T14:34:59"/>
    <x v="0"/>
    <s v="SILVIO ANTONIO RIBEIRO BRUZACA JUNIOR"/>
    <n v="17286"/>
    <s v="SARAH DE SOUSA PEREIRA"/>
    <x v="1"/>
    <s v="CLIENTE VAI ANALISAR A PROPOSTA"/>
    <s v="AGENDAMENTO"/>
    <x v="5"/>
    <m/>
    <m/>
    <n v="12981463488"/>
    <n v="12981463488"/>
    <d v="2022-05-02T15:04:00"/>
    <s v="Cacau_CC_11.04"/>
    <n v="165047573367984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3"/>
    <n v="0.62569444444444444"/>
    <d v="1899-12-30T00:05:48"/>
    <x v="1"/>
    <x v="4"/>
    <s v="13"/>
    <x v="1"/>
    <x v="1"/>
    <n v="8855976"/>
    <n v="28790231"/>
    <d v="2022-04-20T15:01:50"/>
    <d v="2022-04-20T15:07:38"/>
    <x v="0"/>
    <s v="SILVIO ANTONIO RIBEIRO BRUZACA JUNIOR"/>
    <n v="17286"/>
    <s v="SARAH DE SOUSA PEREIRA"/>
    <x v="1"/>
    <s v="CLIENTE VAI ANALISAR A PROPOSTA"/>
    <s v="AGENDAMENTO"/>
    <x v="5"/>
    <m/>
    <m/>
    <n v="13988849926"/>
    <n v="13988849926"/>
    <d v="2022-04-25T15:37:00"/>
    <s v="Cacau_CC_20.04"/>
    <n v="165047769374926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3"/>
    <n v="0.63055555555555554"/>
    <d v="1899-12-30T00:02:36"/>
    <x v="1"/>
    <x v="4"/>
    <s v="13"/>
    <x v="1"/>
    <x v="1"/>
    <n v="8856367"/>
    <n v="28772442"/>
    <d v="2022-04-20T15:08:01"/>
    <d v="2022-04-20T15:10:37"/>
    <x v="0"/>
    <s v="SILVIO ANTONIO RIBEIRO BRUZACA JUNIOR"/>
    <n v="17286"/>
    <s v="SARAH DE SOUSA PEREIRA"/>
    <x v="1"/>
    <s v="PEDIU PARA LIGAR EM OUTRO MOMENTO"/>
    <s v="AGENDAMENTO"/>
    <x v="2"/>
    <m/>
    <m/>
    <n v="13991875013"/>
    <n v="13991875013"/>
    <d v="2022-04-20T18:20:00"/>
    <s v="Cacau_CC_19.04"/>
    <n v="165047806776828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5"/>
    <n v="0.66736111111111107"/>
    <d v="1899-12-30T00:01:59"/>
    <x v="1"/>
    <x v="4"/>
    <s v="19"/>
    <x v="1"/>
    <x v="1"/>
    <n v="8862164"/>
    <n v="25724844"/>
    <d v="2022-04-20T16:01:43"/>
    <d v="2022-04-20T16:03:42"/>
    <x v="0"/>
    <s v="SILVIO ANTONIO RIBEIRO BRUZACA JUNIOR"/>
    <n v="17286"/>
    <s v="SARAH DE SOUSA PEREIRA"/>
    <x v="1"/>
    <s v="PEDIU PARA LIGAR EM OUTRO MOMENTO"/>
    <s v="AGENDAMENTO"/>
    <x v="2"/>
    <m/>
    <m/>
    <n v="19995490192"/>
    <n v="19995490192"/>
    <d v="2022-04-25T16:33:00"/>
    <s v="Cacau_CC_11.04"/>
    <n v="1.65048129211759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7"/>
    <n v="0.72013888888888899"/>
    <d v="1899-12-30T00:00:47"/>
    <x v="1"/>
    <x v="4"/>
    <s v="16"/>
    <x v="1"/>
    <x v="1"/>
    <n v="8869157"/>
    <n v="24072978"/>
    <d v="2022-04-20T17:17:02"/>
    <d v="2022-04-20T17:17:49"/>
    <x v="0"/>
    <s v="SILVIO ANTONIO RIBEIRO BRUZACA JUNIOR"/>
    <n v="17286"/>
    <s v="SARAH DE SOUSA PEREIRA"/>
    <x v="1"/>
    <s v="PEDIU PARA LIGAR EM OUTRO MOMENTO"/>
    <s v="AGENDAMENTO"/>
    <x v="2"/>
    <m/>
    <m/>
    <n v="16981447443"/>
    <n v="16981447443"/>
    <d v="2022-04-25T17:47:00"/>
    <s v="Cacau_CC_28.03"/>
    <n v="1.65048580717026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9"/>
    <n v="0.76111111111111107"/>
    <d v="1899-12-30T00:02:19"/>
    <x v="1"/>
    <x v="4"/>
    <s v="48"/>
    <x v="0"/>
    <x v="0"/>
    <n v="8874037"/>
    <n v="25426068"/>
    <d v="2022-04-20T18:16:00"/>
    <d v="2022-04-20T18:18:19"/>
    <x v="0"/>
    <s v="SILVIO ANTONIO RIBEIRO BRUZACA JUNIOR"/>
    <n v="17286"/>
    <s v="SARAH DE SOUSA PEREIRA"/>
    <x v="1"/>
    <s v="PEDIU PARA LIGAR EM OUTRO MOMENTO"/>
    <s v="AGENDAMENTO"/>
    <x v="2"/>
    <m/>
    <m/>
    <n v="48996214536"/>
    <n v="48996214536"/>
    <d v="2022-04-22T10:00:00"/>
    <s v="Cacau_CC_04.04"/>
    <n v="1.6504893342045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21"/>
    <n v="0.7944444444444444"/>
    <d v="1899-12-30T00:02:53"/>
    <x v="1"/>
    <x v="4"/>
    <s v="48"/>
    <x v="0"/>
    <x v="0"/>
    <n v="8876974"/>
    <n v="28790058"/>
    <d v="2022-04-20T19:04:10"/>
    <d v="2022-04-20T19:07:03"/>
    <x v="0"/>
    <s v="SILVIO ANTONIO RIBEIRO BRUZACA JUNIOR"/>
    <n v="17286"/>
    <s v="SARAH DE SOUSA PEREIRA"/>
    <x v="1"/>
    <s v="CLIENTE VAI ANALISAR A PROPOSTA"/>
    <s v="AGENDAMENTO"/>
    <x v="5"/>
    <m/>
    <m/>
    <n v="48999527829"/>
    <n v="48999527829"/>
    <d v="2022-05-02T15:00:00"/>
    <s v="Cacau_CC_20.04"/>
    <n v="1.65049223123057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21"/>
    <n v="0.79652777777777783"/>
    <d v="1899-12-30T00:01:04"/>
    <x v="1"/>
    <x v="4"/>
    <s v="48"/>
    <x v="0"/>
    <x v="0"/>
    <n v="8877053"/>
    <n v="28790114"/>
    <d v="2022-04-20T19:07:08"/>
    <d v="2022-04-20T19:08:12"/>
    <x v="0"/>
    <s v="SILVIO ANTONIO RIBEIRO BRUZACA JUNIOR"/>
    <n v="17286"/>
    <s v="SARAH DE SOUSA PEREIRA"/>
    <x v="1"/>
    <s v="PEDIU PARA LIGAR EM OUTRO MOMENTO"/>
    <s v="AGENDAMENTO"/>
    <x v="2"/>
    <m/>
    <m/>
    <n v="48984250806"/>
    <n v="48984250806"/>
    <d v="2022-04-22T18:38:00"/>
    <s v="Cacau_CC_20.04"/>
    <n v="1.65049239323077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3"/>
    <n v="0.62708333333333333"/>
    <d v="1899-12-30T00:01:04"/>
    <x v="2"/>
    <x v="3"/>
    <s v="12"/>
    <x v="1"/>
    <x v="1"/>
    <n v="8775031"/>
    <n v="27637725"/>
    <d v="2022-04-19T15:03:57"/>
    <d v="2022-04-19T15:05:01"/>
    <x v="0"/>
    <s v="ANA CAROLLYNE DA CRUZ MIRANDA"/>
    <n v="17281"/>
    <s v="SARAH DE SOUSA PEREIRA"/>
    <x v="1"/>
    <s v="PEDIU PARA LIGAR EM OUTRO MOMENTO"/>
    <s v="AGENDAMENTO"/>
    <x v="2"/>
    <m/>
    <m/>
    <n v="12997744373"/>
    <n v="12997744373"/>
    <d v="2022-04-19T15:34:00"/>
    <s v="Cacau_CC_18.04"/>
    <n v="165039142194321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3"/>
    <n v="0.63402777777777775"/>
    <d v="1899-12-30T00:01:20"/>
    <x v="2"/>
    <x v="3"/>
    <s v="14"/>
    <x v="1"/>
    <x v="1"/>
    <n v="8775766"/>
    <n v="27637937"/>
    <d v="2022-04-19T15:13:25"/>
    <d v="2022-04-19T15:14:45"/>
    <x v="0"/>
    <s v="ANA CAROLLYNE DA CRUZ MIRANDA"/>
    <n v="17281"/>
    <s v="SARAH DE SOUSA PEREIRA"/>
    <x v="1"/>
    <s v="PREFERIU FALAR PELO WHATSAPP"/>
    <s v="AGENDAMENTO"/>
    <x v="1"/>
    <m/>
    <m/>
    <n v="14996306909"/>
    <n v="14996306909"/>
    <d v="2022-04-19T15:44:00"/>
    <s v="Cacau_CC_18.04"/>
    <n v="165039199397569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7"/>
    <n v="0.51736111111111105"/>
    <d v="1899-12-30T00:06:41"/>
    <x v="0"/>
    <x v="3"/>
    <s v="55"/>
    <x v="2"/>
    <x v="0"/>
    <n v="8756641"/>
    <n v="25724885"/>
    <d v="2022-04-19T12:25:43"/>
    <d v="2022-04-19T12:32:24"/>
    <x v="0"/>
    <s v="BIANCA MOREIRA TERCEIRO"/>
    <n v="17283"/>
    <s v="SARAH DE SOUSA PEREIRA"/>
    <x v="1"/>
    <s v="PEDIU PARA LIGAR EM OUTRO MOMENTO"/>
    <s v="AGENDAMENTO"/>
    <x v="2"/>
    <m/>
    <m/>
    <n v="55999782703"/>
    <n v="55999782703"/>
    <d v="2022-04-30T13:01:00"/>
    <s v="Cacau_CC_11.04"/>
    <n v="165038192659198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3"/>
    <n v="0.64236111111111105"/>
    <d v="1899-12-30T00:01:15"/>
    <x v="2"/>
    <x v="3"/>
    <s v="13"/>
    <x v="1"/>
    <x v="1"/>
    <n v="8777153"/>
    <n v="27637884"/>
    <d v="2022-04-19T15:25:42"/>
    <d v="2022-04-19T15:26:57"/>
    <x v="0"/>
    <s v="ANA CAROLLYNE DA CRUZ MIRANDA"/>
    <n v="17281"/>
    <s v="SARAH DE SOUSA PEREIRA"/>
    <x v="1"/>
    <s v="PEDIU PARA LIGAR EM OUTRO MOMENTO"/>
    <s v="AGENDAMENTO"/>
    <x v="2"/>
    <m/>
    <m/>
    <n v="13991705662"/>
    <n v="13991705662"/>
    <d v="2022-04-19T17:00:00"/>
    <s v="Cacau_CC_18.04"/>
    <n v="1.65039272910685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5"/>
    <n v="0.66875000000000007"/>
    <d v="1899-12-30T00:01:29"/>
    <x v="2"/>
    <x v="3"/>
    <s v="53"/>
    <x v="2"/>
    <x v="0"/>
    <n v="8781413"/>
    <n v="27231074"/>
    <d v="2022-04-19T16:03:22"/>
    <d v="2022-04-19T16:04:51"/>
    <x v="0"/>
    <s v="ANA CAROLLYNE DA CRUZ MIRANDA"/>
    <n v="17281"/>
    <s v="SARAH DE SOUSA PEREIRA"/>
    <x v="1"/>
    <s v="PEDIU PARA LIGAR EM OUTRO MOMENTO"/>
    <s v="AGENDAMENTO"/>
    <x v="2"/>
    <m/>
    <m/>
    <n v="53999657820"/>
    <n v="53999657820"/>
    <d v="2022-04-19T16:34:00"/>
    <s v="Cacau_CC_14.04"/>
    <n v="1.65039498813198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5"/>
    <n v="0.67013888888888884"/>
    <d v="1899-12-30T00:02:12"/>
    <x v="2"/>
    <x v="3"/>
    <s v="54"/>
    <x v="2"/>
    <x v="0"/>
    <n v="8781654"/>
    <n v="27637582"/>
    <d v="2022-04-19T16:05:36"/>
    <d v="2022-04-19T16:07:48"/>
    <x v="0"/>
    <s v="ANA CAROLLYNE DA CRUZ MIRANDA"/>
    <n v="17281"/>
    <s v="SARAH DE SOUSA PEREIRA"/>
    <x v="1"/>
    <s v="CLIENTE VAI ANALISAR A PROPOSTA"/>
    <s v="AGENDAMENTO"/>
    <x v="5"/>
    <m/>
    <m/>
    <n v="54996112787"/>
    <n v="54996112787"/>
    <d v="2022-04-19T16:37:00"/>
    <s v="Cacau_CC_18.04"/>
    <n v="1.65039511813418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5"/>
    <n v="0.67222222222222217"/>
    <d v="1899-12-30T00:01:12"/>
    <x v="2"/>
    <x v="3"/>
    <s v="18"/>
    <x v="1"/>
    <x v="1"/>
    <n v="8781940"/>
    <n v="24072995"/>
    <d v="2022-04-19T16:08:46"/>
    <d v="2022-04-19T16:09:58"/>
    <x v="0"/>
    <s v="ANA CAROLLYNE DA CRUZ MIRANDA"/>
    <n v="17281"/>
    <s v="SARAH DE SOUSA PEREIRA"/>
    <x v="1"/>
    <s v="PREFERIU FALAR PELO WHATSAPP"/>
    <s v="AGENDAMENTO"/>
    <x v="1"/>
    <m/>
    <m/>
    <n v="18997521967"/>
    <n v="18997521967"/>
    <d v="2022-04-19T16:39:00"/>
    <s v="Cacau_CC_28.03"/>
    <n v="1.65039530813663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5"/>
    <n v="0.67361111111111116"/>
    <d v="1899-12-30T00:00:23"/>
    <x v="2"/>
    <x v="3"/>
    <s v="19"/>
    <x v="1"/>
    <x v="1"/>
    <n v="8782120"/>
    <n v="25449651"/>
    <d v="2022-04-19T16:10:38"/>
    <d v="2022-04-19T16:11:01"/>
    <x v="0"/>
    <s v="ANA CAROLLYNE DA CRUZ MIRANDA"/>
    <n v="17281"/>
    <s v="SARAH DE SOUSA PEREIRA"/>
    <x v="1"/>
    <s v="SOBRE HORÁRIOS DE ATENDIMENTO"/>
    <s v="AGENDAMENTO"/>
    <x v="4"/>
    <m/>
    <m/>
    <n v="19991546071"/>
    <n v="19991546071"/>
    <d v="2022-04-19T16:41:00"/>
    <s v="Cacau_CC_06.04"/>
    <n v="1.65039541613813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8"/>
    <n v="0.54027777777777775"/>
    <d v="1899-12-30T00:06:36"/>
    <x v="0"/>
    <x v="3"/>
    <s v="54"/>
    <x v="2"/>
    <x v="0"/>
    <n v="8761525"/>
    <n v="27637587"/>
    <d v="2022-04-19T12:58:15"/>
    <d v="2022-04-19T13:04:51"/>
    <x v="0"/>
    <s v="BIANCA MOREIRA TERCEIRO"/>
    <n v="17283"/>
    <s v="SARAH DE SOUSA PEREIRA"/>
    <x v="0"/>
    <s v="CONFIRMOU PRESENÇA NA LOJA"/>
    <s v="ACEITE"/>
    <x v="0"/>
    <m/>
    <m/>
    <n v="54992184920"/>
    <m/>
    <m/>
    <s v="Cacau_CC_18.04"/>
    <n v="165038385368559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3"/>
    <n v="0.62569444444444444"/>
    <d v="1899-12-30T00:02:19"/>
    <x v="2"/>
    <x v="3"/>
    <s v="11"/>
    <x v="1"/>
    <x v="1"/>
    <n v="8774815"/>
    <n v="27637676"/>
    <d v="2022-04-19T15:01:16"/>
    <d v="2022-04-19T15:03:35"/>
    <x v="0"/>
    <s v="ANA CAROLLYNE DA CRUZ MIRANDA"/>
    <n v="17281"/>
    <s v="SARAH DE SOUSA PEREIRA"/>
    <x v="0"/>
    <s v="CONFIRMOU PRESENÇA NA LOJA"/>
    <s v="ACEITE"/>
    <x v="0"/>
    <m/>
    <m/>
    <n v="11940039497"/>
    <m/>
    <m/>
    <s v="Cacau_CC_18.04"/>
    <n v="165039125592791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5"/>
    <n v="0.44097222222222227"/>
    <d v="1899-12-30T00:02:53"/>
    <x v="0"/>
    <x v="4"/>
    <s v="11"/>
    <x v="1"/>
    <x v="1"/>
    <n v="8820728"/>
    <n v="25426413"/>
    <d v="2022-04-20T10:35:04"/>
    <d v="2022-04-20T10:37:57"/>
    <x v="0"/>
    <s v="BIANCA MOREIRA TERCEIRO"/>
    <n v="17283"/>
    <s v="SARAH DE SOUSA PEREIRA"/>
    <x v="0"/>
    <s v="CONFIRMOU PRESENÇA NA LOJA"/>
    <s v="ACEITE"/>
    <x v="0"/>
    <m/>
    <m/>
    <n v="11934162760"/>
    <m/>
    <m/>
    <s v="Cacau_CC_05.04"/>
    <n v="165046167924265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0"/>
    <n v="0.56388888888888888"/>
    <d v="1899-12-30T00:17:05"/>
    <x v="1"/>
    <x v="4"/>
    <s v="14"/>
    <x v="1"/>
    <x v="1"/>
    <n v="8845981"/>
    <n v="27637753"/>
    <d v="2022-04-20T13:32:05"/>
    <d v="2022-04-20T13:49:10"/>
    <x v="0"/>
    <s v="SILVIO ANTONIO RIBEIRO BRUZACA JUNIOR"/>
    <n v="17286"/>
    <s v="SARAH DE SOUSA PEREIRA"/>
    <x v="0"/>
    <s v="CONFIRMOU PRESENÇA NA LOJA"/>
    <s v="ACEITE"/>
    <x v="0"/>
    <m/>
    <m/>
    <n v="14997783930"/>
    <m/>
    <m/>
    <s v="Cacau_CC_18.04"/>
    <n v="1650472310606730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5"/>
    <n v="0.67361111111111116"/>
    <d v="1899-12-30T00:05:06"/>
    <x v="2"/>
    <x v="4"/>
    <s v="14"/>
    <x v="1"/>
    <x v="1"/>
    <n v="8863063"/>
    <n v="27637957"/>
    <d v="2022-04-20T16:10:42"/>
    <d v="2022-04-20T16:15:48"/>
    <x v="0"/>
    <s v="ANA CAROLLYNE DA CRUZ MIRANDA"/>
    <n v="17281"/>
    <s v="SARAH DE SOUSA PEREIRA"/>
    <x v="0"/>
    <s v="CONFIRMOU PRESENÇA NA LOJA"/>
    <s v="ACEITE"/>
    <x v="0"/>
    <m/>
    <m/>
    <n v="14991354678"/>
    <m/>
    <m/>
    <s v="Cacau_CC_18.04"/>
    <n v="1.65048182912495E+16"/>
    <s v="Preditivo"/>
    <n v="10738"/>
    <s v="CACAU SHOW CI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3"/>
    <n v="0.41597222222222219"/>
    <d v="1899-12-30T00:00:52"/>
    <x v="3"/>
    <x v="4"/>
    <s v="15"/>
    <x v="1"/>
    <x v="1"/>
    <n v="8815287"/>
    <n v="25451642"/>
    <d v="2022-04-20T09:59:28"/>
    <d v="2022-04-20T10:00:20"/>
    <x v="1"/>
    <s v="YANE ALVES SILVA RIBEIRO"/>
    <n v="17285"/>
    <s v="SARAH DE SOUSA PEREIRA"/>
    <x v="1"/>
    <s v="PEDIU PARA LIGAR EM OUTRO MOMENTO"/>
    <s v="AGENDAMENTO"/>
    <x v="2"/>
    <m/>
    <m/>
    <n v="15997869967"/>
    <n v="15997869967"/>
    <d v="2022-04-20T18:00:00"/>
    <s v="Cacau_CA_06.04"/>
    <n v="165045955213567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4"/>
    <n v="0.41736111111111113"/>
    <d v="1899-12-30T00:00:37"/>
    <x v="3"/>
    <x v="4"/>
    <s v="15"/>
    <x v="1"/>
    <x v="1"/>
    <n v="8815640"/>
    <n v="25451658"/>
    <d v="2022-04-20T10:01:46"/>
    <d v="2022-04-20T10:02:23"/>
    <x v="1"/>
    <s v="YANE ALVES SILVA RIBEIRO"/>
    <n v="17285"/>
    <s v="SARAH DE SOUSA PEREIRA"/>
    <x v="1"/>
    <s v="PEDIU PARA LIGAR EM OUTRO MOMENTO"/>
    <s v="AGENDAMENTO"/>
    <x v="2"/>
    <m/>
    <m/>
    <n v="15981695265"/>
    <n v="15981695265"/>
    <d v="2022-04-20T18:00:00"/>
    <s v="Cacau_CA_06.04"/>
    <n v="165045968114109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4"/>
    <n v="0.41944444444444445"/>
    <d v="1899-12-30T00:00:55"/>
    <x v="3"/>
    <x v="4"/>
    <s v="15"/>
    <x v="1"/>
    <x v="1"/>
    <n v="8816051"/>
    <n v="25451683"/>
    <d v="2022-04-20T10:04:13"/>
    <d v="2022-04-20T10:05:08"/>
    <x v="1"/>
    <s v="YANE ALVES SILVA RIBEIRO"/>
    <n v="17285"/>
    <s v="SARAH DE SOUSA PEREIRA"/>
    <x v="1"/>
    <s v="PEDIU PARA LIGAR EM OUTRO MOMENTO"/>
    <s v="AGENDAMENTO"/>
    <x v="2"/>
    <m/>
    <m/>
    <n v="15988064101"/>
    <n v="15988064101"/>
    <d v="2022-04-20T13:00:00"/>
    <s v="Cacau_CA_06.04"/>
    <n v="165045983514954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4"/>
    <n v="0.42083333333333334"/>
    <d v="1899-12-30T00:00:49"/>
    <x v="3"/>
    <x v="4"/>
    <s v="15"/>
    <x v="1"/>
    <x v="1"/>
    <n v="8816378"/>
    <n v="25451696"/>
    <d v="2022-04-20T10:06:12"/>
    <d v="2022-04-20T10:07:01"/>
    <x v="1"/>
    <s v="YANE ALVES SILVA RIBEIRO"/>
    <n v="17285"/>
    <s v="SARAH DE SOUSA PEREIRA"/>
    <x v="1"/>
    <s v="PEDIU PARA LIGAR EM OUTRO MOMENTO"/>
    <s v="AGENDAMENTO"/>
    <x v="2"/>
    <m/>
    <m/>
    <n v="15981530047"/>
    <n v="15981530047"/>
    <d v="2022-04-20T14:00:00"/>
    <s v="Cacau_CA_06.04"/>
    <n v="165045995015527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4"/>
    <n v="0.42222222222222222"/>
    <d v="1899-12-30T00:01:04"/>
    <x v="3"/>
    <x v="4"/>
    <s v="15"/>
    <x v="1"/>
    <x v="1"/>
    <n v="8816641"/>
    <n v="25451702"/>
    <d v="2022-04-20T10:08:00"/>
    <d v="2022-04-20T10:09:04"/>
    <x v="1"/>
    <s v="YANE ALVES SILVA RIBEIRO"/>
    <n v="17285"/>
    <s v="SARAH DE SOUSA PEREIRA"/>
    <x v="1"/>
    <s v="PEDIU PARA LIGAR EM OUTRO MOMENTO"/>
    <s v="AGENDAMENTO"/>
    <x v="2"/>
    <m/>
    <m/>
    <n v="15988259080"/>
    <n v="15988259080"/>
    <d v="2022-04-20T17:40:00"/>
    <s v="Cacau_CA_06.04"/>
    <n v="165046006216136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2"/>
    <n v="0.38750000000000001"/>
    <d v="1899-12-30T00:01:09"/>
    <x v="3"/>
    <x v="4"/>
    <s v="15"/>
    <x v="1"/>
    <x v="1"/>
    <n v="8808471"/>
    <n v="25451345"/>
    <d v="2022-04-20T09:18:18"/>
    <d v="2022-04-20T09:19:27"/>
    <x v="1"/>
    <s v="YANE ALVES SILVA RIBEIRO"/>
    <n v="17285"/>
    <s v="SARAH DE SOUSA PEREIRA"/>
    <x v="1"/>
    <s v="PEDIU PARA LIGAR EM OUTRO MOMENTO"/>
    <s v="AGENDAMENTO"/>
    <x v="2"/>
    <m/>
    <m/>
    <n v="15997857477"/>
    <n v="15997857477"/>
    <d v="2022-04-20T13:10:00"/>
    <s v="Cacau_CA_06.04"/>
    <n v="165045705571484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4"/>
    <n v="0.4284722222222222"/>
    <d v="1899-12-30T00:00:49"/>
    <x v="3"/>
    <x v="4"/>
    <s v="71"/>
    <x v="12"/>
    <x v="3"/>
    <n v="8818120"/>
    <n v="25451782"/>
    <d v="2022-04-20T10:17:58"/>
    <d v="2022-04-20T10:18:47"/>
    <x v="1"/>
    <s v="YANE ALVES SILVA RIBEIRO"/>
    <n v="17285"/>
    <s v="SARAH DE SOUSA PEREIRA"/>
    <x v="1"/>
    <s v="PEDIU PARA LIGAR EM OUTRO MOMENTO"/>
    <s v="AGENDAMENTO"/>
    <x v="2"/>
    <m/>
    <m/>
    <n v="71993269250"/>
    <n v="71993269250"/>
    <d v="2022-04-20T13:50:00"/>
    <s v="Cacau_CA_06.04"/>
    <n v="165046065919496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5"/>
    <n v="0.45277777777777778"/>
    <d v="1899-12-30T00:03:13"/>
    <x v="3"/>
    <x v="4"/>
    <s v="15"/>
    <x v="1"/>
    <x v="1"/>
    <n v="8823253"/>
    <n v="25452057"/>
    <d v="2022-04-20T10:52:42"/>
    <d v="2022-04-20T10:55:55"/>
    <x v="1"/>
    <s v="YANE ALVES SILVA RIBEIRO"/>
    <n v="17285"/>
    <s v="SARAH DE SOUSA PEREIRA"/>
    <x v="1"/>
    <s v="PEDIU PARA LIGAR EM OUTRO MOMENTO"/>
    <s v="AGENDAMENTO"/>
    <x v="2"/>
    <m/>
    <m/>
    <n v="15996141399"/>
    <n v="15996141399"/>
    <d v="2022-04-22T09:00:00"/>
    <s v="Cacau_CA_06.04"/>
    <n v="165046275429355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"/>
    <n v="0.37152777777777773"/>
    <d v="1899-12-30T00:00:34"/>
    <x v="4"/>
    <x v="4"/>
    <s v="15"/>
    <x v="1"/>
    <x v="1"/>
    <n v="8805234"/>
    <n v="25451183"/>
    <d v="2022-04-20T08:55:38"/>
    <d v="2022-04-20T08:56:12"/>
    <x v="1"/>
    <s v="THALITA SILVA DOS SANTOS"/>
    <n v="17719"/>
    <s v="SARAH DE SOUSA PEREIRA"/>
    <x v="1"/>
    <s v="PEDIU PARA LIGAR EM OUTRO MOMENTO"/>
    <s v="AGENDAMENTO"/>
    <x v="2"/>
    <m/>
    <m/>
    <n v="15981437208"/>
    <n v="15981437208"/>
    <d v="2022-04-20T11:30:00"/>
    <s v="Cacau_CA_06.04"/>
    <n v="165045567850794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24"/>
    <n v="0.47986111111111113"/>
    <d v="1899-12-30T00:01:25"/>
    <x v="4"/>
    <x v="3"/>
    <s v="43"/>
    <x v="6"/>
    <x v="0"/>
    <n v="8748951"/>
    <n v="25450998"/>
    <d v="2022-04-19T11:31:50"/>
    <d v="2022-04-19T11:33:15"/>
    <x v="1"/>
    <s v="THALITA SILVA DOS SANTOS"/>
    <n v="17719"/>
    <s v="SARAH DE SOUSA PEREIRA"/>
    <x v="1"/>
    <s v="PEDIU PARA LIGAR EM OUTRO MOMENTO"/>
    <s v="AGENDAMENTO"/>
    <x v="2"/>
    <m/>
    <m/>
    <n v="43999229153"/>
    <n v="43999229153"/>
    <d v="2022-04-19T13:03:00"/>
    <s v="Cacau_CA_06.04"/>
    <m/>
    <s v="Consulta De Cliente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5"/>
    <n v="0.4513888888888889"/>
    <d v="1899-12-30T00:01:18"/>
    <x v="4"/>
    <x v="3"/>
    <s v="15"/>
    <x v="1"/>
    <x v="1"/>
    <n v="8744535"/>
    <n v="25450972"/>
    <d v="2022-04-19T10:50:43"/>
    <d v="2022-04-19T10:52:01"/>
    <x v="1"/>
    <s v="THALITA SILVA DOS SANTOS"/>
    <n v="17719"/>
    <s v="SARAH DE SOUSA PEREIRA"/>
    <x v="1"/>
    <s v="PEDIU PARA LIGAR EM OUTRO MOMENTO"/>
    <s v="AGENDAMENTO"/>
    <x v="2"/>
    <m/>
    <m/>
    <n v="15998471829"/>
    <n v="15998471829"/>
    <d v="2022-04-19T11:21:00"/>
    <s v="Cacau_CA_06.04"/>
    <n v="165037621635281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9"/>
    <n v="0.55555555555555558"/>
    <d v="1899-12-30T00:00:59"/>
    <x v="4"/>
    <x v="3"/>
    <s v="15"/>
    <x v="1"/>
    <x v="1"/>
    <n v="8764269"/>
    <n v="25451871"/>
    <d v="2022-04-19T13:20:23"/>
    <d v="2022-04-19T13:21:22"/>
    <x v="1"/>
    <s v="THALITA SILVA DOS SANTOS"/>
    <n v="17719"/>
    <s v="SARAH DE SOUSA PEREIRA"/>
    <x v="1"/>
    <s v="PEDIU PARA LIGAR EM OUTRO MOMENTO"/>
    <s v="AGENDAMENTO"/>
    <x v="2"/>
    <m/>
    <m/>
    <n v="15991139860"/>
    <n v="15991139860"/>
    <d v="2022-04-19T14:00:00"/>
    <s v="Cacau_CA_06.04"/>
    <m/>
    <s v="Consulta De Cliente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n v="0.34375"/>
    <d v="1899-12-30T00:00:57"/>
    <x v="4"/>
    <x v="3"/>
    <s v="71"/>
    <x v="12"/>
    <x v="3"/>
    <n v="8727973"/>
    <n v="25451763"/>
    <d v="2022-04-19T08:15:29"/>
    <d v="2022-04-19T08:16:26"/>
    <x v="1"/>
    <s v="THALITA SILVA DOS SANTOS"/>
    <n v="17719"/>
    <s v="SARAH DE SOUSA PEREIRA"/>
    <x v="1"/>
    <s v="PEDIU PARA LIGAR EM OUTRO MOMENTO"/>
    <s v="AGENDAMENTO"/>
    <x v="2"/>
    <m/>
    <m/>
    <n v="71986386156"/>
    <n v="71986386156"/>
    <d v="2022-04-19T12:00:00"/>
    <s v="Cacau_CA_06.04"/>
    <n v="1650366907654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2"/>
    <n v="0.37847222222222227"/>
    <d v="1899-12-30T00:00:58"/>
    <x v="4"/>
    <x v="3"/>
    <s v="15"/>
    <x v="1"/>
    <x v="1"/>
    <n v="8729608"/>
    <n v="25451452"/>
    <d v="2022-04-19T09:05:33"/>
    <d v="2022-04-19T09:06:31"/>
    <x v="1"/>
    <s v="THALITA SILVA DOS SANTOS"/>
    <n v="17719"/>
    <s v="SARAH DE SOUSA PEREIRA"/>
    <x v="1"/>
    <s v="PEDIU PARA LIGAR EM OUTRO MOMENTO"/>
    <s v="AGENDAMENTO"/>
    <x v="2"/>
    <m/>
    <m/>
    <n v="15991409299"/>
    <n v="15991409299"/>
    <d v="2022-04-19T11:30:00"/>
    <s v="Cacau_CA_06.04"/>
    <n v="165036991148124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n v="0.34791666666666665"/>
    <d v="1899-12-30T00:00:46"/>
    <x v="4"/>
    <x v="3"/>
    <s v="15"/>
    <x v="1"/>
    <x v="1"/>
    <n v="8727979"/>
    <n v="25451853"/>
    <d v="2022-04-19T08:21:37"/>
    <d v="2022-04-19T08:22:23"/>
    <x v="1"/>
    <s v="THALITA SILVA DOS SANTOS"/>
    <n v="17719"/>
    <s v="SARAH DE SOUSA PEREIRA"/>
    <x v="1"/>
    <s v="PEDIU PARA LIGAR EM OUTRO MOMENTO"/>
    <s v="AGENDAMENTO"/>
    <x v="2"/>
    <m/>
    <m/>
    <n v="15991529191"/>
    <n v="15991529191"/>
    <d v="2022-04-19T09:00:00"/>
    <s v="Cacau_CA_06.04"/>
    <n v="16503672784794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8"/>
    <n v="0.52430555555555558"/>
    <d v="1899-12-30T00:00:40"/>
    <x v="4"/>
    <x v="3"/>
    <s v="15"/>
    <x v="1"/>
    <x v="1"/>
    <n v="8758241"/>
    <n v="25451222"/>
    <d v="2022-04-19T12:35:49"/>
    <d v="2022-04-19T12:36:29"/>
    <x v="1"/>
    <s v="THALITA SILVA DOS SANTOS"/>
    <n v="17719"/>
    <s v="SARAH DE SOUSA PEREIRA"/>
    <x v="1"/>
    <s v="PEDIU PARA LIGAR EM OUTRO MOMENTO"/>
    <s v="AGENDAMENTO"/>
    <x v="2"/>
    <m/>
    <m/>
    <n v="15991641947"/>
    <n v="15991641947"/>
    <d v="2022-04-19T19:30:00"/>
    <s v="Cacau_CA_06.04"/>
    <n v="165038252462100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20"/>
    <n v="0.77361111111111114"/>
    <d v="1899-12-30T00:00:56"/>
    <x v="5"/>
    <x v="3"/>
    <s v="43"/>
    <x v="6"/>
    <x v="0"/>
    <n v="8795190"/>
    <n v="25452010"/>
    <d v="2022-04-19T18:34:15"/>
    <d v="2022-04-19T18:35:11"/>
    <x v="1"/>
    <s v="JOHN WESLEY PEREIRA PAVAO"/>
    <n v="17284"/>
    <s v="SARAH DE SOUSA PEREIRA"/>
    <x v="1"/>
    <s v="PEDIU PARA LIGAR EM OUTRO MOMENTO"/>
    <s v="AGENDAMENTO"/>
    <x v="2"/>
    <m/>
    <m/>
    <n v="43999453262"/>
    <n v="43999453262"/>
    <d v="2022-04-19T19:00:00"/>
    <s v="Cacau_CA_06.04"/>
    <n v="1.65040403922709E+16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0"/>
    <n v="0.57708333333333328"/>
    <d v="1899-12-30T00:00:50"/>
    <x v="5"/>
    <x v="3"/>
    <s v="15"/>
    <x v="1"/>
    <x v="1"/>
    <n v="8767758"/>
    <n v="25451897"/>
    <d v="2022-04-19T13:51:28"/>
    <d v="2022-04-19T13:52:18"/>
    <x v="1"/>
    <s v="JOHN WESLEY PEREIRA PAVAO"/>
    <n v="17284"/>
    <s v="SARAH DE SOUSA PEREIRA"/>
    <x v="1"/>
    <s v="PEDIU PARA LIGAR EM OUTRO MOMENTO"/>
    <s v="AGENDAMENTO"/>
    <x v="2"/>
    <m/>
    <m/>
    <n v="15981871191"/>
    <n v="15981871191"/>
    <d v="2022-04-19T18:00:00"/>
    <s v="Cacau_CA_06.04"/>
    <n v="165038707679166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9"/>
    <n v="0.5444444444444444"/>
    <d v="1899-12-30T00:01:10"/>
    <x v="5"/>
    <x v="4"/>
    <s v="15"/>
    <x v="1"/>
    <x v="1"/>
    <n v="8842164"/>
    <n v="25451708"/>
    <d v="2022-04-20T13:04:16"/>
    <d v="2022-04-20T13:05:26"/>
    <x v="1"/>
    <s v="JOHN WESLEY PEREIRA PAVAO"/>
    <n v="17284"/>
    <s v="SARAH DE SOUSA PEREIRA"/>
    <x v="1"/>
    <s v="PEDIU PARA LIGAR EM OUTRO MOMENTO"/>
    <s v="AGENDAMENTO"/>
    <x v="2"/>
    <m/>
    <m/>
    <n v="15981376880"/>
    <n v="15981376880"/>
    <d v="2022-04-20T17:15:00"/>
    <s v="Cacau_CA_06.04"/>
    <n v="165047063955068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9"/>
    <n v="0.55833333333333335"/>
    <d v="1899-12-30T00:01:00"/>
    <x v="5"/>
    <x v="4"/>
    <s v="15"/>
    <x v="1"/>
    <x v="1"/>
    <n v="8844976"/>
    <n v="25452024"/>
    <d v="2022-04-20T13:24:26"/>
    <d v="2022-04-20T13:25:26"/>
    <x v="1"/>
    <s v="JOHN WESLEY PEREIRA PAVAO"/>
    <n v="17284"/>
    <s v="SARAH DE SOUSA PEREIRA"/>
    <x v="1"/>
    <s v="PEDIU PARA LIGAR EM OUTRO MOMENTO"/>
    <s v="AGENDAMENTO"/>
    <x v="2"/>
    <m/>
    <m/>
    <n v="15974030909"/>
    <n v="15974030909"/>
    <d v="2022-04-20T16:00:00"/>
    <s v="Cacau_CA_06.04"/>
    <n v="165047185259061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9"/>
    <n v="0.54791666666666672"/>
    <d v="1899-12-30T00:01:06"/>
    <x v="3"/>
    <x v="4"/>
    <s v="43"/>
    <x v="6"/>
    <x v="0"/>
    <n v="8842845"/>
    <n v="25451810"/>
    <d v="2022-04-20T13:09:10"/>
    <d v="2022-04-20T13:10:16"/>
    <x v="1"/>
    <s v="YANE ALVES SILVA RIBEIRO"/>
    <n v="17285"/>
    <s v="SARAH DE SOUSA PEREIRA"/>
    <x v="1"/>
    <s v="PEDIU PARA LIGAR EM OUTRO MOMENTO"/>
    <s v="AGENDAMENTO"/>
    <x v="2"/>
    <m/>
    <m/>
    <n v="43996332560"/>
    <n v="43996332560"/>
    <d v="2022-04-20T14:00:00"/>
    <s v="Cacau_CA_06.04"/>
    <n v="165047093056214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0"/>
    <n v="0.5756944444444444"/>
    <d v="1899-12-30T00:03:53"/>
    <x v="3"/>
    <x v="4"/>
    <s v="15"/>
    <x v="1"/>
    <x v="1"/>
    <n v="8847756"/>
    <n v="25451643"/>
    <d v="2022-04-20T13:49:01"/>
    <d v="2022-04-20T13:52:54"/>
    <x v="1"/>
    <s v="YANE ALVES SILVA RIBEIRO"/>
    <n v="17285"/>
    <s v="SARAH DE SOUSA PEREIRA"/>
    <x v="1"/>
    <s v="PEDIU PARA LIGAR EM OUTRO MOMENTO"/>
    <s v="AGENDAMENTO"/>
    <x v="2"/>
    <m/>
    <m/>
    <n v="15988038018"/>
    <n v="15988038018"/>
    <d v="2022-04-20T18:00:00"/>
    <s v="Cacau_CA_06.04"/>
    <n v="165047332862748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8"/>
    <n v="0.52569444444444446"/>
    <d v="1899-12-30T00:00:43"/>
    <x v="3"/>
    <x v="4"/>
    <s v="43"/>
    <x v="6"/>
    <x v="0"/>
    <n v="8838174"/>
    <n v="25451278"/>
    <d v="2022-04-20T12:37:58"/>
    <d v="2022-04-20T12:38:41"/>
    <x v="1"/>
    <s v="YANE ALVES SILVA RIBEIRO"/>
    <n v="17285"/>
    <s v="SARAH DE SOUSA PEREIRA"/>
    <x v="1"/>
    <s v="PEDIU PARA LIGAR EM OUTRO MOMENTO"/>
    <s v="AGENDAMENTO"/>
    <x v="2"/>
    <m/>
    <m/>
    <n v="43996257654"/>
    <n v="43996257654"/>
    <d v="2022-04-20T18:00:00"/>
    <s v="Cacau_CA_06.04"/>
    <n v="165046906149373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8"/>
    <n v="0.52708333333333335"/>
    <d v="1899-12-30T00:01:02"/>
    <x v="3"/>
    <x v="4"/>
    <s v="43"/>
    <x v="6"/>
    <x v="0"/>
    <n v="8838482"/>
    <n v="25451296"/>
    <d v="2022-04-20T12:39:52"/>
    <d v="2022-04-20T12:40:54"/>
    <x v="1"/>
    <s v="YANE ALVES SILVA RIBEIRO"/>
    <n v="17285"/>
    <s v="SARAH DE SOUSA PEREIRA"/>
    <x v="1"/>
    <s v="PEDIU PARA LIGAR EM OUTRO MOMENTO"/>
    <s v="AGENDAMENTO"/>
    <x v="2"/>
    <m/>
    <m/>
    <n v="43991619250"/>
    <n v="43991619250"/>
    <d v="2022-04-20T18:00:00"/>
    <s v="Cacau_CA_06.04"/>
    <n v="165046917649691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20"/>
    <n v="0.78402777777777777"/>
    <d v="1899-12-30T00:01:03"/>
    <x v="5"/>
    <x v="4"/>
    <s v="43"/>
    <x v="6"/>
    <x v="0"/>
    <n v="8876384"/>
    <n v="25451669"/>
    <d v="2022-04-20T18:49:29"/>
    <d v="2022-04-20T18:50:32"/>
    <x v="1"/>
    <s v="JOHN WESLEY PEREIRA PAVAO"/>
    <n v="17284"/>
    <s v="SARAH DE SOUSA PEREIRA"/>
    <x v="1"/>
    <s v="PEDIU PARA LIGAR EM OUTRO MOMENTO"/>
    <s v="AGENDAMENTO"/>
    <x v="2"/>
    <m/>
    <m/>
    <n v="43996041925"/>
    <n v="43996041925"/>
    <d v="2022-04-27T13:00:00"/>
    <s v="Cacau_CA_06.04"/>
    <n v="1.65049135322365E+16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21"/>
    <n v="0.79305555555555562"/>
    <d v="1899-12-30T00:00:41"/>
    <x v="5"/>
    <x v="4"/>
    <s v="15"/>
    <x v="1"/>
    <x v="1"/>
    <n v="8876943"/>
    <n v="25451714"/>
    <d v="2022-04-20T19:02:22"/>
    <d v="2022-04-20T19:03:03"/>
    <x v="1"/>
    <s v="JOHN WESLEY PEREIRA PAVAO"/>
    <n v="17284"/>
    <s v="SARAH DE SOUSA PEREIRA"/>
    <x v="1"/>
    <s v="PEDIU PARA LIGAR EM OUTRO MOMENTO"/>
    <s v="AGENDAMENTO"/>
    <x v="2"/>
    <m/>
    <m/>
    <n v="15991211320"/>
    <n v="15991211320"/>
    <d v="2022-04-22T10:00:00"/>
    <s v="Cacau_CA_06.04"/>
    <n v="1.65049213023016E+16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1"/>
    <n v="0.59305555555555556"/>
    <d v="1899-12-30T00:00:49"/>
    <x v="5"/>
    <x v="4"/>
    <s v="15"/>
    <x v="1"/>
    <x v="1"/>
    <n v="8850752"/>
    <n v="25452059"/>
    <d v="2022-04-20T14:14:07"/>
    <d v="2022-04-20T14:14:56"/>
    <x v="1"/>
    <s v="JOHN WESLEY PEREIRA PAVAO"/>
    <n v="17284"/>
    <s v="SARAH DE SOUSA PEREIRA"/>
    <x v="1"/>
    <s v="PEDIU PARA LIGAR EM OUTRO MOMENTO"/>
    <s v="AGENDAMENTO"/>
    <x v="2"/>
    <m/>
    <m/>
    <n v="15991126811"/>
    <n v="15991126811"/>
    <d v="2022-04-20T14:44:00"/>
    <s v="Cacau_CA_06.04"/>
    <n v="165047476565915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1"/>
    <n v="0.59305555555555556"/>
    <d v="1899-12-30T00:00:16"/>
    <x v="5"/>
    <x v="4"/>
    <s v="15"/>
    <x v="1"/>
    <x v="1"/>
    <n v="8850882"/>
    <n v="25452102"/>
    <d v="2022-04-20T14:14:56"/>
    <d v="2022-04-20T14:15:12"/>
    <x v="1"/>
    <s v="JOHN WESLEY PEREIRA PAVAO"/>
    <n v="17284"/>
    <s v="SARAH DE SOUSA PEREIRA"/>
    <x v="1"/>
    <s v="PEDIU PARA LIGAR EM OUTRO MOMENTO"/>
    <s v="AGENDAMENTO"/>
    <x v="2"/>
    <m/>
    <m/>
    <n v="15981611875"/>
    <n v="15981611875"/>
    <d v="2022-04-20T18:00:00"/>
    <s v="Cacau_CA_06.04"/>
    <n v="165047479766015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5"/>
    <n v="0.66805555555555562"/>
    <d v="1899-12-30T00:00:59"/>
    <x v="5"/>
    <x v="4"/>
    <s v="43"/>
    <x v="6"/>
    <x v="0"/>
    <n v="8862227"/>
    <n v="25451728"/>
    <d v="2022-04-20T16:02:16"/>
    <d v="2022-04-20T16:03:15"/>
    <x v="1"/>
    <s v="JOHN WESLEY PEREIRA PAVAO"/>
    <n v="17284"/>
    <s v="SARAH DE SOUSA PEREIRA"/>
    <x v="1"/>
    <s v="PEDIU PARA LIGAR EM OUTRO MOMENTO"/>
    <s v="AGENDAMENTO"/>
    <x v="2"/>
    <m/>
    <m/>
    <n v="43999599060"/>
    <n v="43999599060"/>
    <d v="2022-04-20T17:00:00"/>
    <s v="Cacau_CA_06.04"/>
    <n v="1.6504813191179E+16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5"/>
    <n v="0.6694444444444444"/>
    <d v="1899-12-30T00:01:06"/>
    <x v="5"/>
    <x v="4"/>
    <s v="71"/>
    <x v="12"/>
    <x v="3"/>
    <n v="8862497"/>
    <n v="25451757"/>
    <d v="2022-04-20T16:04:59"/>
    <d v="2022-04-20T16:06:05"/>
    <x v="1"/>
    <s v="JOHN WESLEY PEREIRA PAVAO"/>
    <n v="17284"/>
    <s v="SARAH DE SOUSA PEREIRA"/>
    <x v="1"/>
    <s v="PEDIU PARA LIGAR EM OUTRO MOMENTO"/>
    <s v="AGENDAMENTO"/>
    <x v="2"/>
    <m/>
    <m/>
    <n v="71988061114"/>
    <n v="71988061114"/>
    <d v="2022-04-20T16:35:00"/>
    <s v="Cacau_CA_06.04"/>
    <n v="1.65048147412006E+16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6"/>
    <n v="0.46319444444444446"/>
    <d v="1899-12-30T00:00:39"/>
    <x v="4"/>
    <x v="4"/>
    <s v="43"/>
    <x v="6"/>
    <x v="0"/>
    <n v="8824912"/>
    <n v="25451005"/>
    <d v="2022-04-20T11:07:43"/>
    <d v="2022-04-20T11:08:22"/>
    <x v="1"/>
    <s v="THALITA SILVA DOS SANTOS"/>
    <n v="17719"/>
    <s v="SARAH DE SOUSA PEREIRA"/>
    <x v="1"/>
    <s v="PEDIU PARA LIGAR EM OUTRO MOMENTO"/>
    <s v="AGENDAMENTO"/>
    <x v="2"/>
    <m/>
    <m/>
    <n v="43991288174"/>
    <n v="43991288174"/>
    <d v="2022-04-20T11:37:00"/>
    <s v="Cacau_CA_06.04"/>
    <n v="165046359033466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6"/>
    <n v="0.46388888888888885"/>
    <d v="1899-12-30T00:00:14"/>
    <x v="4"/>
    <x v="4"/>
    <s v="43"/>
    <x v="6"/>
    <x v="0"/>
    <n v="8824978"/>
    <n v="25451013"/>
    <d v="2022-04-20T11:08:22"/>
    <d v="2022-04-20T11:08:36"/>
    <x v="1"/>
    <s v="THALITA SILVA DOS SANTOS"/>
    <n v="17719"/>
    <s v="SARAH DE SOUSA PEREIRA"/>
    <x v="1"/>
    <s v="PEDIU PARA LIGAR EM OUTRO MOMENTO"/>
    <s v="AGENDAMENTO"/>
    <x v="2"/>
    <m/>
    <m/>
    <n v="43988589006"/>
    <n v="43988589006"/>
    <d v="2022-04-20T14:00:00"/>
    <s v="Cacau_CA_06.04"/>
    <n v="165046364733636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3"/>
    <n v="0.4069444444444445"/>
    <d v="1899-12-30T00:02:15"/>
    <x v="4"/>
    <x v="4"/>
    <s v="15"/>
    <x v="1"/>
    <x v="1"/>
    <n v="8813289"/>
    <n v="25451539"/>
    <d v="2022-04-20T09:46:39"/>
    <d v="2022-04-20T09:48:54"/>
    <x v="1"/>
    <s v="THALITA SILVA DOS SANTOS"/>
    <n v="17719"/>
    <s v="SARAH DE SOUSA PEREIRA"/>
    <x v="1"/>
    <s v="PEDIU PARA LIGAR EM OUTRO MOMENTO"/>
    <s v="AGENDAMENTO"/>
    <x v="2"/>
    <m/>
    <m/>
    <n v="15991409277"/>
    <n v="15991409277"/>
    <d v="2022-04-20T10:17:00"/>
    <s v="Cacau_CA_06.04"/>
    <n v="165045877698964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7"/>
    <n v="0.51388888888888895"/>
    <d v="1899-12-30T00:00:37"/>
    <x v="4"/>
    <x v="4"/>
    <s v="71"/>
    <x v="12"/>
    <x v="3"/>
    <n v="8835613"/>
    <n v="25450991"/>
    <d v="2022-04-20T12:20:55"/>
    <d v="2022-04-20T12:21:32"/>
    <x v="1"/>
    <s v="THALITA SILVA DOS SANTOS"/>
    <n v="17719"/>
    <s v="SARAH DE SOUSA PEREIRA"/>
    <x v="1"/>
    <s v="PEDIU PARA LIGAR EM OUTRO MOMENTO"/>
    <s v="AGENDAMENTO"/>
    <x v="2"/>
    <m/>
    <m/>
    <n v="71993121337"/>
    <n v="71993121337"/>
    <d v="2022-04-20T13:00:00"/>
    <s v="Cacau_CA_06.04"/>
    <n v="165046803646395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24"/>
    <n v="0.48958333333333331"/>
    <d v="1899-12-30T00:00:12"/>
    <x v="4"/>
    <x v="4"/>
    <s v="43"/>
    <x v="6"/>
    <x v="0"/>
    <n v="8830814"/>
    <n v="25451735"/>
    <d v="2022-04-20T11:45:35"/>
    <d v="2022-04-20T11:45:47"/>
    <x v="1"/>
    <s v="THALITA SILVA DOS SANTOS"/>
    <n v="17719"/>
    <s v="SARAH DE SOUSA PEREIRA"/>
    <x v="1"/>
    <s v="PEDIU PARA LIGAR EM OUTRO MOMENTO"/>
    <s v="AGENDAMENTO"/>
    <x v="2"/>
    <m/>
    <m/>
    <n v="43991718290"/>
    <n v="43991718290"/>
    <d v="2022-04-20T12:15:00"/>
    <s v="Cacau_CA_06.04"/>
    <n v="165046587542302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0"/>
    <n v="0.56666666666666665"/>
    <d v="1899-12-30T00:00:43"/>
    <x v="4"/>
    <x v="4"/>
    <s v="43"/>
    <x v="6"/>
    <x v="0"/>
    <n v="8846540"/>
    <n v="25451249"/>
    <d v="2022-04-20T13:36:52"/>
    <d v="2022-04-20T13:37:35"/>
    <x v="1"/>
    <s v="THALITA SILVA DOS SANTOS"/>
    <n v="17719"/>
    <s v="SARAH DE SOUSA PEREIRA"/>
    <x v="1"/>
    <s v="PEDIU PARA LIGAR EM OUTRO MOMENTO"/>
    <s v="AGENDAMENTO"/>
    <x v="2"/>
    <m/>
    <m/>
    <n v="43996073178"/>
    <n v="43996073178"/>
    <d v="2022-04-20T14:40:00"/>
    <s v="Cacau_CA_06.04"/>
    <n v="165047259961338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1"/>
    <n v="0.58402777777777781"/>
    <d v="1899-12-30T00:00:51"/>
    <x v="4"/>
    <x v="4"/>
    <s v="15"/>
    <x v="1"/>
    <x v="1"/>
    <n v="8849040"/>
    <n v="25452078"/>
    <d v="2022-04-20T14:01:47"/>
    <d v="2022-04-20T14:02:38"/>
    <x v="1"/>
    <s v="THALITA SILVA DOS SANTOS"/>
    <n v="17719"/>
    <s v="SARAH DE SOUSA PEREIRA"/>
    <x v="1"/>
    <s v="PEDIU PARA LIGAR EM OUTRO MOMENTO"/>
    <s v="AGENDAMENTO"/>
    <x v="2"/>
    <m/>
    <m/>
    <n v="15991858018"/>
    <n v="15991858018"/>
    <d v="2022-04-20T15:00:00"/>
    <s v="Cacau_CA_06.04"/>
    <n v="165047408564357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8"/>
    <n v="0.53541666666666665"/>
    <d v="1899-12-30T00:01:32"/>
    <x v="4"/>
    <x v="4"/>
    <s v="43"/>
    <x v="6"/>
    <x v="0"/>
    <n v="8840238"/>
    <n v="25451441"/>
    <d v="2022-04-20T12:51:10"/>
    <d v="2022-04-20T12:52:42"/>
    <x v="1"/>
    <s v="THALITA SILVA DOS SANTOS"/>
    <n v="17719"/>
    <s v="SARAH DE SOUSA PEREIRA"/>
    <x v="1"/>
    <s v="PEDIU PARA LIGAR EM OUTRO MOMENTO"/>
    <s v="AGENDAMENTO"/>
    <x v="2"/>
    <m/>
    <m/>
    <n v="43999665621"/>
    <n v="43999665621"/>
    <d v="2022-06-21T13:22:00"/>
    <s v="Cacau_CA_06.04"/>
    <n v="165046985652252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2"/>
    <n v="0.39097222222222222"/>
    <d v="1899-12-30T00:01:05"/>
    <x v="4"/>
    <x v="4"/>
    <s v="15"/>
    <x v="1"/>
    <x v="1"/>
    <n v="8809338"/>
    <n v="25451386"/>
    <d v="2022-04-20T09:23:24"/>
    <d v="2022-04-20T09:24:29"/>
    <x v="1"/>
    <s v="THALITA SILVA DOS SANTOS"/>
    <n v="17719"/>
    <s v="SARAH DE SOUSA PEREIRA"/>
    <x v="1"/>
    <s v="PEDIU PARA LIGAR EM OUTRO MOMENTO"/>
    <s v="AGENDAMENTO"/>
    <x v="2"/>
    <m/>
    <m/>
    <n v="15996467332"/>
    <n v="15996467332"/>
    <d v="2022-04-20T09:54:00"/>
    <s v="Cacau_CA_06.04"/>
    <n v="165045739274904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4"/>
    <n v="0.41666666666666669"/>
    <d v="1899-12-30T00:02:09"/>
    <x v="4"/>
    <x v="4"/>
    <s v="15"/>
    <x v="1"/>
    <x v="1"/>
    <n v="8815478"/>
    <n v="25451649"/>
    <d v="2022-04-20T10:00:44"/>
    <d v="2022-04-20T10:02:53"/>
    <x v="1"/>
    <s v="THALITA SILVA DOS SANTOS"/>
    <n v="17719"/>
    <s v="SARAH DE SOUSA PEREIRA"/>
    <x v="1"/>
    <s v="PEDIU PARA LIGAR EM OUTRO MOMENTO"/>
    <s v="AGENDAMENTO"/>
    <x v="2"/>
    <m/>
    <m/>
    <n v="15997442886"/>
    <n v="15997442886"/>
    <d v="2022-04-20T10:31:00"/>
    <s v="Cacau_CA_06.04"/>
    <n v="165045962813807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4"/>
    <n v="0.41805555555555557"/>
    <d v="1899-12-30T00:00:15"/>
    <x v="4"/>
    <x v="4"/>
    <s v="15"/>
    <x v="1"/>
    <x v="1"/>
    <n v="8815831"/>
    <n v="25451663"/>
    <d v="2022-04-20T10:02:53"/>
    <d v="2022-04-20T10:03:08"/>
    <x v="1"/>
    <s v="THALITA SILVA DOS SANTOS"/>
    <n v="17719"/>
    <s v="SARAH DE SOUSA PEREIRA"/>
    <x v="1"/>
    <s v="PEDIU PARA LIGAR EM OUTRO MOMENTO"/>
    <s v="AGENDAMENTO"/>
    <x v="2"/>
    <m/>
    <m/>
    <n v="15996012879"/>
    <n v="15996012879"/>
    <d v="2022-04-20T12:15:00"/>
    <s v="Cacau_CA_06.04"/>
    <n v="165045972314357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4"/>
    <n v="0.4368055555555555"/>
    <d v="1899-12-30T00:00:39"/>
    <x v="4"/>
    <x v="4"/>
    <s v="15"/>
    <x v="1"/>
    <x v="1"/>
    <n v="8819940"/>
    <n v="25451897"/>
    <d v="2022-04-20T10:29:47"/>
    <d v="2022-04-20T10:30:26"/>
    <x v="1"/>
    <s v="THALITA SILVA DOS SANTOS"/>
    <n v="17719"/>
    <s v="SARAH DE SOUSA PEREIRA"/>
    <x v="1"/>
    <s v="PEDIU PARA LIGAR EM OUTRO MOMENTO"/>
    <s v="AGENDAMENTO"/>
    <x v="2"/>
    <m/>
    <m/>
    <n v="15981871191"/>
    <n v="15981871191"/>
    <d v="2022-04-20T11:51:00"/>
    <s v="Cacau_CA_06.04"/>
    <n v="165046127522284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5"/>
    <n v="0.4375"/>
    <d v="1899-12-30T00:00:10"/>
    <x v="4"/>
    <x v="4"/>
    <s v="15"/>
    <x v="1"/>
    <x v="1"/>
    <n v="8820067"/>
    <n v="25451904"/>
    <d v="2022-04-20T10:30:28"/>
    <d v="2022-04-20T10:30:38"/>
    <x v="1"/>
    <s v="THALITA SILVA DOS SANTOS"/>
    <n v="17719"/>
    <s v="SARAH DE SOUSA PEREIRA"/>
    <x v="1"/>
    <s v="PEDIU PARA LIGAR EM OUTRO MOMENTO"/>
    <s v="AGENDAMENTO"/>
    <x v="2"/>
    <m/>
    <m/>
    <n v="15996041546"/>
    <n v="15996041546"/>
    <d v="2022-04-20T11:30:00"/>
    <s v="Cacau_CA_06.04"/>
    <n v="165046137722720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4"/>
    <n v="0.43194444444444446"/>
    <d v="1899-12-30T00:00:43"/>
    <x v="4"/>
    <x v="4"/>
    <s v="15"/>
    <x v="1"/>
    <x v="1"/>
    <n v="8818796"/>
    <n v="25451842"/>
    <d v="2022-04-20T10:22:15"/>
    <d v="2022-04-20T10:22:58"/>
    <x v="1"/>
    <s v="THALITA SILVA DOS SANTOS"/>
    <n v="17719"/>
    <s v="SARAH DE SOUSA PEREIRA"/>
    <x v="1"/>
    <s v="PEDIU PARA LIGAR EM OUTRO MOMENTO"/>
    <s v="AGENDAMENTO"/>
    <x v="2"/>
    <m/>
    <m/>
    <n v="15998246129"/>
    <n v="15998246129"/>
    <d v="2022-04-20T10:52:00"/>
    <s v="Cacau_CA_06.04"/>
    <n v="165046092020637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5"/>
    <n v="0.44722222222222219"/>
    <d v="1899-12-30T00:01:08"/>
    <x v="4"/>
    <x v="4"/>
    <s v="43"/>
    <x v="6"/>
    <x v="0"/>
    <n v="8821980"/>
    <n v="25451984"/>
    <d v="2022-04-20T10:44:13"/>
    <d v="2022-04-20T10:45:21"/>
    <x v="1"/>
    <s v="THALITA SILVA DOS SANTOS"/>
    <n v="17719"/>
    <s v="SARAH DE SOUSA PEREIRA"/>
    <x v="1"/>
    <s v="PEDIU PARA LIGAR EM OUTRO MOMENTO"/>
    <s v="AGENDAMENTO"/>
    <x v="2"/>
    <m/>
    <m/>
    <n v="43998401436"/>
    <n v="43998401436"/>
    <d v="2022-04-20T11:15:00"/>
    <s v="Cacau_CA_06.04"/>
    <n v="165046223026816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1"/>
    <n v="0.59027777777777779"/>
    <d v="1899-12-30T00:00:16"/>
    <x v="4"/>
    <x v="4"/>
    <s v="15"/>
    <x v="1"/>
    <x v="1"/>
    <n v="8850207"/>
    <n v="25451848"/>
    <d v="2022-04-20T14:10:08"/>
    <d v="2022-04-20T14:10:24"/>
    <x v="1"/>
    <s v="THALITA SILVA DOS SANTOS"/>
    <n v="17719"/>
    <s v="SARAH DE SOUSA PEREIRA"/>
    <x v="1"/>
    <s v="PEDIU PARA LIGAR EM OUTRO MOMENTO"/>
    <s v="AGENDAMENTO"/>
    <x v="2"/>
    <m/>
    <m/>
    <n v="15997592012"/>
    <n v="15997592012"/>
    <d v="2022-04-20T14:40:00"/>
    <s v="Cacau_CA_06.04"/>
    <n v="165047459065506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8"/>
    <n v="0.53472222222222221"/>
    <d v="1899-12-30T00:01:25"/>
    <x v="3"/>
    <x v="3"/>
    <s v="15"/>
    <x v="1"/>
    <x v="1"/>
    <n v="8760368"/>
    <n v="25451158"/>
    <d v="2022-04-19T12:50:27"/>
    <d v="2022-04-19T12:51:52"/>
    <x v="1"/>
    <s v="YANE ALVES SILVA RIBEIRO"/>
    <n v="17285"/>
    <s v="SARAH DE SOUSA PEREIRA"/>
    <x v="1"/>
    <s v="PEDIU PARA LIGAR EM OUTRO MOMENTO"/>
    <s v="AGENDAMENTO"/>
    <x v="2"/>
    <m/>
    <m/>
    <n v="15996189004"/>
    <n v="15996189004"/>
    <d v="2022-04-19T17:00:00"/>
    <s v="Cacau_CA_06.04"/>
    <m/>
    <s v="Consulta De Cliente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0"/>
    <n v="0.56458333333333333"/>
    <d v="1899-12-30T00:01:57"/>
    <x v="3"/>
    <x v="3"/>
    <s v="43"/>
    <x v="6"/>
    <x v="0"/>
    <n v="8765945"/>
    <n v="25451278"/>
    <d v="2022-04-19T13:33:32"/>
    <d v="2022-04-19T13:35:29"/>
    <x v="1"/>
    <s v="YANE ALVES SILVA RIBEIRO"/>
    <n v="17285"/>
    <s v="SARAH DE SOUSA PEREIRA"/>
    <x v="1"/>
    <s v="PEDIU PARA LIGAR EM OUTRO MOMENTO"/>
    <s v="AGENDAMENTO"/>
    <x v="2"/>
    <m/>
    <m/>
    <n v="43996257654"/>
    <n v="43996257654"/>
    <d v="2022-04-19T18:30:00"/>
    <s v="Cacau_CA_06.04"/>
    <n v="165038599677361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9"/>
    <n v="0.56111111111111112"/>
    <d v="1899-12-30T00:03:06"/>
    <x v="3"/>
    <x v="3"/>
    <s v="15"/>
    <x v="1"/>
    <x v="1"/>
    <n v="8765340"/>
    <n v="25451223"/>
    <d v="2022-04-19T13:28:38"/>
    <d v="2022-04-19T13:31:44"/>
    <x v="1"/>
    <s v="YANE ALVES SILVA RIBEIRO"/>
    <n v="17285"/>
    <s v="SARAH DE SOUSA PEREIRA"/>
    <x v="1"/>
    <s v="CLIENTE VAI ANALISAR A PROPOSTA"/>
    <s v="AGENDAMENTO"/>
    <x v="5"/>
    <m/>
    <m/>
    <n v="15988346533"/>
    <n v="15988346533"/>
    <d v="2022-04-29T14:00:00"/>
    <s v="Cacau_CA_06.04"/>
    <n v="165038570576009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0"/>
    <n v="0.57916666666666672"/>
    <d v="1899-12-30T00:08:00"/>
    <x v="3"/>
    <x v="4"/>
    <s v="15"/>
    <x v="1"/>
    <x v="1"/>
    <n v="8848247"/>
    <n v="25451890"/>
    <d v="2022-04-20T13:54:03"/>
    <d v="2022-04-20T14:02:03"/>
    <x v="1"/>
    <s v="YANE ALVES SILVA RIBEIRO"/>
    <n v="17285"/>
    <s v="SARAH DE SOUSA PEREIRA"/>
    <x v="1"/>
    <s v="CLIENTE VAI ANALISAR A PROPOSTA"/>
    <s v="AGENDAMENTO"/>
    <x v="5"/>
    <m/>
    <m/>
    <n v="15997252722"/>
    <n v="15997252722"/>
    <d v="2022-04-30T13:40:00"/>
    <s v="Cacau_CA_06.04"/>
    <n v="165047362663343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9"/>
    <n v="0.55833333333333335"/>
    <d v="1899-12-30T00:00:56"/>
    <x v="3"/>
    <x v="4"/>
    <s v="15"/>
    <x v="1"/>
    <x v="1"/>
    <n v="8844989"/>
    <n v="25451943"/>
    <d v="2022-04-20T13:24:30"/>
    <d v="2022-04-20T13:25:26"/>
    <x v="1"/>
    <s v="YANE ALVES SILVA RIBEIRO"/>
    <n v="17285"/>
    <s v="SARAH DE SOUSA PEREIRA"/>
    <x v="1"/>
    <s v="CLIENTE VAI ANALISAR A PROPOSTA"/>
    <s v="AGENDAMENTO"/>
    <x v="5"/>
    <m/>
    <m/>
    <n v="15981243040"/>
    <n v="15981243040"/>
    <d v="2022-05-02T13:53:00"/>
    <s v="Cacau_CA_06.04"/>
    <n v="165047154357829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8"/>
    <n v="0.53611111111111109"/>
    <d v="1899-12-30T00:02:36"/>
    <x v="3"/>
    <x v="4"/>
    <s v="15"/>
    <x v="1"/>
    <x v="1"/>
    <n v="8840359"/>
    <n v="25451454"/>
    <d v="2022-04-20T12:52:00"/>
    <d v="2022-04-20T12:54:36"/>
    <x v="1"/>
    <s v="YANE ALVES SILVA RIBEIRO"/>
    <n v="17285"/>
    <s v="SARAH DE SOUSA PEREIRA"/>
    <x v="1"/>
    <s v="CLIENTE VAI ANALISAR A PROPOSTA"/>
    <s v="AGENDAMENTO"/>
    <x v="5"/>
    <m/>
    <m/>
    <n v="15981717995"/>
    <n v="15981717995"/>
    <d v="2022-05-16T12:53:00"/>
    <s v="Cacau_CA_06.04"/>
    <n v="165046991052431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9"/>
    <n v="0.75624999999999998"/>
    <d v="1899-12-30T00:03:14"/>
    <x v="5"/>
    <x v="4"/>
    <s v="43"/>
    <x v="6"/>
    <x v="0"/>
    <n v="8873541"/>
    <n v="25451301"/>
    <d v="2022-04-20T18:09:46"/>
    <d v="2022-04-20T18:13:00"/>
    <x v="1"/>
    <s v="JOHN WESLEY PEREIRA PAVAO"/>
    <n v="17284"/>
    <s v="SARAH DE SOUSA PEREIRA"/>
    <x v="1"/>
    <s v="CLIENTE VAI ANALISAR A PROPOSTA"/>
    <s v="AGENDAMENTO"/>
    <x v="5"/>
    <m/>
    <m/>
    <n v="43988524069"/>
    <n v="43988524069"/>
    <d v="2022-05-02T10:00:00"/>
    <s v="Cacau_CA_06.04"/>
    <n v="1.65048895920078E+16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5"/>
    <n v="0.45555555555555555"/>
    <d v="1899-12-30T00:04:06"/>
    <x v="3"/>
    <x v="4"/>
    <s v="15"/>
    <x v="1"/>
    <x v="1"/>
    <n v="8823769"/>
    <n v="25452090"/>
    <d v="2022-04-20T10:56:58"/>
    <d v="2022-04-20T11:01:04"/>
    <x v="1"/>
    <s v="YANE ALVES SILVA RIBEIRO"/>
    <n v="17285"/>
    <s v="SARAH DE SOUSA PEREIRA"/>
    <x v="1"/>
    <s v="CLIENTE VAI ANALISAR A PROPOSTA"/>
    <s v="AGENDAMENTO"/>
    <x v="5"/>
    <m/>
    <m/>
    <n v="15981810440"/>
    <n v="15981810440"/>
    <d v="2022-05-02T10:50:00"/>
    <s v="Cacau_CA_06.04"/>
    <n v="165046299230958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4"/>
    <n v="0.43402777777777773"/>
    <d v="1899-12-30T00:07:14"/>
    <x v="3"/>
    <x v="4"/>
    <s v="43"/>
    <x v="6"/>
    <x v="0"/>
    <n v="8819240"/>
    <n v="25451882"/>
    <d v="2022-04-20T10:25:06"/>
    <d v="2022-04-20T10:32:20"/>
    <x v="1"/>
    <s v="YANE ALVES SILVA RIBEIRO"/>
    <n v="17285"/>
    <s v="SARAH DE SOUSA PEREIRA"/>
    <x v="1"/>
    <s v="CLIENTE VAI ANALISAR A PROPOSTA"/>
    <s v="AGENDAMENTO"/>
    <x v="5"/>
    <m/>
    <m/>
    <n v="43988447474"/>
    <n v="43988447474"/>
    <d v="2022-07-01T11:00:00"/>
    <s v="Cacau_CA_06.04"/>
    <n v="165046109021471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"/>
    <n v="0.36388888888888887"/>
    <d v="1899-12-30T00:03:19"/>
    <x v="3"/>
    <x v="4"/>
    <s v="15"/>
    <x v="1"/>
    <x v="1"/>
    <n v="8804476"/>
    <n v="25451073"/>
    <d v="2022-04-20T08:44:02"/>
    <d v="2022-04-20T08:47:21"/>
    <x v="1"/>
    <s v="YANE ALVES SILVA RIBEIRO"/>
    <n v="17285"/>
    <s v="SARAH DE SOUSA PEREIRA"/>
    <x v="1"/>
    <s v="CLIENTE VAI ANALISAR A PROPOSTA"/>
    <s v="AGENDAMENTO"/>
    <x v="5"/>
    <m/>
    <m/>
    <n v="15997151752"/>
    <n v="15997151752"/>
    <d v="2022-04-29T09:16:00"/>
    <s v="Cacau_CA_06.04"/>
    <n v="165045502643384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2"/>
    <n v="0.37638888888888888"/>
    <d v="1899-12-30T00:02:07"/>
    <x v="4"/>
    <x v="3"/>
    <s v="43"/>
    <x v="6"/>
    <x v="0"/>
    <n v="8729178"/>
    <n v="25450882"/>
    <d v="2022-04-19T09:02:03"/>
    <d v="2022-04-19T09:04:10"/>
    <x v="1"/>
    <s v="THALITA SILVA DOS SANTOS"/>
    <n v="17719"/>
    <s v="SARAH DE SOUSA PEREIRA"/>
    <x v="1"/>
    <s v="CLIENTE VAI ANALISAR A PROPOSTA"/>
    <s v="AGENDAMENTO"/>
    <x v="5"/>
    <m/>
    <m/>
    <n v="43984918505"/>
    <n v="43984918505"/>
    <d v="2022-06-24T09:33:00"/>
    <s v="Cacau_CA_06.04"/>
    <n v="165036970641784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6"/>
    <n v="0.45833333333333331"/>
    <d v="1899-12-30T00:01:16"/>
    <x v="4"/>
    <x v="4"/>
    <s v="43"/>
    <x v="6"/>
    <x v="0"/>
    <n v="8824193"/>
    <n v="25450867"/>
    <d v="2022-04-20T11:00:28"/>
    <d v="2022-04-20T11:01:44"/>
    <x v="1"/>
    <s v="THALITA SILVA DOS SANTOS"/>
    <n v="17719"/>
    <s v="SARAH DE SOUSA PEREIRA"/>
    <x v="1"/>
    <s v="CLIENTE VAI ANALISAR A PROPOSTA"/>
    <s v="AGENDAMENTO"/>
    <x v="5"/>
    <m/>
    <m/>
    <n v="43996544980"/>
    <n v="43996544980"/>
    <d v="2022-05-25T11:31:00"/>
    <s v="Cacau_CA_06.04"/>
    <n v="165046321232118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6"/>
    <n v="0.4694444444444445"/>
    <d v="1899-12-30T00:00:25"/>
    <x v="4"/>
    <x v="4"/>
    <s v="15"/>
    <x v="1"/>
    <x v="1"/>
    <n v="8826043"/>
    <n v="25451149"/>
    <d v="2022-04-20T11:16:38"/>
    <d v="2022-04-20T11:17:03"/>
    <x v="1"/>
    <s v="THALITA SILVA DOS SANTOS"/>
    <n v="17719"/>
    <s v="SARAH DE SOUSA PEREIRA"/>
    <x v="1"/>
    <s v="CLIENTE VAI ANALISAR A PROPOSTA"/>
    <s v="AGENDAMENTO"/>
    <x v="5"/>
    <m/>
    <m/>
    <n v="15997067062"/>
    <n v="15997067062"/>
    <d v="2022-04-20T11:46:00"/>
    <s v="Cacau_CA_06.04"/>
    <n v="165046410935454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6"/>
    <n v="0.46388888888888885"/>
    <d v="1899-12-30T00:02:56"/>
    <x v="4"/>
    <x v="4"/>
    <s v="15"/>
    <x v="1"/>
    <x v="1"/>
    <n v="8825020"/>
    <n v="25451021"/>
    <d v="2022-04-20T11:08:49"/>
    <d v="2022-04-20T11:11:45"/>
    <x v="1"/>
    <s v="THALITA SILVA DOS SANTOS"/>
    <n v="17719"/>
    <s v="SARAH DE SOUSA PEREIRA"/>
    <x v="1"/>
    <s v="CLIENTE VAI ANALISAR A PROPOSTA"/>
    <s v="AGENDAMENTO"/>
    <x v="5"/>
    <m/>
    <m/>
    <n v="15996138378"/>
    <n v="15996138378"/>
    <d v="2022-04-20T11:41:00"/>
    <s v="Cacau_CA_06.04"/>
    <n v="165046365633656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3"/>
    <n v="0.40416666666666662"/>
    <d v="1899-12-30T00:02:47"/>
    <x v="4"/>
    <x v="4"/>
    <s v="15"/>
    <x v="1"/>
    <x v="1"/>
    <n v="8812604"/>
    <n v="25451509"/>
    <d v="2022-04-20T09:42:36"/>
    <d v="2022-04-20T09:45:23"/>
    <x v="1"/>
    <s v="THALITA SILVA DOS SANTOS"/>
    <n v="17719"/>
    <s v="SARAH DE SOUSA PEREIRA"/>
    <x v="1"/>
    <s v="CLIENTE VAI ANALISAR A PROPOSTA"/>
    <s v="AGENDAMENTO"/>
    <x v="5"/>
    <m/>
    <m/>
    <n v="15997303293"/>
    <n v="15997303293"/>
    <d v="2022-04-20T10:15:00"/>
    <s v="Cacau_CA_06.04"/>
    <n v="165045853991814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3"/>
    <n v="0.40347222222222223"/>
    <d v="1899-12-30T00:00:44"/>
    <x v="4"/>
    <x v="4"/>
    <s v="11"/>
    <x v="1"/>
    <x v="1"/>
    <n v="8812395"/>
    <n v="25451488"/>
    <d v="2022-04-20T09:41:24"/>
    <d v="2022-04-20T09:42:08"/>
    <x v="1"/>
    <s v="THALITA SILVA DOS SANTOS"/>
    <n v="17719"/>
    <s v="SARAH DE SOUSA PEREIRA"/>
    <x v="1"/>
    <s v="CLIENTE VAI ANALISAR A PROPOSTA"/>
    <s v="AGENDAMENTO"/>
    <x v="5"/>
    <m/>
    <m/>
    <n v="11951905655"/>
    <n v="11951905655"/>
    <d v="2022-04-20T10:11:00"/>
    <s v="Cacau_CA_06.04"/>
    <n v="165045836088324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8"/>
    <n v="0.53680555555555554"/>
    <d v="1899-12-30T00:00:44"/>
    <x v="4"/>
    <x v="4"/>
    <s v="11"/>
    <x v="1"/>
    <x v="1"/>
    <n v="8840634"/>
    <n v="25451489"/>
    <d v="2022-04-20T12:53:56"/>
    <d v="2022-04-20T12:54:40"/>
    <x v="1"/>
    <s v="THALITA SILVA DOS SANTOS"/>
    <n v="17719"/>
    <s v="SARAH DE SOUSA PEREIRA"/>
    <x v="1"/>
    <s v="CLIENTE VAI ANALISAR A PROPOSTA"/>
    <s v="AGENDAMENTO"/>
    <x v="5"/>
    <m/>
    <m/>
    <n v="11991607977"/>
    <n v="11991607977"/>
    <d v="2022-05-25T13:24:00"/>
    <s v="Cacau_CA_06.04"/>
    <n v="165047002352732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6"/>
    <n v="0.47083333333333338"/>
    <d v="1899-12-30T00:03:13"/>
    <x v="4"/>
    <x v="4"/>
    <s v="15"/>
    <x v="1"/>
    <x v="1"/>
    <n v="8826388"/>
    <n v="25451227"/>
    <d v="2022-04-20T11:18:59"/>
    <d v="2022-04-20T11:22:12"/>
    <x v="1"/>
    <s v="THALITA SILVA DOS SANTOS"/>
    <n v="17719"/>
    <s v="SARAH DE SOUSA PEREIRA"/>
    <x v="1"/>
    <s v="CLIENTE VAI ANALISAR A PROPOSTA"/>
    <s v="AGENDAMENTO"/>
    <x v="5"/>
    <m/>
    <m/>
    <n v="15997234732"/>
    <n v="15997234732"/>
    <d v="2022-04-20T11:51:00"/>
    <s v="Cacau_CA_06.04"/>
    <n v="165046432436038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1"/>
    <n v="0.5854166666666667"/>
    <d v="1899-12-30T00:05:27"/>
    <x v="4"/>
    <x v="4"/>
    <s v="43"/>
    <x v="6"/>
    <x v="0"/>
    <n v="8849211"/>
    <n v="25450992"/>
    <d v="2022-04-20T14:03:03"/>
    <d v="2022-04-20T14:08:30"/>
    <x v="1"/>
    <s v="THALITA SILVA DOS SANTOS"/>
    <n v="17719"/>
    <s v="SARAH DE SOUSA PEREIRA"/>
    <x v="1"/>
    <s v="CLIENTE VAI ANALISAR A PROPOSTA"/>
    <s v="AGENDAMENTO"/>
    <x v="5"/>
    <m/>
    <m/>
    <n v="43984231350"/>
    <n v="43984231350"/>
    <d v="2022-04-20T14:36:00"/>
    <s v="Cacau_CA_06.04"/>
    <n v="165047416864478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6"/>
    <n v="0.46111111111111108"/>
    <d v="1899-12-30T00:04:24"/>
    <x v="3"/>
    <x v="4"/>
    <s v="43"/>
    <x v="6"/>
    <x v="0"/>
    <n v="8824629"/>
    <n v="25450976"/>
    <d v="2022-04-20T11:04:54"/>
    <d v="2022-04-20T11:09:18"/>
    <x v="1"/>
    <s v="YANE ALVES SILVA RIBEIRO"/>
    <n v="17285"/>
    <s v="SARAH DE SOUSA PEREIRA"/>
    <x v="1"/>
    <s v="PEDIU PARA LIGAR EM OUTRO MOMENTO"/>
    <s v="AGENDAMENTO"/>
    <x v="2"/>
    <m/>
    <m/>
    <n v="43999975533"/>
    <n v="43999975533"/>
    <d v="2022-04-20T18:00:00"/>
    <s v="Cacau_CA_06.04"/>
    <n v="165046339332895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6"/>
    <n v="0.47569444444444442"/>
    <d v="1899-12-30T00:00:57"/>
    <x v="3"/>
    <x v="4"/>
    <s v="43"/>
    <x v="6"/>
    <x v="0"/>
    <n v="8827320"/>
    <n v="25451336"/>
    <d v="2022-04-20T11:25:23"/>
    <d v="2022-04-20T11:26:20"/>
    <x v="1"/>
    <s v="YANE ALVES SILVA RIBEIRO"/>
    <n v="17285"/>
    <s v="SARAH DE SOUSA PEREIRA"/>
    <x v="1"/>
    <s v="PEDIU PARA LIGAR EM OUTRO MOMENTO"/>
    <s v="AGENDAMENTO"/>
    <x v="2"/>
    <m/>
    <m/>
    <n v="43999815593"/>
    <n v="43999815593"/>
    <d v="2022-04-20T12:50:00"/>
    <s v="Cacau_CA_06.04"/>
    <n v="165046469837422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24"/>
    <n v="0.47986111111111113"/>
    <d v="1899-12-30T00:01:16"/>
    <x v="3"/>
    <x v="4"/>
    <s v="15"/>
    <x v="1"/>
    <x v="1"/>
    <n v="8828281"/>
    <n v="25451442"/>
    <d v="2022-04-20T11:31:13"/>
    <d v="2022-04-20T11:32:29"/>
    <x v="1"/>
    <s v="YANE ALVES SILVA RIBEIRO"/>
    <n v="17285"/>
    <s v="SARAH DE SOUSA PEREIRA"/>
    <x v="1"/>
    <s v="PEDIU PARA LIGAR EM OUTRO MOMENTO"/>
    <s v="AGENDAMENTO"/>
    <x v="2"/>
    <m/>
    <m/>
    <n v="15991587119"/>
    <n v="15991587119"/>
    <d v="2022-04-20T18:30:00"/>
    <s v="Cacau_CA_06.04"/>
    <n v="165046505239242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24"/>
    <n v="0.48680555555555555"/>
    <d v="1899-12-30T00:01:04"/>
    <x v="3"/>
    <x v="4"/>
    <s v="15"/>
    <x v="1"/>
    <x v="1"/>
    <n v="8829986"/>
    <n v="25451633"/>
    <d v="2022-04-20T11:41:04"/>
    <d v="2022-04-20T11:42:08"/>
    <x v="1"/>
    <s v="YANE ALVES SILVA RIBEIRO"/>
    <n v="17285"/>
    <s v="SARAH DE SOUSA PEREIRA"/>
    <x v="1"/>
    <s v="PEDIU PARA LIGAR EM OUTRO MOMENTO"/>
    <s v="AGENDAMENTO"/>
    <x v="2"/>
    <m/>
    <m/>
    <n v="15981164391"/>
    <n v="15981164391"/>
    <d v="2022-04-20T12:10:00"/>
    <s v="Cacau_CA_06.04"/>
    <n v="165046564541353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24"/>
    <n v="0.48819444444444443"/>
    <d v="1899-12-30T00:01:14"/>
    <x v="3"/>
    <x v="4"/>
    <s v="15"/>
    <x v="1"/>
    <x v="1"/>
    <n v="8830392"/>
    <n v="25451470"/>
    <d v="2022-04-20T11:43:22"/>
    <d v="2022-04-20T11:44:36"/>
    <x v="1"/>
    <s v="YANE ALVES SILVA RIBEIRO"/>
    <n v="17285"/>
    <s v="SARAH DE SOUSA PEREIRA"/>
    <x v="1"/>
    <s v="PEDIU PARA LIGAR EM OUTRO MOMENTO"/>
    <s v="AGENDAMENTO"/>
    <x v="2"/>
    <m/>
    <m/>
    <n v="15998545884"/>
    <n v="15998545884"/>
    <d v="2022-04-20T16:00:00"/>
    <s v="Cacau_CA_06.04"/>
    <m/>
    <s v="Consulta De Cliente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24"/>
    <n v="0.48888888888888887"/>
    <d v="1899-12-30T00:00:14"/>
    <x v="3"/>
    <x v="4"/>
    <s v="15"/>
    <x v="1"/>
    <x v="1"/>
    <n v="8830643"/>
    <n v="25451698"/>
    <d v="2022-04-20T11:44:36"/>
    <d v="2022-04-20T11:44:50"/>
    <x v="1"/>
    <s v="YANE ALVES SILVA RIBEIRO"/>
    <n v="17285"/>
    <s v="SARAH DE SOUSA PEREIRA"/>
    <x v="1"/>
    <s v="PEDIU PARA LIGAR EM OUTRO MOMENTO"/>
    <s v="AGENDAMENTO"/>
    <x v="2"/>
    <m/>
    <m/>
    <n v="15991406141"/>
    <n v="15991406141"/>
    <d v="2022-04-20T16:00:00"/>
    <s v="Cacau_CA_06.04"/>
    <n v="165046579341976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"/>
    <n v="0.37152777777777773"/>
    <d v="1899-12-30T00:01:02"/>
    <x v="3"/>
    <x v="4"/>
    <s v="15"/>
    <x v="1"/>
    <x v="1"/>
    <n v="8805245"/>
    <n v="25451188"/>
    <d v="2022-04-20T08:55:43"/>
    <d v="2022-04-20T08:56:45"/>
    <x v="1"/>
    <s v="YANE ALVES SILVA RIBEIRO"/>
    <n v="17285"/>
    <s v="SARAH DE SOUSA PEREIRA"/>
    <x v="1"/>
    <s v="PEDIU PARA LIGAR EM OUTRO MOMENTO"/>
    <s v="AGENDAMENTO"/>
    <x v="2"/>
    <m/>
    <m/>
    <n v="15981797706"/>
    <n v="15981797706"/>
    <d v="2022-04-21T10:00:00"/>
    <s v="Cacau_CA_06.04"/>
    <n v="165045573151294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6"/>
    <n v="0.4680555555555555"/>
    <d v="1899-12-30T00:00:48"/>
    <x v="3"/>
    <x v="4"/>
    <s v="15"/>
    <x v="1"/>
    <x v="1"/>
    <n v="8825770"/>
    <n v="25451138"/>
    <d v="2022-04-20T11:14:50"/>
    <d v="2022-04-20T11:15:38"/>
    <x v="1"/>
    <s v="YANE ALVES SILVA RIBEIRO"/>
    <n v="17285"/>
    <s v="SARAH DE SOUSA PEREIRA"/>
    <x v="1"/>
    <s v="PEDIU PARA LIGAR EM OUTRO MOMENTO"/>
    <s v="AGENDAMENTO"/>
    <x v="2"/>
    <m/>
    <m/>
    <n v="15981324253"/>
    <n v="15981324253"/>
    <d v="2022-04-20T12:40:00"/>
    <s v="Cacau_CA_06.04"/>
    <n v="165046407535342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"/>
    <n v="0.35694444444444445"/>
    <d v="1899-12-30T00:01:07"/>
    <x v="3"/>
    <x v="4"/>
    <s v="43"/>
    <x v="6"/>
    <x v="0"/>
    <n v="8804372"/>
    <n v="25450969"/>
    <d v="2022-04-20T08:34:24"/>
    <d v="2022-04-20T08:35:31"/>
    <x v="1"/>
    <s v="YANE ALVES SILVA RIBEIRO"/>
    <n v="17285"/>
    <s v="SARAH DE SOUSA PEREIRA"/>
    <x v="1"/>
    <s v="PEDIU PARA LIGAR EM OUTRO MOMENTO"/>
    <s v="AGENDAMENTO"/>
    <x v="2"/>
    <m/>
    <m/>
    <n v="43988298504"/>
    <n v="43988298504"/>
    <d v="2022-04-20T16:00:00"/>
    <s v="Cacau_CA_06.04"/>
    <n v="165045444236954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"/>
    <n v="0.3576388888888889"/>
    <d v="1899-12-30T00:00:36"/>
    <x v="3"/>
    <x v="4"/>
    <s v="71"/>
    <x v="12"/>
    <x v="3"/>
    <n v="8804374"/>
    <n v="25450982"/>
    <d v="2022-04-20T08:35:49"/>
    <d v="2022-04-20T08:36:25"/>
    <x v="1"/>
    <s v="YANE ALVES SILVA RIBEIRO"/>
    <n v="17285"/>
    <s v="SARAH DE SOUSA PEREIRA"/>
    <x v="1"/>
    <s v="PEDIU PARA LIGAR EM OUTRO MOMENTO"/>
    <s v="AGENDAMENTO"/>
    <x v="2"/>
    <m/>
    <m/>
    <n v="71992931432"/>
    <n v="71992931432"/>
    <d v="2022-04-20T10:40:00"/>
    <s v="Cacau_CA_06.04"/>
    <n v="165045453937974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"/>
    <n v="0.3611111111111111"/>
    <d v="1899-12-30T00:00:55"/>
    <x v="3"/>
    <x v="4"/>
    <s v="43"/>
    <x v="6"/>
    <x v="0"/>
    <n v="8804390"/>
    <n v="25451037"/>
    <d v="2022-04-20T08:40:55"/>
    <d v="2022-04-20T08:41:50"/>
    <x v="1"/>
    <s v="YANE ALVES SILVA RIBEIRO"/>
    <n v="17285"/>
    <s v="SARAH DE SOUSA PEREIRA"/>
    <x v="1"/>
    <s v="PEDIU PARA LIGAR EM OUTRO MOMENTO"/>
    <s v="AGENDAMENTO"/>
    <x v="2"/>
    <m/>
    <m/>
    <n v="43984393032"/>
    <n v="43984393032"/>
    <d v="2022-04-20T10:42:00"/>
    <s v="Cacau_CA_06.04"/>
    <n v="165045483541064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"/>
    <n v="0.36249999999999999"/>
    <d v="1899-12-30T00:00:54"/>
    <x v="3"/>
    <x v="4"/>
    <s v="43"/>
    <x v="6"/>
    <x v="0"/>
    <n v="8804414"/>
    <n v="25451052"/>
    <d v="2022-04-20T08:42:02"/>
    <d v="2022-04-20T08:42:56"/>
    <x v="1"/>
    <s v="YANE ALVES SILVA RIBEIRO"/>
    <n v="17285"/>
    <s v="SARAH DE SOUSA PEREIRA"/>
    <x v="1"/>
    <s v="PEDIU PARA LIGAR EM OUTRO MOMENTO"/>
    <s v="AGENDAMENTO"/>
    <x v="2"/>
    <m/>
    <m/>
    <n v="43991670022"/>
    <n v="43991670022"/>
    <d v="2022-04-20T09:30:00"/>
    <s v="Cacau_CA_06.04"/>
    <n v="165045489842054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"/>
    <n v="0.37013888888888885"/>
    <d v="1899-12-30T00:01:52"/>
    <x v="4"/>
    <x v="4"/>
    <s v="15"/>
    <x v="1"/>
    <x v="1"/>
    <n v="8805074"/>
    <n v="25451172"/>
    <d v="2022-04-20T08:53:46"/>
    <d v="2022-04-20T08:55:38"/>
    <x v="1"/>
    <s v="THALITA SILVA DOS SANTOS"/>
    <n v="17719"/>
    <s v="SARAH DE SOUSA PEREIRA"/>
    <x v="2"/>
    <s v="INSATISFEITO - CACAU"/>
    <s v="RECUSA"/>
    <x v="18"/>
    <m/>
    <m/>
    <n v="15997614679"/>
    <m/>
    <m/>
    <s v="Cacau_CA_06.04"/>
    <n v="165045561850214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6"/>
    <n v="0.46458333333333335"/>
    <d v="1899-12-30T00:01:18"/>
    <x v="3"/>
    <x v="4"/>
    <s v="71"/>
    <x v="12"/>
    <x v="3"/>
    <n v="8825070"/>
    <n v="25450985"/>
    <d v="2022-04-20T11:09:19"/>
    <d v="2022-04-20T11:10:37"/>
    <x v="1"/>
    <s v="YANE ALVES SILVA RIBEIRO"/>
    <n v="17285"/>
    <s v="SARAH DE SOUSA PEREIRA"/>
    <x v="2"/>
    <s v="INSATISFEITO - LOJA"/>
    <s v="RECUSA"/>
    <x v="7"/>
    <m/>
    <m/>
    <n v="71991844942"/>
    <m/>
    <m/>
    <s v="Cacau_CA_06.04"/>
    <n v="165046345333048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5"/>
    <n v="0.68194444444444446"/>
    <d v="1899-12-30T00:02:26"/>
    <x v="5"/>
    <x v="3"/>
    <s v="15"/>
    <x v="1"/>
    <x v="1"/>
    <n v="8783456"/>
    <n v="25450934"/>
    <d v="2022-04-19T16:22:19"/>
    <d v="2022-04-19T16:24:45"/>
    <x v="1"/>
    <s v="JOHN WESLEY PEREIRA PAVAO"/>
    <n v="17284"/>
    <s v="SARAH DE SOUSA PEREIRA"/>
    <x v="2"/>
    <s v="INSATISFEITO - LOJA"/>
    <s v="RECUSA"/>
    <x v="7"/>
    <m/>
    <m/>
    <n v="15974015552"/>
    <m/>
    <m/>
    <s v="Cacau_CA_06.04"/>
    <m/>
    <s v="Consulta De Cliente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1"/>
    <n v="0.58472222222222225"/>
    <d v="1899-12-30T00:01:04"/>
    <x v="3"/>
    <x v="4"/>
    <s v="43"/>
    <x v="6"/>
    <x v="0"/>
    <n v="8849083"/>
    <n v="25451989"/>
    <d v="2022-04-20T14:02:04"/>
    <d v="2022-04-20T14:03:08"/>
    <x v="1"/>
    <s v="YANE ALVES SILVA RIBEIRO"/>
    <n v="17285"/>
    <s v="SARAH DE SOUSA PEREIRA"/>
    <x v="2"/>
    <s v="INSATISFEITO - LOJA"/>
    <s v="RECUSA"/>
    <x v="7"/>
    <m/>
    <m/>
    <n v="43984258597"/>
    <m/>
    <m/>
    <s v="Cacau_CA_06.04"/>
    <n v="165047385863802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5"/>
    <n v="0.67152777777777783"/>
    <d v="1899-12-30T00:11:16"/>
    <x v="5"/>
    <x v="4"/>
    <s v="71"/>
    <x v="12"/>
    <x v="3"/>
    <n v="8862681"/>
    <n v="25451774"/>
    <d v="2022-04-20T16:07:01"/>
    <d v="2022-04-20T16:18:17"/>
    <x v="1"/>
    <s v="JOHN WESLEY PEREIRA PAVAO"/>
    <n v="17284"/>
    <s v="SARAH DE SOUSA PEREIRA"/>
    <x v="2"/>
    <s v="INSATISFEITO - LOJA"/>
    <s v="RECUSA"/>
    <x v="7"/>
    <m/>
    <m/>
    <n v="71987516101"/>
    <m/>
    <m/>
    <s v="Cacau_CA_06.04"/>
    <n v="1.65048160112195E+16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1"/>
    <n v="0.58611111111111114"/>
    <d v="1899-12-30T00:00:59"/>
    <x v="3"/>
    <x v="4"/>
    <s v="43"/>
    <x v="6"/>
    <x v="0"/>
    <n v="8849412"/>
    <n v="25451285"/>
    <d v="2022-04-20T14:04:25"/>
    <d v="2022-04-20T14:05:24"/>
    <x v="1"/>
    <s v="YANE ALVES SILVA RIBEIRO"/>
    <n v="17285"/>
    <s v="SARAH DE SOUSA PEREIRA"/>
    <x v="2"/>
    <s v="INSATISFEITO - CACAU"/>
    <s v="RECUSA"/>
    <x v="18"/>
    <m/>
    <m/>
    <n v="43991606455"/>
    <m/>
    <m/>
    <s v="Cacau_CA_06.04"/>
    <n v="165047425664626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9"/>
    <n v="0.54861111111111105"/>
    <d v="1899-12-30T00:06:20"/>
    <x v="3"/>
    <x v="4"/>
    <s v="15"/>
    <x v="1"/>
    <x v="1"/>
    <n v="8843070"/>
    <n v="25451855"/>
    <d v="2022-04-20T13:10:50"/>
    <d v="2022-04-20T13:17:10"/>
    <x v="1"/>
    <s v="YANE ALVES SILVA RIBEIRO"/>
    <n v="17285"/>
    <s v="SARAH DE SOUSA PEREIRA"/>
    <x v="2"/>
    <s v="INSATISFEITO - CACAU"/>
    <s v="RECUSA"/>
    <x v="18"/>
    <m/>
    <m/>
    <n v="15981174133"/>
    <m/>
    <m/>
    <s v="Cacau_CA_06.04"/>
    <n v="165047103456445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2"/>
    <n v="0.60972222222222217"/>
    <d v="1899-12-30T00:03:58"/>
    <x v="5"/>
    <x v="4"/>
    <s v="43"/>
    <x v="6"/>
    <x v="0"/>
    <n v="8853802"/>
    <n v="25451055"/>
    <d v="2022-04-20T14:38:40"/>
    <d v="2022-04-20T14:42:38"/>
    <x v="1"/>
    <s v="JOHN WESLEY PEREIRA PAVAO"/>
    <n v="17284"/>
    <s v="SARAH DE SOUSA PEREIRA"/>
    <x v="2"/>
    <s v="INSATISFEITO - CACAU"/>
    <s v="RECUSA"/>
    <x v="18"/>
    <m/>
    <m/>
    <n v="43991171678"/>
    <m/>
    <m/>
    <s v="Cacau_CA_06.04"/>
    <n v="165047630768926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4"/>
    <n v="0.43194444444444446"/>
    <d v="1899-12-30T00:00:51"/>
    <x v="3"/>
    <x v="4"/>
    <s v="15"/>
    <x v="1"/>
    <x v="1"/>
    <n v="8818902"/>
    <n v="25451853"/>
    <d v="2022-04-20T10:22:55"/>
    <d v="2022-04-20T10:23:46"/>
    <x v="1"/>
    <s v="YANE ALVES SILVA RIBEIRO"/>
    <n v="17285"/>
    <s v="SARAH DE SOUSA PEREIRA"/>
    <x v="2"/>
    <s v="INSATISFEITO - CACAU"/>
    <s v="RECUSA"/>
    <x v="18"/>
    <m/>
    <m/>
    <n v="15991529191"/>
    <m/>
    <m/>
    <s v="Cacau_CA_06.04"/>
    <n v="165046095820826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2"/>
    <n v="0.37708333333333338"/>
    <d v="1899-12-30T00:03:29"/>
    <x v="3"/>
    <x v="4"/>
    <s v="43"/>
    <x v="6"/>
    <x v="0"/>
    <n v="8806056"/>
    <n v="25451247"/>
    <d v="2022-04-20T09:03:19"/>
    <d v="2022-04-20T09:06:48"/>
    <x v="1"/>
    <s v="YANE ALVES SILVA RIBEIRO"/>
    <n v="17285"/>
    <s v="SARAH DE SOUSA PEREIRA"/>
    <x v="2"/>
    <s v="INSATISFEITO - CACAU"/>
    <s v="RECUSA"/>
    <x v="18"/>
    <m/>
    <m/>
    <n v="43984349550"/>
    <m/>
    <m/>
    <s v="Cacau_CA_06.04"/>
    <n v="165045618461254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0"/>
    <n v="0.3430555555555555"/>
    <d v="1899-12-30T00:01:09"/>
    <x v="3"/>
    <x v="4"/>
    <s v="15"/>
    <x v="1"/>
    <x v="1"/>
    <n v="8804359"/>
    <n v="25451724"/>
    <d v="2022-04-20T08:14:11"/>
    <d v="2022-04-20T08:15:20"/>
    <x v="1"/>
    <s v="YANE ALVES SILVA RIBEIRO"/>
    <n v="17285"/>
    <s v="SARAH DE SOUSA PEREIRA"/>
    <x v="2"/>
    <s v="INSATISFEITO - CACAU"/>
    <s v="RECUSA"/>
    <x v="18"/>
    <m/>
    <m/>
    <n v="15996159415"/>
    <m/>
    <m/>
    <s v="Cacau_CA_06.04"/>
    <n v="165045324112184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2"/>
    <n v="0.39374999999999999"/>
    <d v="1899-12-30T00:01:49"/>
    <x v="4"/>
    <x v="3"/>
    <s v="15"/>
    <x v="1"/>
    <x v="1"/>
    <n v="8732955"/>
    <n v="25452018"/>
    <d v="2022-04-19T09:27:50"/>
    <d v="2022-04-19T09:29:39"/>
    <x v="1"/>
    <s v="THALITA SILVA DOS SANTOS"/>
    <n v="17719"/>
    <s v="SARAH DE SOUSA PEREIRA"/>
    <x v="2"/>
    <s v="INSATISFEITO - CACAU"/>
    <s v="RECUSA"/>
    <x v="18"/>
    <m/>
    <m/>
    <n v="15996825344"/>
    <m/>
    <m/>
    <s v="Cacau_CA_06.04"/>
    <n v="165037125610538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5"/>
    <n v="0.44861111111111113"/>
    <d v="1899-12-30T00:03:46"/>
    <x v="4"/>
    <x v="4"/>
    <s v="15"/>
    <x v="1"/>
    <x v="1"/>
    <n v="8822300"/>
    <n v="25451998"/>
    <d v="2022-04-20T10:46:29"/>
    <d v="2022-04-20T10:50:15"/>
    <x v="1"/>
    <s v="THALITA SILVA DOS SANTOS"/>
    <n v="17719"/>
    <s v="SARAH DE SOUSA PEREIRA"/>
    <x v="2"/>
    <s v="INSATISFEITO - CACAU"/>
    <s v="RECUSA"/>
    <x v="18"/>
    <m/>
    <m/>
    <n v="15981593577"/>
    <m/>
    <m/>
    <s v="Cacau_CA_06.04"/>
    <n v="165046236527551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7"/>
    <n v="0.51874999999999993"/>
    <d v="1899-12-30T00:00:47"/>
    <x v="4"/>
    <x v="3"/>
    <s v="43"/>
    <x v="6"/>
    <x v="0"/>
    <n v="8756987"/>
    <n v="25451050"/>
    <d v="2022-04-19T12:27:59"/>
    <d v="2022-04-19T12:28:46"/>
    <x v="1"/>
    <s v="THALITA SILVA DOS SANTOS"/>
    <n v="17719"/>
    <s v="SARAH DE SOUSA PEREIRA"/>
    <x v="2"/>
    <s v="JÁ COMPROU"/>
    <s v="RECUSA"/>
    <x v="6"/>
    <m/>
    <m/>
    <n v="43984035496"/>
    <m/>
    <m/>
    <s v="Cacau_CA_06.04"/>
    <m/>
    <s v="Consulta De Cliente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8"/>
    <n v="0.52777777777777779"/>
    <d v="1899-12-30T00:06:04"/>
    <x v="3"/>
    <x v="3"/>
    <s v="15"/>
    <x v="1"/>
    <x v="1"/>
    <n v="8758969"/>
    <n v="25451837"/>
    <d v="2022-04-19T12:40:53"/>
    <d v="2022-04-19T12:46:57"/>
    <x v="1"/>
    <s v="YANE ALVES SILVA RIBEIRO"/>
    <n v="17285"/>
    <s v="SARAH DE SOUSA PEREIRA"/>
    <x v="2"/>
    <s v="JÁ COMPROU"/>
    <s v="RECUSA"/>
    <x v="6"/>
    <m/>
    <m/>
    <n v="15997279115"/>
    <m/>
    <m/>
    <s v="Cacau_CA_06.04"/>
    <m/>
    <s v="Consulta De Cliente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6"/>
    <n v="0.47638888888888892"/>
    <d v="1899-12-30T00:02:53"/>
    <x v="3"/>
    <x v="4"/>
    <s v="15"/>
    <x v="1"/>
    <x v="1"/>
    <n v="8827547"/>
    <n v="25451353"/>
    <d v="2022-04-20T11:26:44"/>
    <d v="2022-04-20T11:29:37"/>
    <x v="1"/>
    <s v="YANE ALVES SILVA RIBEIRO"/>
    <n v="17285"/>
    <s v="SARAH DE SOUSA PEREIRA"/>
    <x v="2"/>
    <s v="JÁ COMPROU"/>
    <s v="RECUSA"/>
    <x v="6"/>
    <m/>
    <m/>
    <n v="15991255628"/>
    <m/>
    <m/>
    <s v="Cacau_CA_06.04"/>
    <n v="165046477737872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4"/>
    <n v="0.42986111111111108"/>
    <d v="1899-12-30T00:03:29"/>
    <x v="3"/>
    <x v="4"/>
    <s v="43"/>
    <x v="6"/>
    <x v="0"/>
    <n v="8818356"/>
    <n v="25451803"/>
    <d v="2022-04-20T10:19:22"/>
    <d v="2022-04-20T10:22:51"/>
    <x v="1"/>
    <s v="YANE ALVES SILVA RIBEIRO"/>
    <n v="17285"/>
    <s v="SARAH DE SOUSA PEREIRA"/>
    <x v="2"/>
    <s v="JÁ COMPROU"/>
    <s v="RECUSA"/>
    <x v="6"/>
    <m/>
    <m/>
    <n v="43998282594"/>
    <m/>
    <m/>
    <s v="Cacau_CA_06.04"/>
    <n v="165046073919885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6"/>
    <n v="0.46527777777777773"/>
    <d v="1899-12-30T00:00:21"/>
    <x v="3"/>
    <x v="4"/>
    <s v="14"/>
    <x v="1"/>
    <x v="1"/>
    <n v="8825217"/>
    <n v="25451032"/>
    <d v="2022-04-20T11:10:38"/>
    <d v="2022-04-20T11:10:59"/>
    <x v="1"/>
    <s v="YANE ALVES SILVA RIBEIRO"/>
    <n v="17285"/>
    <s v="SARAH DE SOUSA PEREIRA"/>
    <x v="2"/>
    <s v="JÁ COMPROU"/>
    <s v="RECUSA"/>
    <x v="6"/>
    <m/>
    <m/>
    <n v="14981115031"/>
    <m/>
    <m/>
    <s v="Cacau_CA_06.04"/>
    <n v="165046376733940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7"/>
    <n v="0.72361111111111109"/>
    <d v="1899-12-30T00:02:04"/>
    <x v="5"/>
    <x v="3"/>
    <s v="15"/>
    <x v="1"/>
    <x v="1"/>
    <n v="8788964"/>
    <n v="25452103"/>
    <d v="2022-04-19T17:22:58"/>
    <d v="2022-04-19T17:25:02"/>
    <x v="1"/>
    <s v="JOHN WESLEY PEREIRA PAVAO"/>
    <n v="17284"/>
    <s v="SARAH DE SOUSA PEREIRA"/>
    <x v="2"/>
    <s v="JÁ COMPROU"/>
    <s v="RECUSA"/>
    <x v="6"/>
    <m/>
    <m/>
    <n v="15997842229"/>
    <m/>
    <m/>
    <s v="Cacau_CA_06.04"/>
    <n v="1.65039976519293E+16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0"/>
    <n v="0.57777777777777783"/>
    <d v="1899-12-30T00:00:29"/>
    <x v="3"/>
    <x v="4"/>
    <s v="43"/>
    <x v="6"/>
    <x v="0"/>
    <n v="8848123"/>
    <n v="25451730"/>
    <d v="2022-04-20T13:52:55"/>
    <d v="2022-04-20T13:53:24"/>
    <x v="1"/>
    <s v="YANE ALVES SILVA RIBEIRO"/>
    <n v="17285"/>
    <s v="SARAH DE SOUSA PEREIRA"/>
    <x v="2"/>
    <s v="JÁ COMPROU"/>
    <s v="RECUSA"/>
    <x v="6"/>
    <m/>
    <m/>
    <n v="43984625404"/>
    <m/>
    <m/>
    <s v="Cacau_CA_06.04"/>
    <n v="165047336762833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9"/>
    <n v="0.55347222222222225"/>
    <d v="1899-12-30T00:06:51"/>
    <x v="3"/>
    <x v="4"/>
    <s v="43"/>
    <x v="6"/>
    <x v="0"/>
    <n v="8844037"/>
    <n v="25451933"/>
    <d v="2022-04-20T13:17:38"/>
    <d v="2022-04-20T13:24:29"/>
    <x v="1"/>
    <s v="YANE ALVES SILVA RIBEIRO"/>
    <n v="17285"/>
    <s v="SARAH DE SOUSA PEREIRA"/>
    <x v="2"/>
    <s v="FORMA DE PAGAMENTO"/>
    <s v="RECUSA"/>
    <x v="14"/>
    <m/>
    <m/>
    <n v="43984599202"/>
    <m/>
    <m/>
    <s v="Cacau_CA_06.04"/>
    <n v="165047142957534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1"/>
    <n v="0.59097222222222223"/>
    <d v="1899-12-30T00:04:01"/>
    <x v="3"/>
    <x v="4"/>
    <s v="43"/>
    <x v="6"/>
    <x v="0"/>
    <n v="8850368"/>
    <n v="25451911"/>
    <d v="2022-04-20T14:11:11"/>
    <d v="2022-04-20T14:15:12"/>
    <x v="1"/>
    <s v="YANE ALVES SILVA RIBEIRO"/>
    <n v="17285"/>
    <s v="SARAH DE SOUSA PEREIRA"/>
    <x v="2"/>
    <s v="BAIXA LUCRATIVIDADE"/>
    <s v="RECUSA"/>
    <x v="17"/>
    <m/>
    <m/>
    <n v="43999705555"/>
    <m/>
    <m/>
    <s v="Cacau_CA_06.04"/>
    <n v="165047465765653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8"/>
    <n v="0.74861111111111101"/>
    <d v="1899-12-30T00:01:26"/>
    <x v="5"/>
    <x v="4"/>
    <s v="15"/>
    <x v="1"/>
    <x v="1"/>
    <n v="8872660"/>
    <n v="25451212"/>
    <d v="2022-04-20T17:58:26"/>
    <d v="2022-04-20T17:59:52"/>
    <x v="1"/>
    <s v="JOHN WESLEY PEREIRA PAVAO"/>
    <n v="17284"/>
    <s v="SARAH DE SOUSA PEREIRA"/>
    <x v="2"/>
    <s v="BAIXA LUCRATIVIDADE"/>
    <s v="RECUSA"/>
    <x v="17"/>
    <m/>
    <m/>
    <n v="15991420258"/>
    <m/>
    <m/>
    <s v="Cacau_CA_06.04"/>
    <n v="1.65048828619446E+16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"/>
    <n v="0.35555555555555557"/>
    <d v="1899-12-30T00:00:54"/>
    <x v="3"/>
    <x v="4"/>
    <s v="15"/>
    <x v="1"/>
    <x v="1"/>
    <n v="8804370"/>
    <n v="25450936"/>
    <d v="2022-04-20T08:32:36"/>
    <d v="2022-04-20T08:33:30"/>
    <x v="1"/>
    <s v="YANE ALVES SILVA RIBEIRO"/>
    <n v="17285"/>
    <s v="SARAH DE SOUSA PEREIRA"/>
    <x v="2"/>
    <s v="DESISTIU DE SER REVENDEDOR"/>
    <s v="RECUSA"/>
    <x v="16"/>
    <m/>
    <m/>
    <n v="15981777799"/>
    <m/>
    <m/>
    <s v="Cacau_CA_06.04"/>
    <n v="165045434735934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6"/>
    <n v="0.47430555555555554"/>
    <d v="1899-12-30T00:01:12"/>
    <x v="3"/>
    <x v="4"/>
    <s v="43"/>
    <x v="6"/>
    <x v="0"/>
    <n v="8827081"/>
    <n v="25451320"/>
    <d v="2022-04-20T11:23:48"/>
    <d v="2022-04-20T11:25:00"/>
    <x v="1"/>
    <s v="YANE ALVES SILVA RIBEIRO"/>
    <n v="17285"/>
    <s v="SARAH DE SOUSA PEREIRA"/>
    <x v="2"/>
    <s v="DESISTIU DE SER REVENDEDOR"/>
    <s v="RECUSA"/>
    <x v="16"/>
    <m/>
    <m/>
    <n v="43991482510"/>
    <m/>
    <m/>
    <s v="Cacau_CA_06.04"/>
    <n v="165046461737222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6"/>
    <n v="0.4694444444444445"/>
    <d v="1899-12-30T00:01:38"/>
    <x v="3"/>
    <x v="4"/>
    <s v="15"/>
    <x v="1"/>
    <x v="1"/>
    <n v="8826089"/>
    <n v="25451182"/>
    <d v="2022-04-20T11:16:55"/>
    <d v="2022-04-20T11:18:33"/>
    <x v="1"/>
    <s v="YANE ALVES SILVA RIBEIRO"/>
    <n v="17285"/>
    <s v="SARAH DE SOUSA PEREIRA"/>
    <x v="2"/>
    <s v="DESISTIU DE SER REVENDEDOR"/>
    <s v="RECUSA"/>
    <x v="16"/>
    <m/>
    <m/>
    <n v="15988196768"/>
    <m/>
    <m/>
    <s v="Cacau_CA_06.04"/>
    <n v="165046420735662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6"/>
    <n v="0.47152777777777777"/>
    <d v="1899-12-30T00:01:01"/>
    <x v="3"/>
    <x v="4"/>
    <s v="15"/>
    <x v="1"/>
    <x v="1"/>
    <n v="8826480"/>
    <n v="25451238"/>
    <d v="2022-04-20T11:19:41"/>
    <d v="2022-04-20T11:20:42"/>
    <x v="1"/>
    <s v="YANE ALVES SILVA RIBEIRO"/>
    <n v="17285"/>
    <s v="SARAH DE SOUSA PEREIRA"/>
    <x v="2"/>
    <s v="DESISTIU DE SER REVENDEDOR"/>
    <s v="RECUSA"/>
    <x v="16"/>
    <m/>
    <m/>
    <n v="15991447130"/>
    <m/>
    <m/>
    <s v="Cacau_CA_06.04"/>
    <n v="165046435936148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"/>
    <n v="0.3743055555555555"/>
    <d v="1899-12-30T00:02:58"/>
    <x v="3"/>
    <x v="4"/>
    <s v="15"/>
    <x v="1"/>
    <x v="1"/>
    <n v="8805615"/>
    <n v="25451222"/>
    <d v="2022-04-20T08:59:34"/>
    <d v="2022-04-20T09:02:32"/>
    <x v="1"/>
    <s v="YANE ALVES SILVA RIBEIRO"/>
    <n v="17285"/>
    <s v="SARAH DE SOUSA PEREIRA"/>
    <x v="2"/>
    <s v="DESISTIU DE SER REVENDEDOR"/>
    <s v="RECUSA"/>
    <x v="16"/>
    <m/>
    <m/>
    <n v="15991641947"/>
    <m/>
    <m/>
    <s v="Cacau_CA_06.04"/>
    <n v="165045595253344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2"/>
    <n v="0.37638888888888888"/>
    <d v="1899-12-30T00:00:27"/>
    <x v="3"/>
    <x v="4"/>
    <s v="15"/>
    <x v="1"/>
    <x v="1"/>
    <n v="8805951"/>
    <n v="25451235"/>
    <d v="2022-04-20T09:02:33"/>
    <d v="2022-04-20T09:03:00"/>
    <x v="1"/>
    <s v="YANE ALVES SILVA RIBEIRO"/>
    <n v="17285"/>
    <s v="SARAH DE SOUSA PEREIRA"/>
    <x v="2"/>
    <s v="DESISTIU DE SER REVENDEDOR"/>
    <s v="RECUSA"/>
    <x v="16"/>
    <m/>
    <m/>
    <n v="15996137077"/>
    <m/>
    <m/>
    <s v="Cacau_CA_06.04"/>
    <n v="165045605756954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9"/>
    <n v="0.55763888888888891"/>
    <d v="1899-12-30T00:11:26"/>
    <x v="4"/>
    <x v="4"/>
    <s v="43"/>
    <x v="6"/>
    <x v="0"/>
    <n v="8844857"/>
    <n v="25451902"/>
    <d v="2022-04-20T13:23:43"/>
    <d v="2022-04-20T13:35:09"/>
    <x v="1"/>
    <s v="THALITA SILVA DOS SANTOS"/>
    <n v="17719"/>
    <s v="SARAH DE SOUSA PEREIRA"/>
    <x v="2"/>
    <s v="DESISTIU DE SER REVENDEDOR"/>
    <s v="RECUSA"/>
    <x v="16"/>
    <m/>
    <m/>
    <n v="43991912054"/>
    <m/>
    <m/>
    <s v="Cacau_CA_06.04"/>
    <n v="165047126856969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3"/>
    <n v="0.40208333333333335"/>
    <d v="1899-12-30T00:02:21"/>
    <x v="4"/>
    <x v="4"/>
    <s v="15"/>
    <x v="1"/>
    <x v="1"/>
    <n v="8812023"/>
    <n v="25451476"/>
    <d v="2022-04-20T09:39:03"/>
    <d v="2022-04-20T09:41:24"/>
    <x v="1"/>
    <s v="THALITA SILVA DOS SANTOS"/>
    <n v="17719"/>
    <s v="SARAH DE SOUSA PEREIRA"/>
    <x v="2"/>
    <s v="DESISTIU DE SER REVENDEDOR"/>
    <s v="RECUSA"/>
    <x v="16"/>
    <m/>
    <m/>
    <n v="15997378575"/>
    <m/>
    <m/>
    <s v="Cacau_CA_06.04"/>
    <n v="165045828286594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3"/>
    <n v="0.41111111111111115"/>
    <d v="1899-12-30T00:01:30"/>
    <x v="4"/>
    <x v="4"/>
    <s v="43"/>
    <x v="6"/>
    <x v="0"/>
    <n v="8814194"/>
    <n v="25451593"/>
    <d v="2022-04-20T09:52:10"/>
    <d v="2022-04-20T09:53:40"/>
    <x v="1"/>
    <s v="THALITA SILVA DOS SANTOS"/>
    <n v="17719"/>
    <s v="SARAH DE SOUSA PEREIRA"/>
    <x v="2"/>
    <s v="DESISTIU DE SER REVENDEDOR"/>
    <s v="RECUSA"/>
    <x v="16"/>
    <m/>
    <m/>
    <n v="43998696656"/>
    <m/>
    <m/>
    <s v="Cacau_CA_06.04"/>
    <n v="165045911811600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5"/>
    <n v="0.43958333333333338"/>
    <d v="1899-12-30T00:00:58"/>
    <x v="4"/>
    <x v="4"/>
    <s v="15"/>
    <x v="1"/>
    <x v="1"/>
    <n v="8820571"/>
    <n v="25451914"/>
    <d v="2022-04-20T10:33:52"/>
    <d v="2022-04-20T10:34:50"/>
    <x v="1"/>
    <s v="THALITA SILVA DOS SANTOS"/>
    <n v="17719"/>
    <s v="SARAH DE SOUSA PEREIRA"/>
    <x v="2"/>
    <s v="DESISTIU DE SER REVENDEDOR"/>
    <s v="RECUSA"/>
    <x v="16"/>
    <m/>
    <m/>
    <n v="15991760677"/>
    <m/>
    <m/>
    <s v="Cacau_CA_06.04"/>
    <n v="165046152423474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5"/>
    <n v="0.4375"/>
    <d v="1899-12-30T00:03:00"/>
    <x v="4"/>
    <x v="4"/>
    <s v="15"/>
    <x v="1"/>
    <x v="1"/>
    <n v="8820127"/>
    <n v="25451907"/>
    <d v="2022-04-20T10:30:51"/>
    <d v="2022-04-20T10:33:51"/>
    <x v="1"/>
    <s v="THALITA SILVA DOS SANTOS"/>
    <n v="17719"/>
    <s v="SARAH DE SOUSA PEREIRA"/>
    <x v="1"/>
    <s v="PREFERIU FALAR PELO WHATSAPP"/>
    <s v="AGENDAMENTO"/>
    <x v="1"/>
    <m/>
    <m/>
    <n v="15991458802"/>
    <n v="15991458802"/>
    <d v="2022-04-20T11:02:00"/>
    <s v="Cacau_CA_06.04"/>
    <n v="165046142122977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24"/>
    <n v="0.48055555555555557"/>
    <d v="1899-12-30T00:06:42"/>
    <x v="3"/>
    <x v="4"/>
    <s v="15"/>
    <x v="1"/>
    <x v="1"/>
    <n v="8828564"/>
    <n v="25451470"/>
    <d v="2022-04-20T11:32:44"/>
    <d v="2022-04-20T11:39:26"/>
    <x v="1"/>
    <s v="YANE ALVES SILVA RIBEIRO"/>
    <n v="17285"/>
    <s v="SARAH DE SOUSA PEREIRA"/>
    <x v="1"/>
    <s v="PREFERIU FALAR PELO WHATSAPP"/>
    <s v="AGENDAMENTO"/>
    <x v="1"/>
    <m/>
    <m/>
    <n v="15998545884"/>
    <n v="15998545884"/>
    <d v="2022-04-20T11:40:00"/>
    <s v="Cacau_CA_06.04"/>
    <n v="165046514839608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9"/>
    <n v="0.75069444444444444"/>
    <d v="1899-12-30T00:00:52"/>
    <x v="5"/>
    <x v="4"/>
    <s v="15"/>
    <x v="1"/>
    <x v="1"/>
    <n v="8872918"/>
    <n v="25451236"/>
    <d v="2022-04-20T18:01:49"/>
    <d v="2022-04-20T18:02:41"/>
    <x v="1"/>
    <s v="JOHN WESLEY PEREIRA PAVAO"/>
    <n v="17284"/>
    <s v="SARAH DE SOUSA PEREIRA"/>
    <x v="2"/>
    <s v="DESISTIU DE SER REVENDEDOR"/>
    <s v="RECUSA"/>
    <x v="16"/>
    <m/>
    <m/>
    <n v="15991090920"/>
    <m/>
    <m/>
    <s v="Cacau_CA_06.04"/>
    <n v="1.65048849519669E+16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7"/>
    <n v="0.72361111111111109"/>
    <d v="1899-12-30T00:00:34"/>
    <x v="5"/>
    <x v="4"/>
    <s v="43"/>
    <x v="6"/>
    <x v="0"/>
    <n v="8869661"/>
    <n v="25450977"/>
    <d v="2022-04-20T17:22:59"/>
    <d v="2022-04-20T17:23:33"/>
    <x v="1"/>
    <s v="JOHN WESLEY PEREIRA PAVAO"/>
    <n v="17284"/>
    <s v="SARAH DE SOUSA PEREIRA"/>
    <x v="2"/>
    <s v="DESISTIU DE SER REVENDEDOR"/>
    <s v="RECUSA"/>
    <x v="16"/>
    <m/>
    <m/>
    <n v="43999245036"/>
    <m/>
    <m/>
    <s v="Cacau_CA_06.04"/>
    <n v="1.65048616117436E+16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6"/>
    <n v="0.70416666666666661"/>
    <d v="1899-12-30T00:00:57"/>
    <x v="5"/>
    <x v="4"/>
    <s v="15"/>
    <x v="1"/>
    <x v="1"/>
    <n v="8867442"/>
    <n v="25451704"/>
    <d v="2022-04-20T16:54:08"/>
    <d v="2022-04-20T16:55:05"/>
    <x v="1"/>
    <s v="JOHN WESLEY PEREIRA PAVAO"/>
    <n v="17284"/>
    <s v="SARAH DE SOUSA PEREIRA"/>
    <x v="2"/>
    <s v="DESISTIU DE SER REVENDEDOR"/>
    <s v="RECUSA"/>
    <x v="16"/>
    <m/>
    <m/>
    <n v="15997820505"/>
    <m/>
    <m/>
    <s v="Cacau_CA_06.04"/>
    <n v="1.65048443615821E+16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8"/>
    <n v="0.53402777777777777"/>
    <d v="1899-12-30T00:00:49"/>
    <x v="3"/>
    <x v="4"/>
    <s v="15"/>
    <x v="1"/>
    <x v="1"/>
    <n v="8840058"/>
    <n v="25451429"/>
    <d v="2022-04-20T12:49:54"/>
    <d v="2022-04-20T12:50:43"/>
    <x v="1"/>
    <s v="YANE ALVES SILVA RIBEIRO"/>
    <n v="17285"/>
    <s v="SARAH DE SOUSA PEREIRA"/>
    <x v="2"/>
    <s v="DESISTIU DE SER REVENDEDOR"/>
    <s v="RECUSA"/>
    <x v="16"/>
    <m/>
    <m/>
    <n v="15997776394"/>
    <m/>
    <m/>
    <s v="Cacau_CA_06.04"/>
    <n v="165046978451992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1"/>
    <n v="0.59027777777777779"/>
    <d v="1899-12-30T00:03:12"/>
    <x v="5"/>
    <x v="4"/>
    <s v="15"/>
    <x v="1"/>
    <x v="1"/>
    <n v="8850322"/>
    <n v="25451893"/>
    <d v="2022-04-20T14:10:53"/>
    <d v="2022-04-20T14:14:05"/>
    <x v="1"/>
    <s v="JOHN WESLEY PEREIRA PAVAO"/>
    <n v="17284"/>
    <s v="SARAH DE SOUSA PEREIRA"/>
    <x v="2"/>
    <s v="DESISTIU DE SER REVENDEDOR"/>
    <s v="RECUSA"/>
    <x v="16"/>
    <m/>
    <m/>
    <n v="15997598961"/>
    <m/>
    <m/>
    <s v="Cacau_CA_06.04"/>
    <n v="165047462565570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1"/>
    <n v="0.58680555555555558"/>
    <d v="1899-12-30T00:01:24"/>
    <x v="3"/>
    <x v="4"/>
    <s v="15"/>
    <x v="1"/>
    <x v="1"/>
    <n v="8849627"/>
    <n v="25451404"/>
    <d v="2022-04-20T14:05:57"/>
    <d v="2022-04-20T14:07:21"/>
    <x v="1"/>
    <s v="YANE ALVES SILVA RIBEIRO"/>
    <n v="17285"/>
    <s v="SARAH DE SOUSA PEREIRA"/>
    <x v="2"/>
    <s v="DESISTIU DE SER REVENDEDOR"/>
    <s v="RECUSA"/>
    <x v="16"/>
    <m/>
    <m/>
    <n v="15988190123"/>
    <m/>
    <m/>
    <s v="Cacau_CA_06.04"/>
    <n v="165047433864821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21"/>
    <n v="0.80138888888888893"/>
    <d v="1899-12-30T00:03:10"/>
    <x v="5"/>
    <x v="4"/>
    <s v="15"/>
    <x v="1"/>
    <x v="1"/>
    <n v="8877291"/>
    <n v="25451929"/>
    <d v="2022-04-20T19:14:45"/>
    <d v="2022-04-20T19:17:55"/>
    <x v="1"/>
    <s v="JOHN WESLEY PEREIRA PAVAO"/>
    <n v="17284"/>
    <s v="SARAH DE SOUSA PEREIRA"/>
    <x v="2"/>
    <s v="DESISTIU DE SER REVENDEDOR"/>
    <s v="RECUSA"/>
    <x v="16"/>
    <m/>
    <m/>
    <n v="15991471009"/>
    <m/>
    <m/>
    <s v="Cacau_CA_06.04"/>
    <n v="1.65049287523128E+16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n v="0.34583333333333338"/>
    <d v="1899-12-30T00:01:32"/>
    <x v="4"/>
    <x v="3"/>
    <s v="15"/>
    <x v="1"/>
    <x v="1"/>
    <n v="8727978"/>
    <n v="25451507"/>
    <d v="2022-04-19T08:18:14"/>
    <d v="2022-04-19T08:19:46"/>
    <x v="1"/>
    <s v="THALITA SILVA DOS SANTOS"/>
    <n v="17719"/>
    <s v="SARAH DE SOUSA PEREIRA"/>
    <x v="2"/>
    <s v="DESISTIU DE SER REVENDEDOR"/>
    <s v="RECUSA"/>
    <x v="16"/>
    <m/>
    <m/>
    <n v="15981482889"/>
    <m/>
    <m/>
    <s v="Cacau_CA_06.04"/>
    <n v="16503670692604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4"/>
    <n v="0.42499999999999999"/>
    <d v="1899-12-30T00:02:20"/>
    <x v="4"/>
    <x v="3"/>
    <s v="15"/>
    <x v="1"/>
    <x v="1"/>
    <n v="8739697"/>
    <n v="25451875"/>
    <d v="2022-04-19T10:12:41"/>
    <d v="2022-04-19T10:15:01"/>
    <x v="1"/>
    <s v="THALITA SILVA DOS SANTOS"/>
    <n v="17719"/>
    <s v="SARAH DE SOUSA PEREIRA"/>
    <x v="2"/>
    <s v="DESISTIU DE SER REVENDEDOR"/>
    <s v="RECUSA"/>
    <x v="16"/>
    <m/>
    <m/>
    <n v="15997730139"/>
    <m/>
    <m/>
    <s v="Cacau_CA_06.04"/>
    <n v="165037394323555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6"/>
    <n v="0.4680555555555555"/>
    <d v="1899-12-30T00:02:36"/>
    <x v="4"/>
    <x v="4"/>
    <s v="43"/>
    <x v="6"/>
    <x v="0"/>
    <n v="8825649"/>
    <n v="25451126"/>
    <d v="2022-04-20T11:14:01"/>
    <d v="2022-04-20T11:16:37"/>
    <x v="1"/>
    <s v="THALITA SILVA DOS SANTOS"/>
    <n v="17719"/>
    <s v="SARAH DE SOUSA PEREIRA"/>
    <x v="2"/>
    <s v="DESISTÊNCIA PELA DEMORA NO CONTATO"/>
    <s v="RECUSA"/>
    <x v="11"/>
    <m/>
    <m/>
    <n v="43996732566"/>
    <m/>
    <m/>
    <s v="Cacau_CA_06.04"/>
    <n v="165046402234985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2"/>
    <n v="0.61736111111111114"/>
    <d v="1899-12-30T00:00:35"/>
    <x v="5"/>
    <x v="3"/>
    <s v="43"/>
    <x v="6"/>
    <x v="0"/>
    <n v="8773888"/>
    <n v="25451104"/>
    <d v="2022-04-19T14:49:50"/>
    <d v="2022-04-19T14:50:25"/>
    <x v="1"/>
    <s v="JOHN WESLEY PEREIRA PAVAO"/>
    <n v="17284"/>
    <s v="SARAH DE SOUSA PEREIRA"/>
    <x v="2"/>
    <s v="DESISTIU DE SER REVENDEDOR"/>
    <s v="RECUSA"/>
    <x v="16"/>
    <m/>
    <m/>
    <n v="43984482641"/>
    <m/>
    <m/>
    <s v="Cacau_CA_06.04"/>
    <n v="165039056987512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0"/>
    <n v="0.57777777777777783"/>
    <d v="1899-12-30T00:00:42"/>
    <x v="5"/>
    <x v="4"/>
    <s v="43"/>
    <x v="6"/>
    <x v="0"/>
    <n v="8848055"/>
    <n v="25451811"/>
    <d v="2022-04-20T13:52:09"/>
    <d v="2022-04-20T13:52:51"/>
    <x v="1"/>
    <s v="JOHN WESLEY PEREIRA PAVAO"/>
    <n v="17284"/>
    <s v="SARAH DE SOUSA PEREIRA"/>
    <x v="2"/>
    <s v="DESISTIU DE SER REVENDEDOR"/>
    <s v="RECUSA"/>
    <x v="16"/>
    <m/>
    <m/>
    <n v="43996807181"/>
    <m/>
    <m/>
    <s v="Cacau_CA_06.04"/>
    <n v="165047350563144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5"/>
    <n v="0.4548611111111111"/>
    <d v="1899-12-30T00:00:21"/>
    <x v="3"/>
    <x v="4"/>
    <s v="15"/>
    <x v="1"/>
    <x v="1"/>
    <n v="8823654"/>
    <n v="25452076"/>
    <d v="2022-04-20T10:55:56"/>
    <d v="2022-04-20T10:56:17"/>
    <x v="1"/>
    <s v="YANE ALVES SILVA RIBEIRO"/>
    <n v="17285"/>
    <s v="SARAH DE SOUSA PEREIRA"/>
    <x v="1"/>
    <s v="PEDIU PARA LIGAR EM OUTRO MOMENTO"/>
    <s v="AGENDAMENTO"/>
    <x v="1"/>
    <m/>
    <m/>
    <n v="15988270959"/>
    <n v="15988270959"/>
    <d v="2022-04-20T18:00:00"/>
    <s v="Cacau_CA_06.04"/>
    <n v="165046290030293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1"/>
    <n v="0.58402777777777781"/>
    <d v="1899-12-30T00:03:46"/>
    <x v="5"/>
    <x v="4"/>
    <s v="15"/>
    <x v="1"/>
    <x v="1"/>
    <n v="8849054"/>
    <n v="25452099"/>
    <d v="2022-04-20T14:01:53"/>
    <d v="2022-04-20T14:05:39"/>
    <x v="1"/>
    <s v="JOHN WESLEY PEREIRA PAVAO"/>
    <n v="17284"/>
    <s v="SARAH DE SOUSA PEREIRA"/>
    <x v="2"/>
    <s v="PARA CONSUMO PRÓPRIO"/>
    <s v="RECUSA"/>
    <x v="12"/>
    <m/>
    <m/>
    <n v="15997366717"/>
    <m/>
    <m/>
    <s v="Cacau_CA_06.04"/>
    <n v="165047410264389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1"/>
    <n v="0.58888888888888891"/>
    <d v="1899-12-30T00:01:52"/>
    <x v="3"/>
    <x v="4"/>
    <s v="15"/>
    <x v="1"/>
    <x v="1"/>
    <n v="8849939"/>
    <n v="25451666"/>
    <d v="2022-04-20T14:08:14"/>
    <d v="2022-04-20T14:10:06"/>
    <x v="1"/>
    <s v="YANE ALVES SILVA RIBEIRO"/>
    <n v="17285"/>
    <s v="SARAH DE SOUSA PEREIRA"/>
    <x v="2"/>
    <s v="PARA CONSUMO PRÓPRIO"/>
    <s v="RECUSA"/>
    <x v="12"/>
    <m/>
    <m/>
    <n v="15988016052"/>
    <m/>
    <m/>
    <s v="Cacau_CA_06.04"/>
    <n v="165047447865146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20"/>
    <n v="0.77430555555555547"/>
    <d v="1899-12-30T00:01:04"/>
    <x v="5"/>
    <x v="3"/>
    <s v="43"/>
    <x v="6"/>
    <x v="0"/>
    <n v="8795315"/>
    <n v="25451624"/>
    <d v="2022-04-19T18:35:40"/>
    <d v="2022-04-19T18:36:44"/>
    <x v="1"/>
    <s v="JOHN WESLEY PEREIRA PAVAO"/>
    <n v="17284"/>
    <s v="SARAH DE SOUSA PEREIRA"/>
    <x v="2"/>
    <s v="PROBLEMAS DE SAÚDE"/>
    <s v="RECUSA"/>
    <x v="8"/>
    <m/>
    <m/>
    <n v="43996850000"/>
    <m/>
    <m/>
    <s v="Cacau_CA_06.04"/>
    <n v="1.65040412022763E+16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0"/>
    <n v="0.58263888888888882"/>
    <d v="1899-12-30T00:01:18"/>
    <x v="4"/>
    <x v="4"/>
    <s v="43"/>
    <x v="6"/>
    <x v="0"/>
    <n v="8848834"/>
    <n v="25451996"/>
    <d v="2022-04-20T13:59:49"/>
    <d v="2022-04-20T14:01:07"/>
    <x v="1"/>
    <s v="THALITA SILVA DOS SANTOS"/>
    <n v="17719"/>
    <s v="SARAH DE SOUSA PEREIRA"/>
    <x v="2"/>
    <s v="PROBLEMAS DE SAÚDE"/>
    <s v="RECUSA"/>
    <x v="8"/>
    <m/>
    <m/>
    <n v="43984464499"/>
    <m/>
    <m/>
    <s v="Cacau_CA_06.04"/>
    <n v="165047386363813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7"/>
    <n v="0.72569444444444453"/>
    <d v="1899-12-30T00:01:11"/>
    <x v="5"/>
    <x v="3"/>
    <s v="15"/>
    <x v="1"/>
    <x v="1"/>
    <n v="8789240"/>
    <n v="25451854"/>
    <d v="2022-04-19T17:25:53"/>
    <d v="2022-04-19T17:27:04"/>
    <x v="1"/>
    <s v="JOHN WESLEY PEREIRA PAVAO"/>
    <n v="17284"/>
    <s v="SARAH DE SOUSA PEREIRA"/>
    <x v="2"/>
    <s v="PARA CONSUMO PRÓPRIO"/>
    <s v="RECUSA"/>
    <x v="8"/>
    <m/>
    <m/>
    <n v="15997553284"/>
    <m/>
    <m/>
    <s v="Cacau_CA_06.04"/>
    <n v="1.65039993119422E+16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6"/>
    <n v="0.47361111111111115"/>
    <d v="1899-12-30T00:06:45"/>
    <x v="4"/>
    <x v="4"/>
    <s v="15"/>
    <x v="1"/>
    <x v="1"/>
    <n v="8826848"/>
    <n v="25451260"/>
    <d v="2022-04-20T11:22:13"/>
    <d v="2022-04-20T11:28:58"/>
    <x v="1"/>
    <s v="THALITA SILVA DOS SANTOS"/>
    <n v="17719"/>
    <s v="SARAH DE SOUSA PEREIRA"/>
    <x v="2"/>
    <s v="PARA CONSUMO PRÓPRIO"/>
    <s v="RECUSA"/>
    <x v="12"/>
    <m/>
    <m/>
    <n v="15997771194"/>
    <m/>
    <m/>
    <s v="Cacau_CA_06.04"/>
    <n v="165046443536495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5"/>
    <n v="0.4513888888888889"/>
    <d v="1899-12-30T00:00:13"/>
    <x v="4"/>
    <x v="4"/>
    <s v="15"/>
    <x v="1"/>
    <x v="1"/>
    <n v="8822918"/>
    <n v="25452013"/>
    <d v="2022-04-20T10:50:15"/>
    <d v="2022-04-20T10:50:28"/>
    <x v="1"/>
    <s v="THALITA SILVA DOS SANTOS"/>
    <n v="17719"/>
    <s v="SARAH DE SOUSA PEREIRA"/>
    <x v="2"/>
    <s v="PARA CONSUMO PRÓPRIO"/>
    <s v="RECUSA"/>
    <x v="12"/>
    <m/>
    <m/>
    <n v="15981006769"/>
    <m/>
    <m/>
    <s v="Cacau_CA_06.04"/>
    <n v="165046250728281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4"/>
    <n v="0.43124999999999997"/>
    <d v="1899-12-30T00:00:22"/>
    <x v="4"/>
    <x v="4"/>
    <s v="43"/>
    <x v="6"/>
    <x v="0"/>
    <n v="8818629"/>
    <n v="25451807"/>
    <d v="2022-04-20T10:21:04"/>
    <d v="2022-04-20T10:21:26"/>
    <x v="1"/>
    <s v="THALITA SILVA DOS SANTOS"/>
    <n v="17719"/>
    <s v="SARAH DE SOUSA PEREIRA"/>
    <x v="2"/>
    <s v="PARA CONSUMO PRÓPRIO"/>
    <s v="RECUSA"/>
    <x v="12"/>
    <m/>
    <m/>
    <n v="43999508069"/>
    <m/>
    <m/>
    <s v="Cacau_CA_06.04"/>
    <n v="165046074819935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"/>
    <n v="0.3576388888888889"/>
    <d v="1899-12-30T00:01:47"/>
    <x v="4"/>
    <x v="4"/>
    <s v="43"/>
    <x v="6"/>
    <x v="0"/>
    <n v="8804373"/>
    <n v="25450975"/>
    <d v="2022-04-20T08:35:15"/>
    <d v="2022-04-20T08:37:02"/>
    <x v="1"/>
    <s v="THALITA SILVA DOS SANTOS"/>
    <n v="17719"/>
    <s v="SARAH DE SOUSA PEREIRA"/>
    <x v="2"/>
    <s v="PARA CONSUMO PRÓPRIO"/>
    <s v="RECUSA"/>
    <x v="12"/>
    <m/>
    <m/>
    <n v="43999229619"/>
    <m/>
    <m/>
    <s v="Cacau_CA_06.04"/>
    <n v="165045450537524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0"/>
    <n v="0.57986111111111105"/>
    <d v="1899-12-30T00:05:45"/>
    <x v="5"/>
    <x v="4"/>
    <s v="15"/>
    <x v="1"/>
    <x v="1"/>
    <n v="8848370"/>
    <n v="25451915"/>
    <d v="2022-04-20T13:55:14"/>
    <d v="2022-04-20T14:00:59"/>
    <x v="1"/>
    <s v="JOHN WESLEY PEREIRA PAVAO"/>
    <n v="17284"/>
    <s v="SARAH DE SOUSA PEREIRA"/>
    <x v="2"/>
    <s v="PARA CONSUMO PRÓPRIO"/>
    <s v="RECUSA"/>
    <x v="12"/>
    <m/>
    <m/>
    <n v="15981129667"/>
    <m/>
    <m/>
    <s v="Cacau_CA_06.04"/>
    <n v="165047369563524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0"/>
    <n v="0.56527777777777777"/>
    <d v="1899-12-30T00:03:51"/>
    <x v="3"/>
    <x v="4"/>
    <s v="11"/>
    <x v="1"/>
    <x v="1"/>
    <n v="8846259"/>
    <n v="28790026"/>
    <d v="2022-04-20T13:34:22"/>
    <d v="2022-04-20T13:38:13"/>
    <x v="1"/>
    <s v="YANE ALVES SILVA RIBEIRO"/>
    <n v="17285"/>
    <s v="SARAH DE SOUSA PEREIRA"/>
    <x v="1"/>
    <s v="PREFERIU FALAR PELO WHATSAPP"/>
    <s v="AGENDAMENTO"/>
    <x v="1"/>
    <m/>
    <m/>
    <n v="11912737795"/>
    <n v="11912737795"/>
    <d v="2022-04-20T14:07:00"/>
    <s v="TIM_PRECONTROLE"/>
    <m/>
    <s v="Consulta De Cliente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0"/>
    <n v="0.56388888888888888"/>
    <d v="1899-12-30T00:01:02"/>
    <x v="5"/>
    <x v="3"/>
    <s v="15"/>
    <x v="1"/>
    <x v="1"/>
    <n v="8765855"/>
    <n v="23417718"/>
    <d v="2022-04-19T13:32:42"/>
    <d v="2022-04-19T13:33:44"/>
    <x v="1"/>
    <s v="JOHN WESLEY PEREIRA PAVAO"/>
    <n v="17284"/>
    <s v="SARAH DE SOUSA PEREIRA"/>
    <x v="2"/>
    <s v="PROBLEMAS DE SAÚDE"/>
    <s v="RECUSA"/>
    <x v="8"/>
    <m/>
    <m/>
    <n v="15981163172"/>
    <m/>
    <m/>
    <s v="Cacau_CA_NEW_21.03"/>
    <n v="165038595377154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5"/>
    <n v="0.67083333333333339"/>
    <d v="1899-12-30T00:01:39"/>
    <x v="5"/>
    <x v="3"/>
    <s v="15"/>
    <x v="1"/>
    <x v="1"/>
    <n v="8781691"/>
    <n v="23417219"/>
    <d v="2022-04-19T16:06:02"/>
    <d v="2022-04-19T16:07:41"/>
    <x v="1"/>
    <s v="JOHN WESLEY PEREIRA PAVAO"/>
    <n v="17284"/>
    <s v="SARAH DE SOUSA PEREIRA"/>
    <x v="2"/>
    <s v="PARA CONSUMO PRÓPRIO"/>
    <s v="RECUSA"/>
    <x v="12"/>
    <m/>
    <m/>
    <n v="15997044243"/>
    <m/>
    <m/>
    <s v="Cacau_CA_NEW_21.03"/>
    <n v="1.65039514413454E+16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0"/>
    <n v="0.57986111111111105"/>
    <d v="1899-12-30T00:01:33"/>
    <x v="5"/>
    <x v="3"/>
    <s v="15"/>
    <x v="1"/>
    <x v="1"/>
    <n v="8768175"/>
    <n v="23416859"/>
    <d v="2022-04-19T13:55:40"/>
    <d v="2022-04-19T13:57:13"/>
    <x v="1"/>
    <s v="JOHN WESLEY PEREIRA PAVAO"/>
    <n v="17284"/>
    <s v="SARAH DE SOUSA PEREIRA"/>
    <x v="2"/>
    <s v="DESISTIU DE SER REVENDEDOR"/>
    <s v="RECUSA"/>
    <x v="16"/>
    <m/>
    <m/>
    <n v="15998321415"/>
    <m/>
    <m/>
    <s v="Cacau_CA_NEW_21.03"/>
    <n v="165038732079503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4"/>
    <n v="0.42708333333333331"/>
    <d v="1899-12-30T00:00:23"/>
    <x v="4"/>
    <x v="3"/>
    <s v="15"/>
    <x v="1"/>
    <x v="1"/>
    <n v="8739990"/>
    <n v="23416632"/>
    <d v="2022-04-19T10:15:02"/>
    <d v="2022-04-19T10:15:25"/>
    <x v="1"/>
    <s v="THALITA SILVA DOS SANTOS"/>
    <n v="17719"/>
    <s v="SARAH DE SOUSA PEREIRA"/>
    <x v="2"/>
    <s v="DESISTIU DE SER REVENDEDOR"/>
    <s v="RECUSA"/>
    <x v="16"/>
    <m/>
    <m/>
    <n v="15996892385"/>
    <m/>
    <m/>
    <s v="Cacau_CA_NEW_21.03"/>
    <n v="165037400923980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0"/>
    <n v="0.3430555555555555"/>
    <d v="1899-12-30T00:00:59"/>
    <x v="4"/>
    <x v="4"/>
    <s v="43"/>
    <x v="6"/>
    <x v="0"/>
    <n v="8804360"/>
    <n v="23416477"/>
    <d v="2022-04-20T08:14:31"/>
    <d v="2022-04-20T08:15:30"/>
    <x v="1"/>
    <s v="THALITA SILVA DOS SANTOS"/>
    <n v="17719"/>
    <s v="SARAH DE SOUSA PEREIRA"/>
    <x v="2"/>
    <s v="INSATISFEITO - CACAU"/>
    <s v="RECUSA"/>
    <x v="18"/>
    <m/>
    <m/>
    <n v="43999466478"/>
    <m/>
    <m/>
    <s v="Cacau_CA_NEW_21.03"/>
    <n v="165045319211144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7"/>
    <n v="0.71250000000000002"/>
    <d v="1899-12-30T00:03:20"/>
    <x v="5"/>
    <x v="3"/>
    <s v="15"/>
    <x v="1"/>
    <x v="1"/>
    <n v="8787564"/>
    <n v="23417344"/>
    <d v="2022-04-19T17:06:54"/>
    <d v="2022-04-19T17:10:14"/>
    <x v="1"/>
    <s v="JOHN WESLEY PEREIRA PAVAO"/>
    <n v="17284"/>
    <s v="SARAH DE SOUSA PEREIRA"/>
    <x v="1"/>
    <s v="CATÁLOGO/REVISTA"/>
    <s v="AGENDAMENTO"/>
    <x v="9"/>
    <m/>
    <m/>
    <n v="15991161995"/>
    <n v="15991161995"/>
    <d v="2022-05-02T17:40:00"/>
    <s v="Cacau_CA_NEW_21.03"/>
    <n v="1.65039878918451E+16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0"/>
    <n v="0.56666666666666665"/>
    <d v="1899-12-30T00:00:24"/>
    <x v="3"/>
    <x v="3"/>
    <s v="43"/>
    <x v="6"/>
    <x v="0"/>
    <n v="8766264"/>
    <n v="23416881"/>
    <d v="2022-04-19T13:36:20"/>
    <d v="2022-04-19T13:36:44"/>
    <x v="1"/>
    <s v="YANE ALVES SILVA RIBEIRO"/>
    <n v="17285"/>
    <s v="SARAH DE SOUSA PEREIRA"/>
    <x v="2"/>
    <s v="INSATISFEITO - CACAU"/>
    <s v="RECUSA"/>
    <x v="18"/>
    <m/>
    <m/>
    <n v="43999670899"/>
    <m/>
    <m/>
    <s v="Cacau_CA_NEW_21.03"/>
    <n v="165038610277633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0"/>
    <n v="0.33680555555555558"/>
    <d v="1899-12-30T00:03:52"/>
    <x v="3"/>
    <x v="4"/>
    <s v="15"/>
    <x v="1"/>
    <x v="1"/>
    <n v="8804355"/>
    <n v="23416412"/>
    <d v="2022-04-20T08:05:13"/>
    <d v="2022-04-20T08:09:05"/>
    <x v="1"/>
    <s v="YANE ALVES SILVA RIBEIRO"/>
    <n v="17285"/>
    <s v="SARAH DE SOUSA PEREIRA"/>
    <x v="1"/>
    <s v="CLIENTE VAI ANALISAR A PROPOSTA"/>
    <s v="AGENDAMENTO"/>
    <x v="5"/>
    <m/>
    <m/>
    <n v="15981234016"/>
    <n v="15981234016"/>
    <d v="2022-05-18T08:37:00"/>
    <s v="Cacau_CA_NEW_21.03"/>
    <n v="16504526932974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8"/>
    <n v="0.54097222222222219"/>
    <d v="1899-12-30T00:02:00"/>
    <x v="3"/>
    <x v="3"/>
    <s v="15"/>
    <x v="1"/>
    <x v="1"/>
    <n v="8761687"/>
    <n v="23417820"/>
    <d v="2022-04-19T12:59:29"/>
    <d v="2022-04-19T13:01:29"/>
    <x v="1"/>
    <s v="YANE ALVES SILVA RIBEIRO"/>
    <n v="17285"/>
    <s v="SARAH DE SOUSA PEREIRA"/>
    <x v="1"/>
    <s v="CLIENTE VAI ANALISAR A PROPOSTA"/>
    <s v="AGENDAMENTO"/>
    <x v="5"/>
    <m/>
    <m/>
    <n v="15997095183"/>
    <n v="15997095183"/>
    <d v="2022-05-17T13:30:00"/>
    <s v="Cacau_CA_NEW_21.03"/>
    <n v="165038394668740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0"/>
    <n v="0.56597222222222221"/>
    <d v="1899-12-30T00:00:49"/>
    <x v="3"/>
    <x v="3"/>
    <s v="15"/>
    <x v="1"/>
    <x v="1"/>
    <n v="8766155"/>
    <n v="23417350"/>
    <d v="2022-04-19T13:35:30"/>
    <d v="2022-04-19T13:36:19"/>
    <x v="1"/>
    <s v="YANE ALVES SILVA RIBEIRO"/>
    <n v="17285"/>
    <s v="SARAH DE SOUSA PEREIRA"/>
    <x v="1"/>
    <s v="CLIENTE VAI ANALISAR A PROPOSTA"/>
    <s v="AGENDAMENTO"/>
    <x v="5"/>
    <m/>
    <m/>
    <n v="15988243805"/>
    <n v="15988243805"/>
    <d v="2022-05-26T14:04:00"/>
    <s v="Cacau_CA_NEW_21.03"/>
    <n v="165038608477592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0"/>
    <n v="0.56736111111111109"/>
    <d v="1899-12-30T00:04:20"/>
    <x v="3"/>
    <x v="3"/>
    <s v="15"/>
    <x v="1"/>
    <x v="1"/>
    <n v="8766353"/>
    <n v="23417218"/>
    <d v="2022-04-19T13:37:11"/>
    <d v="2022-04-19T13:41:31"/>
    <x v="1"/>
    <s v="YANE ALVES SILVA RIBEIRO"/>
    <n v="17285"/>
    <s v="SARAH DE SOUSA PEREIRA"/>
    <x v="1"/>
    <s v="PEDIU PARA LIGAR EM OUTRO MOMENTO"/>
    <s v="AGENDAMENTO"/>
    <x v="2"/>
    <m/>
    <m/>
    <n v="15988041021"/>
    <n v="15988041021"/>
    <d v="2022-04-19T18:10:00"/>
    <s v="Cacau_CA_NEW_21.03"/>
    <n v="165038621877852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4"/>
    <n v="0.43194444444444446"/>
    <d v="1899-12-30T00:02:21"/>
    <x v="3"/>
    <x v="3"/>
    <s v="15"/>
    <x v="1"/>
    <x v="1"/>
    <n v="8740929"/>
    <n v="23417796"/>
    <d v="2022-04-19T10:22:11"/>
    <d v="2022-04-19T10:24:32"/>
    <x v="1"/>
    <s v="YANE ALVES SILVA RIBEIRO"/>
    <n v="17285"/>
    <s v="SARAH DE SOUSA PEREIRA"/>
    <x v="1"/>
    <s v="PEDIU PARA LIGAR EM OUTRO MOMENTO"/>
    <s v="AGENDAMENTO"/>
    <x v="2"/>
    <m/>
    <m/>
    <n v="15997465148"/>
    <n v="15997465148"/>
    <d v="2022-04-26T10:52:00"/>
    <s v="Cacau_CA_NEW_21.03"/>
    <n v="165037451426975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8"/>
    <n v="0.53194444444444444"/>
    <d v="1899-12-30T00:00:18"/>
    <x v="3"/>
    <x v="3"/>
    <s v="15"/>
    <x v="1"/>
    <x v="1"/>
    <n v="8759887"/>
    <n v="23417940"/>
    <d v="2022-04-19T12:46:58"/>
    <d v="2022-04-19T12:47:16"/>
    <x v="1"/>
    <s v="YANE ALVES SILVA RIBEIRO"/>
    <n v="17285"/>
    <s v="SARAH DE SOUSA PEREIRA"/>
    <x v="1"/>
    <s v="PEDIU PARA LIGAR EM OUTRO MOMENTO"/>
    <s v="AGENDAMENTO"/>
    <x v="2"/>
    <m/>
    <m/>
    <n v="15997066274"/>
    <n v="15997066274"/>
    <d v="2022-04-19T13:16:00"/>
    <s v="Cacau_CA_NEW_21.03"/>
    <n v="165038313065625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8"/>
    <n v="0.53819444444444442"/>
    <d v="1899-12-30T00:02:04"/>
    <x v="3"/>
    <x v="3"/>
    <s v="41"/>
    <x v="6"/>
    <x v="0"/>
    <n v="8761131"/>
    <n v="23416540"/>
    <d v="2022-04-19T12:55:38"/>
    <d v="2022-04-19T12:57:42"/>
    <x v="1"/>
    <s v="YANE ALVES SILVA RIBEIRO"/>
    <n v="17285"/>
    <s v="SARAH DE SOUSA PEREIRA"/>
    <x v="1"/>
    <s v="PEDIU PARA LIGAR EM OUTRO MOMENTO"/>
    <s v="AGENDAMENTO"/>
    <x v="2"/>
    <m/>
    <m/>
    <n v="41999717086"/>
    <n v="41999717086"/>
    <d v="2022-04-19T13:26:00"/>
    <s v="Cacau_CA_NEW_21.03"/>
    <m/>
    <s v="Consulta De Cliente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0"/>
    <n v="0.35347222222222219"/>
    <d v="1899-12-30T00:01:55"/>
    <x v="3"/>
    <x v="3"/>
    <s v="15"/>
    <x v="1"/>
    <x v="1"/>
    <n v="8727985"/>
    <n v="23417941"/>
    <d v="2022-04-19T08:29:59"/>
    <d v="2022-04-19T08:31:54"/>
    <x v="1"/>
    <s v="YANE ALVES SILVA RIBEIRO"/>
    <n v="17285"/>
    <s v="SARAH DE SOUSA PEREIRA"/>
    <x v="1"/>
    <s v="PEDIU PARA LIGAR EM OUTRO MOMENTO"/>
    <s v="AGENDAMENTO"/>
    <x v="2"/>
    <m/>
    <m/>
    <n v="15998253082"/>
    <n v="15998253082"/>
    <d v="2022-04-23T09:00:00"/>
    <s v="Cacau_CA_NEW_21.03"/>
    <n v="165036777010544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6"/>
    <n v="0.70416666666666661"/>
    <d v="1899-12-30T00:01:41"/>
    <x v="5"/>
    <x v="3"/>
    <s v="15"/>
    <x v="1"/>
    <x v="1"/>
    <n v="8786683"/>
    <n v="23416950"/>
    <d v="2022-04-19T16:54:03"/>
    <d v="2022-04-19T16:55:44"/>
    <x v="1"/>
    <s v="JOHN WESLEY PEREIRA PAVAO"/>
    <n v="17284"/>
    <s v="SARAH DE SOUSA PEREIRA"/>
    <x v="1"/>
    <s v="PEDIU PARA LIGAR EM OUTRO MOMENTO"/>
    <s v="AGENDAMENTO"/>
    <x v="2"/>
    <m/>
    <m/>
    <n v="15974071165"/>
    <n v="15974071165"/>
    <d v="2022-05-02T17:00:00"/>
    <s v="Cacau_CA_NEW_21.03"/>
    <n v="1.65039801417546E+16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8"/>
    <n v="0.74722222222222223"/>
    <d v="1899-12-30T00:01:23"/>
    <x v="5"/>
    <x v="3"/>
    <s v="15"/>
    <x v="1"/>
    <x v="1"/>
    <n v="8791858"/>
    <n v="23417347"/>
    <d v="2022-04-19T17:56:08"/>
    <d v="2022-04-19T17:57:31"/>
    <x v="1"/>
    <s v="JOHN WESLEY PEREIRA PAVAO"/>
    <n v="17284"/>
    <s v="SARAH DE SOUSA PEREIRA"/>
    <x v="1"/>
    <s v="PEDIU PARA LIGAR EM OUTRO MOMENTO"/>
    <s v="AGENDAMENTO"/>
    <x v="2"/>
    <m/>
    <m/>
    <n v="15998323551"/>
    <n v="15998323551"/>
    <d v="2022-04-20T20:00:00"/>
    <s v="Cacau_CA_NEW_21.03"/>
    <n v="1.65040175220792E+16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9"/>
    <n v="0.76388888888888884"/>
    <d v="1899-12-30T00:01:17"/>
    <x v="5"/>
    <x v="3"/>
    <s v="15"/>
    <x v="1"/>
    <x v="1"/>
    <n v="8794082"/>
    <n v="23416501"/>
    <d v="2022-04-19T18:20:47"/>
    <d v="2022-04-19T18:22:04"/>
    <x v="1"/>
    <s v="JOHN WESLEY PEREIRA PAVAO"/>
    <n v="17284"/>
    <s v="SARAH DE SOUSA PEREIRA"/>
    <x v="1"/>
    <s v="PEDIU PARA LIGAR EM OUTRO MOMENTO"/>
    <s v="AGENDAMENTO"/>
    <x v="2"/>
    <m/>
    <m/>
    <n v="15997541299"/>
    <n v="15997541299"/>
    <d v="2022-04-25T18:50:00"/>
    <s v="Cacau_CA_NEW_21.03"/>
    <n v="1.65040301321938E+16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0"/>
    <n v="0.34583333333333338"/>
    <d v="1899-12-30T00:00:50"/>
    <x v="4"/>
    <x v="4"/>
    <s v="15"/>
    <x v="1"/>
    <x v="1"/>
    <n v="8804361"/>
    <n v="23417255"/>
    <d v="2022-04-20T08:18:48"/>
    <d v="2022-04-20T08:19:38"/>
    <x v="1"/>
    <s v="THALITA SILVA DOS SANTOS"/>
    <n v="17719"/>
    <s v="SARAH DE SOUSA PEREIRA"/>
    <x v="1"/>
    <s v="PEDIU PARA LIGAR EM OUTRO MOMENTO"/>
    <s v="AGENDAMENTO"/>
    <x v="2"/>
    <m/>
    <m/>
    <n v="15997052509"/>
    <n v="15997052509"/>
    <d v="2022-04-20T10:00:00"/>
    <s v="Cacau_CA_NEW_21.03"/>
    <n v="165045350418134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"/>
    <n v="0.37361111111111112"/>
    <d v="1899-12-30T00:01:50"/>
    <x v="3"/>
    <x v="3"/>
    <s v="43"/>
    <x v="6"/>
    <x v="0"/>
    <n v="8728866"/>
    <n v="23416525"/>
    <d v="2022-04-19T08:58:45"/>
    <d v="2022-04-19T09:00:35"/>
    <x v="1"/>
    <s v="YANE ALVES SILVA RIBEIRO"/>
    <n v="17285"/>
    <s v="SARAH DE SOUSA PEREIRA"/>
    <x v="1"/>
    <s v="PEDIU PARA LIGAR EM OUTRO MOMENTO"/>
    <s v="AGENDAMENTO"/>
    <x v="2"/>
    <m/>
    <m/>
    <n v="4333432998"/>
    <n v="4333432998"/>
    <d v="2022-04-19T14:00:00"/>
    <s v="Cacau_CA_NEW_21.03"/>
    <n v="165036950137214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2"/>
    <n v="0.38194444444444442"/>
    <d v="1899-12-30T00:01:07"/>
    <x v="3"/>
    <x v="3"/>
    <s v="43"/>
    <x v="6"/>
    <x v="0"/>
    <n v="8730315"/>
    <n v="23416867"/>
    <d v="2022-04-19T09:10:34"/>
    <d v="2022-04-19T09:11:41"/>
    <x v="1"/>
    <s v="YANE ALVES SILVA RIBEIRO"/>
    <n v="17285"/>
    <s v="SARAH DE SOUSA PEREIRA"/>
    <x v="1"/>
    <s v="PEDIU PARA LIGAR EM OUTRO MOMENTO"/>
    <s v="AGENDAMENTO"/>
    <x v="2"/>
    <m/>
    <m/>
    <n v="43984080499"/>
    <n v="43984080499"/>
    <d v="2022-04-19T14:00:00"/>
    <s v="Cacau_CA_NEW_21.03"/>
    <n v="165037020857054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2"/>
    <n v="0.38819444444444445"/>
    <d v="1899-12-30T00:01:48"/>
    <x v="3"/>
    <x v="3"/>
    <s v="15"/>
    <x v="1"/>
    <x v="1"/>
    <n v="8731598"/>
    <n v="23416741"/>
    <d v="2022-04-19T09:19:07"/>
    <d v="2022-04-19T09:20:55"/>
    <x v="1"/>
    <s v="YANE ALVES SILVA RIBEIRO"/>
    <n v="17285"/>
    <s v="SARAH DE SOUSA PEREIRA"/>
    <x v="1"/>
    <s v="PEDIU PARA LIGAR EM OUTRO MOMENTO"/>
    <s v="AGENDAMENTO"/>
    <x v="2"/>
    <m/>
    <m/>
    <n v="15981217304"/>
    <n v="15981217304"/>
    <d v="2022-04-20T16:00:00"/>
    <s v="Cacau_CA_NEW_21.03"/>
    <n v="165037072078114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3"/>
    <n v="0.62916666666666665"/>
    <d v="1899-12-30T00:01:37"/>
    <x v="5"/>
    <x v="3"/>
    <s v="15"/>
    <x v="1"/>
    <x v="1"/>
    <n v="8775183"/>
    <n v="23417550"/>
    <d v="2022-04-19T15:06:21"/>
    <d v="2022-04-19T15:07:58"/>
    <x v="1"/>
    <s v="JOHN WESLEY PEREIRA PAVAO"/>
    <n v="17284"/>
    <s v="SARAH DE SOUSA PEREIRA"/>
    <x v="1"/>
    <s v="PEDIU PARA LIGAR EM OUTRO MOMENTO"/>
    <s v="AGENDAMENTO"/>
    <x v="2"/>
    <m/>
    <m/>
    <n v="15988128138"/>
    <n v="15988128138"/>
    <d v="2022-04-20T10:00:00"/>
    <s v="Cacau_CA_NEW_21.03"/>
    <n v="165039155694894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3"/>
    <n v="0.63194444444444442"/>
    <d v="1899-12-30T00:01:04"/>
    <x v="5"/>
    <x v="3"/>
    <s v="43"/>
    <x v="6"/>
    <x v="0"/>
    <n v="8775532"/>
    <n v="23417042"/>
    <d v="2022-04-19T15:10:58"/>
    <d v="2022-04-19T15:12:02"/>
    <x v="1"/>
    <s v="JOHN WESLEY PEREIRA PAVAO"/>
    <n v="17284"/>
    <s v="SARAH DE SOUSA PEREIRA"/>
    <x v="1"/>
    <s v="PEDIU PARA LIGAR EM OUTRO MOMENTO"/>
    <s v="AGENDAMENTO"/>
    <x v="2"/>
    <m/>
    <m/>
    <n v="43999939322"/>
    <n v="43999939322"/>
    <d v="2022-04-20T15:41:00"/>
    <s v="Cacau_CA_NEW_21.03"/>
    <n v="165039184196391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1"/>
    <n v="0.59097222222222223"/>
    <d v="1899-12-30T00:01:09"/>
    <x v="4"/>
    <x v="3"/>
    <s v="15"/>
    <x v="1"/>
    <x v="1"/>
    <n v="8770028"/>
    <n v="23416395"/>
    <d v="2022-04-19T14:11:48"/>
    <d v="2022-04-19T14:12:57"/>
    <x v="1"/>
    <s v="THALITA SILVA DOS SANTOS"/>
    <n v="17719"/>
    <s v="SARAH DE SOUSA PEREIRA"/>
    <x v="1"/>
    <s v="PEDIU PARA LIGAR EM OUTRO MOMENTO"/>
    <s v="AGENDAMENTO"/>
    <x v="2"/>
    <m/>
    <m/>
    <n v="15996424655"/>
    <n v="15996424655"/>
    <d v="2022-04-19T14:42:00"/>
    <s v="Cacau_CA_NEW_21.03"/>
    <n v="165038829081567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"/>
    <n v="0.36458333333333331"/>
    <d v="1899-12-30T00:00:13"/>
    <x v="4"/>
    <x v="4"/>
    <s v="43"/>
    <x v="6"/>
    <x v="0"/>
    <n v="8804542"/>
    <n v="25451081"/>
    <d v="2022-04-20T08:45:39"/>
    <d v="2022-04-20T08:45:52"/>
    <x v="1"/>
    <s v="THALITA SILVA DOS SANTOS"/>
    <n v="17719"/>
    <s v="SARAH DE SOUSA PEREIRA"/>
    <x v="1"/>
    <s v="PEDIU PARA LIGAR EM OUTRO MOMENTO"/>
    <s v="AGENDAMENTO"/>
    <x v="2"/>
    <m/>
    <m/>
    <n v="43999516037"/>
    <n v="43999516037"/>
    <d v="2022-04-20T11:04:00"/>
    <s v="Cacau_CA_06.04"/>
    <n v="165045508244094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5"/>
    <n v="0.68333333333333324"/>
    <d v="1899-12-30T00:00:40"/>
    <x v="5"/>
    <x v="3"/>
    <s v="15"/>
    <x v="1"/>
    <x v="1"/>
    <n v="8783727"/>
    <n v="25451656"/>
    <d v="2022-04-19T16:24:46"/>
    <d v="2022-04-19T16:25:26"/>
    <x v="1"/>
    <s v="JOHN WESLEY PEREIRA PAVAO"/>
    <n v="17284"/>
    <s v="SARAH DE SOUSA PEREIRA"/>
    <x v="1"/>
    <s v="PEDIU PARA LIGAR EM OUTRO MOMENTO"/>
    <s v="AGENDAMENTO"/>
    <x v="2"/>
    <m/>
    <m/>
    <n v="15998486546"/>
    <n v="15998486546"/>
    <d v="2022-04-20T16:00:00"/>
    <s v="Cacau_CA_06.04"/>
    <n v="1.65039613614934E+16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0"/>
    <n v="0.56527777777777777"/>
    <d v="1899-12-30T00:01:04"/>
    <x v="5"/>
    <x v="3"/>
    <s v="15"/>
    <x v="1"/>
    <x v="1"/>
    <n v="8766020"/>
    <n v="25451642"/>
    <d v="2022-04-19T13:34:13"/>
    <d v="2022-04-19T13:35:17"/>
    <x v="1"/>
    <s v="JOHN WESLEY PEREIRA PAVAO"/>
    <n v="17284"/>
    <s v="SARAH DE SOUSA PEREIRA"/>
    <x v="1"/>
    <s v="PEDIU PARA LIGAR EM OUTRO MOMENTO"/>
    <s v="AGENDAMENTO"/>
    <x v="2"/>
    <m/>
    <m/>
    <n v="15997869967"/>
    <n v="15997869967"/>
    <d v="2022-04-19T18:00:00"/>
    <s v="Cacau_CA_06.04"/>
    <n v="165038600977423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"/>
    <n v="0.35972222222222222"/>
    <d v="1899-12-30T00:04:07"/>
    <x v="4"/>
    <x v="3"/>
    <s v="15"/>
    <x v="1"/>
    <x v="1"/>
    <n v="8727988"/>
    <n v="23416736"/>
    <d v="2022-04-19T08:38:50"/>
    <d v="2022-04-19T08:42:57"/>
    <x v="1"/>
    <s v="THALITA SILVA DOS SANTOS"/>
    <n v="17719"/>
    <s v="SARAH DE SOUSA PEREIRA"/>
    <x v="0"/>
    <s v="CONFIRMOU PRESENÇA NA LOJA"/>
    <s v="ACEITE"/>
    <x v="0"/>
    <m/>
    <m/>
    <n v="15991457237"/>
    <m/>
    <m/>
    <s v="Cacau_CA_NEW_21.03"/>
    <n v="165036831719924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3"/>
    <n v="0.40416666666666662"/>
    <d v="1899-12-30T00:04:27"/>
    <x v="3"/>
    <x v="3"/>
    <s v="43"/>
    <x v="6"/>
    <x v="0"/>
    <n v="8735077"/>
    <n v="23416994"/>
    <d v="2022-04-19T09:42:00"/>
    <d v="2022-04-19T09:46:27"/>
    <x v="1"/>
    <s v="YANE ALVES SILVA RIBEIRO"/>
    <n v="17285"/>
    <s v="SARAH DE SOUSA PEREIRA"/>
    <x v="0"/>
    <s v="CONFIRMOU PRESENÇA NA LOJA"/>
    <s v="ACEITE"/>
    <x v="0"/>
    <m/>
    <m/>
    <n v="43996252732"/>
    <m/>
    <m/>
    <s v="Cacau_CA_NEW_21.03"/>
    <n v="165037210514642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6"/>
    <n v="0.47500000000000003"/>
    <d v="1899-12-30T00:06:41"/>
    <x v="4"/>
    <x v="3"/>
    <s v="43"/>
    <x v="6"/>
    <x v="0"/>
    <n v="8747991"/>
    <n v="25450978"/>
    <d v="2022-04-19T11:24:49"/>
    <d v="2022-04-19T11:31:30"/>
    <x v="1"/>
    <s v="THALITA SILVA DOS SANTOS"/>
    <n v="17719"/>
    <s v="SARAH DE SOUSA PEREIRA"/>
    <x v="0"/>
    <s v="CONFIRMOU PRESENÇA NA LOJA"/>
    <s v="ACEITE"/>
    <x v="0"/>
    <m/>
    <m/>
    <n v="43996317709"/>
    <m/>
    <m/>
    <s v="Cacau_CA_06.04"/>
    <m/>
    <s v="Consulta De Cliente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9"/>
    <n v="0.54513888888888895"/>
    <d v="1899-12-30T00:01:50"/>
    <x v="5"/>
    <x v="3"/>
    <s v="43"/>
    <x v="6"/>
    <x v="0"/>
    <n v="8762384"/>
    <n v="25451936"/>
    <d v="2022-04-19T13:05:01"/>
    <d v="2022-04-19T13:06:51"/>
    <x v="1"/>
    <s v="JOHN WESLEY PEREIRA PAVAO"/>
    <n v="17284"/>
    <s v="SARAH DE SOUSA PEREIRA"/>
    <x v="0"/>
    <s v="CONFIRMOU PRESENÇA NA LOJA"/>
    <s v="ACEITE"/>
    <x v="0"/>
    <m/>
    <m/>
    <n v="43988404000"/>
    <m/>
    <m/>
    <s v="Cacau_CA_06.04"/>
    <n v="165038427569956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0"/>
    <n v="0.56597222222222221"/>
    <d v="1899-12-30T00:02:21"/>
    <x v="5"/>
    <x v="3"/>
    <s v="43"/>
    <x v="6"/>
    <x v="0"/>
    <n v="8766133"/>
    <n v="25451394"/>
    <d v="2022-04-19T13:35:18"/>
    <d v="2022-04-19T13:37:39"/>
    <x v="1"/>
    <s v="JOHN WESLEY PEREIRA PAVAO"/>
    <n v="17284"/>
    <s v="SARAH DE SOUSA PEREIRA"/>
    <x v="0"/>
    <s v="CONFIRMOU PRESENÇA NA LOJA"/>
    <s v="ACEITE"/>
    <x v="0"/>
    <m/>
    <m/>
    <n v="43996959056"/>
    <m/>
    <m/>
    <s v="Cacau_CA_06.04"/>
    <n v="165038609777621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21"/>
    <n v="0.79166666666666663"/>
    <d v="1899-12-30T00:08:45"/>
    <x v="5"/>
    <x v="3"/>
    <s v="43"/>
    <x v="6"/>
    <x v="0"/>
    <n v="8796958"/>
    <n v="25450901"/>
    <d v="2022-04-19T19:00:36"/>
    <d v="2022-04-19T19:09:21"/>
    <x v="1"/>
    <s v="JOHN WESLEY PEREIRA PAVAO"/>
    <n v="17284"/>
    <s v="SARAH DE SOUSA PEREIRA"/>
    <x v="0"/>
    <s v="CONFIRMOU PRESENÇA NA LOJA"/>
    <s v="ACEITE"/>
    <x v="0"/>
    <m/>
    <m/>
    <n v="43996311728"/>
    <m/>
    <m/>
    <s v="Cacau_CA_06.04"/>
    <n v="1.65040561223567E+16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0"/>
    <n v="0.33680555555555558"/>
    <d v="1899-12-30T00:09:07"/>
    <x v="4"/>
    <x v="4"/>
    <s v="43"/>
    <x v="6"/>
    <x v="0"/>
    <n v="8804356"/>
    <n v="25451709"/>
    <d v="2022-04-20T08:05:22"/>
    <d v="2022-04-20T08:14:29"/>
    <x v="1"/>
    <s v="THALITA SILVA DOS SANTOS"/>
    <n v="17719"/>
    <s v="SARAH DE SOUSA PEREIRA"/>
    <x v="0"/>
    <s v="CONFIRMOU PRESENÇA NA LOJA"/>
    <s v="ACEITE"/>
    <x v="0"/>
    <m/>
    <m/>
    <n v="43991719033"/>
    <m/>
    <m/>
    <s v="Cacau_CA_06.04"/>
    <n v="16504527083164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"/>
    <n v="0.36180555555555555"/>
    <d v="1899-12-30T00:03:32"/>
    <x v="4"/>
    <x v="4"/>
    <s v="43"/>
    <x v="6"/>
    <x v="0"/>
    <n v="8804402"/>
    <n v="25451047"/>
    <d v="2022-04-20T08:41:28"/>
    <d v="2022-04-20T08:45:00"/>
    <x v="1"/>
    <s v="THALITA SILVA DOS SANTOS"/>
    <n v="17719"/>
    <s v="SARAH DE SOUSA PEREIRA"/>
    <x v="0"/>
    <s v="CONFIRMOU PRESENÇA NA LOJA"/>
    <s v="ACEITE"/>
    <x v="0"/>
    <m/>
    <m/>
    <n v="43999115278"/>
    <m/>
    <m/>
    <s v="Cacau_CA_06.04"/>
    <n v="165045487541734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2"/>
    <n v="0.375"/>
    <d v="1899-12-30T00:12:44"/>
    <x v="4"/>
    <x v="4"/>
    <s v="15"/>
    <x v="1"/>
    <x v="1"/>
    <n v="8805732"/>
    <n v="25451229"/>
    <d v="2022-04-20T09:00:38"/>
    <d v="2022-04-20T09:13:22"/>
    <x v="1"/>
    <s v="THALITA SILVA DOS SANTOS"/>
    <n v="17719"/>
    <s v="SARAH DE SOUSA PEREIRA"/>
    <x v="0"/>
    <s v="CONFIRMOU PRESENÇA NA LOJA"/>
    <s v="ACEITE"/>
    <x v="0"/>
    <m/>
    <m/>
    <n v="15981510104"/>
    <m/>
    <m/>
    <s v="Cacau_CA_06.04"/>
    <n v="165045602455044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2"/>
    <n v="0.38472222222222219"/>
    <d v="1899-12-30T00:07:38"/>
    <x v="4"/>
    <x v="4"/>
    <s v="43"/>
    <x v="6"/>
    <x v="0"/>
    <n v="8807892"/>
    <n v="25451253"/>
    <d v="2022-04-20T09:14:59"/>
    <d v="2022-04-20T09:22:37"/>
    <x v="1"/>
    <s v="THALITA SILVA DOS SANTOS"/>
    <n v="17719"/>
    <s v="SARAH DE SOUSA PEREIRA"/>
    <x v="0"/>
    <s v="CONFIRMOU PRESENÇA NA LOJA"/>
    <s v="ACEITE"/>
    <x v="0"/>
    <m/>
    <m/>
    <n v="43999090515"/>
    <m/>
    <m/>
    <s v="Cacau_CA_06.04"/>
    <m/>
    <s v="Consulta De Cliente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3"/>
    <n v="0.3979166666666667"/>
    <d v="1899-12-30T00:05:24"/>
    <x v="4"/>
    <x v="4"/>
    <s v="15"/>
    <x v="1"/>
    <x v="1"/>
    <n v="8811104"/>
    <n v="25451448"/>
    <d v="2022-04-20T09:33:38"/>
    <d v="2022-04-20T09:39:02"/>
    <x v="1"/>
    <s v="THALITA SILVA DOS SANTOS"/>
    <n v="17719"/>
    <s v="SARAH DE SOUSA PEREIRA"/>
    <x v="0"/>
    <s v="CONFIRMOU PRESENÇA NA LOJA"/>
    <s v="ACEITE"/>
    <x v="0"/>
    <m/>
    <m/>
    <n v="15996249302"/>
    <m/>
    <m/>
    <s v="Cacau_CA_06.04"/>
    <n v="165045800181804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3"/>
    <n v="0.41111111111111115"/>
    <d v="1899-12-30T00:04:23"/>
    <x v="3"/>
    <x v="4"/>
    <s v="43"/>
    <x v="6"/>
    <x v="0"/>
    <n v="8814272"/>
    <n v="25451595"/>
    <d v="2022-04-20T09:52:41"/>
    <d v="2022-04-20T09:57:04"/>
    <x v="1"/>
    <s v="YANE ALVES SILVA RIBEIRO"/>
    <n v="17285"/>
    <s v="SARAH DE SOUSA PEREIRA"/>
    <x v="0"/>
    <s v="CONFIRMOU PRESENÇA NA LOJA"/>
    <s v="ACEITE"/>
    <x v="0"/>
    <m/>
    <m/>
    <n v="43999761488"/>
    <m/>
    <m/>
    <s v="Cacau_CA_06.04"/>
    <n v="165045912711636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3"/>
    <n v="0.41180555555555554"/>
    <d v="1899-12-30T00:04:02"/>
    <x v="4"/>
    <x v="4"/>
    <s v="43"/>
    <x v="6"/>
    <x v="0"/>
    <n v="8814465"/>
    <n v="25451602"/>
    <d v="2022-04-20T09:53:55"/>
    <d v="2022-04-20T09:57:57"/>
    <x v="1"/>
    <s v="THALITA SILVA DOS SANTOS"/>
    <n v="17719"/>
    <s v="SARAH DE SOUSA PEREIRA"/>
    <x v="0"/>
    <s v="CONFIRMOU PRESENÇA NA LOJA"/>
    <s v="ACEITE"/>
    <x v="0"/>
    <m/>
    <m/>
    <n v="43996476131"/>
    <m/>
    <m/>
    <s v="Cacau_CA_06.04"/>
    <n v="165045921712005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4"/>
    <n v="0.4201388888888889"/>
    <d v="1899-12-30T00:04:20"/>
    <x v="4"/>
    <x v="4"/>
    <s v="15"/>
    <x v="1"/>
    <x v="1"/>
    <n v="8816205"/>
    <n v="25451691"/>
    <d v="2022-04-20T10:05:07"/>
    <d v="2022-04-20T10:09:27"/>
    <x v="1"/>
    <s v="THALITA SILVA DOS SANTOS"/>
    <n v="17719"/>
    <s v="SARAH DE SOUSA PEREIRA"/>
    <x v="0"/>
    <s v="CONFIRMOU PRESENÇA NA LOJA"/>
    <s v="ACEITE"/>
    <x v="0"/>
    <m/>
    <m/>
    <n v="15981048625"/>
    <m/>
    <m/>
    <s v="Cacau_CA_06.04"/>
    <n v="165045989815275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4"/>
    <n v="0.43402777777777773"/>
    <d v="1899-12-30T00:04:27"/>
    <x v="4"/>
    <x v="4"/>
    <s v="15"/>
    <x v="1"/>
    <x v="1"/>
    <n v="8819276"/>
    <n v="25451879"/>
    <d v="2022-04-20T10:25:20"/>
    <d v="2022-04-20T10:29:47"/>
    <x v="1"/>
    <s v="THALITA SILVA DOS SANTOS"/>
    <n v="17719"/>
    <s v="SARAH DE SOUSA PEREIRA"/>
    <x v="0"/>
    <s v="CONFIRMOU PRESENÇA NA LOJA"/>
    <s v="ACEITE"/>
    <x v="0"/>
    <m/>
    <m/>
    <n v="15996059133"/>
    <m/>
    <m/>
    <s v="Cacau_CA_06.04"/>
    <n v="165046109121476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6"/>
    <n v="0.4604166666666667"/>
    <d v="1899-12-30T00:04:40"/>
    <x v="4"/>
    <x v="4"/>
    <s v="43"/>
    <x v="6"/>
    <x v="0"/>
    <n v="8824415"/>
    <n v="25450960"/>
    <d v="2022-04-20T11:03:02"/>
    <d v="2022-04-20T11:07:42"/>
    <x v="1"/>
    <s v="THALITA SILVA DOS SANTOS"/>
    <n v="17719"/>
    <s v="SARAH DE SOUSA PEREIRA"/>
    <x v="0"/>
    <s v="CONFIRMOU PRESENÇA NA LOJA"/>
    <s v="ACEITE"/>
    <x v="0"/>
    <m/>
    <m/>
    <n v="43999201672"/>
    <m/>
    <m/>
    <s v="Cacau_CA_06.04"/>
    <n v="165046336732806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6"/>
    <n v="0.47847222222222219"/>
    <d v="1899-12-30T00:01:19"/>
    <x v="4"/>
    <x v="4"/>
    <s v="15"/>
    <x v="1"/>
    <x v="1"/>
    <n v="8827977"/>
    <n v="25451302"/>
    <d v="2022-04-20T11:29:26"/>
    <d v="2022-04-20T11:30:45"/>
    <x v="1"/>
    <s v="THALITA SILVA DOS SANTOS"/>
    <n v="17719"/>
    <s v="SARAH DE SOUSA PEREIRA"/>
    <x v="0"/>
    <s v="CONFIRMOU PRESENÇA NA LOJA"/>
    <s v="ACEITE"/>
    <x v="0"/>
    <m/>
    <m/>
    <n v="15997775535"/>
    <m/>
    <m/>
    <s v="Cacau_CA_06.04"/>
    <m/>
    <s v="Consulta De Cliente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24"/>
    <n v="0.47986111111111113"/>
    <d v="1899-12-30T00:14:22"/>
    <x v="4"/>
    <x v="4"/>
    <s v="11"/>
    <x v="1"/>
    <x v="1"/>
    <n v="8828280"/>
    <n v="25451443"/>
    <d v="2022-04-20T11:31:13"/>
    <d v="2022-04-20T11:45:35"/>
    <x v="1"/>
    <s v="THALITA SILVA DOS SANTOS"/>
    <n v="17719"/>
    <s v="SARAH DE SOUSA PEREIRA"/>
    <x v="0"/>
    <s v="CONFIRMOU PRESENÇA NA LOJA"/>
    <s v="ACEITE"/>
    <x v="0"/>
    <m/>
    <m/>
    <n v="11972450759"/>
    <m/>
    <m/>
    <s v="Cacau_CA_06.04"/>
    <n v="165046505439244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8"/>
    <n v="0.52986111111111112"/>
    <d v="1899-12-30T00:06:41"/>
    <x v="4"/>
    <x v="4"/>
    <s v="43"/>
    <x v="6"/>
    <x v="0"/>
    <n v="8839022"/>
    <n v="25451351"/>
    <d v="2022-04-20T12:43:13"/>
    <d v="2022-04-20T12:49:54"/>
    <x v="1"/>
    <s v="THALITA SILVA DOS SANTOS"/>
    <n v="17719"/>
    <s v="SARAH DE SOUSA PEREIRA"/>
    <x v="0"/>
    <s v="CONFIRMOU PRESENÇA NA LOJA"/>
    <s v="ACEITE"/>
    <x v="0"/>
    <m/>
    <m/>
    <n v="43996476153"/>
    <m/>
    <m/>
    <s v="Cacau_CA_06.04"/>
    <n v="165046938250366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9"/>
    <n v="0.54513888888888895"/>
    <d v="1899-12-30T00:02:45"/>
    <x v="3"/>
    <x v="4"/>
    <s v="43"/>
    <x v="6"/>
    <x v="0"/>
    <n v="8842317"/>
    <n v="25451736"/>
    <d v="2022-04-20T13:05:16"/>
    <d v="2022-04-20T13:08:01"/>
    <x v="1"/>
    <s v="YANE ALVES SILVA RIBEIRO"/>
    <n v="17285"/>
    <s v="SARAH DE SOUSA PEREIRA"/>
    <x v="0"/>
    <s v="CONFIRMOU PRESENÇA NA LOJA"/>
    <s v="ACEITE"/>
    <x v="0"/>
    <m/>
    <m/>
    <n v="43991013332"/>
    <m/>
    <m/>
    <s v="Cacau_CA_06.04"/>
    <n v="165047069855293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9"/>
    <n v="0.5444444444444444"/>
    <d v="1899-12-30T00:09:56"/>
    <x v="4"/>
    <x v="4"/>
    <s v="15"/>
    <x v="1"/>
    <x v="1"/>
    <n v="8842174"/>
    <n v="25451715"/>
    <d v="2022-04-20T13:04:19"/>
    <d v="2022-04-20T13:14:15"/>
    <x v="1"/>
    <s v="THALITA SILVA DOS SANTOS"/>
    <n v="17719"/>
    <s v="SARAH DE SOUSA PEREIRA"/>
    <x v="0"/>
    <s v="CONFIRMOU PRESENÇA NA LOJA"/>
    <s v="ACEITE"/>
    <x v="0"/>
    <m/>
    <m/>
    <n v="15991613954"/>
    <m/>
    <m/>
    <s v="Cacau_CA_06.04"/>
    <n v="165047064355082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9"/>
    <n v="0.55138888888888882"/>
    <d v="1899-12-30T00:09:27"/>
    <x v="4"/>
    <x v="4"/>
    <s v="15"/>
    <x v="1"/>
    <x v="1"/>
    <n v="8843555"/>
    <n v="25451874"/>
    <d v="2022-04-20T13:14:15"/>
    <d v="2022-04-20T13:23:42"/>
    <x v="1"/>
    <s v="THALITA SILVA DOS SANTOS"/>
    <n v="17719"/>
    <s v="SARAH DE SOUSA PEREIRA"/>
    <x v="0"/>
    <s v="CONFIRMOU PRESENÇA NA LOJA"/>
    <s v="ACEITE"/>
    <x v="0"/>
    <m/>
    <m/>
    <n v="15996230874"/>
    <m/>
    <m/>
    <s v="Cacau_CA_06.04"/>
    <n v="165047112656669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9"/>
    <n v="0.54791666666666672"/>
    <d v="1899-12-30T00:11:00"/>
    <x v="5"/>
    <x v="4"/>
    <s v="15"/>
    <x v="1"/>
    <x v="1"/>
    <n v="8842951"/>
    <n v="25451839"/>
    <d v="2022-04-20T13:09:58"/>
    <d v="2022-04-20T13:20:58"/>
    <x v="1"/>
    <s v="JOHN WESLEY PEREIRA PAVAO"/>
    <n v="17284"/>
    <s v="SARAH DE SOUSA PEREIRA"/>
    <x v="0"/>
    <s v="CONFIRMOU PRESENÇA NA LOJA"/>
    <s v="ACEITE"/>
    <x v="0"/>
    <m/>
    <m/>
    <n v="15991586993"/>
    <m/>
    <m/>
    <s v="Cacau_CA_06.04"/>
    <n v="165047098356379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0"/>
    <n v="0.56597222222222221"/>
    <d v="1899-12-30T00:01:25"/>
    <x v="4"/>
    <x v="4"/>
    <s v="15"/>
    <x v="1"/>
    <x v="1"/>
    <n v="8846346"/>
    <n v="25452001"/>
    <d v="2022-04-20T13:35:10"/>
    <d v="2022-04-20T13:36:35"/>
    <x v="1"/>
    <s v="THALITA SILVA DOS SANTOS"/>
    <n v="17719"/>
    <s v="SARAH DE SOUSA PEREIRA"/>
    <x v="0"/>
    <s v="CONFIRMOU PRESENÇA NA LOJA"/>
    <s v="ACEITE"/>
    <x v="0"/>
    <m/>
    <m/>
    <n v="15997820971"/>
    <m/>
    <m/>
    <s v="Cacau_CA_06.04"/>
    <n v="165047180958868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0"/>
    <n v="0.56736111111111109"/>
    <d v="1899-12-30T00:14:41"/>
    <x v="5"/>
    <x v="4"/>
    <s v="63"/>
    <x v="11"/>
    <x v="2"/>
    <n v="8846556"/>
    <n v="25451250"/>
    <d v="2022-04-20T13:37:01"/>
    <d v="2022-04-20T13:51:42"/>
    <x v="1"/>
    <s v="JOHN WESLEY PEREIRA PAVAO"/>
    <n v="17284"/>
    <s v="SARAH DE SOUSA PEREIRA"/>
    <x v="0"/>
    <s v="CONFIRMOU PRESENÇA NA LOJA"/>
    <s v="ACEITE"/>
    <x v="0"/>
    <m/>
    <m/>
    <n v="63981203137"/>
    <m/>
    <m/>
    <s v="Cacau_CA_06.04"/>
    <n v="165047260361342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0"/>
    <n v="0.57500000000000007"/>
    <d v="1899-12-30T00:06:05"/>
    <x v="4"/>
    <x v="4"/>
    <s v="15"/>
    <x v="1"/>
    <x v="1"/>
    <n v="8847749"/>
    <n v="25451631"/>
    <d v="2022-04-20T13:48:55"/>
    <d v="2022-04-20T13:55:00"/>
    <x v="1"/>
    <s v="THALITA SILVA DOS SANTOS"/>
    <n v="17719"/>
    <s v="SARAH DE SOUSA PEREIRA"/>
    <x v="0"/>
    <s v="CONFIRMOU PRESENÇA NA LOJA"/>
    <s v="ACEITE"/>
    <x v="0"/>
    <m/>
    <m/>
    <n v="15991059955"/>
    <m/>
    <m/>
    <s v="Cacau_CA_06.04"/>
    <n v="165047331462719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0"/>
    <n v="0.57986111111111105"/>
    <d v="1899-12-30T00:01:53"/>
    <x v="4"/>
    <x v="4"/>
    <s v="15"/>
    <x v="1"/>
    <x v="1"/>
    <n v="8848349"/>
    <n v="25451860"/>
    <d v="2022-04-20T13:55:01"/>
    <d v="2022-04-20T13:56:54"/>
    <x v="1"/>
    <s v="THALITA SILVA DOS SANTOS"/>
    <n v="17719"/>
    <s v="SARAH DE SOUSA PEREIRA"/>
    <x v="0"/>
    <s v="CONFIRMOU PRESENÇA NA LOJA"/>
    <s v="ACEITE"/>
    <x v="0"/>
    <m/>
    <m/>
    <n v="15996435173"/>
    <m/>
    <m/>
    <s v="Cacau_CA_06.04"/>
    <n v="165047358163263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1"/>
    <n v="0.58888888888888891"/>
    <d v="1899-12-30T00:01:36"/>
    <x v="4"/>
    <x v="4"/>
    <s v="14"/>
    <x v="1"/>
    <x v="1"/>
    <n v="8849979"/>
    <n v="25451453"/>
    <d v="2022-04-20T14:08:31"/>
    <d v="2022-04-20T14:10:07"/>
    <x v="1"/>
    <s v="THALITA SILVA DOS SANTOS"/>
    <n v="17719"/>
    <s v="SARAH DE SOUSA PEREIRA"/>
    <x v="0"/>
    <s v="CONFIRMOU PRESENÇA NA LOJA"/>
    <s v="ACEITE"/>
    <x v="0"/>
    <m/>
    <m/>
    <n v="14997641245"/>
    <m/>
    <m/>
    <s v="Cacau_CA_06.04"/>
    <n v="165047434464831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1"/>
    <n v="0.59027777777777779"/>
    <d v="1899-12-30T00:04:56"/>
    <x v="4"/>
    <x v="4"/>
    <s v="15"/>
    <x v="1"/>
    <x v="1"/>
    <n v="8850311"/>
    <n v="25451866"/>
    <d v="2022-04-20T14:10:46"/>
    <d v="2022-04-20T14:15:42"/>
    <x v="1"/>
    <s v="THALITA SILVA DOS SANTOS"/>
    <n v="17719"/>
    <s v="SARAH DE SOUSA PEREIRA"/>
    <x v="0"/>
    <s v="CONFIRMOU PRESENÇA NA LOJA"/>
    <s v="ACEITE"/>
    <x v="0"/>
    <m/>
    <m/>
    <n v="15974029172"/>
    <m/>
    <m/>
    <s v="Cacau_CA_06.04"/>
    <n v="165047462565566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1"/>
    <n v="0.60277777777777775"/>
    <d v="1899-12-30T00:05:53"/>
    <x v="5"/>
    <x v="4"/>
    <s v="43"/>
    <x v="6"/>
    <x v="0"/>
    <n v="8852803"/>
    <n v="25450968"/>
    <d v="2022-04-20T14:28:33"/>
    <d v="2022-04-20T14:34:26"/>
    <x v="1"/>
    <s v="JOHN WESLEY PEREIRA PAVAO"/>
    <n v="17284"/>
    <s v="SARAH DE SOUSA PEREIRA"/>
    <x v="0"/>
    <s v="CONFIRMOU PRESENÇA NA LOJA"/>
    <s v="ACEITE"/>
    <x v="0"/>
    <m/>
    <m/>
    <n v="43999262284"/>
    <m/>
    <m/>
    <s v="Cacau_CA_06.04"/>
    <n v="165047569167915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2"/>
    <n v="0.62013888888888891"/>
    <d v="1899-12-30T00:09:43"/>
    <x v="5"/>
    <x v="4"/>
    <s v="15"/>
    <x v="1"/>
    <x v="1"/>
    <n v="8855273"/>
    <n v="25451166"/>
    <d v="2022-04-20T14:53:51"/>
    <d v="2022-04-20T15:03:34"/>
    <x v="1"/>
    <s v="JOHN WESLEY PEREIRA PAVAO"/>
    <n v="17284"/>
    <s v="SARAH DE SOUSA PEREIRA"/>
    <x v="0"/>
    <s v="CONFIRMOU PRESENÇA NA LOJA"/>
    <s v="ACEITE"/>
    <x v="0"/>
    <m/>
    <m/>
    <n v="15991229811"/>
    <m/>
    <m/>
    <s v="Cacau_CA_06.04"/>
    <n v="165047721372812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3"/>
    <n v="0.63194444444444442"/>
    <d v="1899-12-30T00:07:53"/>
    <x v="5"/>
    <x v="4"/>
    <s v="43"/>
    <x v="6"/>
    <x v="0"/>
    <n v="8856480"/>
    <n v="25451318"/>
    <d v="2022-04-20T15:10:00"/>
    <d v="2022-04-20T15:17:53"/>
    <x v="1"/>
    <s v="JOHN WESLEY PEREIRA PAVAO"/>
    <n v="17284"/>
    <s v="SARAH DE SOUSA PEREIRA"/>
    <x v="0"/>
    <s v="CONFIRMOU PRESENÇA NA LOJA"/>
    <s v="ACEITE"/>
    <x v="0"/>
    <m/>
    <m/>
    <n v="43999157807"/>
    <m/>
    <m/>
    <s v="Cacau_CA_06.04"/>
    <n v="165047818577716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3"/>
    <n v="0.64236111111111105"/>
    <d v="1899-12-30T00:04:14"/>
    <x v="5"/>
    <x v="4"/>
    <s v="15"/>
    <x v="1"/>
    <x v="1"/>
    <n v="8858080"/>
    <n v="25451422"/>
    <d v="2022-04-20T15:25:24"/>
    <d v="2022-04-20T15:29:38"/>
    <x v="1"/>
    <s v="JOHN WESLEY PEREIRA PAVAO"/>
    <n v="17284"/>
    <s v="SARAH DE SOUSA PEREIRA"/>
    <x v="0"/>
    <s v="CONFIRMOU PRESENÇA NA LOJA"/>
    <s v="ACEITE"/>
    <x v="0"/>
    <m/>
    <m/>
    <n v="15988065851"/>
    <m/>
    <m/>
    <s v="Cacau_CA_06.04"/>
    <n v="165047911089203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4"/>
    <n v="0.64583333333333337"/>
    <d v="1899-12-30T00:12:46"/>
    <x v="5"/>
    <x v="4"/>
    <s v="15"/>
    <x v="1"/>
    <x v="1"/>
    <n v="8858652"/>
    <n v="25451456"/>
    <d v="2022-04-20T15:30:19"/>
    <d v="2022-04-20T15:43:05"/>
    <x v="1"/>
    <s v="JOHN WESLEY PEREIRA PAVAO"/>
    <n v="17284"/>
    <s v="SARAH DE SOUSA PEREIRA"/>
    <x v="0"/>
    <s v="CONFIRMOU PRESENÇA NA LOJA"/>
    <s v="ACEITE"/>
    <x v="0"/>
    <m/>
    <m/>
    <n v="15991284947"/>
    <m/>
    <m/>
    <s v="Cacau_CA_06.04"/>
    <n v="1650479405933590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5"/>
    <n v="0.68194444444444446"/>
    <d v="1899-12-30T00:01:25"/>
    <x v="5"/>
    <x v="4"/>
    <s v="43"/>
    <x v="6"/>
    <x v="0"/>
    <n v="8864377"/>
    <n v="25451936"/>
    <d v="2022-04-20T16:22:26"/>
    <d v="2022-04-20T16:23:51"/>
    <x v="1"/>
    <s v="JOHN WESLEY PEREIRA PAVAO"/>
    <n v="17284"/>
    <s v="SARAH DE SOUSA PEREIRA"/>
    <x v="0"/>
    <s v="CONFIRMOU PRESENÇA NA LOJA"/>
    <s v="ACEITE"/>
    <x v="0"/>
    <m/>
    <m/>
    <n v="43988404000"/>
    <m/>
    <m/>
    <s v="Cacau_CA_06.04"/>
    <n v="1.65048251813323E+16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6"/>
    <n v="0.70000000000000007"/>
    <d v="1899-12-30T00:02:01"/>
    <x v="5"/>
    <x v="4"/>
    <s v="15"/>
    <x v="1"/>
    <x v="1"/>
    <n v="8866959"/>
    <n v="25452072"/>
    <d v="2022-04-20T16:48:52"/>
    <d v="2022-04-20T16:50:53"/>
    <x v="1"/>
    <s v="JOHN WESLEY PEREIRA PAVAO"/>
    <n v="17284"/>
    <s v="SARAH DE SOUSA PEREIRA"/>
    <x v="0"/>
    <s v="CONFIRMOU PRESENÇA NA LOJA"/>
    <s v="ACEITE"/>
    <x v="0"/>
    <m/>
    <m/>
    <n v="15988381008"/>
    <m/>
    <m/>
    <s v="Cacau_CA_06.04"/>
    <n v="1.65048360914742E+16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6"/>
    <n v="0.70486111111111116"/>
    <d v="1899-12-30T00:04:55"/>
    <x v="5"/>
    <x v="4"/>
    <s v="43"/>
    <x v="6"/>
    <x v="0"/>
    <n v="8867587"/>
    <n v="25451800"/>
    <d v="2022-04-20T16:55:32"/>
    <d v="2022-04-20T17:00:27"/>
    <x v="1"/>
    <s v="JOHN WESLEY PEREIRA PAVAO"/>
    <n v="17284"/>
    <s v="SARAH DE SOUSA PEREIRA"/>
    <x v="0"/>
    <s v="CONFIRMOU PRESENÇA NA LOJA"/>
    <s v="ACEITE"/>
    <x v="0"/>
    <m/>
    <m/>
    <n v="43998057738"/>
    <m/>
    <m/>
    <s v="Cacau_CA_06.04"/>
    <n v="1.65048451415937E+16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7"/>
    <n v="0.71180555555555547"/>
    <d v="1899-12-30T00:15:44"/>
    <x v="5"/>
    <x v="4"/>
    <s v="43"/>
    <x v="6"/>
    <x v="0"/>
    <n v="8868277"/>
    <n v="25452012"/>
    <d v="2022-04-20T17:05:59"/>
    <d v="2022-04-20T17:21:43"/>
    <x v="1"/>
    <s v="JOHN WESLEY PEREIRA PAVAO"/>
    <n v="17284"/>
    <s v="SARAH DE SOUSA PEREIRA"/>
    <x v="0"/>
    <s v="CONFIRMOU PRESENÇA NA LOJA"/>
    <s v="ACEITE"/>
    <x v="0"/>
    <m/>
    <m/>
    <n v="43991291801"/>
    <m/>
    <m/>
    <s v="Cacau_CA_06.04"/>
    <n v="1.65048514816516E+16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9"/>
    <n v="0.75347222222222221"/>
    <d v="1899-12-30T00:03:32"/>
    <x v="5"/>
    <x v="4"/>
    <s v="43"/>
    <x v="6"/>
    <x v="0"/>
    <n v="8873219"/>
    <n v="25451283"/>
    <d v="2022-04-20T18:05:58"/>
    <d v="2022-04-20T18:09:30"/>
    <x v="1"/>
    <s v="JOHN WESLEY PEREIRA PAVAO"/>
    <n v="17284"/>
    <s v="SARAH DE SOUSA PEREIRA"/>
    <x v="0"/>
    <s v="CONFIRMOU PRESENÇA NA LOJA"/>
    <s v="ACEITE"/>
    <x v="0"/>
    <m/>
    <m/>
    <n v="43996180337"/>
    <m/>
    <m/>
    <s v="Cacau_CA_06.04"/>
    <n v="1.6504887471989E+16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9"/>
    <n v="0.7597222222222223"/>
    <d v="1899-12-30T00:11:00"/>
    <x v="5"/>
    <x v="4"/>
    <s v="71"/>
    <x v="12"/>
    <x v="3"/>
    <n v="8873903"/>
    <n v="25451339"/>
    <d v="2022-04-20T18:14:27"/>
    <d v="2022-04-20T18:25:27"/>
    <x v="1"/>
    <s v="JOHN WESLEY PEREIRA PAVAO"/>
    <n v="17284"/>
    <s v="SARAH DE SOUSA PEREIRA"/>
    <x v="0"/>
    <s v="CONFIRMOU PRESENÇA NA LOJA"/>
    <s v="ACEITE"/>
    <x v="0"/>
    <m/>
    <m/>
    <n v="71988065087"/>
    <m/>
    <m/>
    <s v="Cacau_CA_06.04"/>
    <n v="1.65048925020359E+16"/>
    <s v="Preditivo"/>
    <n v="10739"/>
    <s v="CACAU SHOW CA"/>
    <s v="Nã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25"/>
    <m/>
    <m/>
    <x v="6"/>
    <x v="6"/>
    <m/>
    <x v="16"/>
    <x v="5"/>
    <m/>
    <m/>
    <m/>
    <m/>
    <x v="2"/>
    <m/>
    <m/>
    <m/>
    <x v="3"/>
    <m/>
    <m/>
    <x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0EE4B5-E142-43DE-A1C3-86C56E3588C9}" name="Tabela dinâmica4" cacheId="22" applyNumberFormats="0" applyBorderFormats="0" applyFontFormats="0" applyPatternFormats="0" applyAlignmentFormats="0" applyWidthHeightFormats="1" dataCaption="Valores" updatedVersion="7" minRefreshableVersion="5" useAutoFormatting="1" itemPrintTitles="1" createdVersion="6" indent="0" outline="1" outlineData="1" multipleFieldFilters="0" chartFormat="3">
  <location ref="K18:L24" firstHeaderRow="1" firstDataRow="1" firstDataCol="1"/>
  <pivotFields count="75">
    <pivotField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>
      <items count="27"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h="1" x="22"/>
        <item h="1" x="23"/>
        <item h="1" x="24"/>
        <item h="1" x="25"/>
        <item t="default"/>
      </items>
    </pivotField>
    <pivotField showAll="0"/>
    <pivotField showAll="0"/>
    <pivotField showAll="0">
      <items count="8">
        <item x="2"/>
        <item x="0"/>
        <item x="5"/>
        <item x="1"/>
        <item x="4"/>
        <item x="3"/>
        <item x="6"/>
        <item t="default"/>
      </items>
    </pivotField>
    <pivotField showAll="0">
      <items count="8">
        <item x="2"/>
        <item x="3"/>
        <item x="4"/>
        <item x="5"/>
        <item x="0"/>
        <item x="1"/>
        <item h="1" x="6"/>
        <item t="default"/>
      </items>
    </pivotField>
    <pivotField showAll="0"/>
    <pivotField showAll="0">
      <items count="18">
        <item x="7"/>
        <item x="10"/>
        <item x="12"/>
        <item x="9"/>
        <item x="4"/>
        <item x="5"/>
        <item x="15"/>
        <item x="6"/>
        <item x="3"/>
        <item x="14"/>
        <item x="13"/>
        <item x="2"/>
        <item x="0"/>
        <item x="8"/>
        <item x="1"/>
        <item x="11"/>
        <item x="16"/>
        <item t="default"/>
      </items>
    </pivotField>
    <pivotField axis="axisRow" showAll="0">
      <items count="7">
        <item x="4"/>
        <item x="3"/>
        <item x="2"/>
        <item x="1"/>
        <item x="0"/>
        <item h="1" x="5"/>
        <item t="default"/>
      </items>
    </pivotField>
    <pivotField showAll="0"/>
    <pivotField showAll="0"/>
    <pivotField showAll="0"/>
    <pivotField showAll="0"/>
    <pivotField showAll="0">
      <items count="6">
        <item m="1" x="3"/>
        <item m="1" x="4"/>
        <item x="0"/>
        <item x="1"/>
        <item x="2"/>
        <item t="default"/>
      </items>
    </pivotField>
    <pivotField showAll="0"/>
    <pivotField showAll="0"/>
    <pivotField showAll="0"/>
    <pivotField dataField="1" showAll="0">
      <items count="5">
        <item x="0"/>
        <item h="1" x="1"/>
        <item h="1" x="2"/>
        <item h="1" x="3"/>
        <item t="default"/>
      </items>
    </pivotField>
    <pivotField showAll="0"/>
    <pivotField showAll="0"/>
    <pivotField showAll="0">
      <items count="26">
        <item x="17"/>
        <item x="9"/>
        <item x="5"/>
        <item x="0"/>
        <item x="15"/>
        <item x="11"/>
        <item x="16"/>
        <item h="1" m="1" x="21"/>
        <item x="14"/>
        <item h="1" m="1" x="22"/>
        <item x="18"/>
        <item x="7"/>
        <item x="6"/>
        <item h="1" m="1" x="24"/>
        <item x="13"/>
        <item x="19"/>
        <item x="10"/>
        <item h="1" m="1" x="23"/>
        <item x="12"/>
        <item x="2"/>
        <item x="1"/>
        <item x="8"/>
        <item x="3"/>
        <item x="4"/>
        <item h="1"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ntagem de TIPO DE STATUS DO ATENDIMENTO" fld="17" subtotal="count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129" name="Data">
      <autoFilter ref="A1">
        <filterColumn colId="0">
          <customFilters and="1">
            <customFilter operator="greaterThanOrEqual" val="44652"/>
            <customFilter operator="lessThanOrEqual" val="44672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0BEE25-51C4-448F-8C34-1D958EA1CF39}" name="Tabela dinâmica10" cacheId="22" applyNumberFormats="0" applyBorderFormats="0" applyFontFormats="0" applyPatternFormats="0" applyAlignmentFormats="0" applyWidthHeightFormats="1" dataCaption="Valores" updatedVersion="7" minRefreshableVersion="5" useAutoFormatting="1" itemPrintTitles="1" createdVersion="6" indent="0" outline="1" outlineData="1" multipleFieldFilters="0" chartFormat="3">
  <location ref="A2:B9" firstHeaderRow="1" firstDataRow="1" firstDataCol="1"/>
  <pivotFields count="75">
    <pivotField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>
      <items count="27"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h="1" x="22"/>
        <item h="1" x="23"/>
        <item h="1" x="24"/>
        <item h="1" x="25"/>
        <item t="default"/>
      </items>
    </pivotField>
    <pivotField showAll="0"/>
    <pivotField showAll="0"/>
    <pivotField axis="axisRow" showAll="0">
      <items count="8">
        <item x="2"/>
        <item x="0"/>
        <item x="5"/>
        <item x="1"/>
        <item x="4"/>
        <item x="3"/>
        <item x="6"/>
        <item t="default"/>
      </items>
    </pivotField>
    <pivotField showAll="0">
      <items count="8">
        <item x="2"/>
        <item x="3"/>
        <item x="4"/>
        <item x="5"/>
        <item x="0"/>
        <item x="1"/>
        <item h="1" x="6"/>
        <item t="default"/>
      </items>
    </pivotField>
    <pivotField showAll="0"/>
    <pivotField showAll="0">
      <items count="18">
        <item x="7"/>
        <item x="10"/>
        <item x="12"/>
        <item x="9"/>
        <item x="4"/>
        <item x="5"/>
        <item x="15"/>
        <item x="6"/>
        <item x="3"/>
        <item x="14"/>
        <item x="13"/>
        <item x="2"/>
        <item x="0"/>
        <item x="8"/>
        <item x="1"/>
        <item x="11"/>
        <item x="16"/>
        <item t="default"/>
      </items>
    </pivotField>
    <pivotField showAll="0">
      <items count="7">
        <item x="4"/>
        <item x="3"/>
        <item x="2"/>
        <item x="1"/>
        <item x="0"/>
        <item h="1" x="5"/>
        <item t="default"/>
      </items>
    </pivotField>
    <pivotField showAll="0"/>
    <pivotField showAll="0"/>
    <pivotField showAll="0"/>
    <pivotField showAll="0"/>
    <pivotField showAll="0">
      <items count="6">
        <item m="1" x="3"/>
        <item m="1" x="4"/>
        <item x="0"/>
        <item x="1"/>
        <item x="2"/>
        <item t="default"/>
      </items>
    </pivotField>
    <pivotField showAll="0"/>
    <pivotField showAll="0"/>
    <pivotField showAll="0"/>
    <pivotField dataField="1" showAll="0">
      <items count="5">
        <item x="0"/>
        <item h="1" x="1"/>
        <item h="1" x="2"/>
        <item h="1" x="3"/>
        <item t="default"/>
      </items>
    </pivotField>
    <pivotField showAll="0"/>
    <pivotField showAll="0"/>
    <pivotField showAll="0">
      <items count="26">
        <item x="17"/>
        <item x="9"/>
        <item x="5"/>
        <item x="0"/>
        <item x="15"/>
        <item x="11"/>
        <item x="16"/>
        <item h="1" m="1" x="21"/>
        <item x="14"/>
        <item h="1" m="1" x="22"/>
        <item x="18"/>
        <item x="7"/>
        <item x="6"/>
        <item h="1" m="1" x="24"/>
        <item x="13"/>
        <item x="19"/>
        <item x="10"/>
        <item h="1" m="1" x="23"/>
        <item x="12"/>
        <item x="2"/>
        <item x="1"/>
        <item x="8"/>
        <item x="3"/>
        <item x="4"/>
        <item h="1"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ntagem de TIPO DE STATUS DO ATENDIMENTO" fld="17" subtotal="count" baseField="0" baseItem="1209300064"/>
  </dataFields>
  <chartFormats count="7">
    <chartFormat chart="2" format="3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0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4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42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43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" format="44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" format="45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315" name="Data">
      <autoFilter ref="A1">
        <filterColumn colId="0">
          <customFilters and="1">
            <customFilter operator="greaterThanOrEqual" val="44652"/>
            <customFilter operator="lessThanOrEqual" val="44672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BBEA90-9F19-4B73-8352-B3100D32AF61}" name="Tabela dinâmica12" cacheId="22" applyNumberFormats="0" applyBorderFormats="0" applyFontFormats="0" applyPatternFormats="0" applyAlignmentFormats="0" applyWidthHeightFormats="1" dataCaption="Valores" updatedVersion="7" minRefreshableVersion="5" useAutoFormatting="1" itemPrintTitles="1" createdVersion="6" indent="0" outline="1" outlineData="1" multipleFieldFilters="0">
  <location ref="D11:E14" firstHeaderRow="1" firstDataRow="1" firstDataCol="1"/>
  <pivotFields count="75">
    <pivotField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>
      <items count="27"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h="1" x="22"/>
        <item h="1" x="23"/>
        <item h="1" x="24"/>
        <item h="1" x="25"/>
        <item t="default"/>
      </items>
    </pivotField>
    <pivotField showAll="0"/>
    <pivotField dataField="1" showAll="0"/>
    <pivotField showAll="0">
      <items count="8">
        <item x="2"/>
        <item x="0"/>
        <item x="5"/>
        <item x="1"/>
        <item x="4"/>
        <item x="3"/>
        <item x="6"/>
        <item t="default"/>
      </items>
    </pivotField>
    <pivotField showAll="0">
      <items count="8">
        <item x="2"/>
        <item x="3"/>
        <item x="4"/>
        <item x="5"/>
        <item x="0"/>
        <item x="1"/>
        <item h="1" x="6"/>
        <item t="default"/>
      </items>
    </pivotField>
    <pivotField showAll="0"/>
    <pivotField showAll="0">
      <items count="18">
        <item x="7"/>
        <item x="10"/>
        <item x="12"/>
        <item x="9"/>
        <item x="4"/>
        <item x="5"/>
        <item x="15"/>
        <item x="6"/>
        <item x="3"/>
        <item x="14"/>
        <item x="13"/>
        <item x="2"/>
        <item x="0"/>
        <item x="8"/>
        <item x="1"/>
        <item x="11"/>
        <item x="16"/>
        <item t="default"/>
      </items>
    </pivotField>
    <pivotField showAll="0">
      <items count="7">
        <item x="4"/>
        <item x="3"/>
        <item x="2"/>
        <item x="1"/>
        <item x="0"/>
        <item h="1" x="5"/>
        <item t="default"/>
      </items>
    </pivotField>
    <pivotField showAll="0"/>
    <pivotField showAll="0"/>
    <pivotField showAll="0"/>
    <pivotField showAll="0"/>
    <pivotField axis="axisRow" showAll="0">
      <items count="6">
        <item m="1" x="3"/>
        <item m="1" x="4"/>
        <item x="2"/>
        <item x="0"/>
        <item x="1"/>
        <item t="default"/>
      </items>
    </pivotField>
    <pivotField showAll="0"/>
    <pivotField showAll="0"/>
    <pivotField showAll="0"/>
    <pivotField showAll="0">
      <items count="5">
        <item x="0"/>
        <item h="1" x="1"/>
        <item h="1" x="2"/>
        <item h="1" x="3"/>
        <item t="default"/>
      </items>
    </pivotField>
    <pivotField showAll="0"/>
    <pivotField showAll="0"/>
    <pivotField showAll="0">
      <items count="26">
        <item x="17"/>
        <item x="9"/>
        <item x="5"/>
        <item x="0"/>
        <item x="15"/>
        <item x="11"/>
        <item x="16"/>
        <item h="1" m="1" x="21"/>
        <item x="14"/>
        <item h="1" m="1" x="22"/>
        <item x="18"/>
        <item x="7"/>
        <item x="6"/>
        <item h="1" m="1" x="24"/>
        <item x="13"/>
        <item x="19"/>
        <item x="10"/>
        <item h="1" m="1" x="23"/>
        <item x="12"/>
        <item x="2"/>
        <item x="1"/>
        <item x="8"/>
        <item x="3"/>
        <item x="4"/>
        <item h="1"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3">
    <i>
      <x v="3"/>
    </i>
    <i>
      <x v="4"/>
    </i>
    <i t="grand">
      <x/>
    </i>
  </rowItems>
  <colItems count="1">
    <i/>
  </colItems>
  <dataFields count="1">
    <dataField name="Média de TMA" fld="3" subtotal="average" baseField="10" baseItem="0" numFmtId="166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0" type="dateBetween" evalOrder="-1" id="294" name="Data">
      <autoFilter ref="A1">
        <filterColumn colId="0">
          <customFilters and="1">
            <customFilter operator="greaterThanOrEqual" val="44652"/>
            <customFilter operator="lessThanOrEqual" val="44672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644B4D-D17A-40F8-BD42-64D9A92F142D}" name="Tabela dinâmica14" cacheId="22" applyNumberFormats="0" applyBorderFormats="0" applyFontFormats="0" applyPatternFormats="0" applyAlignmentFormats="0" applyWidthHeightFormats="1" dataCaption="Valores" updatedVersion="7" minRefreshableVersion="5" useAutoFormatting="1" itemPrintTitles="1" createdVersion="6" indent="0" outline="1" outlineData="1" multipleFieldFilters="0" chartFormat="3">
  <location ref="A30:B57" firstHeaderRow="1" firstDataRow="1" firstDataCol="1"/>
  <pivotFields count="75">
    <pivotField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axis="axisRow" showAll="0">
      <items count="27"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h="1" x="22"/>
        <item h="1" x="23"/>
        <item h="1" x="24"/>
        <item h="1" x="25"/>
        <item t="default"/>
      </items>
    </pivotField>
    <pivotField showAll="0"/>
    <pivotField showAll="0"/>
    <pivotField showAll="0">
      <items count="8">
        <item x="2"/>
        <item x="0"/>
        <item x="5"/>
        <item x="1"/>
        <item x="4"/>
        <item x="3"/>
        <item x="6"/>
        <item t="default"/>
      </items>
    </pivotField>
    <pivotField showAll="0">
      <items count="8">
        <item x="2"/>
        <item x="3"/>
        <item x="4"/>
        <item x="5"/>
        <item x="0"/>
        <item x="1"/>
        <item h="1" x="6"/>
        <item t="default"/>
      </items>
    </pivotField>
    <pivotField showAll="0"/>
    <pivotField showAll="0">
      <items count="18">
        <item x="7"/>
        <item x="10"/>
        <item x="12"/>
        <item x="9"/>
        <item x="4"/>
        <item x="5"/>
        <item x="15"/>
        <item x="6"/>
        <item x="3"/>
        <item x="14"/>
        <item x="13"/>
        <item x="2"/>
        <item x="0"/>
        <item x="8"/>
        <item x="1"/>
        <item x="11"/>
        <item x="16"/>
        <item t="default"/>
      </items>
    </pivotField>
    <pivotField showAll="0">
      <items count="7">
        <item x="4"/>
        <item x="3"/>
        <item x="2"/>
        <item x="1"/>
        <item x="0"/>
        <item h="1" x="5"/>
        <item t="default"/>
      </items>
    </pivotField>
    <pivotField showAll="0"/>
    <pivotField showAll="0"/>
    <pivotField showAll="0"/>
    <pivotField showAll="0"/>
    <pivotField showAll="0">
      <items count="6">
        <item m="1" x="3"/>
        <item m="1" x="4"/>
        <item x="0"/>
        <item x="1"/>
        <item x="2"/>
        <item t="default"/>
      </items>
    </pivotField>
    <pivotField showAll="0"/>
    <pivotField showAll="0"/>
    <pivotField showAll="0"/>
    <pivotField axis="axisRow" dataField="1" showAll="0">
      <items count="5">
        <item x="0"/>
        <item h="1" x="1"/>
        <item h="1" x="2"/>
        <item h="1" x="3"/>
        <item t="default"/>
      </items>
    </pivotField>
    <pivotField showAll="0"/>
    <pivotField showAll="0"/>
    <pivotField showAll="0">
      <items count="26">
        <item x="17"/>
        <item x="9"/>
        <item x="5"/>
        <item x="0"/>
        <item x="15"/>
        <item x="11"/>
        <item x="16"/>
        <item h="1" m="1" x="21"/>
        <item x="14"/>
        <item h="1" m="1" x="22"/>
        <item x="18"/>
        <item x="7"/>
        <item x="6"/>
        <item h="1" m="1" x="24"/>
        <item x="13"/>
        <item x="19"/>
        <item x="10"/>
        <item h="1" m="1" x="23"/>
        <item x="12"/>
        <item x="2"/>
        <item x="1"/>
        <item x="8"/>
        <item x="3"/>
        <item x="4"/>
        <item h="1"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17"/>
  </rowFields>
  <rowItems count="27">
    <i>
      <x v="9"/>
    </i>
    <i r="1">
      <x/>
    </i>
    <i>
      <x v="10"/>
    </i>
    <i r="1">
      <x/>
    </i>
    <i>
      <x v="11"/>
    </i>
    <i r="1">
      <x/>
    </i>
    <i>
      <x v="12"/>
    </i>
    <i r="1">
      <x/>
    </i>
    <i>
      <x v="13"/>
    </i>
    <i r="1">
      <x/>
    </i>
    <i>
      <x v="14"/>
    </i>
    <i r="1">
      <x/>
    </i>
    <i>
      <x v="15"/>
    </i>
    <i r="1">
      <x/>
    </i>
    <i>
      <x v="16"/>
    </i>
    <i r="1">
      <x/>
    </i>
    <i>
      <x v="17"/>
    </i>
    <i r="1">
      <x/>
    </i>
    <i>
      <x v="18"/>
    </i>
    <i r="1">
      <x/>
    </i>
    <i>
      <x v="19"/>
    </i>
    <i r="1">
      <x/>
    </i>
    <i>
      <x v="20"/>
    </i>
    <i r="1">
      <x/>
    </i>
    <i>
      <x v="21"/>
    </i>
    <i r="1">
      <x/>
    </i>
    <i t="grand">
      <x/>
    </i>
  </rowItems>
  <colItems count="1">
    <i/>
  </colItems>
  <dataFields count="1">
    <dataField name="Status" fld="17" subtotal="count" baseField="0" baseItem="0"/>
  </dataFields>
  <chartFormats count="64">
    <chartFormat chart="1" format="9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97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17" count="1" selected="0">
            <x v="1"/>
          </reference>
        </references>
      </pivotArea>
    </chartFormat>
    <chartFormat chart="1" format="98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17" count="1" selected="0">
            <x v="2"/>
          </reference>
        </references>
      </pivotArea>
    </chartFormat>
    <chartFormat chart="1" format="99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17" count="1" selected="0">
            <x v="1"/>
          </reference>
        </references>
      </pivotArea>
    </chartFormat>
    <chartFormat chart="1" format="100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17" count="1" selected="0">
            <x v="2"/>
          </reference>
        </references>
      </pivotArea>
    </chartFormat>
    <chartFormat chart="1" format="101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17" count="1" selected="0">
            <x v="1"/>
          </reference>
        </references>
      </pivotArea>
    </chartFormat>
    <chartFormat chart="1" format="102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17" count="1" selected="0">
            <x v="2"/>
          </reference>
        </references>
      </pivotArea>
    </chartFormat>
    <chartFormat chart="1" format="103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17" count="1" selected="0">
            <x v="1"/>
          </reference>
        </references>
      </pivotArea>
    </chartFormat>
    <chartFormat chart="1" format="104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17" count="1" selected="0">
            <x v="2"/>
          </reference>
        </references>
      </pivotArea>
    </chartFormat>
    <chartFormat chart="1" format="105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17" count="1" selected="0">
            <x v="1"/>
          </reference>
        </references>
      </pivotArea>
    </chartFormat>
    <chartFormat chart="1" format="106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17" count="1" selected="0">
            <x v="2"/>
          </reference>
        </references>
      </pivotArea>
    </chartFormat>
    <chartFormat chart="1" format="107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17" count="1" selected="0">
            <x v="1"/>
          </reference>
        </references>
      </pivotArea>
    </chartFormat>
    <chartFormat chart="1" format="108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17" count="1" selected="0">
            <x v="2"/>
          </reference>
        </references>
      </pivotArea>
    </chartFormat>
    <chartFormat chart="1" format="109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17" count="1" selected="0">
            <x v="1"/>
          </reference>
        </references>
      </pivotArea>
    </chartFormat>
    <chartFormat chart="1" format="110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17" count="1" selected="0">
            <x v="2"/>
          </reference>
        </references>
      </pivotArea>
    </chartFormat>
    <chartFormat chart="1" format="111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17" count="1" selected="0">
            <x v="1"/>
          </reference>
        </references>
      </pivotArea>
    </chartFormat>
    <chartFormat chart="1" format="112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17" count="1" selected="0">
            <x v="2"/>
          </reference>
        </references>
      </pivotArea>
    </chartFormat>
    <chartFormat chart="1" format="113">
      <pivotArea type="data" outline="0" fieldPosition="0">
        <references count="3">
          <reference field="4294967294" count="1" selected="0">
            <x v="0"/>
          </reference>
          <reference field="1" count="1" selected="0">
            <x v="17"/>
          </reference>
          <reference field="17" count="1" selected="0">
            <x v="1"/>
          </reference>
        </references>
      </pivotArea>
    </chartFormat>
    <chartFormat chart="1" format="114">
      <pivotArea type="data" outline="0" fieldPosition="0">
        <references count="3">
          <reference field="4294967294" count="1" selected="0">
            <x v="0"/>
          </reference>
          <reference field="1" count="1" selected="0">
            <x v="17"/>
          </reference>
          <reference field="17" count="1" selected="0">
            <x v="2"/>
          </reference>
        </references>
      </pivotArea>
    </chartFormat>
    <chartFormat chart="1" format="115">
      <pivotArea type="data" outline="0" fieldPosition="0">
        <references count="3">
          <reference field="4294967294" count="1" selected="0">
            <x v="0"/>
          </reference>
          <reference field="1" count="1" selected="0">
            <x v="18"/>
          </reference>
          <reference field="17" count="1" selected="0">
            <x v="1"/>
          </reference>
        </references>
      </pivotArea>
    </chartFormat>
    <chartFormat chart="1" format="116">
      <pivotArea type="data" outline="0" fieldPosition="0">
        <references count="3">
          <reference field="4294967294" count="1" selected="0">
            <x v="0"/>
          </reference>
          <reference field="1" count="1" selected="0">
            <x v="18"/>
          </reference>
          <reference field="17" count="1" selected="0">
            <x v="2"/>
          </reference>
        </references>
      </pivotArea>
    </chartFormat>
    <chartFormat chart="1" format="117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17" count="1" selected="0">
            <x v="1"/>
          </reference>
        </references>
      </pivotArea>
    </chartFormat>
    <chartFormat chart="1" format="118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17" count="1" selected="0">
            <x v="2"/>
          </reference>
        </references>
      </pivotArea>
    </chartFormat>
    <chartFormat chart="1" format="119">
      <pivotArea type="data" outline="0" fieldPosition="0">
        <references count="3">
          <reference field="4294967294" count="1" selected="0">
            <x v="0"/>
          </reference>
          <reference field="1" count="1" selected="0">
            <x v="20"/>
          </reference>
          <reference field="17" count="1" selected="0">
            <x v="1"/>
          </reference>
        </references>
      </pivotArea>
    </chartFormat>
    <chartFormat chart="2" format="1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21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17" count="1" selected="0">
            <x v="1"/>
          </reference>
        </references>
      </pivotArea>
    </chartFormat>
    <chartFormat chart="2" format="122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17" count="1" selected="0">
            <x v="2"/>
          </reference>
        </references>
      </pivotArea>
    </chartFormat>
    <chartFormat chart="2" format="123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17" count="1" selected="0">
            <x v="1"/>
          </reference>
        </references>
      </pivotArea>
    </chartFormat>
    <chartFormat chart="2" format="124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17" count="1" selected="0">
            <x v="2"/>
          </reference>
        </references>
      </pivotArea>
    </chartFormat>
    <chartFormat chart="2" format="125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17" count="1" selected="0">
            <x v="1"/>
          </reference>
        </references>
      </pivotArea>
    </chartFormat>
    <chartFormat chart="2" format="126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17" count="1" selected="0">
            <x v="2"/>
          </reference>
        </references>
      </pivotArea>
    </chartFormat>
    <chartFormat chart="2" format="127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17" count="1" selected="0">
            <x v="1"/>
          </reference>
        </references>
      </pivotArea>
    </chartFormat>
    <chartFormat chart="2" format="128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17" count="1" selected="0">
            <x v="2"/>
          </reference>
        </references>
      </pivotArea>
    </chartFormat>
    <chartFormat chart="2" format="129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17" count="1" selected="0">
            <x v="1"/>
          </reference>
        </references>
      </pivotArea>
    </chartFormat>
    <chartFormat chart="2" format="130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17" count="1" selected="0">
            <x v="2"/>
          </reference>
        </references>
      </pivotArea>
    </chartFormat>
    <chartFormat chart="2" format="131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17" count="1" selected="0">
            <x v="1"/>
          </reference>
        </references>
      </pivotArea>
    </chartFormat>
    <chartFormat chart="2" format="132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17" count="1" selected="0">
            <x v="2"/>
          </reference>
        </references>
      </pivotArea>
    </chartFormat>
    <chartFormat chart="2" format="133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17" count="1" selected="0">
            <x v="1"/>
          </reference>
        </references>
      </pivotArea>
    </chartFormat>
    <chartFormat chart="2" format="134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17" count="1" selected="0">
            <x v="2"/>
          </reference>
        </references>
      </pivotArea>
    </chartFormat>
    <chartFormat chart="2" format="135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17" count="1" selected="0">
            <x v="1"/>
          </reference>
        </references>
      </pivotArea>
    </chartFormat>
    <chartFormat chart="2" format="136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17" count="1" selected="0">
            <x v="2"/>
          </reference>
        </references>
      </pivotArea>
    </chartFormat>
    <chartFormat chart="2" format="137">
      <pivotArea type="data" outline="0" fieldPosition="0">
        <references count="3">
          <reference field="4294967294" count="1" selected="0">
            <x v="0"/>
          </reference>
          <reference field="1" count="1" selected="0">
            <x v="17"/>
          </reference>
          <reference field="17" count="1" selected="0">
            <x v="1"/>
          </reference>
        </references>
      </pivotArea>
    </chartFormat>
    <chartFormat chart="2" format="138">
      <pivotArea type="data" outline="0" fieldPosition="0">
        <references count="3">
          <reference field="4294967294" count="1" selected="0">
            <x v="0"/>
          </reference>
          <reference field="1" count="1" selected="0">
            <x v="17"/>
          </reference>
          <reference field="17" count="1" selected="0">
            <x v="2"/>
          </reference>
        </references>
      </pivotArea>
    </chartFormat>
    <chartFormat chart="2" format="139">
      <pivotArea type="data" outline="0" fieldPosition="0">
        <references count="3">
          <reference field="4294967294" count="1" selected="0">
            <x v="0"/>
          </reference>
          <reference field="1" count="1" selected="0">
            <x v="18"/>
          </reference>
          <reference field="17" count="1" selected="0">
            <x v="1"/>
          </reference>
        </references>
      </pivotArea>
    </chartFormat>
    <chartFormat chart="2" format="140">
      <pivotArea type="data" outline="0" fieldPosition="0">
        <references count="3">
          <reference field="4294967294" count="1" selected="0">
            <x v="0"/>
          </reference>
          <reference field="1" count="1" selected="0">
            <x v="18"/>
          </reference>
          <reference field="17" count="1" selected="0">
            <x v="2"/>
          </reference>
        </references>
      </pivotArea>
    </chartFormat>
    <chartFormat chart="2" format="141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17" count="1" selected="0">
            <x v="1"/>
          </reference>
        </references>
      </pivotArea>
    </chartFormat>
    <chartFormat chart="2" format="142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17" count="1" selected="0">
            <x v="2"/>
          </reference>
        </references>
      </pivotArea>
    </chartFormat>
    <chartFormat chart="2" format="143">
      <pivotArea type="data" outline="0" fieldPosition="0">
        <references count="3">
          <reference field="4294967294" count="1" selected="0">
            <x v="0"/>
          </reference>
          <reference field="1" count="1" selected="0">
            <x v="20"/>
          </reference>
          <reference field="17" count="1" selected="0">
            <x v="1"/>
          </reference>
        </references>
      </pivotArea>
    </chartFormat>
    <chartFormat chart="2" format="144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17" count="1" selected="0">
            <x v="0"/>
          </reference>
        </references>
      </pivotArea>
    </chartFormat>
    <chartFormat chart="2" format="145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17" count="1" selected="0">
            <x v="0"/>
          </reference>
        </references>
      </pivotArea>
    </chartFormat>
    <chartFormat chart="2" format="146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17" count="1" selected="0">
            <x v="0"/>
          </reference>
        </references>
      </pivotArea>
    </chartFormat>
    <chartFormat chart="2" format="147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17" count="1" selected="0">
            <x v="0"/>
          </reference>
        </references>
      </pivotArea>
    </chartFormat>
    <chartFormat chart="2" format="148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17" count="1" selected="0">
            <x v="0"/>
          </reference>
        </references>
      </pivotArea>
    </chartFormat>
    <chartFormat chart="2" format="149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17" count="1" selected="0">
            <x v="0"/>
          </reference>
        </references>
      </pivotArea>
    </chartFormat>
    <chartFormat chart="2" format="150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17" count="1" selected="0">
            <x v="0"/>
          </reference>
        </references>
      </pivotArea>
    </chartFormat>
    <chartFormat chart="2" format="151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17" count="1" selected="0">
            <x v="0"/>
          </reference>
        </references>
      </pivotArea>
    </chartFormat>
    <chartFormat chart="2" format="152">
      <pivotArea type="data" outline="0" fieldPosition="0">
        <references count="3">
          <reference field="4294967294" count="1" selected="0">
            <x v="0"/>
          </reference>
          <reference field="1" count="1" selected="0">
            <x v="17"/>
          </reference>
          <reference field="17" count="1" selected="0">
            <x v="0"/>
          </reference>
        </references>
      </pivotArea>
    </chartFormat>
    <chartFormat chart="2" format="153">
      <pivotArea type="data" outline="0" fieldPosition="0">
        <references count="3">
          <reference field="4294967294" count="1" selected="0">
            <x v="0"/>
          </reference>
          <reference field="1" count="1" selected="0">
            <x v="18"/>
          </reference>
          <reference field="17" count="1" selected="0">
            <x v="0"/>
          </reference>
        </references>
      </pivotArea>
    </chartFormat>
    <chartFormat chart="2" format="154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17" count="1" selected="0">
            <x v="0"/>
          </reference>
        </references>
      </pivotArea>
    </chartFormat>
    <chartFormat chart="2" format="155">
      <pivotArea type="data" outline="0" fieldPosition="0">
        <references count="3">
          <reference field="4294967294" count="1" selected="0">
            <x v="0"/>
          </reference>
          <reference field="1" count="1" selected="0">
            <x v="20"/>
          </reference>
          <reference field="17" count="1" selected="0">
            <x v="0"/>
          </reference>
        </references>
      </pivotArea>
    </chartFormat>
    <chartFormat chart="2" format="156">
      <pivotArea type="data" outline="0" fieldPosition="0">
        <references count="3">
          <reference field="4294967294" count="1" selected="0">
            <x v="0"/>
          </reference>
          <reference field="1" count="1" selected="0">
            <x v="21"/>
          </reference>
          <reference field="17" count="1" selected="0">
            <x v="0"/>
          </reference>
        </references>
      </pivotArea>
    </chartFormat>
    <chartFormat chart="2" format="157">
      <pivotArea type="data" outline="0" fieldPosition="0">
        <references count="3">
          <reference field="4294967294" count="1" selected="0">
            <x v="0"/>
          </reference>
          <reference field="1" count="1" selected="0">
            <x v="21"/>
          </reference>
          <reference field="17" count="1" selected="0">
            <x v="1"/>
          </reference>
        </references>
      </pivotArea>
    </chartFormat>
    <chartFormat chart="2" format="158">
      <pivotArea type="data" outline="0" fieldPosition="0">
        <references count="3">
          <reference field="4294967294" count="1" selected="0">
            <x v="0"/>
          </reference>
          <reference field="1" count="1" selected="0">
            <x v="20"/>
          </reference>
          <reference field="17" count="1" selected="0">
            <x v="2"/>
          </reference>
        </references>
      </pivotArea>
    </chartFormat>
    <chartFormat chart="2" format="159">
      <pivotArea type="data" outline="0" fieldPosition="0">
        <references count="3">
          <reference field="4294967294" count="1" selected="0">
            <x v="0"/>
          </reference>
          <reference field="1" count="1" selected="0">
            <x v="21"/>
          </reference>
          <reference field="1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299" name="Data">
      <autoFilter ref="A1">
        <filterColumn colId="0">
          <customFilters and="1">
            <customFilter operator="greaterThanOrEqual" val="44652"/>
            <customFilter operator="lessThanOrEqual" val="44672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F67E42-8C87-48A7-BE1D-F8FA632FF666}" name="Tabela dinâmica11" cacheId="22" applyNumberFormats="0" applyBorderFormats="0" applyFontFormats="0" applyPatternFormats="0" applyAlignmentFormats="0" applyWidthHeightFormats="1" dataCaption="Valores" updatedVersion="7" minRefreshableVersion="5" useAutoFormatting="1" itemPrintTitles="1" createdVersion="6" indent="0" outline="1" outlineData="1" multipleFieldFilters="0" chartFormat="3">
  <location ref="D2:E9" firstHeaderRow="1" firstDataRow="1" firstDataCol="1"/>
  <pivotFields count="75">
    <pivotField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>
      <items count="27"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h="1" x="22"/>
        <item h="1" x="23"/>
        <item h="1" x="24"/>
        <item h="1" x="25"/>
        <item t="default"/>
      </items>
    </pivotField>
    <pivotField showAll="0"/>
    <pivotField dataField="1" showAll="0"/>
    <pivotField axis="axisRow" showAll="0">
      <items count="8">
        <item x="2"/>
        <item x="0"/>
        <item x="5"/>
        <item x="1"/>
        <item x="4"/>
        <item x="3"/>
        <item x="6"/>
        <item t="default"/>
      </items>
    </pivotField>
    <pivotField showAll="0">
      <items count="8">
        <item x="2"/>
        <item x="3"/>
        <item x="4"/>
        <item x="5"/>
        <item x="0"/>
        <item x="1"/>
        <item h="1" x="6"/>
        <item t="default"/>
      </items>
    </pivotField>
    <pivotField showAll="0"/>
    <pivotField showAll="0">
      <items count="18">
        <item x="7"/>
        <item x="10"/>
        <item x="12"/>
        <item x="9"/>
        <item x="4"/>
        <item x="5"/>
        <item x="15"/>
        <item x="6"/>
        <item x="3"/>
        <item x="14"/>
        <item x="13"/>
        <item x="2"/>
        <item x="0"/>
        <item x="8"/>
        <item x="1"/>
        <item x="11"/>
        <item x="16"/>
        <item t="default"/>
      </items>
    </pivotField>
    <pivotField showAll="0">
      <items count="7">
        <item x="4"/>
        <item x="3"/>
        <item x="2"/>
        <item x="1"/>
        <item x="0"/>
        <item h="1" x="5"/>
        <item t="default"/>
      </items>
    </pivotField>
    <pivotField showAll="0"/>
    <pivotField showAll="0"/>
    <pivotField showAll="0"/>
    <pivotField showAll="0"/>
    <pivotField showAll="0">
      <items count="6">
        <item m="1" x="3"/>
        <item m="1" x="4"/>
        <item x="0"/>
        <item x="1"/>
        <item x="2"/>
        <item t="default"/>
      </items>
    </pivotField>
    <pivotField showAll="0"/>
    <pivotField showAll="0"/>
    <pivotField showAll="0"/>
    <pivotField showAll="0">
      <items count="5">
        <item x="0"/>
        <item h="1" x="1"/>
        <item h="1" x="2"/>
        <item h="1" x="3"/>
        <item t="default"/>
      </items>
    </pivotField>
    <pivotField showAll="0"/>
    <pivotField showAll="0"/>
    <pivotField showAll="0">
      <items count="26">
        <item x="17"/>
        <item x="9"/>
        <item x="5"/>
        <item x="0"/>
        <item x="15"/>
        <item x="11"/>
        <item x="16"/>
        <item h="1" m="1" x="21"/>
        <item x="14"/>
        <item h="1" m="1" x="22"/>
        <item x="18"/>
        <item x="7"/>
        <item x="6"/>
        <item h="1" m="1" x="24"/>
        <item x="13"/>
        <item x="19"/>
        <item x="10"/>
        <item h="1" m="1" x="23"/>
        <item x="12"/>
        <item x="2"/>
        <item x="1"/>
        <item x="8"/>
        <item x="3"/>
        <item x="4"/>
        <item h="1"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Média de TMA" fld="3" subtotal="average" baseField="4" baseItem="0" numFmtId="166"/>
  </dataFields>
  <formats count="1">
    <format dxfId="5">
      <pivotArea outline="0" collapsedLevelsAreSubtotals="1" fieldPosition="0"/>
    </format>
  </formats>
  <chartFormats count="6"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306" name="Data">
      <autoFilter ref="A1">
        <filterColumn colId="0">
          <customFilters and="1">
            <customFilter operator="greaterThanOrEqual" val="44652"/>
            <customFilter operator="lessThanOrEqual" val="44672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1E9CD0-3A1C-4B58-BE0C-A2ECF82175B0}" name="Tabela dinâmica13" cacheId="22" applyNumberFormats="0" applyBorderFormats="0" applyFontFormats="0" applyPatternFormats="0" applyAlignmentFormats="0" applyWidthHeightFormats="1" dataCaption="Valores" updatedVersion="7" minRefreshableVersion="5" useAutoFormatting="1" itemPrintTitles="1" createdVersion="6" indent="0" outline="1" outlineData="1" multipleFieldFilters="0" chartFormat="3">
  <location ref="D17:E30" firstHeaderRow="1" firstDataRow="1" firstDataCol="1"/>
  <pivotFields count="75">
    <pivotField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>
      <items count="27"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h="1" x="22"/>
        <item h="1" x="23"/>
        <item h="1" x="24"/>
        <item h="1" x="25"/>
        <item t="default"/>
      </items>
    </pivotField>
    <pivotField showAll="0"/>
    <pivotField showAll="0"/>
    <pivotField showAll="0">
      <items count="8">
        <item x="2"/>
        <item x="0"/>
        <item x="5"/>
        <item x="1"/>
        <item x="4"/>
        <item x="3"/>
        <item x="6"/>
        <item t="default"/>
      </items>
    </pivotField>
    <pivotField axis="axisRow" showAll="0">
      <items count="8">
        <item x="2"/>
        <item x="3"/>
        <item x="4"/>
        <item x="5"/>
        <item x="0"/>
        <item x="1"/>
        <item h="1" x="6"/>
        <item t="default"/>
      </items>
    </pivotField>
    <pivotField showAll="0"/>
    <pivotField showAll="0">
      <items count="18">
        <item x="7"/>
        <item x="10"/>
        <item x="12"/>
        <item x="9"/>
        <item x="4"/>
        <item x="5"/>
        <item x="15"/>
        <item x="6"/>
        <item x="3"/>
        <item x="14"/>
        <item x="13"/>
        <item x="2"/>
        <item x="0"/>
        <item x="8"/>
        <item x="1"/>
        <item x="11"/>
        <item x="16"/>
        <item t="default"/>
      </items>
    </pivotField>
    <pivotField showAll="0">
      <items count="7">
        <item x="4"/>
        <item x="3"/>
        <item x="2"/>
        <item x="1"/>
        <item x="0"/>
        <item h="1" x="5"/>
        <item t="default"/>
      </items>
    </pivotField>
    <pivotField showAll="0"/>
    <pivotField showAll="0"/>
    <pivotField showAll="0"/>
    <pivotField showAll="0"/>
    <pivotField showAll="0">
      <items count="6">
        <item m="1" x="3"/>
        <item m="1" x="4"/>
        <item x="0"/>
        <item x="1"/>
        <item x="2"/>
        <item t="default"/>
      </items>
    </pivotField>
    <pivotField showAll="0"/>
    <pivotField showAll="0"/>
    <pivotField showAll="0"/>
    <pivotField axis="axisRow" dataField="1" showAll="0">
      <items count="5">
        <item x="0"/>
        <item h="1" x="1"/>
        <item h="1" x="2"/>
        <item h="1" x="3"/>
        <item t="default"/>
      </items>
    </pivotField>
    <pivotField showAll="0"/>
    <pivotField showAll="0"/>
    <pivotField showAll="0">
      <items count="26">
        <item x="17"/>
        <item x="9"/>
        <item x="5"/>
        <item x="0"/>
        <item x="15"/>
        <item x="11"/>
        <item x="16"/>
        <item h="1" m="1" x="21"/>
        <item x="14"/>
        <item h="1" m="1" x="22"/>
        <item x="18"/>
        <item x="7"/>
        <item x="6"/>
        <item h="1" m="1" x="24"/>
        <item x="13"/>
        <item x="19"/>
        <item x="10"/>
        <item h="1" m="1" x="23"/>
        <item x="12"/>
        <item x="2"/>
        <item x="1"/>
        <item x="8"/>
        <item x="3"/>
        <item x="4"/>
        <item h="1"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5"/>
    <field x="17"/>
  </rowFields>
  <rowItems count="13">
    <i>
      <x/>
    </i>
    <i r="1">
      <x/>
    </i>
    <i>
      <x v="1"/>
    </i>
    <i r="1">
      <x/>
    </i>
    <i>
      <x v="2"/>
    </i>
    <i r="1">
      <x/>
    </i>
    <i>
      <x v="3"/>
    </i>
    <i r="1">
      <x/>
    </i>
    <i>
      <x v="4"/>
    </i>
    <i r="1">
      <x/>
    </i>
    <i>
      <x v="5"/>
    </i>
    <i r="1">
      <x/>
    </i>
    <i t="grand">
      <x/>
    </i>
  </rowItems>
  <colItems count="1">
    <i/>
  </colItems>
  <dataFields count="1">
    <dataField name="Status" fld="17" subtotal="count" baseField="0" baseItem="0"/>
  </dataFields>
  <chartFormats count="19">
    <chartFormat chart="2" format="9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"/>
          </reference>
        </references>
      </pivotArea>
    </chartFormat>
    <chartFormat chart="2" format="10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"/>
          </reference>
        </references>
      </pivotArea>
    </chartFormat>
    <chartFormat chart="2" format="10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"/>
          </reference>
        </references>
      </pivotArea>
    </chartFormat>
    <chartFormat chart="2" format="10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"/>
          </reference>
        </references>
      </pivotArea>
    </chartFormat>
    <chartFormat chart="2" format="10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"/>
          </reference>
        </references>
      </pivotArea>
    </chartFormat>
    <chartFormat chart="2" format="10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"/>
          </reference>
        </references>
      </pivotArea>
    </chartFormat>
    <chartFormat chart="2" format="10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"/>
          </reference>
        </references>
      </pivotArea>
    </chartFormat>
    <chartFormat chart="2" format="10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"/>
          </reference>
        </references>
      </pivotArea>
    </chartFormat>
    <chartFormat chart="2" format="107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7" count="1" selected="0">
            <x v="1"/>
          </reference>
        </references>
      </pivotArea>
    </chartFormat>
    <chartFormat chart="2" format="108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7" count="1" selected="0">
            <x v="2"/>
          </reference>
        </references>
      </pivotArea>
    </chartFormat>
    <chartFormat chart="2" format="109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17" count="1" selected="0">
            <x v="1"/>
          </reference>
        </references>
      </pivotArea>
    </chartFormat>
    <chartFormat chart="2" format="110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17" count="1" selected="0">
            <x v="2"/>
          </reference>
        </references>
      </pivotArea>
    </chartFormat>
    <chartFormat chart="2" format="11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0"/>
          </reference>
        </references>
      </pivotArea>
    </chartFormat>
    <chartFormat chart="2" format="11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0"/>
          </reference>
        </references>
      </pivotArea>
    </chartFormat>
    <chartFormat chart="2" format="11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0"/>
          </reference>
        </references>
      </pivotArea>
    </chartFormat>
    <chartFormat chart="2" format="11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0"/>
          </reference>
        </references>
      </pivotArea>
    </chartFormat>
    <chartFormat chart="2" format="115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7" count="1" selected="0">
            <x v="0"/>
          </reference>
        </references>
      </pivotArea>
    </chartFormat>
    <chartFormat chart="2" format="116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1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302" name="Data">
      <autoFilter ref="A1">
        <filterColumn colId="0">
          <customFilters and="1">
            <customFilter operator="greaterThanOrEqual" val="44652"/>
            <customFilter operator="lessThanOrEqual" val="44672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65D887-BC48-46D9-B450-E95D3180BFEA}" name="Tabela dinâmica3" cacheId="22" applyNumberFormats="0" applyBorderFormats="0" applyFontFormats="0" applyPatternFormats="0" applyAlignmentFormats="0" applyWidthHeightFormats="1" dataCaption="Valores" updatedVersion="7" minRefreshableVersion="5" useAutoFormatting="1" itemPrintTitles="1" createdVersion="6" indent="0" outline="1" outlineData="1" multipleFieldFilters="0" chartFormat="3">
  <location ref="G31:H33" firstHeaderRow="1" firstDataRow="1" firstDataCol="1"/>
  <pivotFields count="75">
    <pivotField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>
      <items count="27"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h="1" x="22"/>
        <item h="1" x="23"/>
        <item h="1" x="24"/>
        <item h="1" x="25"/>
        <item t="default"/>
      </items>
    </pivotField>
    <pivotField showAll="0"/>
    <pivotField showAll="0"/>
    <pivotField showAll="0">
      <items count="8">
        <item x="2"/>
        <item x="0"/>
        <item x="5"/>
        <item x="1"/>
        <item x="4"/>
        <item x="3"/>
        <item x="6"/>
        <item t="default"/>
      </items>
    </pivotField>
    <pivotField showAll="0">
      <items count="8">
        <item x="2"/>
        <item x="3"/>
        <item x="4"/>
        <item x="5"/>
        <item x="0"/>
        <item x="1"/>
        <item h="1" x="6"/>
        <item t="default"/>
      </items>
    </pivotField>
    <pivotField showAll="0"/>
    <pivotField showAll="0">
      <items count="18">
        <item x="7"/>
        <item x="10"/>
        <item x="12"/>
        <item x="9"/>
        <item x="4"/>
        <item x="5"/>
        <item x="15"/>
        <item x="6"/>
        <item x="3"/>
        <item x="14"/>
        <item x="13"/>
        <item x="2"/>
        <item x="0"/>
        <item x="8"/>
        <item x="1"/>
        <item x="11"/>
        <item x="16"/>
        <item t="default"/>
      </items>
    </pivotField>
    <pivotField showAll="0">
      <items count="7">
        <item x="4"/>
        <item x="3"/>
        <item x="2"/>
        <item x="1"/>
        <item x="0"/>
        <item h="1" x="5"/>
        <item t="default"/>
      </items>
    </pivotField>
    <pivotField showAll="0"/>
    <pivotField showAll="0"/>
    <pivotField showAll="0"/>
    <pivotField showAll="0"/>
    <pivotField showAll="0">
      <items count="6">
        <item m="1" x="3"/>
        <item m="1" x="4"/>
        <item x="0"/>
        <item x="1"/>
        <item x="2"/>
        <item t="default"/>
      </items>
    </pivotField>
    <pivotField showAll="0"/>
    <pivotField showAll="0"/>
    <pivotField showAll="0"/>
    <pivotField showAll="0">
      <items count="5">
        <item x="0"/>
        <item h="1" x="1"/>
        <item h="1" x="2"/>
        <item h="1" x="3"/>
        <item t="default"/>
      </items>
    </pivotField>
    <pivotField showAll="0"/>
    <pivotField showAll="0"/>
    <pivotField axis="axisRow" dataField="1" showAll="0">
      <items count="26">
        <item x="17"/>
        <item x="9"/>
        <item x="5"/>
        <item x="0"/>
        <item x="15"/>
        <item x="11"/>
        <item x="16"/>
        <item h="1" m="1" x="21"/>
        <item x="14"/>
        <item h="1" m="1" x="22"/>
        <item x="18"/>
        <item x="7"/>
        <item x="6"/>
        <item h="1" m="1" x="24"/>
        <item x="13"/>
        <item x="19"/>
        <item x="10"/>
        <item h="1" m="1" x="23"/>
        <item x="12"/>
        <item x="2"/>
        <item x="1"/>
        <item x="8"/>
        <item x="3"/>
        <item x="4"/>
        <item h="1"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0"/>
  </rowFields>
  <rowItems count="2">
    <i>
      <x v="3"/>
    </i>
    <i t="grand">
      <x/>
    </i>
  </rowItems>
  <colItems count="1">
    <i/>
  </colItems>
  <dataFields count="1">
    <dataField name="Contagem de STATUS DA OFERTA" fld="20" subtotal="count" baseField="0" baseItem="556297692"/>
  </dataFields>
  <chartFormats count="22">
    <chartFormat chart="2" format="5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0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2" format="61">
      <pivotArea type="data" outline="0" fieldPosition="0">
        <references count="2">
          <reference field="4294967294" count="1" selected="0">
            <x v="0"/>
          </reference>
          <reference field="20" count="1" selected="0">
            <x v="4"/>
          </reference>
        </references>
      </pivotArea>
    </chartFormat>
    <chartFormat chart="2" format="62">
      <pivotArea type="data" outline="0" fieldPosition="0">
        <references count="2">
          <reference field="4294967294" count="1" selected="0">
            <x v="0"/>
          </reference>
          <reference field="20" count="1" selected="0">
            <x v="5"/>
          </reference>
        </references>
      </pivotArea>
    </chartFormat>
    <chartFormat chart="2" format="63">
      <pivotArea type="data" outline="0" fieldPosition="0">
        <references count="2">
          <reference field="4294967294" count="1" selected="0">
            <x v="0"/>
          </reference>
          <reference field="20" count="1" selected="0">
            <x v="6"/>
          </reference>
        </references>
      </pivotArea>
    </chartFormat>
    <chartFormat chart="2" format="64">
      <pivotArea type="data" outline="0" fieldPosition="0">
        <references count="2">
          <reference field="4294967294" count="1" selected="0">
            <x v="0"/>
          </reference>
          <reference field="20" count="1" selected="0">
            <x v="10"/>
          </reference>
        </references>
      </pivotArea>
    </chartFormat>
    <chartFormat chart="2" format="65">
      <pivotArea type="data" outline="0" fieldPosition="0">
        <references count="2">
          <reference field="4294967294" count="1" selected="0">
            <x v="0"/>
          </reference>
          <reference field="20" count="1" selected="0">
            <x v="11"/>
          </reference>
        </references>
      </pivotArea>
    </chartFormat>
    <chartFormat chart="2" format="66">
      <pivotArea type="data" outline="0" fieldPosition="0">
        <references count="2">
          <reference field="4294967294" count="1" selected="0">
            <x v="0"/>
          </reference>
          <reference field="20" count="1" selected="0">
            <x v="12"/>
          </reference>
        </references>
      </pivotArea>
    </chartFormat>
    <chartFormat chart="2" format="67">
      <pivotArea type="data" outline="0" fieldPosition="0">
        <references count="2">
          <reference field="4294967294" count="1" selected="0">
            <x v="0"/>
          </reference>
          <reference field="20" count="1" selected="0">
            <x v="18"/>
          </reference>
        </references>
      </pivotArea>
    </chartFormat>
    <chartFormat chart="2" format="68">
      <pivotArea type="data" outline="0" fieldPosition="0">
        <references count="2">
          <reference field="4294967294" count="1" selected="0">
            <x v="0"/>
          </reference>
          <reference field="20" count="1" selected="0">
            <x v="21"/>
          </reference>
        </references>
      </pivotArea>
    </chartFormat>
    <chartFormat chart="2" format="69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2" format="70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2" format="7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  <chartFormat chart="2" format="72">
      <pivotArea type="data" outline="0" fieldPosition="0">
        <references count="2">
          <reference field="4294967294" count="1" selected="0">
            <x v="0"/>
          </reference>
          <reference field="20" count="1" selected="0">
            <x v="8"/>
          </reference>
        </references>
      </pivotArea>
    </chartFormat>
    <chartFormat chart="2" format="73">
      <pivotArea type="data" outline="0" fieldPosition="0">
        <references count="2">
          <reference field="4294967294" count="1" selected="0">
            <x v="0"/>
          </reference>
          <reference field="20" count="1" selected="0">
            <x v="13"/>
          </reference>
        </references>
      </pivotArea>
    </chartFormat>
    <chartFormat chart="2" format="74">
      <pivotArea type="data" outline="0" fieldPosition="0">
        <references count="2">
          <reference field="4294967294" count="1" selected="0">
            <x v="0"/>
          </reference>
          <reference field="20" count="1" selected="0">
            <x v="14"/>
          </reference>
        </references>
      </pivotArea>
    </chartFormat>
    <chartFormat chart="2" format="75">
      <pivotArea type="data" outline="0" fieldPosition="0">
        <references count="2">
          <reference field="4294967294" count="1" selected="0">
            <x v="0"/>
          </reference>
          <reference field="20" count="1" selected="0">
            <x v="15"/>
          </reference>
        </references>
      </pivotArea>
    </chartFormat>
    <chartFormat chart="2" format="76">
      <pivotArea type="data" outline="0" fieldPosition="0">
        <references count="2">
          <reference field="4294967294" count="1" selected="0">
            <x v="0"/>
          </reference>
          <reference field="20" count="1" selected="0">
            <x v="16"/>
          </reference>
        </references>
      </pivotArea>
    </chartFormat>
    <chartFormat chart="2" format="77">
      <pivotArea type="data" outline="0" fieldPosition="0">
        <references count="2">
          <reference field="4294967294" count="1" selected="0">
            <x v="0"/>
          </reference>
          <reference field="20" count="1" selected="0">
            <x v="19"/>
          </reference>
        </references>
      </pivotArea>
    </chartFormat>
    <chartFormat chart="2" format="78">
      <pivotArea type="data" outline="0" fieldPosition="0">
        <references count="2">
          <reference field="4294967294" count="1" selected="0">
            <x v="0"/>
          </reference>
          <reference field="20" count="1" selected="0">
            <x v="20"/>
          </reference>
        </references>
      </pivotArea>
    </chartFormat>
    <chartFormat chart="2" format="79">
      <pivotArea type="data" outline="0" fieldPosition="0">
        <references count="2">
          <reference field="4294967294" count="1" selected="0">
            <x v="0"/>
          </reference>
          <reference field="20" count="1" selected="0">
            <x v="22"/>
          </reference>
        </references>
      </pivotArea>
    </chartFormat>
    <chartFormat chart="2" format="80">
      <pivotArea type="data" outline="0" fieldPosition="0">
        <references count="2">
          <reference field="4294967294" count="1" selected="0">
            <x v="0"/>
          </reference>
          <reference field="20" count="1" selected="0">
            <x v="2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174" name="Data">
      <autoFilter ref="A1">
        <filterColumn colId="0">
          <customFilters and="1">
            <customFilter operator="greaterThanOrEqual" val="44652"/>
            <customFilter operator="lessThanOrEqual" val="44672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CAMPANHA" xr10:uid="{8C990455-C94D-47C5-9EAB-9E341D2FD53B}" sourceName="CAMPANHA">
  <pivotTables>
    <pivotTable tabId="2" name="Tabela dinâmica12"/>
    <pivotTable tabId="2" name="Tabela dinâmica11"/>
    <pivotTable tabId="2" name="Tabela dinâmica13"/>
    <pivotTable tabId="2" name="Tabela dinâmica10"/>
    <pivotTable tabId="2" name="Tabela dinâmica14"/>
    <pivotTable tabId="2" name="Tabela dinâmica3"/>
    <pivotTable tabId="2" name="Tabela dinâmica4"/>
  </pivotTables>
  <data>
    <tabular pivotCacheId="476544747">
      <items count="5">
        <i x="0" s="1"/>
        <i x="1" s="1"/>
        <i x="3" s="1" nd="1"/>
        <i x="4" s="1" nd="1"/>
        <i x="2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Operador" xr10:uid="{5788FA38-A247-4F24-BB60-D27B32BBE147}" sourceName="Operador">
  <pivotTables>
    <pivotTable tabId="2" name="Tabela dinâmica11"/>
    <pivotTable tabId="2" name="Tabela dinâmica12"/>
    <pivotTable tabId="2" name="Tabela dinâmica13"/>
    <pivotTable tabId="2" name="Tabela dinâmica14"/>
    <pivotTable tabId="2" name="Tabela dinâmica10"/>
    <pivotTable tabId="2" name="Tabela dinâmica3"/>
    <pivotTable tabId="2" name="Tabela dinâmica4"/>
  </pivotTables>
  <data>
    <tabular pivotCacheId="476544747">
      <items count="7">
        <i x="2" s="1"/>
        <i x="0" s="1"/>
        <i x="5" s="1"/>
        <i x="1" s="1"/>
        <i x="4" s="1"/>
        <i x="3" s="1"/>
        <i x="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TIPO_DE_STATUS_DO_ATENDIMENTO" xr10:uid="{59B20B60-9DCB-460F-9B5C-90FEBEDD9370}" sourceName="TIPO DE STATUS DO ATENDIMENTO">
  <pivotTables>
    <pivotTable tabId="2" name="Tabela dinâmica13"/>
    <pivotTable tabId="2" name="Tabela dinâmica11"/>
    <pivotTable tabId="2" name="Tabela dinâmica12"/>
    <pivotTable tabId="2" name="Tabela dinâmica10"/>
    <pivotTable tabId="2" name="Tabela dinâmica14"/>
    <pivotTable tabId="2" name="Tabela dinâmica3"/>
    <pivotTable tabId="2" name="Tabela dinâmica4"/>
  </pivotTables>
  <data>
    <tabular pivotCacheId="476544747">
      <items count="4">
        <i x="0" s="1"/>
        <i x="1"/>
        <i x="2"/>
        <i x="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Dia_da_Semana" xr10:uid="{9DDBF515-878B-4FFC-A486-F6DBF1236979}" sourceName="Dia da Semana">
  <pivotTables>
    <pivotTable tabId="2" name="Tabela dinâmica13"/>
    <pivotTable tabId="2" name="Tabela dinâmica12"/>
    <pivotTable tabId="2" name="Tabela dinâmica11"/>
    <pivotTable tabId="2" name="Tabela dinâmica10"/>
    <pivotTable tabId="2" name="Tabela dinâmica14"/>
    <pivotTable tabId="2" name="Tabela dinâmica3"/>
    <pivotTable tabId="2" name="Tabela dinâmica4"/>
  </pivotTables>
  <data>
    <tabular pivotCacheId="476544747">
      <items count="7">
        <i x="2" s="1"/>
        <i x="3" s="1"/>
        <i x="4" s="1"/>
        <i x="5" s="1"/>
        <i x="0" s="1"/>
        <i x="1" s="1"/>
        <i x="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STATUS_DA_OFERTA" xr10:uid="{AAB1C11A-BB6A-43F8-A22D-A974D01B3E64}" sourceName="STATUS DA OFERTA">
  <pivotTables>
    <pivotTable tabId="2" name="Tabela dinâmica13"/>
    <pivotTable tabId="2" name="Tabela dinâmica10"/>
    <pivotTable tabId="2" name="Tabela dinâmica14"/>
    <pivotTable tabId="2" name="Tabela dinâmica11"/>
    <pivotTable tabId="2" name="Tabela dinâmica12"/>
    <pivotTable tabId="2" name="Tabela dinâmica3"/>
    <pivotTable tabId="2" name="Tabela dinâmica4"/>
  </pivotTables>
  <data>
    <tabular pivotCacheId="476544747">
      <items count="25">
        <i x="0" s="1"/>
        <i x="17" s="1" nd="1"/>
        <i x="9" s="1" nd="1"/>
        <i x="5" s="1" nd="1"/>
        <i x="15" s="1" nd="1"/>
        <i x="11" s="1" nd="1"/>
        <i x="16" s="1" nd="1"/>
        <i x="21" nd="1"/>
        <i x="14" s="1" nd="1"/>
        <i x="22" nd="1"/>
        <i x="18" s="1" nd="1"/>
        <i x="7" s="1" nd="1"/>
        <i x="6" s="1" nd="1"/>
        <i x="24" nd="1"/>
        <i x="13" s="1" nd="1"/>
        <i x="19" s="1" nd="1"/>
        <i x="10" s="1" nd="1"/>
        <i x="23" nd="1"/>
        <i x="12" s="1" nd="1"/>
        <i x="2" s="1" nd="1"/>
        <i x="1" s="1" nd="1"/>
        <i x="8" s="1" nd="1"/>
        <i x="3" s="1" nd="1"/>
        <i x="4" s="1" nd="1"/>
        <i x="20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Regional" xr10:uid="{B61747CC-A91E-46D0-A86B-F1BA0FE366FE}" sourceName="Regional">
  <pivotTables>
    <pivotTable tabId="2" name="Tabela dinâmica3"/>
    <pivotTable tabId="2" name="Tabela dinâmica11"/>
    <pivotTable tabId="2" name="Tabela dinâmica12"/>
    <pivotTable tabId="2" name="Tabela dinâmica13"/>
    <pivotTable tabId="2" name="Tabela dinâmica10"/>
    <pivotTable tabId="2" name="Tabela dinâmica14"/>
    <pivotTable tabId="2" name="Tabela dinâmica4"/>
  </pivotTables>
  <data>
    <tabular pivotCacheId="476544747">
      <items count="6">
        <i x="4" s="1"/>
        <i x="3" s="1"/>
        <i x="2" s="1"/>
        <i x="1" s="1"/>
        <i x="0" s="1"/>
        <i x="5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Estado" xr10:uid="{6CFEC8D2-532E-454C-BFC9-7366C5348B9D}" sourceName="Estado">
  <pivotTables>
    <pivotTable tabId="2" name="Tabela dinâmica11"/>
    <pivotTable tabId="2" name="Tabela dinâmica12"/>
    <pivotTable tabId="2" name="Tabela dinâmica10"/>
    <pivotTable tabId="2" name="Tabela dinâmica13"/>
    <pivotTable tabId="2" name="Tabela dinâmica3"/>
    <pivotTable tabId="2" name="Tabela dinâmica14"/>
    <pivotTable tabId="2" name="Tabela dinâmica4"/>
  </pivotTables>
  <data>
    <tabular pivotCacheId="476544747">
      <items count="17">
        <i x="7" s="1"/>
        <i x="10" s="1"/>
        <i x="12" s="1"/>
        <i x="9" s="1"/>
        <i x="4" s="1"/>
        <i x="6" s="1"/>
        <i x="3" s="1"/>
        <i x="2" s="1"/>
        <i x="0" s="1"/>
        <i x="8" s="1"/>
        <i x="1" s="1"/>
        <i x="11" s="1"/>
        <i x="5" s="1" nd="1"/>
        <i x="15" s="1" nd="1"/>
        <i x="14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Horário" xr10:uid="{239AE697-5A9A-4917-9792-FE32BC72D960}" sourceName="Horário">
  <pivotTables>
    <pivotTable tabId="2" name="Tabela dinâmica14"/>
    <pivotTable tabId="2" name="Tabela dinâmica11"/>
    <pivotTable tabId="2" name="Tabela dinâmica12"/>
    <pivotTable tabId="2" name="Tabela dinâmica10"/>
    <pivotTable tabId="2" name="Tabela dinâmica13"/>
    <pivotTable tabId="2" name="Tabela dinâmica3"/>
    <pivotTable tabId="2" name="Tabela dinâmica4"/>
  </pivotTables>
  <data>
    <tabular pivotCacheId="476544747" customListSort="0" showMissing="0">
      <items count="26">
        <i x="9" s="1"/>
        <i x="10" s="1"/>
        <i x="11" s="1"/>
        <i x="12" s="1"/>
        <i x="13" s="1"/>
        <i x="14" s="1"/>
        <i x="15" s="1"/>
        <i x="16" s="1"/>
        <i x="17" s="1"/>
        <i x="18" s="1"/>
        <i x="19" s="1"/>
        <i x="20" s="1"/>
        <i x="21" s="1"/>
        <i x="0" nd="1"/>
        <i x="25" nd="1"/>
        <i x="1" nd="1"/>
        <i x="2" nd="1"/>
        <i x="3" nd="1"/>
        <i x="4" nd="1"/>
        <i x="5" nd="1"/>
        <i x="6" nd="1"/>
        <i x="7" nd="1"/>
        <i x="8" nd="1"/>
        <i x="22" nd="1"/>
        <i x="23" nd="1"/>
        <i x="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MPANHA 1" xr10:uid="{CF67E735-01C7-4D2F-AB42-092CB3AD2209}" cache="SegmentaçãodeDados_CAMPANHA" caption="Operação" columnCount="2" style="SlicerStyleLight2 2" rowHeight="241300"/>
  <slicer name="Operador 1" xr10:uid="{C94D7480-3A65-4D8E-B424-EED5BED5BC50}" cache="SegmentaçãodeDados_Operador" caption="Operador(a)" columnCount="3" style="SlicerStyleLight2 2" rowHeight="241300"/>
  <slicer name="TIPO DE STATUS DO ATENDIMENTO 1" xr10:uid="{22B34FBE-D5AE-438A-A836-72F1294226A2}" cache="SegmentaçãodeDados_TIPO_DE_STATUS_DO_ATENDIMENTO" caption="Grupo Tabulação" columnCount="2" style="SlicerStyleLight2 2" rowHeight="241300"/>
  <slicer name="Dia da Semana 1" xr10:uid="{757184C0-705A-4AED-B4C4-5474AD9011BC}" cache="SegmentaçãodeDados_Dia_da_Semana" caption="Dia da Semana" columnCount="3" style="SlicerStyleLight2 2" rowHeight="241300"/>
  <slicer name="Tabulações" xr10:uid="{A71B3B4D-9A1A-46B2-86F6-EF13FF1EC42F}" cache="SegmentaçãodeDados_STATUS_DA_OFERTA" caption="Tabulações" style="SlicerStyleLight2 2" rowHeight="241300"/>
  <slicer name="Regional" xr10:uid="{740B6D1F-30A7-47D7-A303-5E4AA16A67A4}" cache="SegmentaçãodeDados_Regional" caption="Regional" columnCount="3" style="SlicerStyleLight2 2" rowHeight="241300"/>
  <slicer name="Estado" xr10:uid="{3296AD22-815D-4017-9434-B29CFD9509B1}" cache="SegmentaçãodeDados_Estado" caption="Estados" columnCount="3" style="SlicerStyleLight2 2" rowHeight="241300"/>
  <slicer name="Horário" xr10:uid="{886E089F-00D2-4247-9B1E-AE554CC7C80A}" cache="SegmentaçãodeDados_Horário" caption="Horário" columnCount="3" style="SlicerStyleLight2 2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MPANHA" xr10:uid="{F732A343-A12A-423C-A889-39FEBCFC6901}" cache="SegmentaçãodeDados_CAMPANHA" caption="CAMPANHA" rowHeight="241300"/>
  <slicer name="Operador" xr10:uid="{6EA47188-CFD1-4208-9FDD-531EA0E0D8AF}" cache="SegmentaçãodeDados_Operador" caption="Operador" rowHeight="241300"/>
  <slicer name="TIPO DE STATUS DO ATENDIMENTO" xr10:uid="{38993F6C-E453-4D07-93E5-A8AA7126D878}" cache="SegmentaçãodeDados_TIPO_DE_STATUS_DO_ATENDIMENTO" caption="TIPO DE STATUS DO ATENDIMENTO" rowHeight="241300"/>
  <slicer name="Dia da Semana" xr10:uid="{31AC5A4A-7A52-48D1-9235-C6A0FB946F69}" cache="SegmentaçãodeDados_Dia_da_Semana" caption="Dia da Semana" rowHeight="241300"/>
</slicer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Data" xr10:uid="{03672A11-8D54-4498-80FA-11C17FCA66EA}" sourceName="Data">
  <pivotTables>
    <pivotTable tabId="2" name="Tabela dinâmica10"/>
    <pivotTable tabId="2" name="Tabela dinâmica11"/>
    <pivotTable tabId="2" name="Tabela dinâmica13"/>
    <pivotTable tabId="2" name="Tabela dinâmica14"/>
    <pivotTable tabId="2" name="Tabela dinâmica12"/>
    <pivotTable tabId="2" name="Tabela dinâmica3"/>
    <pivotTable tabId="2" name="Tabela dinâmica4"/>
  </pivotTables>
  <state minimalRefreshVersion="6" lastRefreshVersion="6" pivotCacheId="476544747" filterType="dateBetween">
    <selection startDate="2022-04-01T00:00:00" endDate="2022-04-21T00:00:00"/>
    <bounds startDate="2022-01-01T00:00:00" endDate="2023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a" xr10:uid="{84968059-1CE8-4D1D-8345-968BBF73E645}" cache="NativeTimeline_Data" caption="Data" level="3" selectionLevel="3" scrollPosition="2022-04-20T00:00:00" style="TimeSlicerStyleDark2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microsoft.com/office/2007/relationships/slicer" Target="../slicers/slicer2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79998168889431442"/>
  </sheetPr>
  <dimension ref="A1:XFC1048576"/>
  <sheetViews>
    <sheetView showGridLines="0" showRowColHeaders="0" tabSelected="1" zoomScale="80" zoomScaleNormal="80" workbookViewId="0">
      <pane xSplit="2" ySplit="8" topLeftCell="C9" activePane="bottomRight" state="frozen"/>
      <selection pane="topRight" activeCell="C1" sqref="C1"/>
      <selection pane="bottomLeft" activeCell="A9" sqref="A9"/>
      <selection pane="bottomRight" activeCell="A1048576" sqref="A1048576:XFD1048576"/>
    </sheetView>
  </sheetViews>
  <sheetFormatPr defaultColWidth="9.140625" defaultRowHeight="15" zeroHeight="1" x14ac:dyDescent="0.25"/>
  <cols>
    <col min="1" max="1" width="27.42578125" customWidth="1"/>
    <col min="2" max="2" width="18.140625" customWidth="1"/>
    <col min="3" max="3" width="27.7109375" customWidth="1"/>
    <col min="4" max="16" width="9.140625" customWidth="1"/>
    <col min="17" max="17" width="39.140625" customWidth="1"/>
    <col min="18" max="19" width="9.140625" customWidth="1"/>
    <col min="20" max="20" width="11.28515625" customWidth="1"/>
    <col min="21" max="21" width="9.140625" hidden="1" customWidth="1"/>
    <col min="22" max="16383" width="0" hidden="1" customWidth="1"/>
    <col min="16384" max="16384" width="0.42578125" hidden="1" customWidth="1"/>
  </cols>
  <sheetData>
    <row r="1" x14ac:dyDescent="0.25"/>
    <row r="2" x14ac:dyDescent="0.25"/>
    <row r="3" x14ac:dyDescent="0.25"/>
    <row r="4" x14ac:dyDescent="0.25"/>
    <row r="5" x14ac:dyDescent="0.25"/>
    <row r="6" x14ac:dyDescent="0.25"/>
    <row r="7" x14ac:dyDescent="0.25"/>
    <row r="8" ht="17.25" customHeight="1" x14ac:dyDescent="0.25"/>
    <row r="9" x14ac:dyDescent="0.25"/>
    <row r="10" x14ac:dyDescent="0.25"/>
    <row r="11" x14ac:dyDescent="0.25"/>
    <row r="12" x14ac:dyDescent="0.25"/>
    <row r="13" x14ac:dyDescent="0.25"/>
    <row r="14" x14ac:dyDescent="0.25"/>
    <row r="15" x14ac:dyDescent="0.25"/>
    <row r="16" x14ac:dyDescent="0.25"/>
    <row r="17" x14ac:dyDescent="0.25"/>
    <row r="18" x14ac:dyDescent="0.25"/>
    <row r="19" x14ac:dyDescent="0.25"/>
    <row r="20" x14ac:dyDescent="0.25"/>
    <row r="21" x14ac:dyDescent="0.25"/>
    <row r="22" x14ac:dyDescent="0.25"/>
    <row r="23" x14ac:dyDescent="0.25"/>
    <row r="24" x14ac:dyDescent="0.25"/>
    <row r="25" x14ac:dyDescent="0.25"/>
    <row r="26" x14ac:dyDescent="0.25"/>
    <row r="27" x14ac:dyDescent="0.25"/>
    <row r="28" x14ac:dyDescent="0.25"/>
    <row r="29" x14ac:dyDescent="0.25"/>
    <row r="30" x14ac:dyDescent="0.25"/>
    <row r="31" x14ac:dyDescent="0.25"/>
    <row r="32" x14ac:dyDescent="0.25"/>
    <row r="33" x14ac:dyDescent="0.25"/>
    <row r="34" x14ac:dyDescent="0.25"/>
    <row r="35" x14ac:dyDescent="0.25"/>
    <row r="36" x14ac:dyDescent="0.25"/>
    <row r="37" x14ac:dyDescent="0.25"/>
    <row r="38" x14ac:dyDescent="0.25"/>
    <row r="39" x14ac:dyDescent="0.25"/>
    <row r="40" x14ac:dyDescent="0.25"/>
    <row r="41" x14ac:dyDescent="0.25"/>
    <row r="42" x14ac:dyDescent="0.25"/>
    <row r="43" x14ac:dyDescent="0.25"/>
    <row r="44" x14ac:dyDescent="0.25"/>
    <row r="45" x14ac:dyDescent="0.25"/>
    <row r="46" x14ac:dyDescent="0.25"/>
    <row r="47" x14ac:dyDescent="0.25"/>
    <row r="48" x14ac:dyDescent="0.25"/>
    <row r="49" x14ac:dyDescent="0.25"/>
    <row r="50" x14ac:dyDescent="0.25"/>
    <row r="51" x14ac:dyDescent="0.25"/>
    <row r="52" x14ac:dyDescent="0.25"/>
    <row r="53" x14ac:dyDescent="0.25"/>
    <row r="54" x14ac:dyDescent="0.25"/>
    <row r="55" x14ac:dyDescent="0.25"/>
    <row r="56" x14ac:dyDescent="0.25"/>
    <row r="57" x14ac:dyDescent="0.25"/>
    <row r="58" x14ac:dyDescent="0.25"/>
    <row r="59" x14ac:dyDescent="0.25"/>
    <row r="60" x14ac:dyDescent="0.25"/>
    <row r="61" x14ac:dyDescent="0.25"/>
    <row r="62" x14ac:dyDescent="0.25"/>
    <row r="63" x14ac:dyDescent="0.25"/>
    <row r="64" x14ac:dyDescent="0.25"/>
    <row r="65" x14ac:dyDescent="0.25"/>
    <row r="66" x14ac:dyDescent="0.25"/>
    <row r="67" ht="34.5" customHeight="1" x14ac:dyDescent="0.25"/>
    <row r="68" ht="18.75" hidden="1" customHeight="1" x14ac:dyDescent="0.25"/>
    <row r="1048576" ht="2.25" customHeight="1" x14ac:dyDescent="0.25"/>
  </sheetData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L57"/>
  <sheetViews>
    <sheetView workbookViewId="0">
      <selection activeCell="B4" sqref="B4"/>
    </sheetView>
  </sheetViews>
  <sheetFormatPr defaultRowHeight="15" x14ac:dyDescent="0.25"/>
  <cols>
    <col min="1" max="1" width="18" bestFit="1" customWidth="1"/>
    <col min="2" max="2" width="6.42578125" bestFit="1" customWidth="1"/>
    <col min="4" max="4" width="18" bestFit="1" customWidth="1"/>
    <col min="5" max="5" width="6.42578125" bestFit="1" customWidth="1"/>
    <col min="7" max="7" width="30.28515625" bestFit="1" customWidth="1"/>
    <col min="8" max="8" width="30.85546875" bestFit="1" customWidth="1"/>
    <col min="9" max="9" width="45.140625" bestFit="1" customWidth="1"/>
    <col min="11" max="11" width="18" bestFit="1" customWidth="1"/>
    <col min="12" max="12" width="45.140625" bestFit="1" customWidth="1"/>
  </cols>
  <sheetData>
    <row r="2" spans="1:5" x14ac:dyDescent="0.25">
      <c r="A2" s="10" t="s">
        <v>1801</v>
      </c>
      <c r="B2" t="s">
        <v>2961</v>
      </c>
      <c r="D2" s="10" t="s">
        <v>1801</v>
      </c>
      <c r="E2" t="s">
        <v>1718</v>
      </c>
    </row>
    <row r="3" spans="1:5" x14ac:dyDescent="0.25">
      <c r="A3" s="12" t="s">
        <v>3130</v>
      </c>
      <c r="B3" s="11">
        <v>198</v>
      </c>
      <c r="D3" s="12" t="s">
        <v>3130</v>
      </c>
      <c r="E3" s="16">
        <v>2.7629302282080053E-3</v>
      </c>
    </row>
    <row r="4" spans="1:5" x14ac:dyDescent="0.25">
      <c r="A4" s="12" t="s">
        <v>3131</v>
      </c>
      <c r="B4" s="11">
        <v>279</v>
      </c>
      <c r="D4" s="12" t="s">
        <v>3131</v>
      </c>
      <c r="E4" s="16">
        <v>2.796155250232313E-3</v>
      </c>
    </row>
    <row r="5" spans="1:5" x14ac:dyDescent="0.25">
      <c r="A5" s="12" t="s">
        <v>3135</v>
      </c>
      <c r="B5" s="11">
        <v>55</v>
      </c>
      <c r="D5" s="12" t="s">
        <v>3135</v>
      </c>
      <c r="E5" s="16">
        <v>5.8979377104377102E-3</v>
      </c>
    </row>
    <row r="6" spans="1:5" x14ac:dyDescent="0.25">
      <c r="A6" s="12" t="s">
        <v>3132</v>
      </c>
      <c r="B6" s="11">
        <v>262</v>
      </c>
      <c r="D6" s="12" t="s">
        <v>3132</v>
      </c>
      <c r="E6" s="16">
        <v>4.134197413061918E-3</v>
      </c>
    </row>
    <row r="7" spans="1:5" x14ac:dyDescent="0.25">
      <c r="A7" s="12" t="s">
        <v>3136</v>
      </c>
      <c r="B7" s="11">
        <v>67</v>
      </c>
      <c r="D7" s="12" t="s">
        <v>3136</v>
      </c>
      <c r="E7" s="16">
        <v>4.0673369264787179E-3</v>
      </c>
    </row>
    <row r="8" spans="1:5" x14ac:dyDescent="0.25">
      <c r="A8" s="12" t="s">
        <v>3137</v>
      </c>
      <c r="B8" s="11">
        <v>51</v>
      </c>
      <c r="D8" s="12" t="s">
        <v>3137</v>
      </c>
      <c r="E8" s="16">
        <v>2.2939360929557012E-3</v>
      </c>
    </row>
    <row r="9" spans="1:5" x14ac:dyDescent="0.25">
      <c r="A9" s="12" t="s">
        <v>1705</v>
      </c>
      <c r="B9" s="11">
        <v>912</v>
      </c>
      <c r="D9" s="12" t="s">
        <v>1705</v>
      </c>
      <c r="E9" s="16">
        <v>3.4256974902534105E-3</v>
      </c>
    </row>
    <row r="11" spans="1:5" x14ac:dyDescent="0.25">
      <c r="D11" s="10" t="s">
        <v>1801</v>
      </c>
      <c r="E11" t="s">
        <v>1718</v>
      </c>
    </row>
    <row r="12" spans="1:5" x14ac:dyDescent="0.25">
      <c r="D12" s="12" t="s">
        <v>3133</v>
      </c>
      <c r="E12" s="16">
        <v>3.2616335889339926E-3</v>
      </c>
    </row>
    <row r="13" spans="1:5" x14ac:dyDescent="0.25">
      <c r="D13" s="12" t="s">
        <v>3134</v>
      </c>
      <c r="E13" s="16">
        <v>4.1265253692999359E-3</v>
      </c>
    </row>
    <row r="14" spans="1:5" x14ac:dyDescent="0.25">
      <c r="D14" s="12" t="s">
        <v>1705</v>
      </c>
      <c r="E14" s="16">
        <v>3.4256974902534083E-3</v>
      </c>
    </row>
    <row r="17" spans="1:12" x14ac:dyDescent="0.25">
      <c r="D17" s="10" t="s">
        <v>1801</v>
      </c>
      <c r="E17" t="s">
        <v>1717</v>
      </c>
    </row>
    <row r="18" spans="1:12" x14ac:dyDescent="0.25">
      <c r="D18" s="12" t="s">
        <v>3123</v>
      </c>
      <c r="E18" s="11">
        <v>157</v>
      </c>
      <c r="K18" s="10" t="s">
        <v>1801</v>
      </c>
      <c r="L18" t="s">
        <v>2961</v>
      </c>
    </row>
    <row r="19" spans="1:12" x14ac:dyDescent="0.25">
      <c r="D19" s="13" t="s">
        <v>85</v>
      </c>
      <c r="E19" s="11">
        <v>157</v>
      </c>
      <c r="K19" s="12" t="s">
        <v>3038</v>
      </c>
      <c r="L19" s="11">
        <v>1</v>
      </c>
    </row>
    <row r="20" spans="1:12" x14ac:dyDescent="0.25">
      <c r="D20" s="12" t="s">
        <v>3124</v>
      </c>
      <c r="E20" s="11">
        <v>126</v>
      </c>
      <c r="K20" s="12" t="s">
        <v>3001</v>
      </c>
      <c r="L20" s="11">
        <v>11</v>
      </c>
    </row>
    <row r="21" spans="1:12" x14ac:dyDescent="0.25">
      <c r="D21" s="13" t="s">
        <v>85</v>
      </c>
      <c r="E21" s="11">
        <v>126</v>
      </c>
      <c r="K21" s="12" t="s">
        <v>2972</v>
      </c>
      <c r="L21" s="11">
        <v>2</v>
      </c>
    </row>
    <row r="22" spans="1:12" x14ac:dyDescent="0.25">
      <c r="D22" s="12" t="s">
        <v>1720</v>
      </c>
      <c r="E22" s="11">
        <v>189</v>
      </c>
      <c r="K22" s="12" t="s">
        <v>3055</v>
      </c>
      <c r="L22" s="11">
        <v>594</v>
      </c>
    </row>
    <row r="23" spans="1:12" x14ac:dyDescent="0.25">
      <c r="D23" s="13" t="s">
        <v>85</v>
      </c>
      <c r="E23" s="11">
        <v>189</v>
      </c>
      <c r="K23" s="12" t="s">
        <v>3070</v>
      </c>
      <c r="L23" s="11">
        <v>304</v>
      </c>
    </row>
    <row r="24" spans="1:12" x14ac:dyDescent="0.25">
      <c r="D24" s="12" t="s">
        <v>3125</v>
      </c>
      <c r="E24" s="11">
        <v>116</v>
      </c>
      <c r="K24" s="12" t="s">
        <v>1705</v>
      </c>
      <c r="L24" s="11">
        <v>912</v>
      </c>
    </row>
    <row r="25" spans="1:12" x14ac:dyDescent="0.25">
      <c r="D25" s="13" t="s">
        <v>85</v>
      </c>
      <c r="E25" s="11">
        <v>116</v>
      </c>
    </row>
    <row r="26" spans="1:12" x14ac:dyDescent="0.25">
      <c r="D26" s="12" t="s">
        <v>3126</v>
      </c>
      <c r="E26" s="11">
        <v>161</v>
      </c>
    </row>
    <row r="27" spans="1:12" x14ac:dyDescent="0.25">
      <c r="D27" s="13" t="s">
        <v>85</v>
      </c>
      <c r="E27" s="11">
        <v>161</v>
      </c>
    </row>
    <row r="28" spans="1:12" x14ac:dyDescent="0.25">
      <c r="D28" s="12" t="s">
        <v>3127</v>
      </c>
      <c r="E28" s="11">
        <v>163</v>
      </c>
    </row>
    <row r="29" spans="1:12" x14ac:dyDescent="0.25">
      <c r="D29" s="13" t="s">
        <v>85</v>
      </c>
      <c r="E29" s="11">
        <v>163</v>
      </c>
    </row>
    <row r="30" spans="1:12" x14ac:dyDescent="0.25">
      <c r="A30" s="10" t="s">
        <v>1801</v>
      </c>
      <c r="B30" t="s">
        <v>1717</v>
      </c>
      <c r="D30" s="12" t="s">
        <v>1705</v>
      </c>
      <c r="E30" s="11">
        <v>912</v>
      </c>
    </row>
    <row r="31" spans="1:12" x14ac:dyDescent="0.25">
      <c r="A31" s="12" t="s">
        <v>1706</v>
      </c>
      <c r="B31" s="11">
        <v>77</v>
      </c>
      <c r="G31" s="10" t="s">
        <v>1801</v>
      </c>
      <c r="H31" t="s">
        <v>2962</v>
      </c>
    </row>
    <row r="32" spans="1:12" x14ac:dyDescent="0.25">
      <c r="A32" s="13" t="s">
        <v>85</v>
      </c>
      <c r="B32" s="11">
        <v>77</v>
      </c>
      <c r="G32" s="12" t="s">
        <v>86</v>
      </c>
      <c r="H32" s="11">
        <v>912</v>
      </c>
    </row>
    <row r="33" spans="1:8" x14ac:dyDescent="0.25">
      <c r="A33" s="12" t="s">
        <v>1707</v>
      </c>
      <c r="B33" s="11">
        <v>92</v>
      </c>
      <c r="G33" s="12" t="s">
        <v>1705</v>
      </c>
      <c r="H33" s="11">
        <v>912</v>
      </c>
    </row>
    <row r="34" spans="1:8" x14ac:dyDescent="0.25">
      <c r="A34" s="13" t="s">
        <v>85</v>
      </c>
      <c r="B34" s="11">
        <v>92</v>
      </c>
    </row>
    <row r="35" spans="1:8" x14ac:dyDescent="0.25">
      <c r="A35" s="12" t="s">
        <v>1708</v>
      </c>
      <c r="B35" s="11">
        <v>95</v>
      </c>
    </row>
    <row r="36" spans="1:8" x14ac:dyDescent="0.25">
      <c r="A36" s="13" t="s">
        <v>85</v>
      </c>
      <c r="B36" s="11">
        <v>95</v>
      </c>
    </row>
    <row r="37" spans="1:8" x14ac:dyDescent="0.25">
      <c r="A37" s="12" t="s">
        <v>1709</v>
      </c>
      <c r="B37" s="11">
        <v>81</v>
      </c>
    </row>
    <row r="38" spans="1:8" x14ac:dyDescent="0.25">
      <c r="A38" s="13" t="s">
        <v>85</v>
      </c>
      <c r="B38" s="11">
        <v>81</v>
      </c>
    </row>
    <row r="39" spans="1:8" x14ac:dyDescent="0.25">
      <c r="A39" s="12" t="s">
        <v>1710</v>
      </c>
      <c r="B39" s="11">
        <v>78</v>
      </c>
    </row>
    <row r="40" spans="1:8" x14ac:dyDescent="0.25">
      <c r="A40" s="13" t="s">
        <v>85</v>
      </c>
      <c r="B40" s="11">
        <v>78</v>
      </c>
    </row>
    <row r="41" spans="1:8" x14ac:dyDescent="0.25">
      <c r="A41" s="12" t="s">
        <v>1711</v>
      </c>
      <c r="B41" s="11">
        <v>132</v>
      </c>
    </row>
    <row r="42" spans="1:8" x14ac:dyDescent="0.25">
      <c r="A42" s="13" t="s">
        <v>85</v>
      </c>
      <c r="B42" s="11">
        <v>132</v>
      </c>
    </row>
    <row r="43" spans="1:8" x14ac:dyDescent="0.25">
      <c r="A43" s="12" t="s">
        <v>1712</v>
      </c>
      <c r="B43" s="11">
        <v>100</v>
      </c>
    </row>
    <row r="44" spans="1:8" x14ac:dyDescent="0.25">
      <c r="A44" s="13" t="s">
        <v>85</v>
      </c>
      <c r="B44" s="11">
        <v>100</v>
      </c>
    </row>
    <row r="45" spans="1:8" x14ac:dyDescent="0.25">
      <c r="A45" s="12" t="s">
        <v>3128</v>
      </c>
      <c r="B45" s="11">
        <v>52</v>
      </c>
    </row>
    <row r="46" spans="1:8" x14ac:dyDescent="0.25">
      <c r="A46" s="13" t="s">
        <v>85</v>
      </c>
      <c r="B46" s="11">
        <v>52</v>
      </c>
    </row>
    <row r="47" spans="1:8" x14ac:dyDescent="0.25">
      <c r="A47" s="12" t="s">
        <v>1713</v>
      </c>
      <c r="B47" s="11">
        <v>54</v>
      </c>
    </row>
    <row r="48" spans="1:8" x14ac:dyDescent="0.25">
      <c r="A48" s="13" t="s">
        <v>85</v>
      </c>
      <c r="B48" s="11">
        <v>54</v>
      </c>
    </row>
    <row r="49" spans="1:2" x14ac:dyDescent="0.25">
      <c r="A49" s="12" t="s">
        <v>1714</v>
      </c>
      <c r="B49" s="11">
        <v>47</v>
      </c>
    </row>
    <row r="50" spans="1:2" x14ac:dyDescent="0.25">
      <c r="A50" s="13" t="s">
        <v>85</v>
      </c>
      <c r="B50" s="11">
        <v>47</v>
      </c>
    </row>
    <row r="51" spans="1:2" x14ac:dyDescent="0.25">
      <c r="A51" s="12" t="s">
        <v>1715</v>
      </c>
      <c r="B51" s="11">
        <v>65</v>
      </c>
    </row>
    <row r="52" spans="1:2" x14ac:dyDescent="0.25">
      <c r="A52" s="13" t="s">
        <v>85</v>
      </c>
      <c r="B52" s="11">
        <v>65</v>
      </c>
    </row>
    <row r="53" spans="1:2" x14ac:dyDescent="0.25">
      <c r="A53" s="12" t="s">
        <v>1716</v>
      </c>
      <c r="B53" s="11">
        <v>34</v>
      </c>
    </row>
    <row r="54" spans="1:2" x14ac:dyDescent="0.25">
      <c r="A54" s="13" t="s">
        <v>85</v>
      </c>
      <c r="B54" s="11">
        <v>34</v>
      </c>
    </row>
    <row r="55" spans="1:2" x14ac:dyDescent="0.25">
      <c r="A55" s="12" t="s">
        <v>3129</v>
      </c>
      <c r="B55" s="11">
        <v>5</v>
      </c>
    </row>
    <row r="56" spans="1:2" x14ac:dyDescent="0.25">
      <c r="A56" s="13" t="s">
        <v>85</v>
      </c>
      <c r="B56" s="11">
        <v>5</v>
      </c>
    </row>
    <row r="57" spans="1:2" x14ac:dyDescent="0.25">
      <c r="A57" s="12" t="s">
        <v>1705</v>
      </c>
      <c r="B57" s="11">
        <v>912</v>
      </c>
    </row>
  </sheetData>
  <pageMargins left="0.511811024" right="0.511811024" top="0.78740157499999996" bottom="0.78740157499999996" header="0.31496062000000002" footer="0.31496062000000002"/>
  <pageSetup paperSize="9" orientation="portrait" r:id="rId8"/>
  <drawing r:id="rId9"/>
  <extLst>
    <ext xmlns:x14="http://schemas.microsoft.com/office/spreadsheetml/2009/9/main" uri="{A8765BA9-456A-4dab-B4F3-ACF838C121DE}">
      <x14:slicerList>
        <x14:slicer r:id="rId10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79998168889431442"/>
  </sheetPr>
  <dimension ref="A1:BW2294"/>
  <sheetViews>
    <sheetView workbookViewId="0">
      <selection activeCell="N1" sqref="N1"/>
    </sheetView>
  </sheetViews>
  <sheetFormatPr defaultRowHeight="15" x14ac:dyDescent="0.25"/>
  <cols>
    <col min="1" max="1" width="5" style="1" bestFit="1" customWidth="1"/>
    <col min="2" max="2" width="7.5703125" style="1" bestFit="1" customWidth="1"/>
    <col min="3" max="3" width="12" style="1" bestFit="1" customWidth="1"/>
    <col min="4" max="4" width="8.140625" style="1" bestFit="1" customWidth="1"/>
    <col min="5" max="5" width="9.42578125" style="1" bestFit="1" customWidth="1"/>
    <col min="6" max="6" width="14" style="1" bestFit="1" customWidth="1"/>
    <col min="7" max="9" width="9.42578125" style="1" customWidth="1"/>
    <col min="10" max="10" width="18.7109375" bestFit="1" customWidth="1"/>
    <col min="11" max="11" width="14.42578125" bestFit="1" customWidth="1"/>
    <col min="12" max="12" width="26.140625" bestFit="1" customWidth="1"/>
    <col min="13" max="13" width="28.7109375" bestFit="1" customWidth="1"/>
    <col min="14" max="14" width="17.28515625" bestFit="1" customWidth="1"/>
    <col min="15" max="15" width="39.85546875" bestFit="1" customWidth="1"/>
    <col min="16" max="16" width="17" bestFit="1" customWidth="1"/>
    <col min="17" max="17" width="29.28515625" bestFit="1" customWidth="1"/>
    <col min="18" max="18" width="32.28515625" bestFit="1" customWidth="1"/>
    <col min="19" max="19" width="38.7109375" bestFit="1" customWidth="1"/>
    <col min="20" max="20" width="25.7109375" bestFit="1" customWidth="1"/>
    <col min="21" max="21" width="38.7109375" bestFit="1" customWidth="1"/>
    <col min="22" max="22" width="21.140625" bestFit="1" customWidth="1"/>
    <col min="23" max="23" width="16.28515625" bestFit="1" customWidth="1"/>
    <col min="24" max="24" width="27" bestFit="1" customWidth="1"/>
    <col min="25" max="25" width="28" bestFit="1" customWidth="1"/>
    <col min="26" max="26" width="24" bestFit="1" customWidth="1"/>
    <col min="27" max="28" width="21.140625" bestFit="1" customWidth="1"/>
    <col min="29" max="29" width="25.28515625" bestFit="1" customWidth="1"/>
    <col min="30" max="30" width="12" bestFit="1" customWidth="1"/>
    <col min="31" max="31" width="15.85546875" bestFit="1" customWidth="1"/>
    <col min="32" max="32" width="15.42578125" bestFit="1" customWidth="1"/>
    <col min="33" max="33" width="17" bestFit="1" customWidth="1"/>
    <col min="34" max="34" width="16.7109375" bestFit="1" customWidth="1"/>
    <col min="35" max="35" width="22.7109375" bestFit="1" customWidth="1"/>
    <col min="36" max="36" width="7.42578125" bestFit="1" customWidth="1"/>
    <col min="37" max="37" width="9" bestFit="1" customWidth="1"/>
    <col min="38" max="38" width="7.28515625" bestFit="1" customWidth="1"/>
    <col min="39" max="39" width="50" bestFit="1" customWidth="1"/>
    <col min="40" max="40" width="12" bestFit="1" customWidth="1"/>
    <col min="41" max="41" width="3.42578125" bestFit="1" customWidth="1"/>
    <col min="42" max="42" width="13.140625" bestFit="1" customWidth="1"/>
    <col min="43" max="43" width="14.140625" bestFit="1" customWidth="1"/>
    <col min="44" max="44" width="12.42578125" bestFit="1" customWidth="1"/>
    <col min="45" max="45" width="16.28515625" bestFit="1" customWidth="1"/>
    <col min="46" max="46" width="12.140625" bestFit="1" customWidth="1"/>
    <col min="47" max="47" width="12.85546875" bestFit="1" customWidth="1"/>
    <col min="48" max="48" width="11" bestFit="1" customWidth="1"/>
    <col min="49" max="49" width="15.7109375" bestFit="1" customWidth="1"/>
    <col min="50" max="50" width="4.28515625" bestFit="1" customWidth="1"/>
    <col min="51" max="51" width="13.7109375" bestFit="1" customWidth="1"/>
    <col min="52" max="52" width="9" bestFit="1" customWidth="1"/>
    <col min="53" max="53" width="15" bestFit="1" customWidth="1"/>
    <col min="54" max="54" width="7.7109375" bestFit="1" customWidth="1"/>
    <col min="55" max="55" width="7.5703125" bestFit="1" customWidth="1"/>
    <col min="56" max="56" width="3.28515625" bestFit="1" customWidth="1"/>
    <col min="57" max="57" width="14.42578125" bestFit="1" customWidth="1"/>
    <col min="58" max="58" width="15.140625" bestFit="1" customWidth="1"/>
    <col min="59" max="59" width="16.7109375" bestFit="1" customWidth="1"/>
    <col min="60" max="60" width="27.140625" bestFit="1" customWidth="1"/>
    <col min="61" max="61" width="9.7109375" bestFit="1" customWidth="1"/>
    <col min="62" max="62" width="8.85546875" bestFit="1" customWidth="1"/>
    <col min="63" max="63" width="6.7109375" bestFit="1" customWidth="1"/>
    <col min="64" max="64" width="12" bestFit="1" customWidth="1"/>
    <col min="65" max="67" width="10.28515625" bestFit="1" customWidth="1"/>
    <col min="68" max="68" width="19.42578125" bestFit="1" customWidth="1"/>
    <col min="69" max="69" width="40.7109375" bestFit="1" customWidth="1"/>
    <col min="70" max="70" width="15.28515625" bestFit="1" customWidth="1"/>
    <col min="71" max="71" width="14.85546875" bestFit="1" customWidth="1"/>
    <col min="72" max="72" width="24" bestFit="1" customWidth="1"/>
    <col min="73" max="73" width="47.28515625" bestFit="1" customWidth="1"/>
    <col min="74" max="74" width="5.85546875" bestFit="1" customWidth="1"/>
    <col min="75" max="75" width="119.28515625" bestFit="1" customWidth="1"/>
  </cols>
  <sheetData>
    <row r="1" spans="1:75" s="2" customFormat="1" x14ac:dyDescent="0.25">
      <c r="A1" s="3" t="s">
        <v>1700</v>
      </c>
      <c r="B1" s="3" t="s">
        <v>1701</v>
      </c>
      <c r="C1" s="3" t="s">
        <v>1704</v>
      </c>
      <c r="D1" s="3" t="s">
        <v>1702</v>
      </c>
      <c r="E1" s="3" t="s">
        <v>1703</v>
      </c>
      <c r="F1" s="3" t="s">
        <v>1719</v>
      </c>
      <c r="G1" s="3" t="s">
        <v>3120</v>
      </c>
      <c r="H1" s="3" t="s">
        <v>3119</v>
      </c>
      <c r="I1" s="3" t="s">
        <v>3118</v>
      </c>
      <c r="J1" s="3" t="s">
        <v>0</v>
      </c>
      <c r="K1" s="3" t="s">
        <v>1</v>
      </c>
      <c r="L1" s="3" t="s">
        <v>2</v>
      </c>
      <c r="M1" s="3" t="s">
        <v>3</v>
      </c>
      <c r="N1" s="3" t="s">
        <v>4</v>
      </c>
      <c r="O1" s="3" t="s">
        <v>5</v>
      </c>
      <c r="P1" s="3" t="s">
        <v>6</v>
      </c>
      <c r="Q1" s="3" t="s">
        <v>7</v>
      </c>
      <c r="R1" s="3" t="s">
        <v>8</v>
      </c>
      <c r="S1" s="3" t="s">
        <v>9</v>
      </c>
      <c r="T1" s="3" t="s">
        <v>10</v>
      </c>
      <c r="U1" s="3" t="s">
        <v>11</v>
      </c>
      <c r="V1" s="3" t="s">
        <v>12</v>
      </c>
      <c r="W1" s="3" t="s">
        <v>13</v>
      </c>
      <c r="X1" s="3" t="s">
        <v>14</v>
      </c>
      <c r="Y1" s="3" t="s">
        <v>15</v>
      </c>
      <c r="Z1" s="3" t="s">
        <v>16</v>
      </c>
      <c r="AA1" s="3" t="s">
        <v>17</v>
      </c>
      <c r="AB1" s="3" t="s">
        <v>18</v>
      </c>
      <c r="AC1" s="3" t="s">
        <v>19</v>
      </c>
      <c r="AD1" s="3" t="s">
        <v>20</v>
      </c>
      <c r="AE1" s="3" t="s">
        <v>21</v>
      </c>
      <c r="AF1" s="3" t="s">
        <v>22</v>
      </c>
      <c r="AG1" s="3" t="s">
        <v>23</v>
      </c>
      <c r="AH1" s="3" t="s">
        <v>24</v>
      </c>
      <c r="AI1" s="3" t="s">
        <v>25</v>
      </c>
      <c r="AJ1" s="3" t="s">
        <v>26</v>
      </c>
      <c r="AK1" s="3" t="s">
        <v>27</v>
      </c>
      <c r="AL1" s="3" t="s">
        <v>28</v>
      </c>
      <c r="AM1" s="3" t="s">
        <v>29</v>
      </c>
      <c r="AN1" s="3" t="s">
        <v>30</v>
      </c>
      <c r="AO1" s="3" t="s">
        <v>31</v>
      </c>
      <c r="AP1" s="3" t="s">
        <v>32</v>
      </c>
      <c r="AQ1" s="3" t="s">
        <v>33</v>
      </c>
      <c r="AR1" s="3" t="s">
        <v>34</v>
      </c>
      <c r="AS1" s="3" t="s">
        <v>35</v>
      </c>
      <c r="AT1" s="3" t="s">
        <v>36</v>
      </c>
      <c r="AU1" s="3" t="s">
        <v>37</v>
      </c>
      <c r="AV1" s="3" t="s">
        <v>38</v>
      </c>
      <c r="AW1" s="3" t="s">
        <v>39</v>
      </c>
      <c r="AX1" s="3" t="s">
        <v>40</v>
      </c>
      <c r="AY1" s="3" t="s">
        <v>41</v>
      </c>
      <c r="AZ1" s="3" t="s">
        <v>42</v>
      </c>
      <c r="BA1" s="3" t="s">
        <v>43</v>
      </c>
      <c r="BB1" s="3" t="s">
        <v>44</v>
      </c>
      <c r="BC1" s="3" t="s">
        <v>45</v>
      </c>
      <c r="BD1" s="3" t="s">
        <v>46</v>
      </c>
      <c r="BE1" s="3" t="s">
        <v>47</v>
      </c>
      <c r="BF1" s="3" t="s">
        <v>48</v>
      </c>
      <c r="BG1" s="3" t="s">
        <v>49</v>
      </c>
      <c r="BH1" s="3" t="s">
        <v>50</v>
      </c>
      <c r="BI1" s="3" t="s">
        <v>51</v>
      </c>
      <c r="BJ1" s="3" t="s">
        <v>52</v>
      </c>
      <c r="BK1" s="3" t="s">
        <v>53</v>
      </c>
      <c r="BL1" s="3" t="s">
        <v>54</v>
      </c>
      <c r="BM1" s="3" t="s">
        <v>55</v>
      </c>
      <c r="BN1" s="3" t="s">
        <v>56</v>
      </c>
      <c r="BO1" s="3" t="s">
        <v>57</v>
      </c>
      <c r="BP1" s="3" t="s">
        <v>58</v>
      </c>
      <c r="BQ1" s="3" t="s">
        <v>59</v>
      </c>
      <c r="BR1" s="3" t="s">
        <v>60</v>
      </c>
      <c r="BS1" s="3" t="s">
        <v>61</v>
      </c>
      <c r="BT1" s="3" t="s">
        <v>1722</v>
      </c>
      <c r="BU1" s="3" t="s">
        <v>1721</v>
      </c>
      <c r="BV1" s="3" t="s">
        <v>62</v>
      </c>
      <c r="BW1" s="3" t="s">
        <v>63</v>
      </c>
    </row>
    <row r="2" spans="1:75" x14ac:dyDescent="0.25">
      <c r="A2" s="4">
        <f>DATEVALUE(TEXT(L2,"dd/mm"))</f>
        <v>44652</v>
      </c>
      <c r="B2" s="5">
        <f t="shared" ref="B2:B44" si="0">TIMEVALUE(TEXT(LEFT(TEXT(L2,"hh:mm"),2)&amp;":"&amp;IF(RIGHT(TEXT(L2,"hh:mm"),2)&lt;"30",0,30),"hh:mm"))</f>
        <v>0.33333333333333331</v>
      </c>
      <c r="C2" s="6">
        <f t="shared" ref="C2:C44" si="1">TIMEVALUE(TEXT(L2,"hh:mm"))</f>
        <v>0.34375</v>
      </c>
      <c r="D2" s="7">
        <f t="shared" ref="D2:D44" si="2">IFERROR(($M2-$L2),0)</f>
        <v>1.2037037013215013E-3</v>
      </c>
      <c r="E2" s="6" t="str">
        <f t="shared" ref="E2:E44" si="3">SUBSTITUTE(MID($O2,1,SEARCH(" ",$O2,1))," ","")</f>
        <v>BIANCA</v>
      </c>
      <c r="F2" s="6" t="str">
        <f>TEXT(L2,"ddd")</f>
        <v>sex</v>
      </c>
      <c r="G2" s="6" t="str">
        <f>TRIM(LEFT($X2,2))</f>
        <v>47</v>
      </c>
      <c r="H2" s="6" t="str">
        <f>IFERROR(VLOOKUP($G2,DDD!$B:$D,3,0),"-")</f>
        <v>SC</v>
      </c>
      <c r="I2" s="6" t="str">
        <f>IFERROR(VLOOKUP($H2,DDD!$I:$K,3,0),"-")</f>
        <v>Sul</v>
      </c>
      <c r="J2">
        <v>7759662</v>
      </c>
      <c r="K2">
        <v>24227877</v>
      </c>
      <c r="L2" s="14">
        <v>44652.343819444446</v>
      </c>
      <c r="M2" s="14">
        <v>44652.345023148147</v>
      </c>
      <c r="N2" t="s">
        <v>3133</v>
      </c>
      <c r="O2" t="s">
        <v>78</v>
      </c>
      <c r="P2">
        <v>17283</v>
      </c>
      <c r="Q2" t="s">
        <v>65</v>
      </c>
      <c r="R2" t="s">
        <v>85</v>
      </c>
      <c r="S2" t="s">
        <v>86</v>
      </c>
      <c r="T2" t="s">
        <v>85</v>
      </c>
      <c r="U2" t="s">
        <v>86</v>
      </c>
      <c r="X2">
        <v>47991769991</v>
      </c>
      <c r="AA2" t="s">
        <v>194</v>
      </c>
      <c r="AB2" s="15">
        <v>1648811694594</v>
      </c>
      <c r="AC2" t="s">
        <v>68</v>
      </c>
      <c r="AD2">
        <v>10738</v>
      </c>
      <c r="AE2" t="s">
        <v>69</v>
      </c>
      <c r="AF2" t="s">
        <v>70</v>
      </c>
      <c r="AM2" t="s">
        <v>1802</v>
      </c>
      <c r="AN2">
        <v>2545591904</v>
      </c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 t="s">
        <v>71</v>
      </c>
      <c r="BH2" s="8" t="s">
        <v>71</v>
      </c>
      <c r="BI2" s="8" t="s">
        <v>71</v>
      </c>
      <c r="BJ2" s="8" t="s">
        <v>71</v>
      </c>
      <c r="BK2" s="8" t="s">
        <v>71</v>
      </c>
      <c r="BL2" s="8" t="s">
        <v>71</v>
      </c>
      <c r="BM2" s="8" t="s">
        <v>71</v>
      </c>
      <c r="BN2" s="8" t="s">
        <v>71</v>
      </c>
      <c r="BO2" s="8" t="s">
        <v>71</v>
      </c>
      <c r="BP2" s="8" t="s">
        <v>71</v>
      </c>
      <c r="BQ2" s="8" t="s">
        <v>89</v>
      </c>
      <c r="BR2" s="8" t="s">
        <v>71</v>
      </c>
      <c r="BS2" s="9">
        <v>1924</v>
      </c>
      <c r="BT2" s="8" t="s">
        <v>90</v>
      </c>
      <c r="BU2" s="8" t="s">
        <v>91</v>
      </c>
      <c r="BV2" s="8" t="s">
        <v>71</v>
      </c>
      <c r="BW2" s="8" t="s">
        <v>92</v>
      </c>
    </row>
    <row r="3" spans="1:75" x14ac:dyDescent="0.25">
      <c r="A3" s="4">
        <f t="shared" ref="A3:A44" si="4">DATEVALUE(TEXT(L3,"dd/mm"))</f>
        <v>44652</v>
      </c>
      <c r="B3" s="5">
        <f t="shared" si="0"/>
        <v>0.33333333333333331</v>
      </c>
      <c r="C3" s="6">
        <f t="shared" si="1"/>
        <v>0.34513888888888888</v>
      </c>
      <c r="D3" s="7">
        <f t="shared" si="2"/>
        <v>1.4236111092031933E-3</v>
      </c>
      <c r="E3" s="6" t="str">
        <f t="shared" si="3"/>
        <v>BIANCA</v>
      </c>
      <c r="F3" s="6" t="str">
        <f t="shared" ref="F3:F61" si="5">TEXT(L3,"ddd")</f>
        <v>sex</v>
      </c>
      <c r="G3" s="6" t="str">
        <f t="shared" ref="G3:G66" si="6">TRIM(LEFT($X3,2))</f>
        <v>19</v>
      </c>
      <c r="H3" s="6" t="str">
        <f>IFERROR(VLOOKUP($G3,DDD!$B:$D,3,0),"-")</f>
        <v>SP</v>
      </c>
      <c r="I3" s="6" t="str">
        <f>IFERROR(VLOOKUP($H3,DDD!$I:$K,3,0),"-")</f>
        <v>Sudeste</v>
      </c>
      <c r="J3">
        <v>7759663</v>
      </c>
      <c r="K3">
        <v>24227977</v>
      </c>
      <c r="L3" s="14">
        <v>44652.345289351855</v>
      </c>
      <c r="M3" s="14">
        <v>44652.346712962964</v>
      </c>
      <c r="N3" t="s">
        <v>3133</v>
      </c>
      <c r="O3" t="s">
        <v>78</v>
      </c>
      <c r="P3">
        <v>17283</v>
      </c>
      <c r="Q3" t="s">
        <v>65</v>
      </c>
      <c r="R3" t="s">
        <v>85</v>
      </c>
      <c r="S3" t="s">
        <v>86</v>
      </c>
      <c r="T3" t="s">
        <v>85</v>
      </c>
      <c r="U3" t="s">
        <v>86</v>
      </c>
      <c r="X3">
        <v>19995442805</v>
      </c>
      <c r="AA3" t="s">
        <v>194</v>
      </c>
      <c r="AB3" s="15">
        <v>16488118162454</v>
      </c>
      <c r="AC3" t="s">
        <v>68</v>
      </c>
      <c r="AD3">
        <v>10738</v>
      </c>
      <c r="AE3" t="s">
        <v>69</v>
      </c>
      <c r="AF3" t="s">
        <v>70</v>
      </c>
      <c r="AM3" t="s">
        <v>1803</v>
      </c>
      <c r="AN3">
        <v>39693755847</v>
      </c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 t="s">
        <v>71</v>
      </c>
      <c r="BH3" s="8" t="s">
        <v>71</v>
      </c>
      <c r="BI3" s="8" t="s">
        <v>71</v>
      </c>
      <c r="BJ3" s="8" t="s">
        <v>71</v>
      </c>
      <c r="BK3" s="8" t="s">
        <v>71</v>
      </c>
      <c r="BL3" s="8" t="s">
        <v>71</v>
      </c>
      <c r="BM3" s="8" t="s">
        <v>71</v>
      </c>
      <c r="BN3" s="8" t="s">
        <v>71</v>
      </c>
      <c r="BO3" s="8" t="s">
        <v>71</v>
      </c>
      <c r="BP3" s="8" t="s">
        <v>71</v>
      </c>
      <c r="BQ3" s="8" t="s">
        <v>95</v>
      </c>
      <c r="BR3" s="8" t="s">
        <v>71</v>
      </c>
      <c r="BS3" s="8">
        <v>1890</v>
      </c>
      <c r="BT3" s="8" t="s">
        <v>82</v>
      </c>
      <c r="BU3" s="8" t="s">
        <v>96</v>
      </c>
      <c r="BV3" s="8" t="s">
        <v>71</v>
      </c>
      <c r="BW3" s="8" t="s">
        <v>97</v>
      </c>
    </row>
    <row r="4" spans="1:75" x14ac:dyDescent="0.25">
      <c r="A4" s="4">
        <f t="shared" si="4"/>
        <v>44652</v>
      </c>
      <c r="B4" s="5">
        <f t="shared" si="0"/>
        <v>0.33333333333333331</v>
      </c>
      <c r="C4" s="6">
        <f t="shared" si="1"/>
        <v>0.34791666666666665</v>
      </c>
      <c r="D4" s="7">
        <f t="shared" si="2"/>
        <v>2.534722225391306E-3</v>
      </c>
      <c r="E4" s="6" t="str">
        <f t="shared" si="3"/>
        <v>BIANCA</v>
      </c>
      <c r="F4" s="6" t="str">
        <f t="shared" si="5"/>
        <v>sex</v>
      </c>
      <c r="G4" s="6" t="str">
        <f t="shared" si="6"/>
        <v>17</v>
      </c>
      <c r="H4" s="6" t="str">
        <f>IFERROR(VLOOKUP($G4,DDD!$B:$D,3,0),"-")</f>
        <v>SP</v>
      </c>
      <c r="I4" s="6" t="str">
        <f>IFERROR(VLOOKUP($H4,DDD!$I:$K,3,0),"-")</f>
        <v>Sudeste</v>
      </c>
      <c r="J4">
        <v>7759665</v>
      </c>
      <c r="K4">
        <v>24228106</v>
      </c>
      <c r="L4" s="14">
        <v>44652.348194444443</v>
      </c>
      <c r="M4" s="14">
        <v>44652.350729166668</v>
      </c>
      <c r="N4" t="s">
        <v>3133</v>
      </c>
      <c r="O4" t="s">
        <v>78</v>
      </c>
      <c r="P4">
        <v>17283</v>
      </c>
      <c r="Q4" t="s">
        <v>65</v>
      </c>
      <c r="R4" t="s">
        <v>136</v>
      </c>
      <c r="S4" t="s">
        <v>420</v>
      </c>
      <c r="T4" t="s">
        <v>136</v>
      </c>
      <c r="U4" t="s">
        <v>420</v>
      </c>
      <c r="X4">
        <v>17991940554</v>
      </c>
      <c r="Y4">
        <v>17991940554</v>
      </c>
      <c r="Z4" s="14">
        <v>44652.370833333334</v>
      </c>
      <c r="AA4" t="s">
        <v>194</v>
      </c>
      <c r="AB4" s="15">
        <v>16488120574334</v>
      </c>
      <c r="AC4" t="s">
        <v>68</v>
      </c>
      <c r="AD4">
        <v>10738</v>
      </c>
      <c r="AE4" t="s">
        <v>69</v>
      </c>
      <c r="AF4" t="s">
        <v>70</v>
      </c>
      <c r="AM4" t="s">
        <v>1804</v>
      </c>
      <c r="AN4">
        <v>44127390824</v>
      </c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 t="s">
        <v>71</v>
      </c>
      <c r="BH4" s="8" t="s">
        <v>71</v>
      </c>
      <c r="BI4" s="8" t="s">
        <v>71</v>
      </c>
      <c r="BJ4" s="8" t="s">
        <v>71</v>
      </c>
      <c r="BK4" s="8" t="s">
        <v>71</v>
      </c>
      <c r="BL4" s="8" t="s">
        <v>71</v>
      </c>
      <c r="BM4" s="8" t="s">
        <v>71</v>
      </c>
      <c r="BN4" s="8" t="s">
        <v>71</v>
      </c>
      <c r="BO4" s="8" t="s">
        <v>71</v>
      </c>
      <c r="BP4" s="8" t="s">
        <v>71</v>
      </c>
      <c r="BQ4" s="8" t="s">
        <v>99</v>
      </c>
      <c r="BR4" s="8" t="s">
        <v>71</v>
      </c>
      <c r="BS4" s="9">
        <v>9357</v>
      </c>
      <c r="BT4" s="8" t="s">
        <v>100</v>
      </c>
      <c r="BU4" s="8" t="s">
        <v>101</v>
      </c>
      <c r="BV4" s="8" t="s">
        <v>71</v>
      </c>
      <c r="BW4" s="8" t="s">
        <v>102</v>
      </c>
    </row>
    <row r="5" spans="1:75" x14ac:dyDescent="0.25">
      <c r="A5" s="4">
        <f t="shared" si="4"/>
        <v>44652</v>
      </c>
      <c r="B5" s="5">
        <f t="shared" si="0"/>
        <v>0.33333333333333331</v>
      </c>
      <c r="C5" s="6">
        <f t="shared" si="1"/>
        <v>0.35347222222222219</v>
      </c>
      <c r="D5" s="7">
        <f t="shared" si="2"/>
        <v>4.7453703882638365E-4</v>
      </c>
      <c r="E5" s="6" t="str">
        <f t="shared" si="3"/>
        <v>BIANCA</v>
      </c>
      <c r="F5" s="6" t="str">
        <f t="shared" si="5"/>
        <v>sex</v>
      </c>
      <c r="G5" s="6" t="str">
        <f t="shared" si="6"/>
        <v>16</v>
      </c>
      <c r="H5" s="6" t="str">
        <f>IFERROR(VLOOKUP($G5,DDD!$B:$D,3,0),"-")</f>
        <v>SP</v>
      </c>
      <c r="I5" s="6" t="str">
        <f>IFERROR(VLOOKUP($H5,DDD!$I:$K,3,0),"-")</f>
        <v>Sudeste</v>
      </c>
      <c r="J5">
        <v>7759672</v>
      </c>
      <c r="K5">
        <v>24165788</v>
      </c>
      <c r="L5" s="14">
        <v>44652.35355324074</v>
      </c>
      <c r="M5" s="14">
        <v>44652.354027777779</v>
      </c>
      <c r="N5" t="s">
        <v>3133</v>
      </c>
      <c r="O5" t="s">
        <v>78</v>
      </c>
      <c r="P5">
        <v>17283</v>
      </c>
      <c r="Q5" t="s">
        <v>65</v>
      </c>
      <c r="R5" t="s">
        <v>136</v>
      </c>
      <c r="S5" t="s">
        <v>273</v>
      </c>
      <c r="T5" t="s">
        <v>136</v>
      </c>
      <c r="U5" t="s">
        <v>273</v>
      </c>
      <c r="X5">
        <v>16997021647</v>
      </c>
      <c r="Y5">
        <v>16997021647</v>
      </c>
      <c r="Z5" s="14">
        <v>44652.458333333336</v>
      </c>
      <c r="AA5" t="s">
        <v>142</v>
      </c>
      <c r="AB5" s="15">
        <v>16488125298694</v>
      </c>
      <c r="AC5" t="s">
        <v>68</v>
      </c>
      <c r="AD5">
        <v>10738</v>
      </c>
      <c r="AE5" t="s">
        <v>69</v>
      </c>
      <c r="AF5" t="s">
        <v>70</v>
      </c>
      <c r="AM5" t="s">
        <v>1805</v>
      </c>
      <c r="AN5">
        <v>42392885842</v>
      </c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 t="s">
        <v>71</v>
      </c>
      <c r="BH5" s="8" t="s">
        <v>71</v>
      </c>
      <c r="BI5" s="8" t="s">
        <v>71</v>
      </c>
      <c r="BJ5" s="8" t="s">
        <v>71</v>
      </c>
      <c r="BK5" s="8" t="s">
        <v>71</v>
      </c>
      <c r="BL5" s="8" t="s">
        <v>71</v>
      </c>
      <c r="BM5" s="8" t="s">
        <v>71</v>
      </c>
      <c r="BN5" s="8" t="s">
        <v>71</v>
      </c>
      <c r="BO5" s="8" t="s">
        <v>71</v>
      </c>
      <c r="BP5" s="8" t="s">
        <v>71</v>
      </c>
      <c r="BQ5" s="8" t="s">
        <v>105</v>
      </c>
      <c r="BR5" s="8" t="s">
        <v>71</v>
      </c>
      <c r="BS5" s="8">
        <v>2434</v>
      </c>
      <c r="BT5" s="8" t="s">
        <v>90</v>
      </c>
      <c r="BU5" s="8" t="s">
        <v>106</v>
      </c>
      <c r="BV5" s="8" t="s">
        <v>71</v>
      </c>
      <c r="BW5" s="8" t="s">
        <v>107</v>
      </c>
    </row>
    <row r="6" spans="1:75" x14ac:dyDescent="0.25">
      <c r="A6" s="4">
        <f t="shared" si="4"/>
        <v>44652</v>
      </c>
      <c r="B6" s="5">
        <f t="shared" si="0"/>
        <v>0.35416666666666669</v>
      </c>
      <c r="C6" s="6">
        <f t="shared" si="1"/>
        <v>0.35486111111111113</v>
      </c>
      <c r="D6" s="7">
        <f t="shared" si="2"/>
        <v>1.1226851856918074E-3</v>
      </c>
      <c r="E6" s="6" t="str">
        <f t="shared" si="3"/>
        <v>BIANCA</v>
      </c>
      <c r="F6" s="6" t="str">
        <f t="shared" si="5"/>
        <v>sex</v>
      </c>
      <c r="G6" s="6" t="str">
        <f t="shared" si="6"/>
        <v>53</v>
      </c>
      <c r="H6" s="6" t="str">
        <f>IFERROR(VLOOKUP($G6,DDD!$B:$D,3,0),"-")</f>
        <v>RS</v>
      </c>
      <c r="I6" s="6" t="str">
        <f>IFERROR(VLOOKUP($H6,DDD!$I:$K,3,0),"-")</f>
        <v>Sul</v>
      </c>
      <c r="J6">
        <v>7759674</v>
      </c>
      <c r="K6">
        <v>24165885</v>
      </c>
      <c r="L6" s="14">
        <v>44652.355185185188</v>
      </c>
      <c r="M6" s="14">
        <v>44652.356307870374</v>
      </c>
      <c r="N6" t="s">
        <v>3133</v>
      </c>
      <c r="O6" t="s">
        <v>78</v>
      </c>
      <c r="P6">
        <v>17283</v>
      </c>
      <c r="Q6" t="s">
        <v>65</v>
      </c>
      <c r="R6" t="s">
        <v>136</v>
      </c>
      <c r="S6" t="s">
        <v>273</v>
      </c>
      <c r="T6" t="s">
        <v>136</v>
      </c>
      <c r="U6" t="s">
        <v>273</v>
      </c>
      <c r="X6">
        <v>53991912865</v>
      </c>
      <c r="Y6">
        <v>53991912865</v>
      </c>
      <c r="Z6" s="14">
        <v>44652.791666666664</v>
      </c>
      <c r="AA6" t="s">
        <v>142</v>
      </c>
      <c r="AB6" s="15">
        <v>164881266810064</v>
      </c>
      <c r="AC6" t="s">
        <v>68</v>
      </c>
      <c r="AD6">
        <v>10738</v>
      </c>
      <c r="AE6" t="s">
        <v>69</v>
      </c>
      <c r="AF6" t="s">
        <v>70</v>
      </c>
      <c r="AM6" t="s">
        <v>1806</v>
      </c>
      <c r="AN6">
        <v>4227315018</v>
      </c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 t="s">
        <v>71</v>
      </c>
      <c r="BH6" s="8" t="s">
        <v>71</v>
      </c>
      <c r="BI6" s="8" t="s">
        <v>71</v>
      </c>
      <c r="BJ6" s="8" t="s">
        <v>71</v>
      </c>
      <c r="BK6" s="8" t="s">
        <v>71</v>
      </c>
      <c r="BL6" s="8" t="s">
        <v>71</v>
      </c>
      <c r="BM6" s="8" t="s">
        <v>71</v>
      </c>
      <c r="BN6" s="8" t="s">
        <v>71</v>
      </c>
      <c r="BO6" s="8" t="s">
        <v>71</v>
      </c>
      <c r="BP6" s="8" t="s">
        <v>71</v>
      </c>
      <c r="BQ6" s="8" t="s">
        <v>110</v>
      </c>
      <c r="BR6" s="8" t="s">
        <v>71</v>
      </c>
      <c r="BS6" s="9">
        <v>1309</v>
      </c>
      <c r="BT6" s="8" t="s">
        <v>82</v>
      </c>
      <c r="BU6" s="8" t="s">
        <v>111</v>
      </c>
      <c r="BV6" s="8" t="s">
        <v>71</v>
      </c>
      <c r="BW6" s="8" t="s">
        <v>112</v>
      </c>
    </row>
    <row r="7" spans="1:75" x14ac:dyDescent="0.25">
      <c r="A7" s="4">
        <f t="shared" si="4"/>
        <v>44652</v>
      </c>
      <c r="B7" s="5">
        <f t="shared" si="0"/>
        <v>0.35416666666666669</v>
      </c>
      <c r="C7" s="6">
        <f t="shared" si="1"/>
        <v>0.35694444444444445</v>
      </c>
      <c r="D7" s="7">
        <f t="shared" si="2"/>
        <v>4.2824073898373172E-4</v>
      </c>
      <c r="E7" s="6" t="str">
        <f t="shared" si="3"/>
        <v>BIANCA</v>
      </c>
      <c r="F7" s="6" t="str">
        <f t="shared" si="5"/>
        <v>sex</v>
      </c>
      <c r="G7" s="6" t="str">
        <f t="shared" si="6"/>
        <v>13</v>
      </c>
      <c r="H7" s="6" t="str">
        <f>IFERROR(VLOOKUP($G7,DDD!$B:$D,3,0),"-")</f>
        <v>SP</v>
      </c>
      <c r="I7" s="6" t="str">
        <f>IFERROR(VLOOKUP($H7,DDD!$I:$K,3,0),"-")</f>
        <v>Sudeste</v>
      </c>
      <c r="J7">
        <v>7759675</v>
      </c>
      <c r="K7">
        <v>24161114</v>
      </c>
      <c r="L7" s="14">
        <v>44652.357291666667</v>
      </c>
      <c r="M7" s="14">
        <v>44652.357719907406</v>
      </c>
      <c r="N7" t="s">
        <v>3133</v>
      </c>
      <c r="O7" t="s">
        <v>78</v>
      </c>
      <c r="P7">
        <v>17283</v>
      </c>
      <c r="Q7" t="s">
        <v>65</v>
      </c>
      <c r="R7" t="s">
        <v>136</v>
      </c>
      <c r="S7" t="s">
        <v>273</v>
      </c>
      <c r="T7" t="s">
        <v>136</v>
      </c>
      <c r="U7" t="s">
        <v>273</v>
      </c>
      <c r="X7">
        <v>13997733635</v>
      </c>
      <c r="Y7">
        <v>13997733635</v>
      </c>
      <c r="Z7" s="14">
        <v>44652.416666666664</v>
      </c>
      <c r="AA7" t="s">
        <v>235</v>
      </c>
      <c r="AB7" s="15">
        <v>164881285411704</v>
      </c>
      <c r="AC7" t="s">
        <v>68</v>
      </c>
      <c r="AD7">
        <v>10738</v>
      </c>
      <c r="AE7" t="s">
        <v>69</v>
      </c>
      <c r="AF7" t="s">
        <v>70</v>
      </c>
      <c r="AM7" t="s">
        <v>1807</v>
      </c>
      <c r="AN7">
        <v>32891120809</v>
      </c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 t="s">
        <v>71</v>
      </c>
      <c r="BH7" s="8" t="s">
        <v>71</v>
      </c>
      <c r="BI7" s="8" t="s">
        <v>71</v>
      </c>
      <c r="BJ7" s="8" t="s">
        <v>71</v>
      </c>
      <c r="BK7" s="8" t="s">
        <v>71</v>
      </c>
      <c r="BL7" s="8" t="s">
        <v>71</v>
      </c>
      <c r="BM7" s="8" t="s">
        <v>71</v>
      </c>
      <c r="BN7" s="8" t="s">
        <v>71</v>
      </c>
      <c r="BO7" s="8" t="s">
        <v>71</v>
      </c>
      <c r="BP7" s="8" t="s">
        <v>71</v>
      </c>
      <c r="BQ7" s="8" t="s">
        <v>115</v>
      </c>
      <c r="BR7" s="8" t="s">
        <v>71</v>
      </c>
      <c r="BS7" s="9">
        <v>12257</v>
      </c>
      <c r="BT7" s="8" t="s">
        <v>90</v>
      </c>
      <c r="BU7" s="8" t="s">
        <v>116</v>
      </c>
      <c r="BV7" s="8" t="s">
        <v>71</v>
      </c>
      <c r="BW7" s="8" t="s">
        <v>117</v>
      </c>
    </row>
    <row r="8" spans="1:75" x14ac:dyDescent="0.25">
      <c r="A8" s="4">
        <f t="shared" si="4"/>
        <v>44652</v>
      </c>
      <c r="B8" s="5">
        <f t="shared" si="0"/>
        <v>0.35416666666666669</v>
      </c>
      <c r="C8" s="6">
        <f t="shared" si="1"/>
        <v>0.35833333333333334</v>
      </c>
      <c r="D8" s="7">
        <f t="shared" si="2"/>
        <v>1.6550925938645378E-3</v>
      </c>
      <c r="E8" s="6" t="str">
        <f t="shared" si="3"/>
        <v>BIANCA</v>
      </c>
      <c r="F8" s="6" t="str">
        <f t="shared" si="5"/>
        <v>sex</v>
      </c>
      <c r="G8" s="6" t="str">
        <f t="shared" si="6"/>
        <v>47</v>
      </c>
      <c r="H8" s="6" t="str">
        <f>IFERROR(VLOOKUP($G8,DDD!$B:$D,3,0),"-")</f>
        <v>SC</v>
      </c>
      <c r="I8" s="6" t="str">
        <f>IFERROR(VLOOKUP($H8,DDD!$I:$K,3,0),"-")</f>
        <v>Sul</v>
      </c>
      <c r="J8">
        <v>7759678</v>
      </c>
      <c r="K8">
        <v>24072623</v>
      </c>
      <c r="L8" s="14">
        <v>44652.358831018515</v>
      </c>
      <c r="M8" s="14">
        <v>44652.360486111109</v>
      </c>
      <c r="N8" t="s">
        <v>3133</v>
      </c>
      <c r="O8" t="s">
        <v>78</v>
      </c>
      <c r="P8">
        <v>17283</v>
      </c>
      <c r="Q8" t="s">
        <v>65</v>
      </c>
      <c r="R8" t="s">
        <v>85</v>
      </c>
      <c r="S8" t="s">
        <v>86</v>
      </c>
      <c r="T8" t="s">
        <v>85</v>
      </c>
      <c r="U8" t="s">
        <v>86</v>
      </c>
      <c r="X8">
        <v>47999424980</v>
      </c>
      <c r="AA8" t="s">
        <v>87</v>
      </c>
      <c r="AB8" s="15">
        <v>164881298413234</v>
      </c>
      <c r="AC8" t="s">
        <v>68</v>
      </c>
      <c r="AD8">
        <v>10738</v>
      </c>
      <c r="AE8" t="s">
        <v>69</v>
      </c>
      <c r="AF8" t="s">
        <v>70</v>
      </c>
      <c r="AM8" t="s">
        <v>1808</v>
      </c>
      <c r="AN8">
        <v>920542930</v>
      </c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 t="s">
        <v>71</v>
      </c>
      <c r="BH8" s="8" t="s">
        <v>71</v>
      </c>
      <c r="BI8" s="8" t="s">
        <v>71</v>
      </c>
      <c r="BJ8" s="8" t="s">
        <v>71</v>
      </c>
      <c r="BK8" s="8" t="s">
        <v>71</v>
      </c>
      <c r="BL8" s="8" t="s">
        <v>71</v>
      </c>
      <c r="BM8" s="8" t="s">
        <v>71</v>
      </c>
      <c r="BN8" s="8" t="s">
        <v>71</v>
      </c>
      <c r="BO8" s="8" t="s">
        <v>71</v>
      </c>
      <c r="BP8" s="8" t="s">
        <v>71</v>
      </c>
      <c r="BQ8" s="8" t="s">
        <v>120</v>
      </c>
      <c r="BR8" s="8" t="s">
        <v>71</v>
      </c>
      <c r="BS8" s="9">
        <v>1787</v>
      </c>
      <c r="BT8" s="8" t="s">
        <v>121</v>
      </c>
      <c r="BU8" s="8" t="s">
        <v>122</v>
      </c>
      <c r="BV8" s="8" t="s">
        <v>71</v>
      </c>
      <c r="BW8" s="8" t="s">
        <v>123</v>
      </c>
    </row>
    <row r="9" spans="1:75" x14ac:dyDescent="0.25">
      <c r="A9" s="4">
        <f t="shared" si="4"/>
        <v>44652</v>
      </c>
      <c r="B9" s="5">
        <f t="shared" si="0"/>
        <v>0.35416666666666669</v>
      </c>
      <c r="C9" s="6">
        <f t="shared" si="1"/>
        <v>0.36041666666666666</v>
      </c>
      <c r="D9" s="7">
        <f t="shared" si="2"/>
        <v>6.4814814686542377E-4</v>
      </c>
      <c r="E9" s="6" t="str">
        <f t="shared" si="3"/>
        <v>BIANCA</v>
      </c>
      <c r="F9" s="6" t="str">
        <f t="shared" si="5"/>
        <v>sex</v>
      </c>
      <c r="G9" s="6" t="str">
        <f t="shared" si="6"/>
        <v>12</v>
      </c>
      <c r="H9" s="6" t="str">
        <f>IFERROR(VLOOKUP($G9,DDD!$B:$D,3,0),"-")</f>
        <v>SP</v>
      </c>
      <c r="I9" s="6" t="str">
        <f>IFERROR(VLOOKUP($H9,DDD!$I:$K,3,0),"-")</f>
        <v>Sudeste</v>
      </c>
      <c r="J9">
        <v>7759680</v>
      </c>
      <c r="K9">
        <v>24072730</v>
      </c>
      <c r="L9" s="14">
        <v>44652.360983796294</v>
      </c>
      <c r="M9" s="14">
        <v>44652.361631944441</v>
      </c>
      <c r="N9" t="s">
        <v>3133</v>
      </c>
      <c r="O9" t="s">
        <v>78</v>
      </c>
      <c r="P9">
        <v>17283</v>
      </c>
      <c r="Q9" t="s">
        <v>65</v>
      </c>
      <c r="R9" t="s">
        <v>136</v>
      </c>
      <c r="S9" t="s">
        <v>872</v>
      </c>
      <c r="T9" t="s">
        <v>136</v>
      </c>
      <c r="U9" t="s">
        <v>872</v>
      </c>
      <c r="X9">
        <v>12991450787</v>
      </c>
      <c r="Y9">
        <v>12991450787</v>
      </c>
      <c r="Z9" s="14">
        <v>44652.381249999999</v>
      </c>
      <c r="AA9" t="s">
        <v>87</v>
      </c>
      <c r="AB9" s="15">
        <v>164881317414864</v>
      </c>
      <c r="AC9" t="s">
        <v>68</v>
      </c>
      <c r="AD9">
        <v>10738</v>
      </c>
      <c r="AE9" t="s">
        <v>69</v>
      </c>
      <c r="AF9" t="s">
        <v>70</v>
      </c>
      <c r="AM9" t="s">
        <v>1809</v>
      </c>
      <c r="AN9">
        <v>47221504865</v>
      </c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 t="s">
        <v>71</v>
      </c>
      <c r="BH9" s="8" t="s">
        <v>71</v>
      </c>
      <c r="BI9" s="8" t="s">
        <v>71</v>
      </c>
      <c r="BJ9" s="8" t="s">
        <v>71</v>
      </c>
      <c r="BK9" s="8" t="s">
        <v>71</v>
      </c>
      <c r="BL9" s="8" t="s">
        <v>71</v>
      </c>
      <c r="BM9" s="8" t="s">
        <v>71</v>
      </c>
      <c r="BN9" s="8" t="s">
        <v>71</v>
      </c>
      <c r="BO9" s="8" t="s">
        <v>71</v>
      </c>
      <c r="BP9" s="8" t="s">
        <v>71</v>
      </c>
      <c r="BQ9" s="8" t="s">
        <v>125</v>
      </c>
      <c r="BR9" s="8" t="s">
        <v>71</v>
      </c>
      <c r="BS9" s="8">
        <v>5999</v>
      </c>
      <c r="BT9" s="8" t="s">
        <v>72</v>
      </c>
      <c r="BU9" s="8" t="s">
        <v>126</v>
      </c>
      <c r="BV9" s="8" t="s">
        <v>71</v>
      </c>
      <c r="BW9" s="8" t="s">
        <v>127</v>
      </c>
    </row>
    <row r="10" spans="1:75" x14ac:dyDescent="0.25">
      <c r="A10" s="4">
        <f t="shared" si="4"/>
        <v>44652</v>
      </c>
      <c r="B10" s="5">
        <f t="shared" si="0"/>
        <v>0.35416666666666669</v>
      </c>
      <c r="C10" s="6">
        <f t="shared" si="1"/>
        <v>0.36180555555555555</v>
      </c>
      <c r="D10" s="7">
        <f t="shared" si="2"/>
        <v>1.5972222245181911E-3</v>
      </c>
      <c r="E10" s="6" t="str">
        <f t="shared" si="3"/>
        <v>BIANCA</v>
      </c>
      <c r="F10" s="6" t="str">
        <f t="shared" si="5"/>
        <v>sex</v>
      </c>
      <c r="G10" s="6" t="str">
        <f t="shared" si="6"/>
        <v>51</v>
      </c>
      <c r="H10" s="6" t="str">
        <f>IFERROR(VLOOKUP($G10,DDD!$B:$D,3,0),"-")</f>
        <v>RS</v>
      </c>
      <c r="I10" s="6" t="str">
        <f>IFERROR(VLOOKUP($H10,DDD!$I:$K,3,0),"-")</f>
        <v>Sul</v>
      </c>
      <c r="J10">
        <v>7759699</v>
      </c>
      <c r="K10">
        <v>24072807</v>
      </c>
      <c r="L10" s="14">
        <v>44652.362291666665</v>
      </c>
      <c r="M10" s="14">
        <v>44652.363888888889</v>
      </c>
      <c r="N10" t="s">
        <v>3133</v>
      </c>
      <c r="O10" t="s">
        <v>78</v>
      </c>
      <c r="P10">
        <v>17283</v>
      </c>
      <c r="Q10" t="s">
        <v>65</v>
      </c>
      <c r="R10" t="s">
        <v>85</v>
      </c>
      <c r="S10" t="s">
        <v>86</v>
      </c>
      <c r="T10" t="s">
        <v>85</v>
      </c>
      <c r="U10" t="s">
        <v>86</v>
      </c>
      <c r="X10">
        <v>51991715756</v>
      </c>
      <c r="AA10" t="s">
        <v>87</v>
      </c>
      <c r="AB10" s="15">
        <v>164881327215884</v>
      </c>
      <c r="AC10" t="s">
        <v>68</v>
      </c>
      <c r="AD10">
        <v>10738</v>
      </c>
      <c r="AE10" t="s">
        <v>69</v>
      </c>
      <c r="AF10" t="s">
        <v>70</v>
      </c>
      <c r="AM10" t="s">
        <v>1810</v>
      </c>
      <c r="AN10">
        <v>4845206013</v>
      </c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 t="s">
        <v>71</v>
      </c>
      <c r="BH10" s="8" t="s">
        <v>71</v>
      </c>
      <c r="BI10" s="8" t="s">
        <v>71</v>
      </c>
      <c r="BJ10" s="8" t="s">
        <v>71</v>
      </c>
      <c r="BK10" s="8" t="s">
        <v>71</v>
      </c>
      <c r="BL10" s="8" t="s">
        <v>71</v>
      </c>
      <c r="BM10" s="8" t="s">
        <v>71</v>
      </c>
      <c r="BN10" s="8" t="s">
        <v>71</v>
      </c>
      <c r="BO10" s="8" t="s">
        <v>71</v>
      </c>
      <c r="BP10" s="8" t="s">
        <v>71</v>
      </c>
      <c r="BQ10" s="8" t="s">
        <v>130</v>
      </c>
      <c r="BR10" s="8" t="s">
        <v>71</v>
      </c>
      <c r="BS10" s="8">
        <v>7342</v>
      </c>
      <c r="BT10" s="8" t="s">
        <v>82</v>
      </c>
      <c r="BU10" s="8" t="s">
        <v>131</v>
      </c>
      <c r="BV10" s="8" t="s">
        <v>71</v>
      </c>
      <c r="BW10" s="8" t="s">
        <v>123</v>
      </c>
    </row>
    <row r="11" spans="1:75" x14ac:dyDescent="0.25">
      <c r="A11" s="4">
        <f t="shared" si="4"/>
        <v>44652</v>
      </c>
      <c r="B11" s="5">
        <f t="shared" si="0"/>
        <v>0.35416666666666669</v>
      </c>
      <c r="C11" s="6">
        <f t="shared" si="1"/>
        <v>0.36527777777777781</v>
      </c>
      <c r="D11" s="7">
        <f t="shared" si="2"/>
        <v>4.9768518510973081E-4</v>
      </c>
      <c r="E11" s="6" t="str">
        <f t="shared" si="3"/>
        <v>BIANCA</v>
      </c>
      <c r="F11" s="6" t="str">
        <f t="shared" si="5"/>
        <v>sex</v>
      </c>
      <c r="G11" s="6" t="str">
        <f t="shared" si="6"/>
        <v>51</v>
      </c>
      <c r="H11" s="6" t="str">
        <f>IFERROR(VLOOKUP($G11,DDD!$B:$D,3,0),"-")</f>
        <v>RS</v>
      </c>
      <c r="I11" s="6" t="str">
        <f>IFERROR(VLOOKUP($H11,DDD!$I:$K,3,0),"-")</f>
        <v>Sul</v>
      </c>
      <c r="J11">
        <v>7759881</v>
      </c>
      <c r="K11">
        <v>24073042</v>
      </c>
      <c r="L11" s="14">
        <v>44652.365960648145</v>
      </c>
      <c r="M11" s="14">
        <v>44652.36645833333</v>
      </c>
      <c r="N11" t="s">
        <v>3133</v>
      </c>
      <c r="O11" t="s">
        <v>78</v>
      </c>
      <c r="P11">
        <v>17283</v>
      </c>
      <c r="Q11" t="s">
        <v>65</v>
      </c>
      <c r="R11" t="s">
        <v>136</v>
      </c>
      <c r="S11" t="s">
        <v>674</v>
      </c>
      <c r="T11" t="s">
        <v>136</v>
      </c>
      <c r="U11" t="s">
        <v>674</v>
      </c>
      <c r="X11">
        <v>51991977647</v>
      </c>
      <c r="Y11">
        <v>51991977647</v>
      </c>
      <c r="Z11" s="14">
        <v>44652.386111111111</v>
      </c>
      <c r="AA11" t="s">
        <v>87</v>
      </c>
      <c r="AB11" s="15">
        <v>164881359819194</v>
      </c>
      <c r="AC11" t="s">
        <v>68</v>
      </c>
      <c r="AD11">
        <v>10738</v>
      </c>
      <c r="AE11" t="s">
        <v>69</v>
      </c>
      <c r="AF11" t="s">
        <v>70</v>
      </c>
      <c r="AM11" t="s">
        <v>1811</v>
      </c>
      <c r="AN11">
        <v>95226605072</v>
      </c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 t="s">
        <v>71</v>
      </c>
      <c r="BH11" s="8" t="s">
        <v>71</v>
      </c>
      <c r="BI11" s="8" t="s">
        <v>71</v>
      </c>
      <c r="BJ11" s="8" t="s">
        <v>71</v>
      </c>
      <c r="BK11" s="8" t="s">
        <v>71</v>
      </c>
      <c r="BL11" s="8" t="s">
        <v>71</v>
      </c>
      <c r="BM11" s="8" t="s">
        <v>71</v>
      </c>
      <c r="BN11" s="8" t="s">
        <v>71</v>
      </c>
      <c r="BO11" s="8" t="s">
        <v>71</v>
      </c>
      <c r="BP11" s="8" t="s">
        <v>71</v>
      </c>
      <c r="BQ11" s="8" t="s">
        <v>133</v>
      </c>
      <c r="BR11" s="8" t="s">
        <v>71</v>
      </c>
      <c r="BS11" s="9">
        <v>1309</v>
      </c>
      <c r="BT11" s="8" t="s">
        <v>82</v>
      </c>
      <c r="BU11" s="8" t="s">
        <v>111</v>
      </c>
      <c r="BV11" s="8" t="s">
        <v>71</v>
      </c>
      <c r="BW11" s="8" t="s">
        <v>134</v>
      </c>
    </row>
    <row r="12" spans="1:75" x14ac:dyDescent="0.25">
      <c r="A12" s="4">
        <f t="shared" si="4"/>
        <v>44652</v>
      </c>
      <c r="B12" s="5">
        <f t="shared" si="0"/>
        <v>0.375</v>
      </c>
      <c r="C12" s="6">
        <f t="shared" si="1"/>
        <v>0.375</v>
      </c>
      <c r="D12" s="7">
        <f t="shared" si="2"/>
        <v>5.5671296286163852E-3</v>
      </c>
      <c r="E12" s="6" t="str">
        <f t="shared" si="3"/>
        <v>BIANCA</v>
      </c>
      <c r="F12" s="6" t="str">
        <f t="shared" si="5"/>
        <v>sex</v>
      </c>
      <c r="G12" s="6" t="str">
        <f t="shared" si="6"/>
        <v>18</v>
      </c>
      <c r="H12" s="6" t="str">
        <f>IFERROR(VLOOKUP($G12,DDD!$B:$D,3,0),"-")</f>
        <v>SP</v>
      </c>
      <c r="I12" s="6" t="str">
        <f>IFERROR(VLOOKUP($H12,DDD!$I:$K,3,0),"-")</f>
        <v>Sudeste</v>
      </c>
      <c r="J12">
        <v>7760651</v>
      </c>
      <c r="K12">
        <v>23694241</v>
      </c>
      <c r="L12" s="14">
        <v>44652.375347222223</v>
      </c>
      <c r="M12" s="14">
        <v>44652.380914351852</v>
      </c>
      <c r="N12" t="s">
        <v>3133</v>
      </c>
      <c r="O12" t="s">
        <v>78</v>
      </c>
      <c r="P12">
        <v>17283</v>
      </c>
      <c r="Q12" t="s">
        <v>65</v>
      </c>
      <c r="R12" t="s">
        <v>85</v>
      </c>
      <c r="S12" t="s">
        <v>86</v>
      </c>
      <c r="T12" t="s">
        <v>85</v>
      </c>
      <c r="U12" t="s">
        <v>86</v>
      </c>
      <c r="X12">
        <v>18991144991</v>
      </c>
      <c r="AA12" t="s">
        <v>179</v>
      </c>
      <c r="AC12" t="s">
        <v>202</v>
      </c>
      <c r="AD12">
        <v>10738</v>
      </c>
      <c r="AE12" t="s">
        <v>69</v>
      </c>
      <c r="AF12" t="s">
        <v>70</v>
      </c>
      <c r="AM12" t="s">
        <v>1812</v>
      </c>
      <c r="AN12">
        <v>36500932862</v>
      </c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 t="s">
        <v>71</v>
      </c>
      <c r="BH12" s="8" t="s">
        <v>71</v>
      </c>
      <c r="BI12" s="8" t="s">
        <v>71</v>
      </c>
      <c r="BJ12" s="8" t="s">
        <v>71</v>
      </c>
      <c r="BK12" s="8" t="s">
        <v>71</v>
      </c>
      <c r="BL12" s="8" t="s">
        <v>71</v>
      </c>
      <c r="BM12" s="8" t="s">
        <v>71</v>
      </c>
      <c r="BN12" s="8" t="s">
        <v>71</v>
      </c>
      <c r="BO12" s="8" t="s">
        <v>71</v>
      </c>
      <c r="BP12" s="8" t="s">
        <v>71</v>
      </c>
      <c r="BQ12" s="8" t="s">
        <v>139</v>
      </c>
      <c r="BR12" s="8" t="s">
        <v>71</v>
      </c>
      <c r="BS12" s="8">
        <v>1615</v>
      </c>
      <c r="BT12" s="8" t="s">
        <v>90</v>
      </c>
      <c r="BU12" s="8" t="s">
        <v>140</v>
      </c>
      <c r="BV12" s="8" t="s">
        <v>71</v>
      </c>
      <c r="BW12" s="8"/>
    </row>
    <row r="13" spans="1:75" x14ac:dyDescent="0.25">
      <c r="A13" s="4">
        <f t="shared" si="4"/>
        <v>44652</v>
      </c>
      <c r="B13" s="5">
        <f t="shared" si="0"/>
        <v>0.375</v>
      </c>
      <c r="C13" s="6">
        <f t="shared" si="1"/>
        <v>0.39374999999999999</v>
      </c>
      <c r="D13" s="7">
        <f t="shared" si="2"/>
        <v>1.9097222175332718E-3</v>
      </c>
      <c r="E13" s="6" t="str">
        <f t="shared" si="3"/>
        <v>BIANCA</v>
      </c>
      <c r="F13" s="6" t="str">
        <f t="shared" si="5"/>
        <v>sex</v>
      </c>
      <c r="G13" s="6" t="str">
        <f t="shared" si="6"/>
        <v>12</v>
      </c>
      <c r="H13" s="6" t="str">
        <f>IFERROR(VLOOKUP($G13,DDD!$B:$D,3,0),"-")</f>
        <v>SP</v>
      </c>
      <c r="I13" s="6" t="str">
        <f>IFERROR(VLOOKUP($H13,DDD!$I:$K,3,0),"-")</f>
        <v>Sudeste</v>
      </c>
      <c r="J13">
        <v>7764080</v>
      </c>
      <c r="K13">
        <v>23413901</v>
      </c>
      <c r="L13" s="14">
        <v>44652.393842592595</v>
      </c>
      <c r="M13" s="14">
        <v>44652.395752314813</v>
      </c>
      <c r="N13" t="s">
        <v>3133</v>
      </c>
      <c r="O13" t="s">
        <v>78</v>
      </c>
      <c r="P13">
        <v>17283</v>
      </c>
      <c r="Q13" t="s">
        <v>65</v>
      </c>
      <c r="R13" t="s">
        <v>136</v>
      </c>
      <c r="S13" t="s">
        <v>420</v>
      </c>
      <c r="T13" t="s">
        <v>136</v>
      </c>
      <c r="U13" t="s">
        <v>420</v>
      </c>
      <c r="X13">
        <v>12991412159</v>
      </c>
      <c r="Y13">
        <v>12991412159</v>
      </c>
      <c r="Z13" s="14">
        <v>44652.415972222225</v>
      </c>
      <c r="AA13" t="s">
        <v>141</v>
      </c>
      <c r="AB13" s="15">
        <v>1648816010102160</v>
      </c>
      <c r="AC13" t="s">
        <v>68</v>
      </c>
      <c r="AD13">
        <v>10738</v>
      </c>
      <c r="AE13" t="s">
        <v>69</v>
      </c>
      <c r="AF13" t="s">
        <v>70</v>
      </c>
      <c r="AM13" t="s">
        <v>1813</v>
      </c>
      <c r="AN13">
        <v>49756291869</v>
      </c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 t="s">
        <v>71</v>
      </c>
      <c r="BH13" s="8" t="s">
        <v>71</v>
      </c>
      <c r="BI13" s="8" t="s">
        <v>71</v>
      </c>
      <c r="BJ13" s="8" t="s">
        <v>71</v>
      </c>
      <c r="BK13" s="8" t="s">
        <v>71</v>
      </c>
      <c r="BL13" s="8" t="s">
        <v>71</v>
      </c>
      <c r="BM13" s="8" t="s">
        <v>71</v>
      </c>
      <c r="BN13" s="8" t="s">
        <v>71</v>
      </c>
      <c r="BO13" s="8" t="s">
        <v>71</v>
      </c>
      <c r="BP13" s="8" t="s">
        <v>71</v>
      </c>
      <c r="BQ13" s="8" t="s">
        <v>144</v>
      </c>
      <c r="BR13" s="8" t="s">
        <v>71</v>
      </c>
      <c r="BS13" s="8">
        <v>1490</v>
      </c>
      <c r="BT13" s="8" t="s">
        <v>82</v>
      </c>
      <c r="BU13" s="8" t="s">
        <v>145</v>
      </c>
      <c r="BV13" s="8" t="s">
        <v>71</v>
      </c>
      <c r="BW13" s="8" t="s">
        <v>123</v>
      </c>
    </row>
    <row r="14" spans="1:75" x14ac:dyDescent="0.25">
      <c r="A14" s="4">
        <f t="shared" si="4"/>
        <v>44652</v>
      </c>
      <c r="B14" s="5">
        <f t="shared" si="0"/>
        <v>0.39583333333333331</v>
      </c>
      <c r="C14" s="6">
        <f t="shared" si="1"/>
        <v>0.39583333333333331</v>
      </c>
      <c r="D14" s="7">
        <f t="shared" si="2"/>
        <v>1.5972222245181911E-3</v>
      </c>
      <c r="E14" s="6" t="str">
        <f t="shared" si="3"/>
        <v>BIANCA</v>
      </c>
      <c r="F14" s="6" t="str">
        <f t="shared" si="5"/>
        <v>sex</v>
      </c>
      <c r="G14" s="6" t="str">
        <f t="shared" si="6"/>
        <v>11</v>
      </c>
      <c r="H14" s="6" t="str">
        <f>IFERROR(VLOOKUP($G14,DDD!$B:$D,3,0),"-")</f>
        <v>SP</v>
      </c>
      <c r="I14" s="6" t="str">
        <f>IFERROR(VLOOKUP($H14,DDD!$I:$K,3,0),"-")</f>
        <v>Sudeste</v>
      </c>
      <c r="J14">
        <v>7764588</v>
      </c>
      <c r="K14">
        <v>23414081</v>
      </c>
      <c r="L14" s="14">
        <v>44652.39644675926</v>
      </c>
      <c r="M14" s="14">
        <v>44652.398043981484</v>
      </c>
      <c r="N14" t="s">
        <v>3133</v>
      </c>
      <c r="O14" t="s">
        <v>78</v>
      </c>
      <c r="P14">
        <v>17283</v>
      </c>
      <c r="Q14" t="s">
        <v>65</v>
      </c>
      <c r="R14" t="s">
        <v>85</v>
      </c>
      <c r="S14" t="s">
        <v>86</v>
      </c>
      <c r="T14" t="s">
        <v>85</v>
      </c>
      <c r="U14" t="s">
        <v>86</v>
      </c>
      <c r="X14">
        <v>11940782862</v>
      </c>
      <c r="AA14" t="s">
        <v>141</v>
      </c>
      <c r="AB14" s="15">
        <v>1648816237113410</v>
      </c>
      <c r="AC14" t="s">
        <v>68</v>
      </c>
      <c r="AD14">
        <v>10738</v>
      </c>
      <c r="AE14" t="s">
        <v>69</v>
      </c>
      <c r="AF14" t="s">
        <v>70</v>
      </c>
      <c r="AM14" t="s">
        <v>1814</v>
      </c>
      <c r="AN14">
        <v>35397554898</v>
      </c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 t="s">
        <v>71</v>
      </c>
      <c r="BH14" s="8" t="s">
        <v>71</v>
      </c>
      <c r="BI14" s="8" t="s">
        <v>71</v>
      </c>
      <c r="BJ14" s="8" t="s">
        <v>71</v>
      </c>
      <c r="BK14" s="8" t="s">
        <v>71</v>
      </c>
      <c r="BL14" s="8" t="s">
        <v>71</v>
      </c>
      <c r="BM14" s="8" t="s">
        <v>71</v>
      </c>
      <c r="BN14" s="8" t="s">
        <v>71</v>
      </c>
      <c r="BO14" s="8" t="s">
        <v>71</v>
      </c>
      <c r="BP14" s="8" t="s">
        <v>71</v>
      </c>
      <c r="BQ14" s="8" t="s">
        <v>147</v>
      </c>
      <c r="BR14" s="8" t="s">
        <v>71</v>
      </c>
      <c r="BS14" s="8">
        <v>2189</v>
      </c>
      <c r="BT14" s="8" t="s">
        <v>100</v>
      </c>
      <c r="BU14" s="8" t="s">
        <v>148</v>
      </c>
      <c r="BV14" s="8" t="s">
        <v>71</v>
      </c>
      <c r="BW14" s="8" t="s">
        <v>149</v>
      </c>
    </row>
    <row r="15" spans="1:75" x14ac:dyDescent="0.25">
      <c r="A15" s="4">
        <f t="shared" si="4"/>
        <v>44652</v>
      </c>
      <c r="B15" s="5">
        <f t="shared" si="0"/>
        <v>0.39583333333333331</v>
      </c>
      <c r="C15" s="6">
        <f t="shared" si="1"/>
        <v>0.39930555555555558</v>
      </c>
      <c r="D15" s="7">
        <f t="shared" si="2"/>
        <v>7.7546296233776957E-4</v>
      </c>
      <c r="E15" s="6" t="str">
        <f t="shared" si="3"/>
        <v>BIANCA</v>
      </c>
      <c r="F15" s="6" t="str">
        <f t="shared" si="5"/>
        <v>sex</v>
      </c>
      <c r="G15" s="6" t="str">
        <f t="shared" si="6"/>
        <v>13</v>
      </c>
      <c r="H15" s="6" t="str">
        <f>IFERROR(VLOOKUP($G15,DDD!$B:$D,3,0),"-")</f>
        <v>SP</v>
      </c>
      <c r="I15" s="6" t="str">
        <f>IFERROR(VLOOKUP($H15,DDD!$I:$K,3,0),"-")</f>
        <v>Sudeste</v>
      </c>
      <c r="J15">
        <v>7765192</v>
      </c>
      <c r="K15">
        <v>23187137</v>
      </c>
      <c r="L15" s="14">
        <v>44652.399548611109</v>
      </c>
      <c r="M15" s="14">
        <v>44652.400324074071</v>
      </c>
      <c r="N15" t="s">
        <v>3133</v>
      </c>
      <c r="O15" t="s">
        <v>78</v>
      </c>
      <c r="P15">
        <v>17283</v>
      </c>
      <c r="Q15" t="s">
        <v>65</v>
      </c>
      <c r="R15" t="s">
        <v>136</v>
      </c>
      <c r="S15" t="s">
        <v>273</v>
      </c>
      <c r="T15" t="s">
        <v>136</v>
      </c>
      <c r="U15" t="s">
        <v>273</v>
      </c>
      <c r="X15">
        <v>13996025958</v>
      </c>
      <c r="Y15">
        <v>13996025958</v>
      </c>
      <c r="Z15" s="14">
        <v>44652.541666666664</v>
      </c>
      <c r="AA15" t="s">
        <v>1815</v>
      </c>
      <c r="AB15" s="15">
        <v>1648816504124940</v>
      </c>
      <c r="AC15" t="s">
        <v>68</v>
      </c>
      <c r="AD15">
        <v>10738</v>
      </c>
      <c r="AE15" t="s">
        <v>69</v>
      </c>
      <c r="AF15" t="s">
        <v>70</v>
      </c>
      <c r="AM15" t="s">
        <v>1816</v>
      </c>
      <c r="AN15">
        <v>54439518826</v>
      </c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 t="s">
        <v>71</v>
      </c>
      <c r="BH15" s="8" t="s">
        <v>71</v>
      </c>
      <c r="BI15" s="8" t="s">
        <v>71</v>
      </c>
      <c r="BJ15" s="8" t="s">
        <v>71</v>
      </c>
      <c r="BK15" s="8" t="s">
        <v>71</v>
      </c>
      <c r="BL15" s="8" t="s">
        <v>71</v>
      </c>
      <c r="BM15" s="8" t="s">
        <v>71</v>
      </c>
      <c r="BN15" s="8" t="s">
        <v>71</v>
      </c>
      <c r="BO15" s="8" t="s">
        <v>71</v>
      </c>
      <c r="BP15" s="8" t="s">
        <v>71</v>
      </c>
      <c r="BQ15" s="8" t="s">
        <v>151</v>
      </c>
      <c r="BR15" s="8" t="s">
        <v>71</v>
      </c>
      <c r="BS15" s="9">
        <v>1195</v>
      </c>
      <c r="BT15" s="8" t="s">
        <v>100</v>
      </c>
      <c r="BU15" s="8" t="s">
        <v>152</v>
      </c>
      <c r="BV15" s="8" t="s">
        <v>71</v>
      </c>
      <c r="BW15" s="8" t="s">
        <v>123</v>
      </c>
    </row>
    <row r="16" spans="1:75" x14ac:dyDescent="0.25">
      <c r="A16" s="4">
        <f t="shared" si="4"/>
        <v>44652</v>
      </c>
      <c r="B16" s="5">
        <f t="shared" si="0"/>
        <v>0.39583333333333331</v>
      </c>
      <c r="C16" s="6">
        <f t="shared" si="1"/>
        <v>0.40833333333333338</v>
      </c>
      <c r="D16" s="7">
        <f t="shared" si="2"/>
        <v>2.6736111103673466E-3</v>
      </c>
      <c r="E16" s="6" t="str">
        <f t="shared" si="3"/>
        <v>BIANCA</v>
      </c>
      <c r="F16" s="6" t="str">
        <f t="shared" si="5"/>
        <v>sex</v>
      </c>
      <c r="G16" s="6" t="str">
        <f t="shared" si="6"/>
        <v>16</v>
      </c>
      <c r="H16" s="6" t="str">
        <f>IFERROR(VLOOKUP($G16,DDD!$B:$D,3,0),"-")</f>
        <v>SP</v>
      </c>
      <c r="I16" s="6" t="str">
        <f>IFERROR(VLOOKUP($H16,DDD!$I:$K,3,0),"-")</f>
        <v>Sudeste</v>
      </c>
      <c r="J16">
        <v>7767241</v>
      </c>
      <c r="K16">
        <v>22878758</v>
      </c>
      <c r="L16" s="14">
        <v>44652.408946759257</v>
      </c>
      <c r="M16" s="14">
        <v>44652.411620370367</v>
      </c>
      <c r="N16" t="s">
        <v>3133</v>
      </c>
      <c r="O16" t="s">
        <v>78</v>
      </c>
      <c r="P16">
        <v>17283</v>
      </c>
      <c r="Q16" t="s">
        <v>65</v>
      </c>
      <c r="R16" t="s">
        <v>85</v>
      </c>
      <c r="S16" t="s">
        <v>86</v>
      </c>
      <c r="T16" t="s">
        <v>85</v>
      </c>
      <c r="U16" t="s">
        <v>86</v>
      </c>
      <c r="X16">
        <v>16994345164</v>
      </c>
      <c r="AA16" t="s">
        <v>155</v>
      </c>
      <c r="AB16" s="15">
        <v>1648817316159370</v>
      </c>
      <c r="AC16" t="s">
        <v>68</v>
      </c>
      <c r="AD16">
        <v>10738</v>
      </c>
      <c r="AE16" t="s">
        <v>69</v>
      </c>
      <c r="AF16" t="s">
        <v>70</v>
      </c>
      <c r="AM16" t="s">
        <v>1818</v>
      </c>
      <c r="AN16">
        <v>28880593803</v>
      </c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 t="s">
        <v>71</v>
      </c>
      <c r="BH16" s="8" t="s">
        <v>71</v>
      </c>
      <c r="BI16" s="8" t="s">
        <v>71</v>
      </c>
      <c r="BJ16" s="8" t="s">
        <v>71</v>
      </c>
      <c r="BK16" s="8" t="s">
        <v>71</v>
      </c>
      <c r="BL16" s="8" t="s">
        <v>71</v>
      </c>
      <c r="BM16" s="8" t="s">
        <v>71</v>
      </c>
      <c r="BN16" s="8" t="s">
        <v>71</v>
      </c>
      <c r="BO16" s="8" t="s">
        <v>71</v>
      </c>
      <c r="BP16" s="8" t="s">
        <v>71</v>
      </c>
      <c r="BQ16" s="8" t="s">
        <v>157</v>
      </c>
      <c r="BR16" s="8" t="s">
        <v>71</v>
      </c>
      <c r="BS16" s="9">
        <v>1305</v>
      </c>
      <c r="BT16" s="8" t="s">
        <v>100</v>
      </c>
      <c r="BU16" s="8" t="s">
        <v>135</v>
      </c>
      <c r="BV16" s="8" t="s">
        <v>71</v>
      </c>
      <c r="BW16" s="8" t="s">
        <v>158</v>
      </c>
    </row>
    <row r="17" spans="1:75" x14ac:dyDescent="0.25">
      <c r="A17" s="4">
        <f t="shared" si="4"/>
        <v>44652</v>
      </c>
      <c r="B17" s="5">
        <f t="shared" si="0"/>
        <v>0.39583333333333331</v>
      </c>
      <c r="C17" s="6">
        <f t="shared" si="1"/>
        <v>0.41597222222222219</v>
      </c>
      <c r="D17" s="7">
        <f t="shared" si="2"/>
        <v>3.1944444417604245E-3</v>
      </c>
      <c r="E17" s="6" t="str">
        <f t="shared" si="3"/>
        <v>BIANCA</v>
      </c>
      <c r="F17" s="6" t="str">
        <f t="shared" si="5"/>
        <v>sex</v>
      </c>
      <c r="G17" s="6" t="str">
        <f t="shared" si="6"/>
        <v>19</v>
      </c>
      <c r="H17" s="6" t="str">
        <f>IFERROR(VLOOKUP($G17,DDD!$B:$D,3,0),"-")</f>
        <v>SP</v>
      </c>
      <c r="I17" s="6" t="str">
        <f>IFERROR(VLOOKUP($H17,DDD!$I:$K,3,0),"-")</f>
        <v>Sudeste</v>
      </c>
      <c r="J17">
        <v>7768955</v>
      </c>
      <c r="K17">
        <v>25386684</v>
      </c>
      <c r="L17" s="14">
        <v>44652.416550925926</v>
      </c>
      <c r="M17" s="14">
        <v>44652.419745370367</v>
      </c>
      <c r="N17" t="s">
        <v>3133</v>
      </c>
      <c r="O17" t="s">
        <v>78</v>
      </c>
      <c r="P17">
        <v>17283</v>
      </c>
      <c r="Q17" t="s">
        <v>65</v>
      </c>
      <c r="R17" t="s">
        <v>85</v>
      </c>
      <c r="S17" t="s">
        <v>86</v>
      </c>
      <c r="T17" t="s">
        <v>85</v>
      </c>
      <c r="U17" t="s">
        <v>86</v>
      </c>
      <c r="X17">
        <v>19996720503</v>
      </c>
      <c r="AA17" t="s">
        <v>520</v>
      </c>
      <c r="AB17" s="15">
        <v>1648817964188290</v>
      </c>
      <c r="AC17" t="s">
        <v>68</v>
      </c>
      <c r="AD17">
        <v>10738</v>
      </c>
      <c r="AE17" t="s">
        <v>69</v>
      </c>
      <c r="AF17" t="s">
        <v>70</v>
      </c>
      <c r="AM17" t="s">
        <v>1819</v>
      </c>
      <c r="AN17">
        <v>1743240813</v>
      </c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 t="s">
        <v>71</v>
      </c>
      <c r="BH17" s="8" t="s">
        <v>71</v>
      </c>
      <c r="BI17" s="8" t="s">
        <v>71</v>
      </c>
      <c r="BJ17" s="8" t="s">
        <v>71</v>
      </c>
      <c r="BK17" s="8" t="s">
        <v>71</v>
      </c>
      <c r="BL17" s="8" t="s">
        <v>71</v>
      </c>
      <c r="BM17" s="8" t="s">
        <v>71</v>
      </c>
      <c r="BN17" s="8" t="s">
        <v>71</v>
      </c>
      <c r="BO17" s="8" t="s">
        <v>71</v>
      </c>
      <c r="BP17" s="8" t="s">
        <v>71</v>
      </c>
      <c r="BQ17" s="8" t="s">
        <v>160</v>
      </c>
      <c r="BR17" s="8" t="s">
        <v>71</v>
      </c>
      <c r="BS17" s="9">
        <v>4392</v>
      </c>
      <c r="BT17" s="8" t="s">
        <v>100</v>
      </c>
      <c r="BU17" s="8" t="s">
        <v>161</v>
      </c>
      <c r="BV17" s="8" t="s">
        <v>71</v>
      </c>
      <c r="BW17" s="8" t="s">
        <v>162</v>
      </c>
    </row>
    <row r="18" spans="1:75" x14ac:dyDescent="0.25">
      <c r="A18" s="4">
        <f t="shared" si="4"/>
        <v>44652</v>
      </c>
      <c r="B18" s="5">
        <f t="shared" si="0"/>
        <v>0.41666666666666669</v>
      </c>
      <c r="C18" s="6">
        <f t="shared" si="1"/>
        <v>0.42083333333333334</v>
      </c>
      <c r="D18" s="7">
        <f t="shared" si="2"/>
        <v>1.0648148090695031E-3</v>
      </c>
      <c r="E18" s="6" t="str">
        <f t="shared" si="3"/>
        <v>BIANCA</v>
      </c>
      <c r="F18" s="6" t="str">
        <f t="shared" si="5"/>
        <v>sex</v>
      </c>
      <c r="G18" s="6" t="str">
        <f t="shared" si="6"/>
        <v>12</v>
      </c>
      <c r="H18" s="6" t="str">
        <f>IFERROR(VLOOKUP($G18,DDD!$B:$D,3,0),"-")</f>
        <v>SP</v>
      </c>
      <c r="I18" s="6" t="str">
        <f>IFERROR(VLOOKUP($H18,DDD!$I:$K,3,0),"-")</f>
        <v>Sudeste</v>
      </c>
      <c r="J18">
        <v>7769854</v>
      </c>
      <c r="K18">
        <v>24227871</v>
      </c>
      <c r="L18" s="14">
        <v>44652.420891203707</v>
      </c>
      <c r="M18" s="14">
        <v>44652.421956018516</v>
      </c>
      <c r="N18" t="s">
        <v>3133</v>
      </c>
      <c r="O18" t="s">
        <v>78</v>
      </c>
      <c r="P18">
        <v>17283</v>
      </c>
      <c r="Q18" t="s">
        <v>65</v>
      </c>
      <c r="R18" t="s">
        <v>136</v>
      </c>
      <c r="S18" t="s">
        <v>273</v>
      </c>
      <c r="T18" t="s">
        <v>136</v>
      </c>
      <c r="U18" t="s">
        <v>273</v>
      </c>
      <c r="X18">
        <v>12992491587</v>
      </c>
      <c r="Y18">
        <v>12992491587</v>
      </c>
      <c r="Z18" s="14">
        <v>44652.583333333336</v>
      </c>
      <c r="AA18" t="s">
        <v>194</v>
      </c>
      <c r="AB18" s="15">
        <v>1648818343203840</v>
      </c>
      <c r="AC18" t="s">
        <v>68</v>
      </c>
      <c r="AD18">
        <v>10738</v>
      </c>
      <c r="AE18" t="s">
        <v>69</v>
      </c>
      <c r="AF18" t="s">
        <v>70</v>
      </c>
      <c r="AM18" t="s">
        <v>1820</v>
      </c>
      <c r="AN18">
        <v>52844035841</v>
      </c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 t="s">
        <v>71</v>
      </c>
      <c r="BH18" s="8" t="s">
        <v>71</v>
      </c>
      <c r="BI18" s="8" t="s">
        <v>71</v>
      </c>
      <c r="BJ18" s="8" t="s">
        <v>71</v>
      </c>
      <c r="BK18" s="8" t="s">
        <v>71</v>
      </c>
      <c r="BL18" s="8" t="s">
        <v>71</v>
      </c>
      <c r="BM18" s="8" t="s">
        <v>71</v>
      </c>
      <c r="BN18" s="8" t="s">
        <v>71</v>
      </c>
      <c r="BO18" s="8" t="s">
        <v>71</v>
      </c>
      <c r="BP18" s="8" t="s">
        <v>71</v>
      </c>
      <c r="BQ18" s="8" t="s">
        <v>164</v>
      </c>
      <c r="BR18" s="8" t="s">
        <v>71</v>
      </c>
      <c r="BS18" s="8">
        <v>3414</v>
      </c>
      <c r="BT18" s="8" t="s">
        <v>82</v>
      </c>
      <c r="BU18" s="8" t="s">
        <v>165</v>
      </c>
      <c r="BV18" s="8" t="s">
        <v>71</v>
      </c>
      <c r="BW18" s="8" t="s">
        <v>166</v>
      </c>
    </row>
    <row r="19" spans="1:75" x14ac:dyDescent="0.25">
      <c r="A19" s="4">
        <f t="shared" si="4"/>
        <v>44652</v>
      </c>
      <c r="B19" s="5">
        <f t="shared" si="0"/>
        <v>0.41666666666666669</v>
      </c>
      <c r="C19" s="6">
        <f t="shared" si="1"/>
        <v>0.42222222222222222</v>
      </c>
      <c r="D19" s="7">
        <f t="shared" si="2"/>
        <v>8.4490740846376866E-4</v>
      </c>
      <c r="E19" s="6" t="str">
        <f t="shared" si="3"/>
        <v>BIANCA</v>
      </c>
      <c r="F19" s="6" t="str">
        <f t="shared" si="5"/>
        <v>sex</v>
      </c>
      <c r="G19" s="6" t="str">
        <f t="shared" si="6"/>
        <v>53</v>
      </c>
      <c r="H19" s="6" t="str">
        <f>IFERROR(VLOOKUP($G19,DDD!$B:$D,3,0),"-")</f>
        <v>RS</v>
      </c>
      <c r="I19" s="6" t="str">
        <f>IFERROR(VLOOKUP($H19,DDD!$I:$K,3,0),"-")</f>
        <v>Sul</v>
      </c>
      <c r="J19">
        <v>7770126</v>
      </c>
      <c r="K19">
        <v>24227921</v>
      </c>
      <c r="L19" s="14">
        <v>44652.42224537037</v>
      </c>
      <c r="M19" s="14">
        <v>44652.423090277778</v>
      </c>
      <c r="N19" t="s">
        <v>3133</v>
      </c>
      <c r="O19" t="s">
        <v>78</v>
      </c>
      <c r="P19">
        <v>17283</v>
      </c>
      <c r="Q19" t="s">
        <v>65</v>
      </c>
      <c r="R19" t="s">
        <v>136</v>
      </c>
      <c r="S19" t="s">
        <v>273</v>
      </c>
      <c r="T19" t="s">
        <v>136</v>
      </c>
      <c r="U19" t="s">
        <v>273</v>
      </c>
      <c r="X19">
        <v>53991430448</v>
      </c>
      <c r="Y19">
        <v>53991430448</v>
      </c>
      <c r="Z19" s="14">
        <v>44652.611111111109</v>
      </c>
      <c r="AA19" t="s">
        <v>194</v>
      </c>
      <c r="AB19" s="15">
        <v>1648818458207960</v>
      </c>
      <c r="AC19" t="s">
        <v>68</v>
      </c>
      <c r="AD19">
        <v>10738</v>
      </c>
      <c r="AE19" t="s">
        <v>69</v>
      </c>
      <c r="AF19" t="s">
        <v>70</v>
      </c>
      <c r="AM19" t="s">
        <v>1821</v>
      </c>
      <c r="AN19">
        <v>2885675012</v>
      </c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 t="s">
        <v>71</v>
      </c>
      <c r="BH19" s="8" t="s">
        <v>71</v>
      </c>
      <c r="BI19" s="8" t="s">
        <v>71</v>
      </c>
      <c r="BJ19" s="8" t="s">
        <v>71</v>
      </c>
      <c r="BK19" s="8" t="s">
        <v>71</v>
      </c>
      <c r="BL19" s="8" t="s">
        <v>71</v>
      </c>
      <c r="BM19" s="8" t="s">
        <v>71</v>
      </c>
      <c r="BN19" s="8" t="s">
        <v>71</v>
      </c>
      <c r="BO19" s="8" t="s">
        <v>71</v>
      </c>
      <c r="BP19" s="8" t="s">
        <v>71</v>
      </c>
      <c r="BQ19" s="8" t="s">
        <v>169</v>
      </c>
      <c r="BR19" s="8" t="s">
        <v>71</v>
      </c>
      <c r="BS19" s="8">
        <v>1072</v>
      </c>
      <c r="BT19" s="8" t="s">
        <v>72</v>
      </c>
      <c r="BU19" s="8" t="s">
        <v>170</v>
      </c>
      <c r="BV19" s="8" t="s">
        <v>71</v>
      </c>
      <c r="BW19" s="8" t="s">
        <v>97</v>
      </c>
    </row>
    <row r="20" spans="1:75" x14ac:dyDescent="0.25">
      <c r="A20" s="4">
        <f t="shared" si="4"/>
        <v>44652</v>
      </c>
      <c r="B20" s="5">
        <f t="shared" si="0"/>
        <v>0.41666666666666669</v>
      </c>
      <c r="C20" s="6">
        <f t="shared" si="1"/>
        <v>0.4236111111111111</v>
      </c>
      <c r="D20" s="7">
        <f t="shared" si="2"/>
        <v>2.4305555562023073E-3</v>
      </c>
      <c r="E20" s="6" t="str">
        <f t="shared" si="3"/>
        <v>BIANCA</v>
      </c>
      <c r="F20" s="6" t="str">
        <f t="shared" si="5"/>
        <v>sex</v>
      </c>
      <c r="G20" s="6" t="str">
        <f t="shared" si="6"/>
        <v>16</v>
      </c>
      <c r="H20" s="6" t="str">
        <f>IFERROR(VLOOKUP($G20,DDD!$B:$D,3,0),"-")</f>
        <v>SP</v>
      </c>
      <c r="I20" s="6" t="str">
        <f>IFERROR(VLOOKUP($H20,DDD!$I:$K,3,0),"-")</f>
        <v>Sudeste</v>
      </c>
      <c r="J20">
        <v>7770547</v>
      </c>
      <c r="K20">
        <v>24228011</v>
      </c>
      <c r="L20" s="14">
        <v>44652.424247685187</v>
      </c>
      <c r="M20" s="14">
        <v>44652.426678240743</v>
      </c>
      <c r="N20" t="s">
        <v>3133</v>
      </c>
      <c r="O20" t="s">
        <v>78</v>
      </c>
      <c r="P20">
        <v>17283</v>
      </c>
      <c r="Q20" t="s">
        <v>65</v>
      </c>
      <c r="R20" t="s">
        <v>136</v>
      </c>
      <c r="S20" t="s">
        <v>137</v>
      </c>
      <c r="T20" t="s">
        <v>136</v>
      </c>
      <c r="U20" t="s">
        <v>137</v>
      </c>
      <c r="X20">
        <v>16993846098</v>
      </c>
      <c r="Y20">
        <v>16993846098</v>
      </c>
      <c r="Z20" s="14">
        <v>44652.446527777778</v>
      </c>
      <c r="AA20" t="s">
        <v>194</v>
      </c>
      <c r="AB20" s="15">
        <v>1648818633215510</v>
      </c>
      <c r="AC20" t="s">
        <v>68</v>
      </c>
      <c r="AD20">
        <v>10738</v>
      </c>
      <c r="AE20" t="s">
        <v>69</v>
      </c>
      <c r="AF20" t="s">
        <v>70</v>
      </c>
      <c r="AM20" t="s">
        <v>1822</v>
      </c>
      <c r="AN20">
        <v>46253081861</v>
      </c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 t="s">
        <v>71</v>
      </c>
      <c r="BH20" s="8" t="s">
        <v>71</v>
      </c>
      <c r="BI20" s="8" t="s">
        <v>71</v>
      </c>
      <c r="BJ20" s="8" t="s">
        <v>71</v>
      </c>
      <c r="BK20" s="8" t="s">
        <v>71</v>
      </c>
      <c r="BL20" s="8" t="s">
        <v>71</v>
      </c>
      <c r="BM20" s="8" t="s">
        <v>71</v>
      </c>
      <c r="BN20" s="8" t="s">
        <v>71</v>
      </c>
      <c r="BO20" s="8" t="s">
        <v>71</v>
      </c>
      <c r="BP20" s="8" t="s">
        <v>71</v>
      </c>
      <c r="BQ20" s="8" t="s">
        <v>172</v>
      </c>
      <c r="BR20" s="8" t="s">
        <v>71</v>
      </c>
      <c r="BS20" s="8">
        <v>8729</v>
      </c>
      <c r="BT20" s="8" t="s">
        <v>82</v>
      </c>
      <c r="BU20" s="8" t="s">
        <v>173</v>
      </c>
      <c r="BV20" s="8" t="s">
        <v>71</v>
      </c>
      <c r="BW20" s="9">
        <v>44686</v>
      </c>
    </row>
    <row r="21" spans="1:75" x14ac:dyDescent="0.25">
      <c r="A21" s="4">
        <f t="shared" si="4"/>
        <v>44652</v>
      </c>
      <c r="B21" s="5">
        <f t="shared" si="0"/>
        <v>0.41666666666666669</v>
      </c>
      <c r="C21" s="6">
        <f t="shared" si="1"/>
        <v>0.43124999999999997</v>
      </c>
      <c r="D21" s="7">
        <f t="shared" si="2"/>
        <v>1.6782407401478849E-3</v>
      </c>
      <c r="E21" s="6" t="str">
        <f t="shared" si="3"/>
        <v>BIANCA</v>
      </c>
      <c r="F21" s="6" t="str">
        <f t="shared" si="5"/>
        <v>sex</v>
      </c>
      <c r="G21" s="6" t="str">
        <f t="shared" si="6"/>
        <v>14</v>
      </c>
      <c r="H21" s="6" t="str">
        <f>IFERROR(VLOOKUP($G21,DDD!$B:$D,3,0),"-")</f>
        <v>SP</v>
      </c>
      <c r="I21" s="6" t="str">
        <f>IFERROR(VLOOKUP($H21,DDD!$I:$K,3,0),"-")</f>
        <v>Sudeste</v>
      </c>
      <c r="J21">
        <v>7772136</v>
      </c>
      <c r="K21">
        <v>24165783</v>
      </c>
      <c r="L21" s="14">
        <v>44652.431932870371</v>
      </c>
      <c r="M21" s="14">
        <v>44652.433611111112</v>
      </c>
      <c r="N21" t="s">
        <v>3133</v>
      </c>
      <c r="O21" t="s">
        <v>78</v>
      </c>
      <c r="P21">
        <v>17283</v>
      </c>
      <c r="Q21" t="s">
        <v>65</v>
      </c>
      <c r="R21" t="s">
        <v>85</v>
      </c>
      <c r="S21" t="s">
        <v>86</v>
      </c>
      <c r="T21" t="s">
        <v>85</v>
      </c>
      <c r="U21" t="s">
        <v>86</v>
      </c>
      <c r="X21">
        <v>14991400246</v>
      </c>
      <c r="AA21" t="s">
        <v>142</v>
      </c>
      <c r="AB21" s="15">
        <v>1648819299242470</v>
      </c>
      <c r="AC21" t="s">
        <v>68</v>
      </c>
      <c r="AD21">
        <v>10738</v>
      </c>
      <c r="AE21" t="s">
        <v>69</v>
      </c>
      <c r="AF21" t="s">
        <v>70</v>
      </c>
      <c r="AM21" t="s">
        <v>1823</v>
      </c>
      <c r="AN21">
        <v>45401643845</v>
      </c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 t="s">
        <v>71</v>
      </c>
      <c r="BH21" s="8" t="s">
        <v>71</v>
      </c>
      <c r="BI21" s="8" t="s">
        <v>71</v>
      </c>
      <c r="BJ21" s="8" t="s">
        <v>71</v>
      </c>
      <c r="BK21" s="8" t="s">
        <v>71</v>
      </c>
      <c r="BL21" s="8" t="s">
        <v>71</v>
      </c>
      <c r="BM21" s="8" t="s">
        <v>71</v>
      </c>
      <c r="BN21" s="8" t="s">
        <v>71</v>
      </c>
      <c r="BO21" s="8" t="s">
        <v>71</v>
      </c>
      <c r="BP21" s="8" t="s">
        <v>71</v>
      </c>
      <c r="BQ21" s="8" t="s">
        <v>176</v>
      </c>
      <c r="BR21" s="8" t="s">
        <v>71</v>
      </c>
      <c r="BS21" s="9">
        <v>1853</v>
      </c>
      <c r="BT21" s="8" t="s">
        <v>100</v>
      </c>
      <c r="BU21" s="8" t="s">
        <v>177</v>
      </c>
      <c r="BV21" s="8" t="s">
        <v>71</v>
      </c>
      <c r="BW21" s="8" t="s">
        <v>178</v>
      </c>
    </row>
    <row r="22" spans="1:75" x14ac:dyDescent="0.25">
      <c r="A22" s="4">
        <f t="shared" si="4"/>
        <v>44652</v>
      </c>
      <c r="B22" s="5">
        <f t="shared" si="0"/>
        <v>0.41666666666666669</v>
      </c>
      <c r="C22" s="6">
        <f t="shared" si="1"/>
        <v>0.43402777777777773</v>
      </c>
      <c r="D22" s="7">
        <f t="shared" si="2"/>
        <v>5.2083333139307797E-4</v>
      </c>
      <c r="E22" s="6" t="str">
        <f t="shared" si="3"/>
        <v>BIANCA</v>
      </c>
      <c r="F22" s="6" t="str">
        <f t="shared" si="5"/>
        <v>sex</v>
      </c>
      <c r="G22" s="6" t="str">
        <f t="shared" si="6"/>
        <v>19</v>
      </c>
      <c r="H22" s="6" t="str">
        <f>IFERROR(VLOOKUP($G22,DDD!$B:$D,3,0),"-")</f>
        <v>SP</v>
      </c>
      <c r="I22" s="6" t="str">
        <f>IFERROR(VLOOKUP($H22,DDD!$I:$K,3,0),"-")</f>
        <v>Sudeste</v>
      </c>
      <c r="J22">
        <v>7772589</v>
      </c>
      <c r="K22">
        <v>24165870</v>
      </c>
      <c r="L22" s="14">
        <v>44652.43408564815</v>
      </c>
      <c r="M22" s="14">
        <v>44652.434606481482</v>
      </c>
      <c r="N22" t="s">
        <v>3133</v>
      </c>
      <c r="O22" t="s">
        <v>78</v>
      </c>
      <c r="P22">
        <v>17283</v>
      </c>
      <c r="Q22" t="s">
        <v>65</v>
      </c>
      <c r="R22" t="s">
        <v>136</v>
      </c>
      <c r="S22" t="s">
        <v>273</v>
      </c>
      <c r="T22" t="s">
        <v>136</v>
      </c>
      <c r="U22" t="s">
        <v>273</v>
      </c>
      <c r="X22">
        <v>19992262634</v>
      </c>
      <c r="Y22">
        <v>19992262634</v>
      </c>
      <c r="Z22" s="14">
        <v>44657.625</v>
      </c>
      <c r="AA22" t="s">
        <v>142</v>
      </c>
      <c r="AB22" s="15">
        <v>1648819481251870</v>
      </c>
      <c r="AC22" t="s">
        <v>68</v>
      </c>
      <c r="AD22">
        <v>10738</v>
      </c>
      <c r="AE22" t="s">
        <v>69</v>
      </c>
      <c r="AF22" t="s">
        <v>70</v>
      </c>
      <c r="AM22" t="s">
        <v>1824</v>
      </c>
      <c r="AN22">
        <v>39091878894</v>
      </c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 t="s">
        <v>71</v>
      </c>
      <c r="BH22" s="8" t="s">
        <v>71</v>
      </c>
      <c r="BI22" s="8" t="s">
        <v>71</v>
      </c>
      <c r="BJ22" s="8" t="s">
        <v>71</v>
      </c>
      <c r="BK22" s="8" t="s">
        <v>71</v>
      </c>
      <c r="BL22" s="8" t="s">
        <v>71</v>
      </c>
      <c r="BM22" s="8" t="s">
        <v>71</v>
      </c>
      <c r="BN22" s="8" t="s">
        <v>71</v>
      </c>
      <c r="BO22" s="8" t="s">
        <v>71</v>
      </c>
      <c r="BP22" s="8" t="s">
        <v>71</v>
      </c>
      <c r="BQ22" s="8" t="s">
        <v>181</v>
      </c>
      <c r="BR22" s="8" t="s">
        <v>71</v>
      </c>
      <c r="BS22" s="9">
        <v>4798</v>
      </c>
      <c r="BT22" s="8" t="s">
        <v>182</v>
      </c>
      <c r="BU22" s="8" t="s">
        <v>183</v>
      </c>
      <c r="BV22" s="8" t="s">
        <v>71</v>
      </c>
      <c r="BW22" s="8" t="s">
        <v>184</v>
      </c>
    </row>
    <row r="23" spans="1:75" x14ac:dyDescent="0.25">
      <c r="A23" s="4">
        <f t="shared" si="4"/>
        <v>44652</v>
      </c>
      <c r="B23" s="5">
        <f t="shared" si="0"/>
        <v>0.41666666666666669</v>
      </c>
      <c r="C23" s="6">
        <f t="shared" si="1"/>
        <v>0.43541666666666662</v>
      </c>
      <c r="D23" s="7">
        <f t="shared" si="2"/>
        <v>7.0138888913788833E-3</v>
      </c>
      <c r="E23" s="6" t="str">
        <f t="shared" si="3"/>
        <v>BIANCA</v>
      </c>
      <c r="F23" s="6" t="str">
        <f t="shared" si="5"/>
        <v>sex</v>
      </c>
      <c r="G23" s="6" t="str">
        <f t="shared" si="6"/>
        <v>18</v>
      </c>
      <c r="H23" s="6" t="str">
        <f>IFERROR(VLOOKUP($G23,DDD!$B:$D,3,0),"-")</f>
        <v>SP</v>
      </c>
      <c r="I23" s="6" t="str">
        <f>IFERROR(VLOOKUP($H23,DDD!$I:$K,3,0),"-")</f>
        <v>Sudeste</v>
      </c>
      <c r="J23">
        <v>7772951</v>
      </c>
      <c r="K23">
        <v>24161088</v>
      </c>
      <c r="L23" s="14">
        <v>44652.435972222222</v>
      </c>
      <c r="M23" s="14">
        <v>44652.442986111113</v>
      </c>
      <c r="N23" t="s">
        <v>3133</v>
      </c>
      <c r="O23" t="s">
        <v>78</v>
      </c>
      <c r="P23">
        <v>17283</v>
      </c>
      <c r="Q23" t="s">
        <v>65</v>
      </c>
      <c r="R23" t="s">
        <v>136</v>
      </c>
      <c r="S23" t="s">
        <v>273</v>
      </c>
      <c r="T23" t="s">
        <v>136</v>
      </c>
      <c r="U23" t="s">
        <v>273</v>
      </c>
      <c r="X23">
        <v>18996244359</v>
      </c>
      <c r="Y23">
        <v>18996244359</v>
      </c>
      <c r="Z23" s="14">
        <v>44657.458333333336</v>
      </c>
      <c r="AA23" t="s">
        <v>235</v>
      </c>
      <c r="AB23" s="15">
        <v>1648819636258220</v>
      </c>
      <c r="AC23" t="s">
        <v>68</v>
      </c>
      <c r="AD23">
        <v>10738</v>
      </c>
      <c r="AE23" t="s">
        <v>69</v>
      </c>
      <c r="AF23" t="s">
        <v>70</v>
      </c>
      <c r="AM23" t="s">
        <v>1825</v>
      </c>
      <c r="AN23">
        <v>35691606883</v>
      </c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 t="s">
        <v>71</v>
      </c>
      <c r="BH23" s="8" t="s">
        <v>71</v>
      </c>
      <c r="BI23" s="8" t="s">
        <v>71</v>
      </c>
      <c r="BJ23" s="8" t="s">
        <v>71</v>
      </c>
      <c r="BK23" s="8" t="s">
        <v>71</v>
      </c>
      <c r="BL23" s="8" t="s">
        <v>71</v>
      </c>
      <c r="BM23" s="8" t="s">
        <v>71</v>
      </c>
      <c r="BN23" s="8" t="s">
        <v>71</v>
      </c>
      <c r="BO23" s="8" t="s">
        <v>71</v>
      </c>
      <c r="BP23" s="8" t="s">
        <v>71</v>
      </c>
      <c r="BQ23" s="8" t="s">
        <v>186</v>
      </c>
      <c r="BR23" s="8" t="s">
        <v>71</v>
      </c>
      <c r="BS23" s="9">
        <v>1622</v>
      </c>
      <c r="BT23" s="8" t="s">
        <v>187</v>
      </c>
      <c r="BU23" s="8" t="s">
        <v>188</v>
      </c>
      <c r="BV23" s="8" t="s">
        <v>71</v>
      </c>
      <c r="BW23" s="8" t="s">
        <v>189</v>
      </c>
    </row>
    <row r="24" spans="1:75" x14ac:dyDescent="0.25">
      <c r="A24" s="4">
        <f t="shared" si="4"/>
        <v>44652</v>
      </c>
      <c r="B24" s="5">
        <f t="shared" si="0"/>
        <v>0.4375</v>
      </c>
      <c r="C24" s="6">
        <f t="shared" si="1"/>
        <v>0.45069444444444445</v>
      </c>
      <c r="D24" s="7">
        <f t="shared" si="2"/>
        <v>4.2824073898373172E-4</v>
      </c>
      <c r="E24" s="6" t="str">
        <f t="shared" si="3"/>
        <v>BIANCA</v>
      </c>
      <c r="F24" s="6" t="str">
        <f t="shared" si="5"/>
        <v>sex</v>
      </c>
      <c r="G24" s="6" t="str">
        <f t="shared" si="6"/>
        <v>54</v>
      </c>
      <c r="H24" s="6" t="str">
        <f>IFERROR(VLOOKUP($G24,DDD!$B:$D,3,0),"-")</f>
        <v>RS</v>
      </c>
      <c r="I24" s="6" t="str">
        <f>IFERROR(VLOOKUP($H24,DDD!$I:$K,3,0),"-")</f>
        <v>Sul</v>
      </c>
      <c r="J24">
        <v>7775718</v>
      </c>
      <c r="K24">
        <v>24072787</v>
      </c>
      <c r="L24" s="14">
        <v>44652.451319444444</v>
      </c>
      <c r="M24" s="14">
        <v>44652.451747685183</v>
      </c>
      <c r="N24" t="s">
        <v>3133</v>
      </c>
      <c r="O24" t="s">
        <v>78</v>
      </c>
      <c r="P24">
        <v>17283</v>
      </c>
      <c r="Q24" t="s">
        <v>65</v>
      </c>
      <c r="R24" t="s">
        <v>136</v>
      </c>
      <c r="S24" t="s">
        <v>273</v>
      </c>
      <c r="T24" t="s">
        <v>136</v>
      </c>
      <c r="U24" t="s">
        <v>273</v>
      </c>
      <c r="X24">
        <v>54991981540</v>
      </c>
      <c r="Y24">
        <v>54991981540</v>
      </c>
      <c r="Z24" s="14">
        <v>44653.47152777778</v>
      </c>
      <c r="AA24" t="s">
        <v>87</v>
      </c>
      <c r="AB24" s="15">
        <v>1648820972308290</v>
      </c>
      <c r="AC24" t="s">
        <v>68</v>
      </c>
      <c r="AD24">
        <v>10738</v>
      </c>
      <c r="AE24" t="s">
        <v>69</v>
      </c>
      <c r="AF24" t="s">
        <v>70</v>
      </c>
      <c r="AM24" t="s">
        <v>1826</v>
      </c>
      <c r="AN24">
        <v>1637448074</v>
      </c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 t="s">
        <v>71</v>
      </c>
      <c r="BH24" s="8" t="s">
        <v>71</v>
      </c>
      <c r="BI24" s="8" t="s">
        <v>71</v>
      </c>
      <c r="BJ24" s="8" t="s">
        <v>71</v>
      </c>
      <c r="BK24" s="8" t="s">
        <v>71</v>
      </c>
      <c r="BL24" s="8" t="s">
        <v>71</v>
      </c>
      <c r="BM24" s="8" t="s">
        <v>71</v>
      </c>
      <c r="BN24" s="8" t="s">
        <v>71</v>
      </c>
      <c r="BO24" s="8" t="s">
        <v>71</v>
      </c>
      <c r="BP24" s="8" t="s">
        <v>71</v>
      </c>
      <c r="BQ24" s="8" t="s">
        <v>191</v>
      </c>
      <c r="BR24" s="8" t="s">
        <v>71</v>
      </c>
      <c r="BS24" s="9">
        <v>1207</v>
      </c>
      <c r="BT24" s="8" t="s">
        <v>100</v>
      </c>
      <c r="BU24" s="8" t="s">
        <v>192</v>
      </c>
      <c r="BV24" s="8" t="s">
        <v>71</v>
      </c>
      <c r="BW24" s="8" t="s">
        <v>193</v>
      </c>
    </row>
    <row r="25" spans="1:75" x14ac:dyDescent="0.25">
      <c r="A25" s="4">
        <f t="shared" si="4"/>
        <v>44652</v>
      </c>
      <c r="B25" s="5">
        <f t="shared" si="0"/>
        <v>0.4375</v>
      </c>
      <c r="C25" s="6">
        <f t="shared" si="1"/>
        <v>0.4548611111111111</v>
      </c>
      <c r="D25" s="7">
        <f t="shared" si="2"/>
        <v>1.4699074090458453E-3</v>
      </c>
      <c r="E25" s="6" t="str">
        <f t="shared" si="3"/>
        <v>BIANCA</v>
      </c>
      <c r="F25" s="6" t="str">
        <f t="shared" si="5"/>
        <v>sex</v>
      </c>
      <c r="G25" s="6" t="str">
        <f t="shared" si="6"/>
        <v>12</v>
      </c>
      <c r="H25" s="6" t="str">
        <f>IFERROR(VLOOKUP($G25,DDD!$B:$D,3,0),"-")</f>
        <v>SP</v>
      </c>
      <c r="I25" s="6" t="str">
        <f>IFERROR(VLOOKUP($H25,DDD!$I:$K,3,0),"-")</f>
        <v>Sudeste</v>
      </c>
      <c r="J25">
        <v>7776566</v>
      </c>
      <c r="K25">
        <v>24073072</v>
      </c>
      <c r="L25" s="14">
        <v>44652.455393518518</v>
      </c>
      <c r="M25" s="14">
        <v>44652.456863425927</v>
      </c>
      <c r="N25" t="s">
        <v>3133</v>
      </c>
      <c r="O25" t="s">
        <v>78</v>
      </c>
      <c r="P25">
        <v>17283</v>
      </c>
      <c r="Q25" t="s">
        <v>65</v>
      </c>
      <c r="R25" t="s">
        <v>85</v>
      </c>
      <c r="S25" t="s">
        <v>86</v>
      </c>
      <c r="T25" t="s">
        <v>85</v>
      </c>
      <c r="U25" t="s">
        <v>86</v>
      </c>
      <c r="X25">
        <v>12992085604</v>
      </c>
      <c r="AA25" t="s">
        <v>87</v>
      </c>
      <c r="AB25" s="15">
        <v>1648821324324410</v>
      </c>
      <c r="AC25" t="s">
        <v>68</v>
      </c>
      <c r="AD25">
        <v>10738</v>
      </c>
      <c r="AE25" t="s">
        <v>69</v>
      </c>
      <c r="AF25" t="s">
        <v>70</v>
      </c>
      <c r="AM25" t="s">
        <v>1827</v>
      </c>
      <c r="AN25">
        <v>47984221855</v>
      </c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 t="s">
        <v>71</v>
      </c>
      <c r="BH25" s="8" t="s">
        <v>71</v>
      </c>
      <c r="BI25" s="8" t="s">
        <v>71</v>
      </c>
      <c r="BJ25" s="8" t="s">
        <v>71</v>
      </c>
      <c r="BK25" s="8" t="s">
        <v>71</v>
      </c>
      <c r="BL25" s="8" t="s">
        <v>71</v>
      </c>
      <c r="BM25" s="8" t="s">
        <v>71</v>
      </c>
      <c r="BN25" s="8" t="s">
        <v>71</v>
      </c>
      <c r="BO25" s="8" t="s">
        <v>71</v>
      </c>
      <c r="BP25" s="8" t="s">
        <v>71</v>
      </c>
      <c r="BQ25" s="8" t="s">
        <v>196</v>
      </c>
      <c r="BR25" s="8" t="s">
        <v>71</v>
      </c>
      <c r="BS25" s="8">
        <v>8776</v>
      </c>
      <c r="BT25" s="8" t="s">
        <v>100</v>
      </c>
      <c r="BU25" s="8" t="s">
        <v>197</v>
      </c>
      <c r="BV25" s="8" t="s">
        <v>71</v>
      </c>
      <c r="BW25" s="8" t="s">
        <v>198</v>
      </c>
    </row>
    <row r="26" spans="1:75" x14ac:dyDescent="0.25">
      <c r="A26" s="4">
        <f t="shared" si="4"/>
        <v>44652</v>
      </c>
      <c r="B26" s="5">
        <f t="shared" si="0"/>
        <v>0.4375</v>
      </c>
      <c r="C26" s="6">
        <f t="shared" si="1"/>
        <v>0.45694444444444443</v>
      </c>
      <c r="D26" s="7">
        <f t="shared" si="2"/>
        <v>1.5393518551718444E-3</v>
      </c>
      <c r="E26" s="6" t="str">
        <f t="shared" si="3"/>
        <v>BIANCA</v>
      </c>
      <c r="F26" s="6" t="str">
        <f t="shared" si="5"/>
        <v>sex</v>
      </c>
      <c r="G26" s="6" t="str">
        <f t="shared" si="6"/>
        <v>48</v>
      </c>
      <c r="H26" s="6" t="str">
        <f>IFERROR(VLOOKUP($G26,DDD!$B:$D,3,0),"-")</f>
        <v>SC</v>
      </c>
      <c r="I26" s="6" t="str">
        <f>IFERROR(VLOOKUP($H26,DDD!$I:$K,3,0),"-")</f>
        <v>Sul</v>
      </c>
      <c r="J26">
        <v>7777036</v>
      </c>
      <c r="K26">
        <v>23694252</v>
      </c>
      <c r="L26" s="14">
        <v>44652.457604166666</v>
      </c>
      <c r="M26" s="14">
        <v>44652.459143518521</v>
      </c>
      <c r="N26" t="s">
        <v>3133</v>
      </c>
      <c r="O26" t="s">
        <v>78</v>
      </c>
      <c r="P26">
        <v>17283</v>
      </c>
      <c r="Q26" t="s">
        <v>65</v>
      </c>
      <c r="R26" t="s">
        <v>136</v>
      </c>
      <c r="S26" t="s">
        <v>273</v>
      </c>
      <c r="T26" t="s">
        <v>136</v>
      </c>
      <c r="U26" t="s">
        <v>273</v>
      </c>
      <c r="X26">
        <v>48996893027</v>
      </c>
      <c r="Y26">
        <v>48996893027</v>
      </c>
      <c r="Z26" s="14">
        <v>44652.46875</v>
      </c>
      <c r="AA26" t="s">
        <v>179</v>
      </c>
      <c r="AB26" s="15">
        <v>1648821516331850</v>
      </c>
      <c r="AC26" t="s">
        <v>68</v>
      </c>
      <c r="AD26">
        <v>10738</v>
      </c>
      <c r="AE26" t="s">
        <v>69</v>
      </c>
      <c r="AF26" t="s">
        <v>70</v>
      </c>
      <c r="AM26" t="s">
        <v>1828</v>
      </c>
      <c r="AN26">
        <v>4388987964</v>
      </c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 t="s">
        <v>71</v>
      </c>
      <c r="BH26" s="8" t="s">
        <v>71</v>
      </c>
      <c r="BI26" s="8" t="s">
        <v>71</v>
      </c>
      <c r="BJ26" s="8" t="s">
        <v>71</v>
      </c>
      <c r="BK26" s="8" t="s">
        <v>71</v>
      </c>
      <c r="BL26" s="8" t="s">
        <v>71</v>
      </c>
      <c r="BM26" s="8" t="s">
        <v>71</v>
      </c>
      <c r="BN26" s="8" t="s">
        <v>71</v>
      </c>
      <c r="BO26" s="8" t="s">
        <v>71</v>
      </c>
      <c r="BP26" s="8" t="s">
        <v>71</v>
      </c>
      <c r="BQ26" s="8" t="s">
        <v>200</v>
      </c>
      <c r="BR26" s="8" t="s">
        <v>71</v>
      </c>
      <c r="BS26" s="9">
        <v>1762</v>
      </c>
      <c r="BT26" s="8" t="s">
        <v>82</v>
      </c>
      <c r="BU26" s="8" t="s">
        <v>201</v>
      </c>
      <c r="BV26" s="8" t="s">
        <v>71</v>
      </c>
      <c r="BW26" s="8" t="s">
        <v>123</v>
      </c>
    </row>
    <row r="27" spans="1:75" x14ac:dyDescent="0.25">
      <c r="A27" s="4">
        <f t="shared" si="4"/>
        <v>44652</v>
      </c>
      <c r="B27" s="5">
        <f t="shared" si="0"/>
        <v>0.45833333333333331</v>
      </c>
      <c r="C27" s="6">
        <f t="shared" si="1"/>
        <v>0.4604166666666667</v>
      </c>
      <c r="D27" s="7">
        <f t="shared" si="2"/>
        <v>6.7129630042472854E-4</v>
      </c>
      <c r="E27" s="6" t="str">
        <f t="shared" si="3"/>
        <v>BIANCA</v>
      </c>
      <c r="F27" s="6" t="str">
        <f t="shared" si="5"/>
        <v>sex</v>
      </c>
      <c r="G27" s="6" t="str">
        <f t="shared" si="6"/>
        <v>11</v>
      </c>
      <c r="H27" s="6" t="str">
        <f>IFERROR(VLOOKUP($G27,DDD!$B:$D,3,0),"-")</f>
        <v>SP</v>
      </c>
      <c r="I27" s="6" t="str">
        <f>IFERROR(VLOOKUP($H27,DDD!$I:$K,3,0),"-")</f>
        <v>Sudeste</v>
      </c>
      <c r="J27">
        <v>7777476</v>
      </c>
      <c r="K27">
        <v>23694512</v>
      </c>
      <c r="L27" s="14">
        <v>44652.4608912037</v>
      </c>
      <c r="M27" s="14">
        <v>44652.461562500001</v>
      </c>
      <c r="N27" t="s">
        <v>3133</v>
      </c>
      <c r="O27" t="s">
        <v>78</v>
      </c>
      <c r="P27">
        <v>17283</v>
      </c>
      <c r="Q27" t="s">
        <v>65</v>
      </c>
      <c r="R27" t="s">
        <v>136</v>
      </c>
      <c r="S27" t="s">
        <v>420</v>
      </c>
      <c r="T27" t="s">
        <v>136</v>
      </c>
      <c r="U27" t="s">
        <v>420</v>
      </c>
      <c r="X27">
        <v>11940263992</v>
      </c>
      <c r="Y27">
        <v>11940263992</v>
      </c>
      <c r="Z27" s="14">
        <v>44652.481249999997</v>
      </c>
      <c r="AA27" t="s">
        <v>179</v>
      </c>
      <c r="AB27" s="15">
        <v>1648821800335610</v>
      </c>
      <c r="AC27" t="s">
        <v>68</v>
      </c>
      <c r="AD27">
        <v>10738</v>
      </c>
      <c r="AE27" t="s">
        <v>69</v>
      </c>
      <c r="AF27" t="s">
        <v>70</v>
      </c>
      <c r="AM27" t="s">
        <v>1829</v>
      </c>
      <c r="AN27">
        <v>36581567833</v>
      </c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 t="s">
        <v>71</v>
      </c>
      <c r="BH27" s="8" t="s">
        <v>71</v>
      </c>
      <c r="BI27" s="8" t="s">
        <v>71</v>
      </c>
      <c r="BJ27" s="8" t="s">
        <v>71</v>
      </c>
      <c r="BK27" s="8" t="s">
        <v>71</v>
      </c>
      <c r="BL27" s="8" t="s">
        <v>71</v>
      </c>
      <c r="BM27" s="8" t="s">
        <v>71</v>
      </c>
      <c r="BN27" s="8" t="s">
        <v>71</v>
      </c>
      <c r="BO27" s="8" t="s">
        <v>71</v>
      </c>
      <c r="BP27" s="8" t="s">
        <v>71</v>
      </c>
      <c r="BQ27" s="8" t="s">
        <v>204</v>
      </c>
      <c r="BR27" s="8" t="s">
        <v>71</v>
      </c>
      <c r="BS27" s="8">
        <v>12459</v>
      </c>
      <c r="BT27" s="8" t="s">
        <v>72</v>
      </c>
      <c r="BU27" s="8" t="s">
        <v>74</v>
      </c>
      <c r="BV27" s="8" t="s">
        <v>71</v>
      </c>
      <c r="BW27" s="8" t="s">
        <v>205</v>
      </c>
    </row>
    <row r="28" spans="1:75" x14ac:dyDescent="0.25">
      <c r="A28" s="4">
        <f t="shared" si="4"/>
        <v>44652</v>
      </c>
      <c r="B28" s="5">
        <f t="shared" si="0"/>
        <v>0.45833333333333331</v>
      </c>
      <c r="C28" s="6">
        <f t="shared" si="1"/>
        <v>0.46388888888888885</v>
      </c>
      <c r="D28" s="7">
        <f t="shared" si="2"/>
        <v>2.8356481489026919E-3</v>
      </c>
      <c r="E28" s="6" t="str">
        <f t="shared" si="3"/>
        <v>BIANCA</v>
      </c>
      <c r="F28" s="6" t="str">
        <f t="shared" si="5"/>
        <v>sex</v>
      </c>
      <c r="G28" s="6" t="str">
        <f t="shared" si="6"/>
        <v>19</v>
      </c>
      <c r="H28" s="6" t="str">
        <f>IFERROR(VLOOKUP($G28,DDD!$B:$D,3,0),"-")</f>
        <v>SP</v>
      </c>
      <c r="I28" s="6" t="str">
        <f>IFERROR(VLOOKUP($H28,DDD!$I:$K,3,0),"-")</f>
        <v>Sudeste</v>
      </c>
      <c r="J28">
        <v>7777828</v>
      </c>
      <c r="K28">
        <v>23637980</v>
      </c>
      <c r="L28" s="14">
        <v>44652.464270833334</v>
      </c>
      <c r="M28" s="14">
        <v>44652.467106481483</v>
      </c>
      <c r="N28" t="s">
        <v>3133</v>
      </c>
      <c r="O28" t="s">
        <v>78</v>
      </c>
      <c r="P28">
        <v>17283</v>
      </c>
      <c r="Q28" t="s">
        <v>65</v>
      </c>
      <c r="R28" t="s">
        <v>136</v>
      </c>
      <c r="S28" t="s">
        <v>137</v>
      </c>
      <c r="T28" t="s">
        <v>136</v>
      </c>
      <c r="U28" t="s">
        <v>137</v>
      </c>
      <c r="X28">
        <v>19989051385</v>
      </c>
      <c r="Y28">
        <v>19989051385</v>
      </c>
      <c r="Z28" s="14">
        <v>44652.486805555556</v>
      </c>
      <c r="AA28" t="s">
        <v>108</v>
      </c>
      <c r="AB28" s="15">
        <v>1648822095339080</v>
      </c>
      <c r="AC28" t="s">
        <v>68</v>
      </c>
      <c r="AD28">
        <v>10738</v>
      </c>
      <c r="AE28" t="s">
        <v>69</v>
      </c>
      <c r="AF28" t="s">
        <v>70</v>
      </c>
      <c r="AM28" t="s">
        <v>1830</v>
      </c>
      <c r="AN28">
        <v>43514019827</v>
      </c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 t="s">
        <v>71</v>
      </c>
      <c r="BH28" s="8" t="s">
        <v>71</v>
      </c>
      <c r="BI28" s="8" t="s">
        <v>71</v>
      </c>
      <c r="BJ28" s="8" t="s">
        <v>71</v>
      </c>
      <c r="BK28" s="8" t="s">
        <v>71</v>
      </c>
      <c r="BL28" s="8" t="s">
        <v>71</v>
      </c>
      <c r="BM28" s="8" t="s">
        <v>71</v>
      </c>
      <c r="BN28" s="8" t="s">
        <v>71</v>
      </c>
      <c r="BO28" s="8" t="s">
        <v>71</v>
      </c>
      <c r="BP28" s="8" t="s">
        <v>71</v>
      </c>
      <c r="BQ28" s="8" t="s">
        <v>209</v>
      </c>
      <c r="BR28" s="8" t="s">
        <v>71</v>
      </c>
      <c r="BS28" s="8">
        <v>1562</v>
      </c>
      <c r="BT28" s="8" t="s">
        <v>82</v>
      </c>
      <c r="BU28" s="8" t="s">
        <v>210</v>
      </c>
      <c r="BV28" s="8" t="s">
        <v>71</v>
      </c>
      <c r="BW28" s="8" t="s">
        <v>210</v>
      </c>
    </row>
    <row r="29" spans="1:75" x14ac:dyDescent="0.25">
      <c r="A29" s="4">
        <f t="shared" si="4"/>
        <v>44652</v>
      </c>
      <c r="B29" s="5">
        <f t="shared" si="0"/>
        <v>0.45833333333333331</v>
      </c>
      <c r="C29" s="6">
        <f t="shared" si="1"/>
        <v>0.47083333333333338</v>
      </c>
      <c r="D29" s="7">
        <f t="shared" si="2"/>
        <v>3.2060185185400769E-3</v>
      </c>
      <c r="E29" s="6" t="str">
        <f t="shared" si="3"/>
        <v>BIANCA</v>
      </c>
      <c r="F29" s="6" t="str">
        <f t="shared" si="5"/>
        <v>sex</v>
      </c>
      <c r="G29" s="6" t="str">
        <f t="shared" si="6"/>
        <v>48</v>
      </c>
      <c r="H29" s="6" t="str">
        <f>IFERROR(VLOOKUP($G29,DDD!$B:$D,3,0),"-")</f>
        <v>SC</v>
      </c>
      <c r="I29" s="6" t="str">
        <f>IFERROR(VLOOKUP($H29,DDD!$I:$K,3,0),"-")</f>
        <v>Sul</v>
      </c>
      <c r="J29">
        <v>7778948</v>
      </c>
      <c r="K29">
        <v>23434278</v>
      </c>
      <c r="L29" s="14">
        <v>44652.471203703702</v>
      </c>
      <c r="M29" s="14">
        <v>44652.474409722221</v>
      </c>
      <c r="N29" t="s">
        <v>3133</v>
      </c>
      <c r="O29" t="s">
        <v>78</v>
      </c>
      <c r="P29">
        <v>17283</v>
      </c>
      <c r="Q29" t="s">
        <v>65</v>
      </c>
      <c r="R29" t="s">
        <v>85</v>
      </c>
      <c r="S29" t="s">
        <v>86</v>
      </c>
      <c r="T29" t="s">
        <v>85</v>
      </c>
      <c r="U29" t="s">
        <v>86</v>
      </c>
      <c r="X29">
        <v>48996073907</v>
      </c>
      <c r="AA29" t="s">
        <v>416</v>
      </c>
      <c r="AB29" s="15">
        <v>1648822691362930</v>
      </c>
      <c r="AC29" t="s">
        <v>68</v>
      </c>
      <c r="AD29">
        <v>10738</v>
      </c>
      <c r="AE29" t="s">
        <v>69</v>
      </c>
      <c r="AF29" t="s">
        <v>70</v>
      </c>
      <c r="AM29" t="s">
        <v>1831</v>
      </c>
      <c r="AN29">
        <v>1077321902</v>
      </c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 t="s">
        <v>71</v>
      </c>
      <c r="BH29" s="8" t="s">
        <v>71</v>
      </c>
      <c r="BI29" s="8" t="s">
        <v>71</v>
      </c>
      <c r="BJ29" s="8" t="s">
        <v>71</v>
      </c>
      <c r="BK29" s="8" t="s">
        <v>71</v>
      </c>
      <c r="BL29" s="8" t="s">
        <v>71</v>
      </c>
      <c r="BM29" s="8" t="s">
        <v>71</v>
      </c>
      <c r="BN29" s="8" t="s">
        <v>71</v>
      </c>
      <c r="BO29" s="8" t="s">
        <v>71</v>
      </c>
      <c r="BP29" s="8" t="s">
        <v>71</v>
      </c>
      <c r="BQ29" s="8" t="s">
        <v>213</v>
      </c>
      <c r="BR29" s="8" t="s">
        <v>71</v>
      </c>
      <c r="BS29" s="8">
        <v>1362</v>
      </c>
      <c r="BT29" s="8" t="s">
        <v>187</v>
      </c>
      <c r="BU29" s="8" t="s">
        <v>214</v>
      </c>
      <c r="BV29" s="8" t="s">
        <v>71</v>
      </c>
      <c r="BW29" s="8" t="s">
        <v>215</v>
      </c>
    </row>
    <row r="30" spans="1:75" x14ac:dyDescent="0.25">
      <c r="A30" s="4">
        <f t="shared" si="4"/>
        <v>44652</v>
      </c>
      <c r="B30" s="5">
        <f t="shared" si="0"/>
        <v>0.45833333333333331</v>
      </c>
      <c r="C30" s="6">
        <f t="shared" si="1"/>
        <v>0.47638888888888892</v>
      </c>
      <c r="D30" s="7">
        <f t="shared" si="2"/>
        <v>3.7037036963738501E-4</v>
      </c>
      <c r="E30" s="6" t="str">
        <f t="shared" si="3"/>
        <v>BIANCA</v>
      </c>
      <c r="F30" s="6" t="str">
        <f t="shared" si="5"/>
        <v>sex</v>
      </c>
      <c r="G30" s="6" t="str">
        <f t="shared" si="6"/>
        <v>16</v>
      </c>
      <c r="H30" s="6" t="str">
        <f>IFERROR(VLOOKUP($G30,DDD!$B:$D,3,0),"-")</f>
        <v>SP</v>
      </c>
      <c r="I30" s="6" t="str">
        <f>IFERROR(VLOOKUP($H30,DDD!$I:$K,3,0),"-")</f>
        <v>Sudeste</v>
      </c>
      <c r="J30">
        <v>7779942</v>
      </c>
      <c r="K30">
        <v>23413839</v>
      </c>
      <c r="L30" s="14">
        <v>44652.476412037038</v>
      </c>
      <c r="M30" s="14">
        <v>44652.476782407408</v>
      </c>
      <c r="N30" t="s">
        <v>3133</v>
      </c>
      <c r="O30" t="s">
        <v>78</v>
      </c>
      <c r="P30">
        <v>17283</v>
      </c>
      <c r="Q30" t="s">
        <v>65</v>
      </c>
      <c r="R30" t="s">
        <v>136</v>
      </c>
      <c r="S30" t="s">
        <v>674</v>
      </c>
      <c r="T30" t="s">
        <v>136</v>
      </c>
      <c r="U30" t="s">
        <v>674</v>
      </c>
      <c r="X30">
        <v>16993183655</v>
      </c>
      <c r="Y30">
        <v>16993183655</v>
      </c>
      <c r="Z30" s="14">
        <v>44652.496527777781</v>
      </c>
      <c r="AA30" t="s">
        <v>141</v>
      </c>
      <c r="AB30" s="15">
        <v>1648823133385550</v>
      </c>
      <c r="AC30" t="s">
        <v>68</v>
      </c>
      <c r="AD30">
        <v>10738</v>
      </c>
      <c r="AE30" t="s">
        <v>69</v>
      </c>
      <c r="AF30" t="s">
        <v>70</v>
      </c>
      <c r="AM30" t="s">
        <v>1832</v>
      </c>
      <c r="AN30">
        <v>46008291824</v>
      </c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 t="s">
        <v>71</v>
      </c>
      <c r="BH30" s="8" t="s">
        <v>71</v>
      </c>
      <c r="BI30" s="8" t="s">
        <v>71</v>
      </c>
      <c r="BJ30" s="8" t="s">
        <v>71</v>
      </c>
      <c r="BK30" s="8" t="s">
        <v>71</v>
      </c>
      <c r="BL30" s="8" t="s">
        <v>71</v>
      </c>
      <c r="BM30" s="8" t="s">
        <v>71</v>
      </c>
      <c r="BN30" s="8" t="s">
        <v>71</v>
      </c>
      <c r="BO30" s="8" t="s">
        <v>71</v>
      </c>
      <c r="BP30" s="8" t="s">
        <v>71</v>
      </c>
      <c r="BQ30" s="8" t="s">
        <v>222</v>
      </c>
      <c r="BR30" s="8" t="s">
        <v>71</v>
      </c>
      <c r="BS30" s="9">
        <v>2152</v>
      </c>
      <c r="BT30" s="8" t="s">
        <v>72</v>
      </c>
      <c r="BU30" s="8" t="s">
        <v>73</v>
      </c>
      <c r="BV30" s="8" t="s">
        <v>71</v>
      </c>
      <c r="BW30" s="8" t="s">
        <v>127</v>
      </c>
    </row>
    <row r="31" spans="1:75" x14ac:dyDescent="0.25">
      <c r="A31" s="4">
        <f t="shared" si="4"/>
        <v>44652</v>
      </c>
      <c r="B31" s="5">
        <f t="shared" si="0"/>
        <v>0.45833333333333331</v>
      </c>
      <c r="C31" s="6">
        <f t="shared" si="1"/>
        <v>0.47847222222222219</v>
      </c>
      <c r="D31" s="7">
        <f t="shared" si="2"/>
        <v>4.398148157633841E-4</v>
      </c>
      <c r="E31" s="6" t="str">
        <f t="shared" si="3"/>
        <v>BIANCA</v>
      </c>
      <c r="F31" s="6" t="str">
        <f t="shared" si="5"/>
        <v>sex</v>
      </c>
      <c r="G31" s="6" t="str">
        <f t="shared" si="6"/>
        <v>16</v>
      </c>
      <c r="H31" s="6" t="str">
        <f>IFERROR(VLOOKUP($G31,DDD!$B:$D,3,0),"-")</f>
        <v>SP</v>
      </c>
      <c r="I31" s="6" t="str">
        <f>IFERROR(VLOOKUP($H31,DDD!$I:$K,3,0),"-")</f>
        <v>Sudeste</v>
      </c>
      <c r="J31">
        <v>7780377</v>
      </c>
      <c r="K31">
        <v>23414044</v>
      </c>
      <c r="L31" s="14">
        <v>44652.478518518517</v>
      </c>
      <c r="M31" s="14">
        <v>44652.478958333333</v>
      </c>
      <c r="N31" t="s">
        <v>3133</v>
      </c>
      <c r="O31" t="s">
        <v>78</v>
      </c>
      <c r="P31">
        <v>17283</v>
      </c>
      <c r="Q31" t="s">
        <v>65</v>
      </c>
      <c r="R31" t="s">
        <v>136</v>
      </c>
      <c r="S31" t="s">
        <v>273</v>
      </c>
      <c r="T31" t="s">
        <v>136</v>
      </c>
      <c r="U31" t="s">
        <v>273</v>
      </c>
      <c r="X31">
        <v>16993276621</v>
      </c>
      <c r="Y31">
        <v>16993276621</v>
      </c>
      <c r="Z31" s="14">
        <v>44652.583333333336</v>
      </c>
      <c r="AA31" t="s">
        <v>141</v>
      </c>
      <c r="AB31" s="15">
        <v>1648823314391650</v>
      </c>
      <c r="AC31" t="s">
        <v>68</v>
      </c>
      <c r="AD31">
        <v>10738</v>
      </c>
      <c r="AE31" t="s">
        <v>69</v>
      </c>
      <c r="AF31" t="s">
        <v>70</v>
      </c>
      <c r="AM31" t="s">
        <v>1833</v>
      </c>
      <c r="AN31">
        <v>41205104844</v>
      </c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 t="s">
        <v>71</v>
      </c>
      <c r="BH31" s="8" t="s">
        <v>71</v>
      </c>
      <c r="BI31" s="8" t="s">
        <v>71</v>
      </c>
      <c r="BJ31" s="8" t="s">
        <v>71</v>
      </c>
      <c r="BK31" s="8" t="s">
        <v>71</v>
      </c>
      <c r="BL31" s="8" t="s">
        <v>71</v>
      </c>
      <c r="BM31" s="8" t="s">
        <v>71</v>
      </c>
      <c r="BN31" s="8" t="s">
        <v>71</v>
      </c>
      <c r="BO31" s="8" t="s">
        <v>71</v>
      </c>
      <c r="BP31" s="8" t="s">
        <v>71</v>
      </c>
      <c r="BQ31" s="8" t="s">
        <v>225</v>
      </c>
      <c r="BR31" s="8" t="s">
        <v>71</v>
      </c>
      <c r="BS31" s="8">
        <v>7132</v>
      </c>
      <c r="BT31" s="8" t="s">
        <v>82</v>
      </c>
      <c r="BU31" s="8" t="s">
        <v>226</v>
      </c>
      <c r="BV31" s="8" t="s">
        <v>71</v>
      </c>
      <c r="BW31" s="8" t="s">
        <v>227</v>
      </c>
    </row>
    <row r="32" spans="1:75" x14ac:dyDescent="0.25">
      <c r="A32" s="4">
        <f t="shared" si="4"/>
        <v>44652</v>
      </c>
      <c r="B32" s="5">
        <f t="shared" si="0"/>
        <v>0.5</v>
      </c>
      <c r="C32" s="6">
        <f t="shared" si="1"/>
        <v>0.51041666666666663</v>
      </c>
      <c r="D32" s="7">
        <f t="shared" si="2"/>
        <v>3.1828703722567298E-3</v>
      </c>
      <c r="E32" s="6" t="str">
        <f t="shared" si="3"/>
        <v>BIANCA</v>
      </c>
      <c r="F32" s="6" t="str">
        <f t="shared" si="5"/>
        <v>sex</v>
      </c>
      <c r="G32" s="6" t="str">
        <f t="shared" si="6"/>
        <v>13</v>
      </c>
      <c r="H32" s="6" t="str">
        <f>IFERROR(VLOOKUP($G32,DDD!$B:$D,3,0),"-")</f>
        <v>SP</v>
      </c>
      <c r="I32" s="6" t="str">
        <f>IFERROR(VLOOKUP($H32,DDD!$I:$K,3,0),"-")</f>
        <v>Sudeste</v>
      </c>
      <c r="J32">
        <v>7786799</v>
      </c>
      <c r="K32">
        <v>23187170</v>
      </c>
      <c r="L32" s="14">
        <v>44652.510972222219</v>
      </c>
      <c r="M32" s="14">
        <v>44652.514155092591</v>
      </c>
      <c r="N32" t="s">
        <v>3133</v>
      </c>
      <c r="O32" t="s">
        <v>78</v>
      </c>
      <c r="P32">
        <v>17283</v>
      </c>
      <c r="Q32" t="s">
        <v>65</v>
      </c>
      <c r="R32" t="s">
        <v>85</v>
      </c>
      <c r="S32" t="s">
        <v>86</v>
      </c>
      <c r="T32" t="s">
        <v>85</v>
      </c>
      <c r="U32" t="s">
        <v>86</v>
      </c>
      <c r="X32">
        <v>13991069825</v>
      </c>
      <c r="AA32" t="s">
        <v>1815</v>
      </c>
      <c r="AB32" s="15">
        <v>1648826120418570</v>
      </c>
      <c r="AC32" t="s">
        <v>68</v>
      </c>
      <c r="AD32">
        <v>10738</v>
      </c>
      <c r="AE32" t="s">
        <v>69</v>
      </c>
      <c r="AF32" t="s">
        <v>70</v>
      </c>
      <c r="AM32" t="s">
        <v>1834</v>
      </c>
      <c r="AN32">
        <v>46066902830</v>
      </c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 t="s">
        <v>71</v>
      </c>
      <c r="BH32" s="8" t="s">
        <v>71</v>
      </c>
      <c r="BI32" s="8" t="s">
        <v>71</v>
      </c>
      <c r="BJ32" s="8" t="s">
        <v>71</v>
      </c>
      <c r="BK32" s="8" t="s">
        <v>71</v>
      </c>
      <c r="BL32" s="8" t="s">
        <v>71</v>
      </c>
      <c r="BM32" s="8" t="s">
        <v>71</v>
      </c>
      <c r="BN32" s="8" t="s">
        <v>71</v>
      </c>
      <c r="BO32" s="8" t="s">
        <v>71</v>
      </c>
      <c r="BP32" s="8" t="s">
        <v>71</v>
      </c>
      <c r="BQ32" s="8" t="s">
        <v>229</v>
      </c>
      <c r="BR32" s="8" t="s">
        <v>71</v>
      </c>
      <c r="BS32" s="8">
        <v>12257</v>
      </c>
      <c r="BT32" s="8" t="s">
        <v>90</v>
      </c>
      <c r="BU32" s="8" t="s">
        <v>116</v>
      </c>
      <c r="BV32" s="8" t="s">
        <v>71</v>
      </c>
      <c r="BW32" s="8" t="s">
        <v>230</v>
      </c>
    </row>
    <row r="33" spans="1:75" x14ac:dyDescent="0.25">
      <c r="A33" s="4">
        <f t="shared" si="4"/>
        <v>44652</v>
      </c>
      <c r="B33" s="5">
        <f t="shared" si="0"/>
        <v>0.52083333333333337</v>
      </c>
      <c r="C33" s="6">
        <f t="shared" si="1"/>
        <v>0.5229166666666667</v>
      </c>
      <c r="D33" s="7">
        <f t="shared" si="2"/>
        <v>2.3148148175096139E-3</v>
      </c>
      <c r="E33" s="6" t="str">
        <f t="shared" si="3"/>
        <v>BIANCA</v>
      </c>
      <c r="F33" s="6" t="str">
        <f t="shared" si="5"/>
        <v>sex</v>
      </c>
      <c r="G33" s="6" t="str">
        <f t="shared" si="6"/>
        <v>49</v>
      </c>
      <c r="H33" s="6" t="str">
        <f>IFERROR(VLOOKUP($G33,DDD!$B:$D,3,0),"-")</f>
        <v>SC</v>
      </c>
      <c r="I33" s="6" t="str">
        <f>IFERROR(VLOOKUP($H33,DDD!$I:$K,3,0),"-")</f>
        <v>Sul</v>
      </c>
      <c r="J33">
        <v>7789018</v>
      </c>
      <c r="K33">
        <v>22879058</v>
      </c>
      <c r="L33" s="14">
        <v>44652.523113425923</v>
      </c>
      <c r="M33" s="14">
        <v>44652.52542824074</v>
      </c>
      <c r="N33" t="s">
        <v>3133</v>
      </c>
      <c r="O33" t="s">
        <v>78</v>
      </c>
      <c r="P33">
        <v>17283</v>
      </c>
      <c r="Q33" t="s">
        <v>65</v>
      </c>
      <c r="R33" t="s">
        <v>85</v>
      </c>
      <c r="S33" t="s">
        <v>86</v>
      </c>
      <c r="T33" t="s">
        <v>85</v>
      </c>
      <c r="U33" t="s">
        <v>86</v>
      </c>
      <c r="X33">
        <v>49999551741</v>
      </c>
      <c r="AA33" t="s">
        <v>155</v>
      </c>
      <c r="AB33" s="15">
        <v>1648827172459430</v>
      </c>
      <c r="AC33" t="s">
        <v>68</v>
      </c>
      <c r="AD33">
        <v>10738</v>
      </c>
      <c r="AE33" t="s">
        <v>69</v>
      </c>
      <c r="AF33" t="s">
        <v>70</v>
      </c>
      <c r="AM33" t="s">
        <v>1835</v>
      </c>
      <c r="AN33">
        <v>3280636906</v>
      </c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 t="s">
        <v>71</v>
      </c>
      <c r="BH33" s="8" t="s">
        <v>71</v>
      </c>
      <c r="BI33" s="8" t="s">
        <v>71</v>
      </c>
      <c r="BJ33" s="8" t="s">
        <v>71</v>
      </c>
      <c r="BK33" s="8" t="s">
        <v>71</v>
      </c>
      <c r="BL33" s="8" t="s">
        <v>71</v>
      </c>
      <c r="BM33" s="8" t="s">
        <v>71</v>
      </c>
      <c r="BN33" s="8" t="s">
        <v>71</v>
      </c>
      <c r="BO33" s="8" t="s">
        <v>71</v>
      </c>
      <c r="BP33" s="8" t="s">
        <v>71</v>
      </c>
      <c r="BQ33" s="8" t="s">
        <v>232</v>
      </c>
      <c r="BR33" s="8" t="s">
        <v>71</v>
      </c>
      <c r="BS33" s="9">
        <v>1429</v>
      </c>
      <c r="BT33" s="8" t="s">
        <v>82</v>
      </c>
      <c r="BU33" s="8" t="s">
        <v>233</v>
      </c>
      <c r="BV33" s="8" t="s">
        <v>71</v>
      </c>
      <c r="BW33" s="8" t="s">
        <v>234</v>
      </c>
    </row>
    <row r="34" spans="1:75" x14ac:dyDescent="0.25">
      <c r="A34" s="4">
        <f t="shared" si="4"/>
        <v>44652</v>
      </c>
      <c r="B34" s="5">
        <f t="shared" si="0"/>
        <v>0.52083333333333337</v>
      </c>
      <c r="C34" s="6">
        <f t="shared" si="1"/>
        <v>0.53125</v>
      </c>
      <c r="D34" s="7">
        <f t="shared" si="2"/>
        <v>1.3425925935734995E-3</v>
      </c>
      <c r="E34" s="6" t="str">
        <f t="shared" si="3"/>
        <v>BIANCA</v>
      </c>
      <c r="F34" s="6" t="str">
        <f t="shared" si="5"/>
        <v>sex</v>
      </c>
      <c r="G34" s="6" t="str">
        <f t="shared" si="6"/>
        <v>21</v>
      </c>
      <c r="H34" s="6" t="str">
        <f>IFERROR(VLOOKUP($G34,DDD!$B:$D,3,0),"-")</f>
        <v>RJ</v>
      </c>
      <c r="I34" s="6" t="str">
        <f>IFERROR(VLOOKUP($H34,DDD!$I:$K,3,0),"-")</f>
        <v>Sudeste</v>
      </c>
      <c r="J34">
        <v>7790727</v>
      </c>
      <c r="K34">
        <v>21519109</v>
      </c>
      <c r="L34" s="14">
        <v>44652.531863425924</v>
      </c>
      <c r="M34" s="14">
        <v>44652.533206018517</v>
      </c>
      <c r="N34" t="s">
        <v>3133</v>
      </c>
      <c r="O34" t="s">
        <v>78</v>
      </c>
      <c r="P34">
        <v>17283</v>
      </c>
      <c r="Q34" t="s">
        <v>65</v>
      </c>
      <c r="R34" t="s">
        <v>85</v>
      </c>
      <c r="S34" t="s">
        <v>86</v>
      </c>
      <c r="T34" t="s">
        <v>85</v>
      </c>
      <c r="U34" t="s">
        <v>86</v>
      </c>
      <c r="X34">
        <v>21965551519</v>
      </c>
      <c r="AA34" t="s">
        <v>960</v>
      </c>
      <c r="AB34" s="15">
        <v>1648827928494480</v>
      </c>
      <c r="AC34" t="s">
        <v>68</v>
      </c>
      <c r="AD34">
        <v>10738</v>
      </c>
      <c r="AE34" t="s">
        <v>69</v>
      </c>
      <c r="AF34" t="s">
        <v>70</v>
      </c>
      <c r="AM34" t="s">
        <v>1836</v>
      </c>
      <c r="AN34">
        <v>16167969795</v>
      </c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 t="s">
        <v>71</v>
      </c>
      <c r="BH34" s="8" t="s">
        <v>71</v>
      </c>
      <c r="BI34" s="8" t="s">
        <v>71</v>
      </c>
      <c r="BJ34" s="8" t="s">
        <v>71</v>
      </c>
      <c r="BK34" s="8" t="s">
        <v>71</v>
      </c>
      <c r="BL34" s="8" t="s">
        <v>71</v>
      </c>
      <c r="BM34" s="8" t="s">
        <v>71</v>
      </c>
      <c r="BN34" s="8" t="s">
        <v>71</v>
      </c>
      <c r="BO34" s="8" t="s">
        <v>71</v>
      </c>
      <c r="BP34" s="8" t="s">
        <v>71</v>
      </c>
      <c r="BQ34" s="8" t="s">
        <v>237</v>
      </c>
      <c r="BR34" s="8" t="s">
        <v>71</v>
      </c>
      <c r="BS34" s="9">
        <v>1230</v>
      </c>
      <c r="BT34" s="8" t="s">
        <v>90</v>
      </c>
      <c r="BU34" s="8" t="s">
        <v>238</v>
      </c>
      <c r="BV34" s="8" t="s">
        <v>71</v>
      </c>
      <c r="BW34" s="8" t="s">
        <v>239</v>
      </c>
    </row>
    <row r="35" spans="1:75" x14ac:dyDescent="0.25">
      <c r="A35" s="4">
        <f t="shared" si="4"/>
        <v>44652</v>
      </c>
      <c r="B35" s="5">
        <f t="shared" si="0"/>
        <v>0.52083333333333337</v>
      </c>
      <c r="C35" s="6">
        <f t="shared" si="1"/>
        <v>0.53680555555555554</v>
      </c>
      <c r="D35" s="7">
        <f t="shared" si="2"/>
        <v>6.8287036992842332E-4</v>
      </c>
      <c r="E35" s="6" t="str">
        <f t="shared" si="3"/>
        <v>BIANCA</v>
      </c>
      <c r="F35" s="6" t="str">
        <f t="shared" si="5"/>
        <v>sex</v>
      </c>
      <c r="G35" s="6" t="str">
        <f t="shared" si="6"/>
        <v>51</v>
      </c>
      <c r="H35" s="6" t="str">
        <f>IFERROR(VLOOKUP($G35,DDD!$B:$D,3,0),"-")</f>
        <v>RS</v>
      </c>
      <c r="I35" s="6" t="str">
        <f>IFERROR(VLOOKUP($H35,DDD!$I:$K,3,0),"-")</f>
        <v>Sul</v>
      </c>
      <c r="J35">
        <v>7791614</v>
      </c>
      <c r="K35">
        <v>21590279</v>
      </c>
      <c r="L35" s="14">
        <v>44652.536898148152</v>
      </c>
      <c r="M35" s="14">
        <v>44652.537581018521</v>
      </c>
      <c r="N35" t="s">
        <v>3133</v>
      </c>
      <c r="O35" t="s">
        <v>78</v>
      </c>
      <c r="P35">
        <v>17283</v>
      </c>
      <c r="Q35" t="s">
        <v>65</v>
      </c>
      <c r="R35" t="s">
        <v>136</v>
      </c>
      <c r="S35" t="s">
        <v>273</v>
      </c>
      <c r="T35" t="s">
        <v>136</v>
      </c>
      <c r="U35" t="s">
        <v>273</v>
      </c>
      <c r="X35">
        <v>51992983141</v>
      </c>
      <c r="Y35">
        <v>51992983141</v>
      </c>
      <c r="Z35" s="14">
        <v>44653.416666666664</v>
      </c>
      <c r="AA35" t="s">
        <v>1837</v>
      </c>
      <c r="AB35" s="15">
        <v>1648828363512540</v>
      </c>
      <c r="AC35" t="s">
        <v>68</v>
      </c>
      <c r="AD35">
        <v>10738</v>
      </c>
      <c r="AE35" t="s">
        <v>69</v>
      </c>
      <c r="AF35" t="s">
        <v>70</v>
      </c>
      <c r="AM35" t="s">
        <v>1838</v>
      </c>
      <c r="AN35">
        <v>83851623053</v>
      </c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 t="s">
        <v>71</v>
      </c>
      <c r="BH35" s="8" t="s">
        <v>71</v>
      </c>
      <c r="BI35" s="8" t="s">
        <v>71</v>
      </c>
      <c r="BJ35" s="8" t="s">
        <v>71</v>
      </c>
      <c r="BK35" s="8" t="s">
        <v>71</v>
      </c>
      <c r="BL35" s="8" t="s">
        <v>71</v>
      </c>
      <c r="BM35" s="8" t="s">
        <v>71</v>
      </c>
      <c r="BN35" s="8" t="s">
        <v>71</v>
      </c>
      <c r="BO35" s="8" t="s">
        <v>71</v>
      </c>
      <c r="BP35" s="8" t="s">
        <v>71</v>
      </c>
      <c r="BQ35" s="8" t="s">
        <v>241</v>
      </c>
      <c r="BR35" s="8" t="s">
        <v>71</v>
      </c>
      <c r="BS35" s="9">
        <v>1207</v>
      </c>
      <c r="BT35" s="8" t="s">
        <v>100</v>
      </c>
      <c r="BU35" s="8" t="s">
        <v>192</v>
      </c>
      <c r="BV35" s="8" t="s">
        <v>71</v>
      </c>
      <c r="BW35" s="8" t="s">
        <v>193</v>
      </c>
    </row>
    <row r="36" spans="1:75" x14ac:dyDescent="0.25">
      <c r="A36" s="4">
        <f t="shared" si="4"/>
        <v>44652</v>
      </c>
      <c r="B36" s="5">
        <f t="shared" si="0"/>
        <v>0.52083333333333337</v>
      </c>
      <c r="C36" s="6">
        <f t="shared" si="1"/>
        <v>0.54097222222222219</v>
      </c>
      <c r="D36" s="7">
        <f t="shared" si="2"/>
        <v>1.157407408754807E-3</v>
      </c>
      <c r="E36" s="6" t="str">
        <f t="shared" si="3"/>
        <v>BIANCA</v>
      </c>
      <c r="F36" s="6" t="str">
        <f t="shared" si="5"/>
        <v>sex</v>
      </c>
      <c r="G36" s="6" t="str">
        <f t="shared" si="6"/>
        <v>16</v>
      </c>
      <c r="H36" s="6" t="str">
        <f>IFERROR(VLOOKUP($G36,DDD!$B:$D,3,0),"-")</f>
        <v>SP</v>
      </c>
      <c r="I36" s="6" t="str">
        <f>IFERROR(VLOOKUP($H36,DDD!$I:$K,3,0),"-")</f>
        <v>Sudeste</v>
      </c>
      <c r="J36">
        <v>7792410</v>
      </c>
      <c r="K36">
        <v>21688517</v>
      </c>
      <c r="L36" s="14">
        <v>44652.541203703702</v>
      </c>
      <c r="M36" s="14">
        <v>44652.542361111111</v>
      </c>
      <c r="N36" t="s">
        <v>3133</v>
      </c>
      <c r="O36" t="s">
        <v>78</v>
      </c>
      <c r="P36">
        <v>17283</v>
      </c>
      <c r="Q36" t="s">
        <v>65</v>
      </c>
      <c r="R36" t="s">
        <v>136</v>
      </c>
      <c r="S36" t="s">
        <v>420</v>
      </c>
      <c r="T36" t="s">
        <v>136</v>
      </c>
      <c r="U36" t="s">
        <v>420</v>
      </c>
      <c r="X36">
        <v>16988703493</v>
      </c>
      <c r="Y36">
        <v>16988703493</v>
      </c>
      <c r="Z36" s="14">
        <v>44652.5625</v>
      </c>
      <c r="AA36" t="s">
        <v>968</v>
      </c>
      <c r="AB36" s="15">
        <v>1648828730530190</v>
      </c>
      <c r="AC36" t="s">
        <v>68</v>
      </c>
      <c r="AD36">
        <v>10738</v>
      </c>
      <c r="AE36" t="s">
        <v>69</v>
      </c>
      <c r="AF36" t="s">
        <v>70</v>
      </c>
      <c r="AM36" t="s">
        <v>1839</v>
      </c>
      <c r="AN36">
        <v>36759887832</v>
      </c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 t="s">
        <v>71</v>
      </c>
      <c r="BH36" s="8" t="s">
        <v>71</v>
      </c>
      <c r="BI36" s="8" t="s">
        <v>71</v>
      </c>
      <c r="BJ36" s="8" t="s">
        <v>71</v>
      </c>
      <c r="BK36" s="8" t="s">
        <v>71</v>
      </c>
      <c r="BL36" s="8" t="s">
        <v>71</v>
      </c>
      <c r="BM36" s="8" t="s">
        <v>71</v>
      </c>
      <c r="BN36" s="8" t="s">
        <v>71</v>
      </c>
      <c r="BO36" s="8" t="s">
        <v>71</v>
      </c>
      <c r="BP36" s="8" t="s">
        <v>71</v>
      </c>
      <c r="BQ36" s="8" t="s">
        <v>243</v>
      </c>
      <c r="BR36" s="8" t="s">
        <v>71</v>
      </c>
      <c r="BS36" s="9">
        <v>7799</v>
      </c>
      <c r="BT36" s="8" t="s">
        <v>100</v>
      </c>
      <c r="BU36" s="8" t="s">
        <v>244</v>
      </c>
      <c r="BV36" s="8" t="s">
        <v>71</v>
      </c>
      <c r="BW36" s="8" t="s">
        <v>245</v>
      </c>
    </row>
    <row r="37" spans="1:75" x14ac:dyDescent="0.25">
      <c r="A37" s="4">
        <f t="shared" si="4"/>
        <v>44652</v>
      </c>
      <c r="B37" s="5">
        <f t="shared" si="0"/>
        <v>0.54166666666666663</v>
      </c>
      <c r="C37" s="6">
        <f t="shared" si="1"/>
        <v>0.5444444444444444</v>
      </c>
      <c r="D37" s="7">
        <f t="shared" si="2"/>
        <v>8.0324074078816921E-3</v>
      </c>
      <c r="E37" s="6" t="str">
        <f t="shared" si="3"/>
        <v>BIANCA</v>
      </c>
      <c r="F37" s="6" t="str">
        <f t="shared" si="5"/>
        <v>sex</v>
      </c>
      <c r="G37" s="6" t="str">
        <f t="shared" si="6"/>
        <v>47</v>
      </c>
      <c r="H37" s="6" t="str">
        <f>IFERROR(VLOOKUP($G37,DDD!$B:$D,3,0),"-")</f>
        <v>SC</v>
      </c>
      <c r="I37" s="6" t="str">
        <f>IFERROR(VLOOKUP($H37,DDD!$I:$K,3,0),"-")</f>
        <v>Sul</v>
      </c>
      <c r="J37">
        <v>7793021</v>
      </c>
      <c r="K37">
        <v>25386618</v>
      </c>
      <c r="L37" s="14">
        <v>44652.544895833336</v>
      </c>
      <c r="M37" s="14">
        <v>44652.552928240744</v>
      </c>
      <c r="N37" t="s">
        <v>3133</v>
      </c>
      <c r="O37" t="s">
        <v>78</v>
      </c>
      <c r="P37">
        <v>17283</v>
      </c>
      <c r="Q37" t="s">
        <v>65</v>
      </c>
      <c r="R37" t="s">
        <v>85</v>
      </c>
      <c r="S37" t="s">
        <v>86</v>
      </c>
      <c r="T37" t="s">
        <v>85</v>
      </c>
      <c r="U37" t="s">
        <v>86</v>
      </c>
      <c r="X37">
        <v>47997345905</v>
      </c>
      <c r="AA37" t="s">
        <v>520</v>
      </c>
      <c r="AB37" s="15">
        <v>1648829059547880</v>
      </c>
      <c r="AC37" t="s">
        <v>68</v>
      </c>
      <c r="AD37">
        <v>10738</v>
      </c>
      <c r="AE37" t="s">
        <v>69</v>
      </c>
      <c r="AF37" t="s">
        <v>70</v>
      </c>
      <c r="AM37" t="s">
        <v>1840</v>
      </c>
      <c r="AN37">
        <v>11162000740</v>
      </c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 t="s">
        <v>71</v>
      </c>
      <c r="BH37" s="8" t="s">
        <v>71</v>
      </c>
      <c r="BI37" s="8" t="s">
        <v>71</v>
      </c>
      <c r="BJ37" s="8" t="s">
        <v>71</v>
      </c>
      <c r="BK37" s="8" t="s">
        <v>71</v>
      </c>
      <c r="BL37" s="8" t="s">
        <v>71</v>
      </c>
      <c r="BM37" s="8" t="s">
        <v>71</v>
      </c>
      <c r="BN37" s="8" t="s">
        <v>71</v>
      </c>
      <c r="BO37" s="8" t="s">
        <v>71</v>
      </c>
      <c r="BP37" s="8" t="s">
        <v>71</v>
      </c>
      <c r="BQ37" s="8" t="s">
        <v>247</v>
      </c>
      <c r="BR37" s="8" t="s">
        <v>71</v>
      </c>
      <c r="BS37" s="8">
        <v>1030</v>
      </c>
      <c r="BT37" s="8" t="s">
        <v>100</v>
      </c>
      <c r="BU37" s="8" t="s">
        <v>248</v>
      </c>
      <c r="BV37" s="8" t="s">
        <v>71</v>
      </c>
      <c r="BW37" s="8" t="s">
        <v>249</v>
      </c>
    </row>
    <row r="38" spans="1:75" x14ac:dyDescent="0.25">
      <c r="A38" s="4">
        <f t="shared" si="4"/>
        <v>44652</v>
      </c>
      <c r="B38" s="5">
        <f t="shared" si="0"/>
        <v>0.54166666666666663</v>
      </c>
      <c r="C38" s="6">
        <f t="shared" si="1"/>
        <v>0.55277777777777781</v>
      </c>
      <c r="D38" s="7">
        <f t="shared" si="2"/>
        <v>9.490740776527673E-4</v>
      </c>
      <c r="E38" s="6" t="str">
        <f t="shared" si="3"/>
        <v>BIANCA</v>
      </c>
      <c r="F38" s="6" t="str">
        <f t="shared" si="5"/>
        <v>sex</v>
      </c>
      <c r="G38" s="6" t="str">
        <f t="shared" si="6"/>
        <v>17</v>
      </c>
      <c r="H38" s="6" t="str">
        <f>IFERROR(VLOOKUP($G38,DDD!$B:$D,3,0),"-")</f>
        <v>SP</v>
      </c>
      <c r="I38" s="6" t="str">
        <f>IFERROR(VLOOKUP($H38,DDD!$I:$K,3,0),"-")</f>
        <v>Sudeste</v>
      </c>
      <c r="J38">
        <v>7794414</v>
      </c>
      <c r="K38">
        <v>24228053</v>
      </c>
      <c r="L38" s="14">
        <v>44652.553217592591</v>
      </c>
      <c r="M38" s="14">
        <v>44652.554166666669</v>
      </c>
      <c r="N38" t="s">
        <v>3133</v>
      </c>
      <c r="O38" t="s">
        <v>78</v>
      </c>
      <c r="P38">
        <v>17283</v>
      </c>
      <c r="Q38" t="s">
        <v>65</v>
      </c>
      <c r="R38" t="s">
        <v>85</v>
      </c>
      <c r="S38" t="s">
        <v>86</v>
      </c>
      <c r="T38" t="s">
        <v>85</v>
      </c>
      <c r="U38" t="s">
        <v>86</v>
      </c>
      <c r="X38">
        <v>17992845720</v>
      </c>
      <c r="AA38" t="s">
        <v>194</v>
      </c>
      <c r="AB38" s="15">
        <v>1648829774577570</v>
      </c>
      <c r="AC38" t="s">
        <v>68</v>
      </c>
      <c r="AD38">
        <v>10738</v>
      </c>
      <c r="AE38" t="s">
        <v>69</v>
      </c>
      <c r="AF38" t="s">
        <v>70</v>
      </c>
      <c r="AM38" t="s">
        <v>1841</v>
      </c>
      <c r="AN38">
        <v>25682581873</v>
      </c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 t="s">
        <v>71</v>
      </c>
      <c r="BH38" s="8" t="s">
        <v>71</v>
      </c>
      <c r="BI38" s="8" t="s">
        <v>71</v>
      </c>
      <c r="BJ38" s="8" t="s">
        <v>71</v>
      </c>
      <c r="BK38" s="8" t="s">
        <v>71</v>
      </c>
      <c r="BL38" s="8" t="s">
        <v>71</v>
      </c>
      <c r="BM38" s="8" t="s">
        <v>71</v>
      </c>
      <c r="BN38" s="8" t="s">
        <v>71</v>
      </c>
      <c r="BO38" s="8" t="s">
        <v>71</v>
      </c>
      <c r="BP38" s="8" t="s">
        <v>71</v>
      </c>
      <c r="BQ38" s="8" t="s">
        <v>251</v>
      </c>
      <c r="BR38" s="8" t="s">
        <v>71</v>
      </c>
      <c r="BS38" s="8">
        <v>13377</v>
      </c>
      <c r="BT38" s="8" t="s">
        <v>187</v>
      </c>
      <c r="BU38" s="8" t="s">
        <v>252</v>
      </c>
      <c r="BV38" s="8" t="s">
        <v>71</v>
      </c>
      <c r="BW38" s="8" t="s">
        <v>253</v>
      </c>
    </row>
    <row r="39" spans="1:75" x14ac:dyDescent="0.25">
      <c r="A39" s="4">
        <f t="shared" si="4"/>
        <v>44652</v>
      </c>
      <c r="B39" s="5">
        <f t="shared" si="0"/>
        <v>0.54166666666666663</v>
      </c>
      <c r="C39" s="6">
        <f t="shared" si="1"/>
        <v>0.5541666666666667</v>
      </c>
      <c r="D39" s="7">
        <f t="shared" si="2"/>
        <v>6.0185184702277184E-4</v>
      </c>
      <c r="E39" s="6" t="str">
        <f t="shared" si="3"/>
        <v>BIANCA</v>
      </c>
      <c r="F39" s="6" t="str">
        <f t="shared" si="5"/>
        <v>sex</v>
      </c>
      <c r="G39" s="6" t="str">
        <f t="shared" si="6"/>
        <v>51</v>
      </c>
      <c r="H39" s="6" t="str">
        <f>IFERROR(VLOOKUP($G39,DDD!$B:$D,3,0),"-")</f>
        <v>RS</v>
      </c>
      <c r="I39" s="6" t="str">
        <f>IFERROR(VLOOKUP($H39,DDD!$I:$K,3,0),"-")</f>
        <v>Sul</v>
      </c>
      <c r="J39">
        <v>7794618</v>
      </c>
      <c r="K39">
        <v>24165679</v>
      </c>
      <c r="L39" s="14">
        <v>44652.554444444446</v>
      </c>
      <c r="M39" s="14">
        <v>44652.555046296293</v>
      </c>
      <c r="N39" t="s">
        <v>3133</v>
      </c>
      <c r="O39" t="s">
        <v>78</v>
      </c>
      <c r="P39">
        <v>17283</v>
      </c>
      <c r="Q39" t="s">
        <v>65</v>
      </c>
      <c r="R39" t="s">
        <v>136</v>
      </c>
      <c r="S39" t="s">
        <v>273</v>
      </c>
      <c r="T39" t="s">
        <v>136</v>
      </c>
      <c r="U39" t="s">
        <v>273</v>
      </c>
      <c r="X39">
        <v>51991251677</v>
      </c>
      <c r="Y39">
        <v>51991251677</v>
      </c>
      <c r="Z39" s="14">
        <v>44652.708333333336</v>
      </c>
      <c r="AA39" t="s">
        <v>142</v>
      </c>
      <c r="AB39" s="15">
        <v>1648829870583910</v>
      </c>
      <c r="AC39" t="s">
        <v>68</v>
      </c>
      <c r="AD39">
        <v>10738</v>
      </c>
      <c r="AE39" t="s">
        <v>69</v>
      </c>
      <c r="AF39" t="s">
        <v>70</v>
      </c>
      <c r="AM39" t="s">
        <v>1842</v>
      </c>
      <c r="AN39">
        <v>270279024</v>
      </c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 t="s">
        <v>71</v>
      </c>
      <c r="BH39" s="8" t="s">
        <v>71</v>
      </c>
      <c r="BI39" s="8" t="s">
        <v>71</v>
      </c>
      <c r="BJ39" s="8" t="s">
        <v>71</v>
      </c>
      <c r="BK39" s="8" t="s">
        <v>71</v>
      </c>
      <c r="BL39" s="8" t="s">
        <v>71</v>
      </c>
      <c r="BM39" s="8" t="s">
        <v>71</v>
      </c>
      <c r="BN39" s="8" t="s">
        <v>71</v>
      </c>
      <c r="BO39" s="8" t="s">
        <v>71</v>
      </c>
      <c r="BP39" s="8" t="s">
        <v>71</v>
      </c>
      <c r="BQ39" s="8" t="s">
        <v>255</v>
      </c>
      <c r="BR39" s="8" t="s">
        <v>71</v>
      </c>
      <c r="BS39" s="9">
        <v>8500</v>
      </c>
      <c r="BT39" s="8" t="s">
        <v>90</v>
      </c>
      <c r="BU39" s="8" t="s">
        <v>256</v>
      </c>
      <c r="BV39" s="8" t="s">
        <v>71</v>
      </c>
      <c r="BW39" s="8" t="s">
        <v>257</v>
      </c>
    </row>
    <row r="40" spans="1:75" x14ac:dyDescent="0.25">
      <c r="A40" s="4">
        <f t="shared" si="4"/>
        <v>44652</v>
      </c>
      <c r="B40" s="5">
        <f t="shared" si="0"/>
        <v>0.54166666666666663</v>
      </c>
      <c r="C40" s="6">
        <f t="shared" si="1"/>
        <v>0.55555555555555558</v>
      </c>
      <c r="D40" s="7">
        <f t="shared" si="2"/>
        <v>6.4120370370801538E-3</v>
      </c>
      <c r="E40" s="6" t="str">
        <f t="shared" si="3"/>
        <v>BIANCA</v>
      </c>
      <c r="F40" s="6" t="str">
        <f t="shared" si="5"/>
        <v>sex</v>
      </c>
      <c r="G40" s="6" t="str">
        <f t="shared" si="6"/>
        <v>19</v>
      </c>
      <c r="H40" s="6" t="str">
        <f>IFERROR(VLOOKUP($G40,DDD!$B:$D,3,0),"-")</f>
        <v>SP</v>
      </c>
      <c r="I40" s="6" t="str">
        <f>IFERROR(VLOOKUP($H40,DDD!$I:$K,3,0),"-")</f>
        <v>Sudeste</v>
      </c>
      <c r="J40">
        <v>7794813</v>
      </c>
      <c r="K40">
        <v>24165789</v>
      </c>
      <c r="L40" s="14">
        <v>44652.555810185186</v>
      </c>
      <c r="M40" s="14">
        <v>44652.562222222223</v>
      </c>
      <c r="N40" t="s">
        <v>3133</v>
      </c>
      <c r="O40" t="s">
        <v>78</v>
      </c>
      <c r="P40">
        <v>17283</v>
      </c>
      <c r="Q40" t="s">
        <v>65</v>
      </c>
      <c r="R40" t="s">
        <v>85</v>
      </c>
      <c r="S40" t="s">
        <v>86</v>
      </c>
      <c r="T40" t="s">
        <v>85</v>
      </c>
      <c r="U40" t="s">
        <v>86</v>
      </c>
      <c r="X40">
        <v>19992878392</v>
      </c>
      <c r="AA40" t="s">
        <v>142</v>
      </c>
      <c r="AB40" s="15">
        <v>1648829990586820</v>
      </c>
      <c r="AC40" t="s">
        <v>68</v>
      </c>
      <c r="AD40">
        <v>10738</v>
      </c>
      <c r="AE40" t="s">
        <v>69</v>
      </c>
      <c r="AF40" t="s">
        <v>70</v>
      </c>
      <c r="AM40" t="s">
        <v>1843</v>
      </c>
      <c r="AN40">
        <v>26404704854</v>
      </c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 t="s">
        <v>71</v>
      </c>
      <c r="BH40" s="8" t="s">
        <v>71</v>
      </c>
      <c r="BI40" s="8" t="s">
        <v>71</v>
      </c>
      <c r="BJ40" s="8" t="s">
        <v>71</v>
      </c>
      <c r="BK40" s="8" t="s">
        <v>71</v>
      </c>
      <c r="BL40" s="8" t="s">
        <v>71</v>
      </c>
      <c r="BM40" s="8" t="s">
        <v>71</v>
      </c>
      <c r="BN40" s="8" t="s">
        <v>71</v>
      </c>
      <c r="BO40" s="8" t="s">
        <v>71</v>
      </c>
      <c r="BP40" s="8" t="s">
        <v>71</v>
      </c>
      <c r="BQ40" s="8" t="s">
        <v>259</v>
      </c>
      <c r="BR40" s="8" t="s">
        <v>71</v>
      </c>
      <c r="BS40" s="9">
        <v>13615</v>
      </c>
      <c r="BT40" s="8" t="s">
        <v>72</v>
      </c>
      <c r="BU40" s="8" t="s">
        <v>260</v>
      </c>
      <c r="BV40" s="8" t="s">
        <v>71</v>
      </c>
      <c r="BW40" s="8" t="s">
        <v>261</v>
      </c>
    </row>
    <row r="41" spans="1:75" x14ac:dyDescent="0.25">
      <c r="A41" s="4">
        <f t="shared" si="4"/>
        <v>44652</v>
      </c>
      <c r="B41" s="5">
        <f t="shared" si="0"/>
        <v>0.54166666666666663</v>
      </c>
      <c r="C41" s="6">
        <f t="shared" si="1"/>
        <v>0.55347222222222225</v>
      </c>
      <c r="D41" s="7">
        <f t="shared" si="2"/>
        <v>6.9791666610399261E-3</v>
      </c>
      <c r="E41" s="6" t="str">
        <f t="shared" si="3"/>
        <v>SILVIO</v>
      </c>
      <c r="F41" s="6" t="str">
        <f t="shared" si="5"/>
        <v>sex</v>
      </c>
      <c r="G41" s="6" t="str">
        <f t="shared" si="6"/>
        <v>14</v>
      </c>
      <c r="H41" s="6" t="str">
        <f>IFERROR(VLOOKUP($G41,DDD!$B:$D,3,0),"-")</f>
        <v>SP</v>
      </c>
      <c r="I41" s="6" t="str">
        <f>IFERROR(VLOOKUP($H41,DDD!$I:$K,3,0),"-")</f>
        <v>Sudeste</v>
      </c>
      <c r="J41">
        <v>7794466</v>
      </c>
      <c r="K41">
        <v>24228068</v>
      </c>
      <c r="L41" s="14">
        <v>44652.553518518522</v>
      </c>
      <c r="M41" s="14">
        <v>44652.560497685183</v>
      </c>
      <c r="N41" t="s">
        <v>3133</v>
      </c>
      <c r="O41" t="s">
        <v>84</v>
      </c>
      <c r="P41">
        <v>17286</v>
      </c>
      <c r="Q41" t="s">
        <v>65</v>
      </c>
      <c r="R41" t="s">
        <v>136</v>
      </c>
      <c r="S41" t="s">
        <v>137</v>
      </c>
      <c r="T41" t="s">
        <v>136</v>
      </c>
      <c r="U41" t="s">
        <v>137</v>
      </c>
      <c r="X41">
        <v>14981532276</v>
      </c>
      <c r="Y41">
        <v>14981532276</v>
      </c>
      <c r="Z41" s="14">
        <v>44652.581250000003</v>
      </c>
      <c r="AA41" t="s">
        <v>194</v>
      </c>
      <c r="AB41" s="15">
        <v>1648829777577820</v>
      </c>
      <c r="AC41" t="s">
        <v>68</v>
      </c>
      <c r="AD41">
        <v>10738</v>
      </c>
      <c r="AE41" t="s">
        <v>69</v>
      </c>
      <c r="AF41" t="s">
        <v>70</v>
      </c>
      <c r="AM41" t="s">
        <v>1844</v>
      </c>
      <c r="AN41">
        <v>32548492800</v>
      </c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 t="s">
        <v>71</v>
      </c>
      <c r="BH41" s="8" t="s">
        <v>71</v>
      </c>
      <c r="BI41" s="8" t="s">
        <v>71</v>
      </c>
      <c r="BJ41" s="8" t="s">
        <v>71</v>
      </c>
      <c r="BK41" s="8" t="s">
        <v>71</v>
      </c>
      <c r="BL41" s="8" t="s">
        <v>71</v>
      </c>
      <c r="BM41" s="8" t="s">
        <v>71</v>
      </c>
      <c r="BN41" s="8" t="s">
        <v>71</v>
      </c>
      <c r="BO41" s="8" t="s">
        <v>71</v>
      </c>
      <c r="BP41" s="8" t="s">
        <v>71</v>
      </c>
      <c r="BQ41" s="8" t="s">
        <v>263</v>
      </c>
      <c r="BR41" s="8" t="s">
        <v>71</v>
      </c>
      <c r="BS41" s="9">
        <v>1983</v>
      </c>
      <c r="BT41" s="8" t="s">
        <v>100</v>
      </c>
      <c r="BU41" s="8" t="s">
        <v>264</v>
      </c>
      <c r="BV41" s="8" t="s">
        <v>71</v>
      </c>
      <c r="BW41" s="8" t="s">
        <v>265</v>
      </c>
    </row>
    <row r="42" spans="1:75" x14ac:dyDescent="0.25">
      <c r="A42" s="4">
        <f t="shared" si="4"/>
        <v>44652</v>
      </c>
      <c r="B42" s="5">
        <f t="shared" si="0"/>
        <v>0.54166666666666663</v>
      </c>
      <c r="C42" s="6">
        <f t="shared" si="1"/>
        <v>0.56180555555555556</v>
      </c>
      <c r="D42" s="7">
        <f t="shared" si="2"/>
        <v>7.0601852348772809E-4</v>
      </c>
      <c r="E42" s="6" t="str">
        <f t="shared" si="3"/>
        <v>SILVIO</v>
      </c>
      <c r="F42" s="6" t="str">
        <f t="shared" si="5"/>
        <v>sex</v>
      </c>
      <c r="G42" s="6" t="str">
        <f t="shared" si="6"/>
        <v>14</v>
      </c>
      <c r="H42" s="6" t="str">
        <f>IFERROR(VLOOKUP($G42,DDD!$B:$D,3,0),"-")</f>
        <v>SP</v>
      </c>
      <c r="I42" s="6" t="str">
        <f>IFERROR(VLOOKUP($H42,DDD!$I:$K,3,0),"-")</f>
        <v>Sudeste</v>
      </c>
      <c r="J42">
        <v>7795937</v>
      </c>
      <c r="K42">
        <v>24228068</v>
      </c>
      <c r="L42" s="14">
        <v>44652.562395833331</v>
      </c>
      <c r="M42" s="14">
        <v>44652.563101851854</v>
      </c>
      <c r="N42" t="s">
        <v>3133</v>
      </c>
      <c r="O42" t="s">
        <v>84</v>
      </c>
      <c r="P42">
        <v>17286</v>
      </c>
      <c r="Q42" t="s">
        <v>65</v>
      </c>
      <c r="R42" t="s">
        <v>85</v>
      </c>
      <c r="S42" t="s">
        <v>86</v>
      </c>
      <c r="T42" t="s">
        <v>85</v>
      </c>
      <c r="U42" t="s">
        <v>86</v>
      </c>
      <c r="X42">
        <v>14981532276</v>
      </c>
      <c r="AA42" t="s">
        <v>194</v>
      </c>
      <c r="AC42" t="s">
        <v>202</v>
      </c>
      <c r="AD42">
        <v>10738</v>
      </c>
      <c r="AE42" t="s">
        <v>69</v>
      </c>
      <c r="AF42" t="s">
        <v>70</v>
      </c>
      <c r="AM42" t="s">
        <v>1844</v>
      </c>
      <c r="AN42">
        <v>32548492800</v>
      </c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 t="s">
        <v>71</v>
      </c>
      <c r="BH42" s="8" t="s">
        <v>71</v>
      </c>
      <c r="BI42" s="8" t="s">
        <v>71</v>
      </c>
      <c r="BJ42" s="8" t="s">
        <v>71</v>
      </c>
      <c r="BK42" s="8" t="s">
        <v>71</v>
      </c>
      <c r="BL42" s="8" t="s">
        <v>71</v>
      </c>
      <c r="BM42" s="8" t="s">
        <v>71</v>
      </c>
      <c r="BN42" s="8" t="s">
        <v>71</v>
      </c>
      <c r="BO42" s="8" t="s">
        <v>71</v>
      </c>
      <c r="BP42" s="8" t="s">
        <v>71</v>
      </c>
      <c r="BQ42" s="8" t="s">
        <v>267</v>
      </c>
      <c r="BR42" s="8" t="s">
        <v>71</v>
      </c>
      <c r="BS42" s="9">
        <v>7653</v>
      </c>
      <c r="BT42" s="8" t="s">
        <v>82</v>
      </c>
      <c r="BU42" s="8" t="s">
        <v>268</v>
      </c>
      <c r="BV42" s="8" t="s">
        <v>71</v>
      </c>
      <c r="BW42" s="9">
        <v>44671</v>
      </c>
    </row>
    <row r="43" spans="1:75" x14ac:dyDescent="0.25">
      <c r="A43" s="4">
        <f t="shared" si="4"/>
        <v>44652</v>
      </c>
      <c r="B43" s="5">
        <f t="shared" si="0"/>
        <v>0.5625</v>
      </c>
      <c r="C43" s="6">
        <f t="shared" si="1"/>
        <v>0.56319444444444444</v>
      </c>
      <c r="D43" s="7">
        <f t="shared" si="2"/>
        <v>1.7245370399905369E-3</v>
      </c>
      <c r="E43" s="6" t="str">
        <f t="shared" si="3"/>
        <v>BIANCA</v>
      </c>
      <c r="F43" s="6" t="str">
        <f t="shared" si="5"/>
        <v>sex</v>
      </c>
      <c r="G43" s="6" t="str">
        <f t="shared" si="6"/>
        <v>47</v>
      </c>
      <c r="H43" s="6" t="str">
        <f>IFERROR(VLOOKUP($G43,DDD!$B:$D,3,0),"-")</f>
        <v>SC</v>
      </c>
      <c r="I43" s="6" t="str">
        <f>IFERROR(VLOOKUP($H43,DDD!$I:$K,3,0),"-")</f>
        <v>Sul</v>
      </c>
      <c r="J43">
        <v>7796158</v>
      </c>
      <c r="K43">
        <v>23694529</v>
      </c>
      <c r="L43" s="14">
        <v>44652.563807870371</v>
      </c>
      <c r="M43" s="14">
        <v>44652.565532407411</v>
      </c>
      <c r="N43" t="s">
        <v>3133</v>
      </c>
      <c r="O43" t="s">
        <v>78</v>
      </c>
      <c r="P43">
        <v>17283</v>
      </c>
      <c r="Q43" t="s">
        <v>65</v>
      </c>
      <c r="R43" t="s">
        <v>85</v>
      </c>
      <c r="S43" t="s">
        <v>86</v>
      </c>
      <c r="T43" t="s">
        <v>85</v>
      </c>
      <c r="U43" t="s">
        <v>86</v>
      </c>
      <c r="X43">
        <v>47988540670</v>
      </c>
      <c r="AA43" t="s">
        <v>179</v>
      </c>
      <c r="AB43" s="15">
        <v>1648830698614160</v>
      </c>
      <c r="AC43" t="s">
        <v>68</v>
      </c>
      <c r="AD43">
        <v>10738</v>
      </c>
      <c r="AE43" t="s">
        <v>69</v>
      </c>
      <c r="AF43" t="s">
        <v>70</v>
      </c>
      <c r="AM43" t="s">
        <v>1845</v>
      </c>
      <c r="AN43">
        <v>11629176958</v>
      </c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 t="s">
        <v>71</v>
      </c>
      <c r="BH43" s="8" t="s">
        <v>71</v>
      </c>
      <c r="BI43" s="8" t="s">
        <v>71</v>
      </c>
      <c r="BJ43" s="8" t="s">
        <v>71</v>
      </c>
      <c r="BK43" s="8" t="s">
        <v>71</v>
      </c>
      <c r="BL43" s="8" t="s">
        <v>71</v>
      </c>
      <c r="BM43" s="8" t="s">
        <v>71</v>
      </c>
      <c r="BN43" s="8" t="s">
        <v>71</v>
      </c>
      <c r="BO43" s="8" t="s">
        <v>71</v>
      </c>
      <c r="BP43" s="8" t="s">
        <v>71</v>
      </c>
      <c r="BQ43" s="8" t="s">
        <v>270</v>
      </c>
      <c r="BR43" s="8" t="s">
        <v>71</v>
      </c>
      <c r="BS43" s="8">
        <v>13885</v>
      </c>
      <c r="BT43" s="8" t="s">
        <v>271</v>
      </c>
      <c r="BU43" s="8" t="s">
        <v>272</v>
      </c>
      <c r="BV43" s="8" t="s">
        <v>71</v>
      </c>
      <c r="BW43" s="8" t="s">
        <v>97</v>
      </c>
    </row>
    <row r="44" spans="1:75" x14ac:dyDescent="0.25">
      <c r="A44" s="4">
        <f t="shared" si="4"/>
        <v>44652</v>
      </c>
      <c r="B44" s="5">
        <f t="shared" si="0"/>
        <v>0.5625</v>
      </c>
      <c r="C44" s="6">
        <f t="shared" si="1"/>
        <v>0.56458333333333333</v>
      </c>
      <c r="D44" s="7">
        <f t="shared" si="2"/>
        <v>2.6851851871469989E-3</v>
      </c>
      <c r="E44" s="6" t="str">
        <f t="shared" si="3"/>
        <v>SILVIO</v>
      </c>
      <c r="F44" s="6" t="str">
        <f t="shared" si="5"/>
        <v>sex</v>
      </c>
      <c r="G44" s="6" t="str">
        <f t="shared" si="6"/>
        <v>13</v>
      </c>
      <c r="H44" s="6" t="str">
        <f>IFERROR(VLOOKUP($G44,DDD!$B:$D,3,0),"-")</f>
        <v>SP</v>
      </c>
      <c r="I44" s="6" t="str">
        <f>IFERROR(VLOOKUP($H44,DDD!$I:$K,3,0),"-")</f>
        <v>Sudeste</v>
      </c>
      <c r="J44">
        <v>7796376</v>
      </c>
      <c r="K44">
        <v>23618497</v>
      </c>
      <c r="L44" s="14">
        <v>44652.565243055556</v>
      </c>
      <c r="M44" s="14">
        <v>44652.567928240744</v>
      </c>
      <c r="N44" t="s">
        <v>3133</v>
      </c>
      <c r="O44" t="s">
        <v>84</v>
      </c>
      <c r="P44">
        <v>17286</v>
      </c>
      <c r="Q44" t="s">
        <v>65</v>
      </c>
      <c r="R44" t="s">
        <v>136</v>
      </c>
      <c r="S44" t="s">
        <v>137</v>
      </c>
      <c r="T44" t="s">
        <v>136</v>
      </c>
      <c r="U44" t="s">
        <v>137</v>
      </c>
      <c r="X44">
        <v>13991261774</v>
      </c>
      <c r="Y44">
        <v>13991261774</v>
      </c>
      <c r="Z44" s="14">
        <v>44662.588194444441</v>
      </c>
      <c r="AA44" t="s">
        <v>449</v>
      </c>
      <c r="AB44" s="15">
        <v>1648830814616120</v>
      </c>
      <c r="AC44" t="s">
        <v>68</v>
      </c>
      <c r="AD44">
        <v>10738</v>
      </c>
      <c r="AE44" t="s">
        <v>69</v>
      </c>
      <c r="AF44" t="s">
        <v>70</v>
      </c>
      <c r="AM44" t="s">
        <v>1846</v>
      </c>
      <c r="AN44">
        <v>43023114870</v>
      </c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 t="s">
        <v>71</v>
      </c>
      <c r="BH44" s="8" t="s">
        <v>71</v>
      </c>
      <c r="BI44" s="8" t="s">
        <v>71</v>
      </c>
      <c r="BJ44" s="8" t="s">
        <v>71</v>
      </c>
      <c r="BK44" s="8" t="s">
        <v>71</v>
      </c>
      <c r="BL44" s="8" t="s">
        <v>71</v>
      </c>
      <c r="BM44" s="8" t="s">
        <v>71</v>
      </c>
      <c r="BN44" s="8" t="s">
        <v>71</v>
      </c>
      <c r="BO44" s="8" t="s">
        <v>71</v>
      </c>
      <c r="BP44" s="8" t="s">
        <v>71</v>
      </c>
      <c r="BQ44" s="8" t="s">
        <v>275</v>
      </c>
      <c r="BR44" s="8" t="s">
        <v>71</v>
      </c>
      <c r="BS44" s="8">
        <v>2207</v>
      </c>
      <c r="BT44" s="8" t="s">
        <v>82</v>
      </c>
      <c r="BU44" s="8" t="s">
        <v>276</v>
      </c>
      <c r="BV44" s="8" t="s">
        <v>71</v>
      </c>
      <c r="BW44" s="8"/>
    </row>
    <row r="45" spans="1:75" x14ac:dyDescent="0.25">
      <c r="A45" s="4">
        <f t="shared" ref="A45:A104" si="7">DATEVALUE(TEXT(L45,"dd/mm"))</f>
        <v>44652</v>
      </c>
      <c r="B45" s="5">
        <f t="shared" ref="B45:B104" si="8">TIMEVALUE(TEXT(LEFT(TEXT(L45,"hh:mm"),2)&amp;":"&amp;IF(RIGHT(TEXT(L45,"hh:mm"),2)&lt;"30",0,30),"hh:mm"))</f>
        <v>0.5625</v>
      </c>
      <c r="C45" s="6">
        <f t="shared" ref="C45:C104" si="9">TIMEVALUE(TEXT(L45,"hh:mm"))</f>
        <v>0.56666666666666665</v>
      </c>
      <c r="D45" s="7">
        <f t="shared" ref="D45:D104" si="10">IFERROR(($M45-$L45),0)</f>
        <v>1.6203703853534535E-4</v>
      </c>
      <c r="E45" s="6" t="str">
        <f t="shared" ref="E45:E104" si="11">SUBSTITUTE(MID($O45,1,SEARCH(" ",$O45,1))," ","")</f>
        <v>BIANCA</v>
      </c>
      <c r="F45" s="6" t="str">
        <f t="shared" si="5"/>
        <v>sex</v>
      </c>
      <c r="G45" s="6" t="str">
        <f t="shared" si="6"/>
        <v>55</v>
      </c>
      <c r="H45" s="6" t="str">
        <f>IFERROR(VLOOKUP($G45,DDD!$B:$D,3,0),"-")</f>
        <v>RS</v>
      </c>
      <c r="I45" s="6" t="str">
        <f>IFERROR(VLOOKUP($H45,DDD!$I:$K,3,0),"-")</f>
        <v>Sul</v>
      </c>
      <c r="J45">
        <v>7796601</v>
      </c>
      <c r="K45">
        <v>23618689</v>
      </c>
      <c r="L45" s="14">
        <v>44652.567094907405</v>
      </c>
      <c r="M45" s="14">
        <v>44652.567256944443</v>
      </c>
      <c r="N45" t="s">
        <v>3133</v>
      </c>
      <c r="O45" t="s">
        <v>78</v>
      </c>
      <c r="P45">
        <v>17283</v>
      </c>
      <c r="Q45" t="s">
        <v>65</v>
      </c>
      <c r="R45" t="s">
        <v>136</v>
      </c>
      <c r="S45" t="s">
        <v>273</v>
      </c>
      <c r="T45" t="s">
        <v>136</v>
      </c>
      <c r="U45" t="s">
        <v>273</v>
      </c>
      <c r="X45">
        <v>55996758767</v>
      </c>
      <c r="Y45">
        <v>55996758767</v>
      </c>
      <c r="Z45" s="14">
        <v>44652.791666666664</v>
      </c>
      <c r="AA45" t="s">
        <v>449</v>
      </c>
      <c r="AB45" s="15">
        <v>1648830924616810</v>
      </c>
      <c r="AC45" t="s">
        <v>68</v>
      </c>
      <c r="AD45">
        <v>10738</v>
      </c>
      <c r="AE45" t="s">
        <v>69</v>
      </c>
      <c r="AF45" t="s">
        <v>70</v>
      </c>
      <c r="AM45" t="s">
        <v>1847</v>
      </c>
      <c r="AN45">
        <v>3366658061</v>
      </c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 t="s">
        <v>71</v>
      </c>
      <c r="BH45" s="8" t="s">
        <v>71</v>
      </c>
      <c r="BI45" s="8" t="s">
        <v>71</v>
      </c>
      <c r="BJ45" s="8" t="s">
        <v>71</v>
      </c>
      <c r="BK45" s="8" t="s">
        <v>71</v>
      </c>
      <c r="BL45" s="8" t="s">
        <v>71</v>
      </c>
      <c r="BM45" s="8" t="s">
        <v>71</v>
      </c>
      <c r="BN45" s="8" t="s">
        <v>71</v>
      </c>
      <c r="BO45" s="8" t="s">
        <v>71</v>
      </c>
      <c r="BP45" s="8" t="s">
        <v>71</v>
      </c>
      <c r="BQ45" s="8" t="s">
        <v>281</v>
      </c>
      <c r="BR45" s="8" t="s">
        <v>71</v>
      </c>
      <c r="BS45" s="9">
        <v>1265</v>
      </c>
      <c r="BT45" s="8" t="s">
        <v>100</v>
      </c>
      <c r="BU45" s="8" t="s">
        <v>282</v>
      </c>
      <c r="BV45" s="8" t="s">
        <v>71</v>
      </c>
      <c r="BW45" s="8" t="s">
        <v>283</v>
      </c>
    </row>
    <row r="46" spans="1:75" x14ac:dyDescent="0.25">
      <c r="A46" s="4">
        <f t="shared" si="7"/>
        <v>44652</v>
      </c>
      <c r="B46" s="5">
        <f t="shared" si="8"/>
        <v>0.5625</v>
      </c>
      <c r="C46" s="6">
        <f t="shared" si="9"/>
        <v>0.56805555555555554</v>
      </c>
      <c r="D46" s="7">
        <f t="shared" si="10"/>
        <v>1.1342592624714598E-3</v>
      </c>
      <c r="E46" s="6" t="str">
        <f t="shared" si="11"/>
        <v>BIANCA</v>
      </c>
      <c r="F46" s="6" t="str">
        <f t="shared" si="5"/>
        <v>sex</v>
      </c>
      <c r="G46" s="6" t="str">
        <f t="shared" si="6"/>
        <v>14</v>
      </c>
      <c r="H46" s="6" t="str">
        <f>IFERROR(VLOOKUP($G46,DDD!$B:$D,3,0),"-")</f>
        <v>SP</v>
      </c>
      <c r="I46" s="6" t="str">
        <f>IFERROR(VLOOKUP($H46,DDD!$I:$K,3,0),"-")</f>
        <v>Sudeste</v>
      </c>
      <c r="J46">
        <v>7796765</v>
      </c>
      <c r="K46">
        <v>23414132</v>
      </c>
      <c r="L46" s="14">
        <v>44652.568495370368</v>
      </c>
      <c r="M46" s="14">
        <v>44652.56962962963</v>
      </c>
      <c r="N46" t="s">
        <v>3133</v>
      </c>
      <c r="O46" t="s">
        <v>78</v>
      </c>
      <c r="P46">
        <v>17283</v>
      </c>
      <c r="Q46" t="s">
        <v>65</v>
      </c>
      <c r="R46" t="s">
        <v>85</v>
      </c>
      <c r="S46" t="s">
        <v>86</v>
      </c>
      <c r="T46" t="s">
        <v>85</v>
      </c>
      <c r="U46" t="s">
        <v>86</v>
      </c>
      <c r="X46">
        <v>14997332166</v>
      </c>
      <c r="AA46" t="s">
        <v>141</v>
      </c>
      <c r="AB46" s="15">
        <v>1648831105619390</v>
      </c>
      <c r="AC46" t="s">
        <v>68</v>
      </c>
      <c r="AD46">
        <v>10738</v>
      </c>
      <c r="AE46" t="s">
        <v>69</v>
      </c>
      <c r="AF46" t="s">
        <v>70</v>
      </c>
      <c r="AM46" t="s">
        <v>1848</v>
      </c>
      <c r="AN46">
        <v>35233314800</v>
      </c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 t="s">
        <v>71</v>
      </c>
      <c r="BH46" s="8" t="s">
        <v>71</v>
      </c>
      <c r="BI46" s="8" t="s">
        <v>71</v>
      </c>
      <c r="BJ46" s="8" t="s">
        <v>71</v>
      </c>
      <c r="BK46" s="8" t="s">
        <v>71</v>
      </c>
      <c r="BL46" s="8" t="s">
        <v>71</v>
      </c>
      <c r="BM46" s="8" t="s">
        <v>71</v>
      </c>
      <c r="BN46" s="8" t="s">
        <v>71</v>
      </c>
      <c r="BO46" s="8" t="s">
        <v>71</v>
      </c>
      <c r="BP46" s="8" t="s">
        <v>71</v>
      </c>
      <c r="BQ46" s="8" t="s">
        <v>285</v>
      </c>
      <c r="BR46" s="8" t="s">
        <v>71</v>
      </c>
      <c r="BS46" s="8">
        <v>9607</v>
      </c>
      <c r="BT46" s="8" t="s">
        <v>82</v>
      </c>
      <c r="BU46" s="8" t="s">
        <v>286</v>
      </c>
      <c r="BV46" s="8" t="s">
        <v>71</v>
      </c>
      <c r="BW46" s="8" t="s">
        <v>287</v>
      </c>
    </row>
    <row r="47" spans="1:75" x14ac:dyDescent="0.25">
      <c r="A47" s="4">
        <f t="shared" si="7"/>
        <v>44652</v>
      </c>
      <c r="B47" s="5">
        <f t="shared" si="8"/>
        <v>0.5625</v>
      </c>
      <c r="C47" s="6">
        <f t="shared" si="9"/>
        <v>0.56944444444444442</v>
      </c>
      <c r="D47" s="7">
        <f t="shared" si="10"/>
        <v>4.7916666662786156E-3</v>
      </c>
      <c r="E47" s="6" t="str">
        <f t="shared" si="11"/>
        <v>SILVIO</v>
      </c>
      <c r="F47" s="6" t="str">
        <f t="shared" si="5"/>
        <v>sex</v>
      </c>
      <c r="G47" s="6" t="str">
        <f t="shared" si="6"/>
        <v>11</v>
      </c>
      <c r="H47" s="6" t="str">
        <f>IFERROR(VLOOKUP($G47,DDD!$B:$D,3,0),"-")</f>
        <v>SP</v>
      </c>
      <c r="I47" s="6" t="str">
        <f>IFERROR(VLOOKUP($H47,DDD!$I:$K,3,0),"-")</f>
        <v>Sudeste</v>
      </c>
      <c r="J47">
        <v>7796924</v>
      </c>
      <c r="K47">
        <v>23187388</v>
      </c>
      <c r="L47" s="14">
        <v>44652.569895833331</v>
      </c>
      <c r="M47" s="14">
        <v>44652.574687499997</v>
      </c>
      <c r="N47" t="s">
        <v>3133</v>
      </c>
      <c r="O47" t="s">
        <v>84</v>
      </c>
      <c r="P47">
        <v>17286</v>
      </c>
      <c r="Q47" t="s">
        <v>65</v>
      </c>
      <c r="R47" t="s">
        <v>85</v>
      </c>
      <c r="S47" t="s">
        <v>86</v>
      </c>
      <c r="T47" t="s">
        <v>85</v>
      </c>
      <c r="U47" t="s">
        <v>86</v>
      </c>
      <c r="X47">
        <v>11965744564</v>
      </c>
      <c r="AA47" t="s">
        <v>1815</v>
      </c>
      <c r="AB47" s="15">
        <v>1648831215621000</v>
      </c>
      <c r="AC47" t="s">
        <v>68</v>
      </c>
      <c r="AD47">
        <v>10738</v>
      </c>
      <c r="AE47" t="s">
        <v>69</v>
      </c>
      <c r="AF47" t="s">
        <v>70</v>
      </c>
      <c r="AM47" t="s">
        <v>1849</v>
      </c>
      <c r="AN47">
        <v>56030457870</v>
      </c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 t="s">
        <v>71</v>
      </c>
      <c r="BH47" s="8" t="s">
        <v>71</v>
      </c>
      <c r="BI47" s="8" t="s">
        <v>71</v>
      </c>
      <c r="BJ47" s="8" t="s">
        <v>71</v>
      </c>
      <c r="BK47" s="8" t="s">
        <v>71</v>
      </c>
      <c r="BL47" s="8" t="s">
        <v>71</v>
      </c>
      <c r="BM47" s="8" t="s">
        <v>71</v>
      </c>
      <c r="BN47" s="8" t="s">
        <v>71</v>
      </c>
      <c r="BO47" s="8" t="s">
        <v>71</v>
      </c>
      <c r="BP47" s="8" t="s">
        <v>71</v>
      </c>
      <c r="BQ47" s="8" t="s">
        <v>289</v>
      </c>
      <c r="BR47" s="8" t="s">
        <v>71</v>
      </c>
      <c r="BS47" s="9">
        <v>12573</v>
      </c>
      <c r="BT47" s="8" t="s">
        <v>72</v>
      </c>
      <c r="BU47" s="8" t="s">
        <v>290</v>
      </c>
      <c r="BV47" s="8" t="s">
        <v>71</v>
      </c>
      <c r="BW47" s="8" t="s">
        <v>291</v>
      </c>
    </row>
    <row r="48" spans="1:75" x14ac:dyDescent="0.25">
      <c r="A48" s="4">
        <f t="shared" si="7"/>
        <v>44652</v>
      </c>
      <c r="B48" s="5">
        <f t="shared" si="8"/>
        <v>0.5625</v>
      </c>
      <c r="C48" s="6">
        <f t="shared" si="9"/>
        <v>0.57777777777777783</v>
      </c>
      <c r="D48" s="7">
        <f t="shared" si="10"/>
        <v>1.2037037013215013E-3</v>
      </c>
      <c r="E48" s="6" t="str">
        <f t="shared" si="11"/>
        <v>ANA</v>
      </c>
      <c r="F48" s="6" t="str">
        <f t="shared" si="5"/>
        <v>sex</v>
      </c>
      <c r="G48" s="6" t="str">
        <f t="shared" si="6"/>
        <v>48</v>
      </c>
      <c r="H48" s="6" t="str">
        <f>IFERROR(VLOOKUP($G48,DDD!$B:$D,3,0),"-")</f>
        <v>SC</v>
      </c>
      <c r="I48" s="6" t="str">
        <f>IFERROR(VLOOKUP($H48,DDD!$I:$K,3,0),"-")</f>
        <v>Sul</v>
      </c>
      <c r="J48">
        <v>7797703</v>
      </c>
      <c r="K48">
        <v>21518070</v>
      </c>
      <c r="L48" s="14">
        <v>44652.577881944446</v>
      </c>
      <c r="M48" s="14">
        <v>44652.579085648147</v>
      </c>
      <c r="N48" t="s">
        <v>3133</v>
      </c>
      <c r="O48" t="s">
        <v>64</v>
      </c>
      <c r="P48">
        <v>17281</v>
      </c>
      <c r="Q48" t="s">
        <v>65</v>
      </c>
      <c r="R48" t="s">
        <v>136</v>
      </c>
      <c r="S48" t="s">
        <v>137</v>
      </c>
      <c r="T48" t="s">
        <v>136</v>
      </c>
      <c r="U48" t="s">
        <v>137</v>
      </c>
      <c r="X48">
        <v>48984610063</v>
      </c>
      <c r="Y48">
        <v>48984610063</v>
      </c>
      <c r="Z48" s="14">
        <v>44652.599305555559</v>
      </c>
      <c r="AA48" t="s">
        <v>960</v>
      </c>
      <c r="AB48" s="15">
        <v>1648831903627490</v>
      </c>
      <c r="AC48" t="s">
        <v>68</v>
      </c>
      <c r="AD48">
        <v>10738</v>
      </c>
      <c r="AE48" t="s">
        <v>69</v>
      </c>
      <c r="AF48" t="s">
        <v>70</v>
      </c>
      <c r="AM48" t="s">
        <v>1850</v>
      </c>
      <c r="AN48">
        <v>3111880010</v>
      </c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 t="s">
        <v>71</v>
      </c>
      <c r="BH48" s="8" t="s">
        <v>71</v>
      </c>
      <c r="BI48" s="8" t="s">
        <v>71</v>
      </c>
      <c r="BJ48" s="8" t="s">
        <v>71</v>
      </c>
      <c r="BK48" s="8" t="s">
        <v>71</v>
      </c>
      <c r="BL48" s="8" t="s">
        <v>71</v>
      </c>
      <c r="BM48" s="8" t="s">
        <v>71</v>
      </c>
      <c r="BN48" s="8" t="s">
        <v>71</v>
      </c>
      <c r="BO48" s="8" t="s">
        <v>71</v>
      </c>
      <c r="BP48" s="8" t="s">
        <v>71</v>
      </c>
      <c r="BQ48" s="8" t="s">
        <v>293</v>
      </c>
      <c r="BR48" s="8" t="s">
        <v>71</v>
      </c>
      <c r="BS48" s="8">
        <v>10665</v>
      </c>
      <c r="BT48" s="8" t="s">
        <v>182</v>
      </c>
      <c r="BU48" s="8" t="s">
        <v>294</v>
      </c>
      <c r="BV48" s="8" t="s">
        <v>71</v>
      </c>
      <c r="BW48" s="8" t="s">
        <v>295</v>
      </c>
    </row>
    <row r="49" spans="1:75" x14ac:dyDescent="0.25">
      <c r="A49" s="4">
        <f t="shared" si="7"/>
        <v>44652</v>
      </c>
      <c r="B49" s="5">
        <f t="shared" si="8"/>
        <v>0.5625</v>
      </c>
      <c r="C49" s="6">
        <f t="shared" si="9"/>
        <v>0.57986111111111105</v>
      </c>
      <c r="D49" s="7">
        <f t="shared" si="10"/>
        <v>2.9861111106583849E-3</v>
      </c>
      <c r="E49" s="6" t="str">
        <f t="shared" si="11"/>
        <v>SILVIO</v>
      </c>
      <c r="F49" s="6" t="str">
        <f t="shared" si="5"/>
        <v>sex</v>
      </c>
      <c r="G49" s="6" t="str">
        <f t="shared" si="6"/>
        <v>51</v>
      </c>
      <c r="H49" s="6" t="str">
        <f>IFERROR(VLOOKUP($G49,DDD!$B:$D,3,0),"-")</f>
        <v>RS</v>
      </c>
      <c r="I49" s="6" t="str">
        <f>IFERROR(VLOOKUP($H49,DDD!$I:$K,3,0),"-")</f>
        <v>Sul</v>
      </c>
      <c r="J49">
        <v>7797983</v>
      </c>
      <c r="K49">
        <v>21688484</v>
      </c>
      <c r="L49" s="14">
        <v>44652.580335648148</v>
      </c>
      <c r="M49" s="14">
        <v>44652.583321759259</v>
      </c>
      <c r="N49" t="s">
        <v>3133</v>
      </c>
      <c r="O49" t="s">
        <v>84</v>
      </c>
      <c r="P49">
        <v>17286</v>
      </c>
      <c r="Q49" t="s">
        <v>65</v>
      </c>
      <c r="R49" t="s">
        <v>85</v>
      </c>
      <c r="S49" t="s">
        <v>86</v>
      </c>
      <c r="T49" t="s">
        <v>85</v>
      </c>
      <c r="U49" t="s">
        <v>86</v>
      </c>
      <c r="X49">
        <v>51991139192</v>
      </c>
      <c r="AA49" t="s">
        <v>968</v>
      </c>
      <c r="AB49" s="15">
        <v>1648832127632010</v>
      </c>
      <c r="AC49" t="s">
        <v>68</v>
      </c>
      <c r="AD49">
        <v>10738</v>
      </c>
      <c r="AE49" t="s">
        <v>69</v>
      </c>
      <c r="AF49" t="s">
        <v>70</v>
      </c>
      <c r="AM49" t="s">
        <v>1851</v>
      </c>
      <c r="AN49">
        <v>863546048</v>
      </c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 t="s">
        <v>71</v>
      </c>
      <c r="BH49" s="8" t="s">
        <v>71</v>
      </c>
      <c r="BI49" s="8" t="s">
        <v>71</v>
      </c>
      <c r="BJ49" s="8" t="s">
        <v>71</v>
      </c>
      <c r="BK49" s="8" t="s">
        <v>71</v>
      </c>
      <c r="BL49" s="8" t="s">
        <v>71</v>
      </c>
      <c r="BM49" s="8" t="s">
        <v>71</v>
      </c>
      <c r="BN49" s="8" t="s">
        <v>71</v>
      </c>
      <c r="BO49" s="8" t="s">
        <v>71</v>
      </c>
      <c r="BP49" s="8" t="s">
        <v>71</v>
      </c>
      <c r="BQ49" s="8" t="s">
        <v>297</v>
      </c>
      <c r="BR49" s="8" t="s">
        <v>71</v>
      </c>
      <c r="BS49" s="9">
        <v>2000</v>
      </c>
      <c r="BT49" s="8" t="s">
        <v>100</v>
      </c>
      <c r="BU49" s="8" t="s">
        <v>298</v>
      </c>
      <c r="BV49" s="8" t="s">
        <v>71</v>
      </c>
      <c r="BW49" s="8" t="s">
        <v>299</v>
      </c>
    </row>
    <row r="50" spans="1:75" x14ac:dyDescent="0.25">
      <c r="A50" s="4">
        <f t="shared" si="7"/>
        <v>44652</v>
      </c>
      <c r="B50" s="5">
        <f t="shared" si="8"/>
        <v>0.5625</v>
      </c>
      <c r="C50" s="6">
        <f t="shared" si="9"/>
        <v>0.58194444444444449</v>
      </c>
      <c r="D50" s="7">
        <f t="shared" si="10"/>
        <v>1.7708333325572312E-3</v>
      </c>
      <c r="E50" s="6" t="str">
        <f t="shared" si="11"/>
        <v>BIANCA</v>
      </c>
      <c r="F50" s="6" t="str">
        <f t="shared" si="5"/>
        <v>sex</v>
      </c>
      <c r="G50" s="6" t="str">
        <f t="shared" si="6"/>
        <v>11</v>
      </c>
      <c r="H50" s="6" t="str">
        <f>IFERROR(VLOOKUP($G50,DDD!$B:$D,3,0),"-")</f>
        <v>SP</v>
      </c>
      <c r="I50" s="6" t="str">
        <f>IFERROR(VLOOKUP($H50,DDD!$I:$K,3,0),"-")</f>
        <v>Sudeste</v>
      </c>
      <c r="J50">
        <v>7798209</v>
      </c>
      <c r="K50">
        <v>25386677</v>
      </c>
      <c r="L50" s="14">
        <v>44652.582083333335</v>
      </c>
      <c r="M50" s="14">
        <v>44652.583854166667</v>
      </c>
      <c r="N50" t="s">
        <v>3133</v>
      </c>
      <c r="O50" t="s">
        <v>78</v>
      </c>
      <c r="P50">
        <v>17283</v>
      </c>
      <c r="Q50" t="s">
        <v>65</v>
      </c>
      <c r="R50" t="s">
        <v>85</v>
      </c>
      <c r="S50" t="s">
        <v>86</v>
      </c>
      <c r="T50" t="s">
        <v>85</v>
      </c>
      <c r="U50" t="s">
        <v>86</v>
      </c>
      <c r="X50">
        <v>11977610684</v>
      </c>
      <c r="AA50" t="s">
        <v>520</v>
      </c>
      <c r="AB50" s="15">
        <v>1648832276634260</v>
      </c>
      <c r="AC50" t="s">
        <v>68</v>
      </c>
      <c r="AD50">
        <v>10738</v>
      </c>
      <c r="AE50" t="s">
        <v>69</v>
      </c>
      <c r="AF50" t="s">
        <v>70</v>
      </c>
      <c r="AM50" t="s">
        <v>1852</v>
      </c>
      <c r="AN50">
        <v>50078220866</v>
      </c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 t="s">
        <v>71</v>
      </c>
      <c r="BH50" s="8" t="s">
        <v>71</v>
      </c>
      <c r="BI50" s="8" t="s">
        <v>71</v>
      </c>
      <c r="BJ50" s="8" t="s">
        <v>71</v>
      </c>
      <c r="BK50" s="8" t="s">
        <v>71</v>
      </c>
      <c r="BL50" s="8" t="s">
        <v>71</v>
      </c>
      <c r="BM50" s="8" t="s">
        <v>71</v>
      </c>
      <c r="BN50" s="8" t="s">
        <v>71</v>
      </c>
      <c r="BO50" s="8" t="s">
        <v>71</v>
      </c>
      <c r="BP50" s="8" t="s">
        <v>71</v>
      </c>
      <c r="BQ50" s="8" t="s">
        <v>301</v>
      </c>
      <c r="BR50" s="8" t="s">
        <v>71</v>
      </c>
      <c r="BS50" s="8">
        <v>1046</v>
      </c>
      <c r="BT50" s="8" t="s">
        <v>100</v>
      </c>
      <c r="BU50" s="8" t="s">
        <v>302</v>
      </c>
      <c r="BV50" s="8" t="s">
        <v>71</v>
      </c>
      <c r="BW50" s="8" t="s">
        <v>303</v>
      </c>
    </row>
    <row r="51" spans="1:75" x14ac:dyDescent="0.25">
      <c r="A51" s="4">
        <f t="shared" si="7"/>
        <v>44652</v>
      </c>
      <c r="B51" s="5">
        <f t="shared" si="8"/>
        <v>0.58333333333333337</v>
      </c>
      <c r="C51" s="6">
        <f t="shared" si="9"/>
        <v>0.58333333333333337</v>
      </c>
      <c r="D51" s="7">
        <f t="shared" si="10"/>
        <v>1.3657407398568466E-3</v>
      </c>
      <c r="E51" s="6" t="str">
        <f t="shared" si="11"/>
        <v>ANA</v>
      </c>
      <c r="F51" s="6" t="str">
        <f t="shared" si="5"/>
        <v>sex</v>
      </c>
      <c r="G51" s="6" t="str">
        <f t="shared" si="6"/>
        <v>16</v>
      </c>
      <c r="H51" s="6" t="str">
        <f>IFERROR(VLOOKUP($G51,DDD!$B:$D,3,0),"-")</f>
        <v>SP</v>
      </c>
      <c r="I51" s="6" t="str">
        <f>IFERROR(VLOOKUP($H51,DDD!$I:$K,3,0),"-")</f>
        <v>Sudeste</v>
      </c>
      <c r="J51">
        <v>7798467</v>
      </c>
      <c r="K51">
        <v>25386784</v>
      </c>
      <c r="L51" s="14">
        <v>44652.583935185183</v>
      </c>
      <c r="M51" s="14">
        <v>44652.585300925923</v>
      </c>
      <c r="N51" t="s">
        <v>3133</v>
      </c>
      <c r="O51" t="s">
        <v>64</v>
      </c>
      <c r="P51">
        <v>17281</v>
      </c>
      <c r="Q51" t="s">
        <v>65</v>
      </c>
      <c r="R51" t="s">
        <v>136</v>
      </c>
      <c r="S51" t="s">
        <v>273</v>
      </c>
      <c r="T51" t="s">
        <v>136</v>
      </c>
      <c r="U51" t="s">
        <v>273</v>
      </c>
      <c r="X51">
        <v>16994338516</v>
      </c>
      <c r="Y51">
        <v>16994338516</v>
      </c>
      <c r="Z51" s="14">
        <v>44652.605555555558</v>
      </c>
      <c r="AA51" t="s">
        <v>520</v>
      </c>
      <c r="AB51" s="15">
        <v>1648832408635510</v>
      </c>
      <c r="AC51" t="s">
        <v>68</v>
      </c>
      <c r="AD51">
        <v>10738</v>
      </c>
      <c r="AE51" t="s">
        <v>69</v>
      </c>
      <c r="AF51" t="s">
        <v>70</v>
      </c>
      <c r="AM51" t="s">
        <v>1853</v>
      </c>
      <c r="AN51">
        <v>17538206850</v>
      </c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 t="s">
        <v>71</v>
      </c>
      <c r="BH51" s="8" t="s">
        <v>71</v>
      </c>
      <c r="BI51" s="8" t="s">
        <v>71</v>
      </c>
      <c r="BJ51" s="8" t="s">
        <v>71</v>
      </c>
      <c r="BK51" s="8" t="s">
        <v>71</v>
      </c>
      <c r="BL51" s="8" t="s">
        <v>71</v>
      </c>
      <c r="BM51" s="8" t="s">
        <v>71</v>
      </c>
      <c r="BN51" s="8" t="s">
        <v>71</v>
      </c>
      <c r="BO51" s="8" t="s">
        <v>71</v>
      </c>
      <c r="BP51" s="8" t="s">
        <v>71</v>
      </c>
      <c r="BQ51" s="8" t="s">
        <v>305</v>
      </c>
      <c r="BR51" s="8" t="s">
        <v>71</v>
      </c>
      <c r="BS51" s="9">
        <v>1224</v>
      </c>
      <c r="BT51" s="8" t="s">
        <v>100</v>
      </c>
      <c r="BU51" s="8" t="s">
        <v>306</v>
      </c>
      <c r="BV51" s="8" t="s">
        <v>71</v>
      </c>
      <c r="BW51" s="8" t="s">
        <v>307</v>
      </c>
    </row>
    <row r="52" spans="1:75" x14ac:dyDescent="0.25">
      <c r="A52" s="4">
        <f t="shared" si="7"/>
        <v>44652</v>
      </c>
      <c r="B52" s="5">
        <f t="shared" si="8"/>
        <v>0.58333333333333337</v>
      </c>
      <c r="C52" s="6">
        <f t="shared" si="9"/>
        <v>0.5854166666666667</v>
      </c>
      <c r="D52" s="7">
        <f t="shared" si="10"/>
        <v>3.125000002910383E-4</v>
      </c>
      <c r="E52" s="6" t="str">
        <f t="shared" si="11"/>
        <v>ANA</v>
      </c>
      <c r="F52" s="6" t="str">
        <f t="shared" si="5"/>
        <v>sex</v>
      </c>
      <c r="G52" s="6" t="str">
        <f t="shared" si="6"/>
        <v>51</v>
      </c>
      <c r="H52" s="6" t="str">
        <f>IFERROR(VLOOKUP($G52,DDD!$B:$D,3,0),"-")</f>
        <v>RS</v>
      </c>
      <c r="I52" s="6" t="str">
        <f>IFERROR(VLOOKUP($H52,DDD!$I:$K,3,0),"-")</f>
        <v>Sul</v>
      </c>
      <c r="J52">
        <v>7798727</v>
      </c>
      <c r="K52">
        <v>24072750</v>
      </c>
      <c r="L52" s="14">
        <v>44652.585752314815</v>
      </c>
      <c r="M52" s="14">
        <v>44652.586064814815</v>
      </c>
      <c r="N52" t="s">
        <v>3133</v>
      </c>
      <c r="O52" t="s">
        <v>64</v>
      </c>
      <c r="P52">
        <v>17281</v>
      </c>
      <c r="Q52" t="s">
        <v>65</v>
      </c>
      <c r="R52" t="s">
        <v>136</v>
      </c>
      <c r="S52" t="s">
        <v>674</v>
      </c>
      <c r="T52" t="s">
        <v>136</v>
      </c>
      <c r="U52" t="s">
        <v>674</v>
      </c>
      <c r="X52">
        <v>51986173354</v>
      </c>
      <c r="Y52">
        <v>51986173354</v>
      </c>
      <c r="Z52" s="14">
        <v>44652.606249999997</v>
      </c>
      <c r="AA52" t="s">
        <v>87</v>
      </c>
      <c r="AB52" s="15">
        <v>1648832576636930</v>
      </c>
      <c r="AC52" t="s">
        <v>68</v>
      </c>
      <c r="AD52">
        <v>10738</v>
      </c>
      <c r="AE52" t="s">
        <v>69</v>
      </c>
      <c r="AF52" t="s">
        <v>70</v>
      </c>
      <c r="AM52" t="s">
        <v>1854</v>
      </c>
      <c r="AN52">
        <v>1318018056</v>
      </c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 t="s">
        <v>71</v>
      </c>
      <c r="BH52" s="8" t="s">
        <v>71</v>
      </c>
      <c r="BI52" s="8" t="s">
        <v>71</v>
      </c>
      <c r="BJ52" s="8" t="s">
        <v>71</v>
      </c>
      <c r="BK52" s="8" t="s">
        <v>71</v>
      </c>
      <c r="BL52" s="8" t="s">
        <v>71</v>
      </c>
      <c r="BM52" s="8" t="s">
        <v>71</v>
      </c>
      <c r="BN52" s="8" t="s">
        <v>71</v>
      </c>
      <c r="BO52" s="8" t="s">
        <v>71</v>
      </c>
      <c r="BP52" s="8" t="s">
        <v>71</v>
      </c>
      <c r="BQ52" s="8" t="s">
        <v>309</v>
      </c>
      <c r="BR52" s="8" t="s">
        <v>71</v>
      </c>
      <c r="BS52" s="9">
        <v>5987</v>
      </c>
      <c r="BT52" s="8" t="s">
        <v>79</v>
      </c>
      <c r="BU52" s="8" t="s">
        <v>310</v>
      </c>
      <c r="BV52" s="8" t="s">
        <v>71</v>
      </c>
      <c r="BW52" s="8" t="s">
        <v>311</v>
      </c>
    </row>
    <row r="53" spans="1:75" x14ac:dyDescent="0.25">
      <c r="A53" s="4">
        <f t="shared" si="7"/>
        <v>44652</v>
      </c>
      <c r="B53" s="5">
        <f t="shared" si="8"/>
        <v>0.58333333333333337</v>
      </c>
      <c r="C53" s="6">
        <f t="shared" si="9"/>
        <v>0.58680555555555558</v>
      </c>
      <c r="D53" s="7">
        <f t="shared" si="10"/>
        <v>2.8472222256823443E-3</v>
      </c>
      <c r="E53" s="6" t="str">
        <f t="shared" si="11"/>
        <v>BIANCA</v>
      </c>
      <c r="F53" s="6" t="str">
        <f t="shared" si="5"/>
        <v>sex</v>
      </c>
      <c r="G53" s="6" t="str">
        <f t="shared" si="6"/>
        <v>48</v>
      </c>
      <c r="H53" s="6" t="str">
        <f>IFERROR(VLOOKUP($G53,DDD!$B:$D,3,0),"-")</f>
        <v>SC</v>
      </c>
      <c r="I53" s="6" t="str">
        <f>IFERROR(VLOOKUP($H53,DDD!$I:$K,3,0),"-")</f>
        <v>Sul</v>
      </c>
      <c r="J53">
        <v>7798915</v>
      </c>
      <c r="K53">
        <v>23618445</v>
      </c>
      <c r="L53" s="14">
        <v>44652.586840277778</v>
      </c>
      <c r="M53" s="14">
        <v>44652.589687500003</v>
      </c>
      <c r="N53" t="s">
        <v>3133</v>
      </c>
      <c r="O53" t="s">
        <v>78</v>
      </c>
      <c r="P53">
        <v>17283</v>
      </c>
      <c r="Q53" t="s">
        <v>65</v>
      </c>
      <c r="R53" t="s">
        <v>85</v>
      </c>
      <c r="S53" t="s">
        <v>86</v>
      </c>
      <c r="T53" t="s">
        <v>85</v>
      </c>
      <c r="U53" t="s">
        <v>86</v>
      </c>
      <c r="X53">
        <v>48996405772</v>
      </c>
      <c r="AA53" t="s">
        <v>449</v>
      </c>
      <c r="AB53" s="15">
        <v>1648832675638290</v>
      </c>
      <c r="AC53" t="s">
        <v>68</v>
      </c>
      <c r="AD53">
        <v>10738</v>
      </c>
      <c r="AE53" t="s">
        <v>69</v>
      </c>
      <c r="AF53" t="s">
        <v>70</v>
      </c>
      <c r="AM53" t="s">
        <v>1855</v>
      </c>
      <c r="AN53">
        <v>6538403905</v>
      </c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 t="s">
        <v>71</v>
      </c>
      <c r="BH53" s="8" t="s">
        <v>71</v>
      </c>
      <c r="BI53" s="8" t="s">
        <v>71</v>
      </c>
      <c r="BJ53" s="8" t="s">
        <v>71</v>
      </c>
      <c r="BK53" s="8" t="s">
        <v>71</v>
      </c>
      <c r="BL53" s="8" t="s">
        <v>71</v>
      </c>
      <c r="BM53" s="8" t="s">
        <v>71</v>
      </c>
      <c r="BN53" s="8" t="s">
        <v>71</v>
      </c>
      <c r="BO53" s="8" t="s">
        <v>71</v>
      </c>
      <c r="BP53" s="8" t="s">
        <v>71</v>
      </c>
      <c r="BQ53" s="8" t="s">
        <v>313</v>
      </c>
      <c r="BR53" s="8" t="s">
        <v>71</v>
      </c>
      <c r="BS53" s="9">
        <v>1207</v>
      </c>
      <c r="BT53" s="8" t="s">
        <v>100</v>
      </c>
      <c r="BU53" s="8" t="s">
        <v>192</v>
      </c>
      <c r="BV53" s="8" t="s">
        <v>71</v>
      </c>
      <c r="BW53" s="8" t="s">
        <v>314</v>
      </c>
    </row>
    <row r="54" spans="1:75" x14ac:dyDescent="0.25">
      <c r="A54" s="4">
        <f t="shared" si="7"/>
        <v>44652</v>
      </c>
      <c r="B54" s="5">
        <f t="shared" si="8"/>
        <v>0.58333333333333337</v>
      </c>
      <c r="C54" s="6">
        <f t="shared" si="9"/>
        <v>0.58402777777777781</v>
      </c>
      <c r="D54" s="7">
        <f t="shared" si="10"/>
        <v>4.4675925892079249E-3</v>
      </c>
      <c r="E54" s="6" t="str">
        <f t="shared" si="11"/>
        <v>SILVIO</v>
      </c>
      <c r="F54" s="6" t="str">
        <f t="shared" si="5"/>
        <v>sex</v>
      </c>
      <c r="G54" s="6" t="str">
        <f t="shared" si="6"/>
        <v>48</v>
      </c>
      <c r="H54" s="6" t="str">
        <f>IFERROR(VLOOKUP($G54,DDD!$B:$D,3,0),"-")</f>
        <v>SC</v>
      </c>
      <c r="I54" s="6" t="str">
        <f>IFERROR(VLOOKUP($H54,DDD!$I:$K,3,0),"-")</f>
        <v>Sul</v>
      </c>
      <c r="J54">
        <v>7798562</v>
      </c>
      <c r="K54">
        <v>24165678</v>
      </c>
      <c r="L54" s="14">
        <v>44652.584675925929</v>
      </c>
      <c r="M54" s="14">
        <v>44652.589143518519</v>
      </c>
      <c r="N54" t="s">
        <v>3133</v>
      </c>
      <c r="O54" t="s">
        <v>84</v>
      </c>
      <c r="P54">
        <v>17286</v>
      </c>
      <c r="Q54" t="s">
        <v>65</v>
      </c>
      <c r="R54" t="s">
        <v>85</v>
      </c>
      <c r="S54" t="s">
        <v>86</v>
      </c>
      <c r="T54" t="s">
        <v>85</v>
      </c>
      <c r="U54" t="s">
        <v>86</v>
      </c>
      <c r="X54">
        <v>48998686914</v>
      </c>
      <c r="AA54" t="s">
        <v>142</v>
      </c>
      <c r="AB54" s="15">
        <v>1648832487636200</v>
      </c>
      <c r="AC54" t="s">
        <v>68</v>
      </c>
      <c r="AD54">
        <v>10738</v>
      </c>
      <c r="AE54" t="s">
        <v>69</v>
      </c>
      <c r="AF54" t="s">
        <v>70</v>
      </c>
      <c r="AM54" t="s">
        <v>1856</v>
      </c>
      <c r="AN54">
        <v>8345234933</v>
      </c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 t="s">
        <v>71</v>
      </c>
      <c r="BH54" s="8" t="s">
        <v>71</v>
      </c>
      <c r="BI54" s="8" t="s">
        <v>71</v>
      </c>
      <c r="BJ54" s="8" t="s">
        <v>71</v>
      </c>
      <c r="BK54" s="8" t="s">
        <v>71</v>
      </c>
      <c r="BL54" s="8" t="s">
        <v>71</v>
      </c>
      <c r="BM54" s="8" t="s">
        <v>71</v>
      </c>
      <c r="BN54" s="8" t="s">
        <v>71</v>
      </c>
      <c r="BO54" s="8" t="s">
        <v>71</v>
      </c>
      <c r="BP54" s="8" t="s">
        <v>71</v>
      </c>
      <c r="BQ54" s="8" t="s">
        <v>251</v>
      </c>
      <c r="BR54" s="8" t="s">
        <v>71</v>
      </c>
      <c r="BS54" s="8">
        <v>13377</v>
      </c>
      <c r="BT54" s="8" t="s">
        <v>187</v>
      </c>
      <c r="BU54" s="8" t="s">
        <v>252</v>
      </c>
      <c r="BV54" s="8" t="s">
        <v>71</v>
      </c>
      <c r="BW54" s="8" t="s">
        <v>315</v>
      </c>
    </row>
    <row r="55" spans="1:75" x14ac:dyDescent="0.25">
      <c r="A55" s="4">
        <f t="shared" si="7"/>
        <v>44652</v>
      </c>
      <c r="B55" s="5">
        <f t="shared" si="8"/>
        <v>0.58333333333333337</v>
      </c>
      <c r="C55" s="6">
        <f t="shared" si="9"/>
        <v>0.59097222222222223</v>
      </c>
      <c r="D55" s="7">
        <f t="shared" si="10"/>
        <v>2.1990740788169205E-4</v>
      </c>
      <c r="E55" s="6" t="str">
        <f t="shared" si="11"/>
        <v>SILVIO</v>
      </c>
      <c r="F55" s="6" t="str">
        <f t="shared" si="5"/>
        <v>sex</v>
      </c>
      <c r="G55" s="6" t="str">
        <f t="shared" si="6"/>
        <v>19</v>
      </c>
      <c r="H55" s="6" t="str">
        <f>IFERROR(VLOOKUP($G55,DDD!$B:$D,3,0),"-")</f>
        <v>SP</v>
      </c>
      <c r="I55" s="6" t="str">
        <f>IFERROR(VLOOKUP($H55,DDD!$I:$K,3,0),"-")</f>
        <v>Sudeste</v>
      </c>
      <c r="J55">
        <v>7799658</v>
      </c>
      <c r="K55">
        <v>24073000</v>
      </c>
      <c r="L55" s="14">
        <v>44652.591562499998</v>
      </c>
      <c r="M55" s="14">
        <v>44652.591782407406</v>
      </c>
      <c r="N55" t="s">
        <v>3133</v>
      </c>
      <c r="O55" t="s">
        <v>84</v>
      </c>
      <c r="P55">
        <v>17286</v>
      </c>
      <c r="Q55" t="s">
        <v>65</v>
      </c>
      <c r="R55" t="s">
        <v>85</v>
      </c>
      <c r="S55" t="s">
        <v>86</v>
      </c>
      <c r="T55" t="s">
        <v>85</v>
      </c>
      <c r="U55" t="s">
        <v>86</v>
      </c>
      <c r="X55">
        <v>19993605699</v>
      </c>
      <c r="AA55" t="s">
        <v>87</v>
      </c>
      <c r="AC55" t="s">
        <v>202</v>
      </c>
      <c r="AD55">
        <v>10738</v>
      </c>
      <c r="AE55" t="s">
        <v>69</v>
      </c>
      <c r="AF55" t="s">
        <v>70</v>
      </c>
      <c r="AM55" t="s">
        <v>1857</v>
      </c>
      <c r="AN55">
        <v>31608594874</v>
      </c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 t="s">
        <v>71</v>
      </c>
      <c r="BH55" s="8" t="s">
        <v>71</v>
      </c>
      <c r="BI55" s="8" t="s">
        <v>71</v>
      </c>
      <c r="BJ55" s="8" t="s">
        <v>71</v>
      </c>
      <c r="BK55" s="8" t="s">
        <v>71</v>
      </c>
      <c r="BL55" s="8" t="s">
        <v>71</v>
      </c>
      <c r="BM55" s="8" t="s">
        <v>71</v>
      </c>
      <c r="BN55" s="8" t="s">
        <v>71</v>
      </c>
      <c r="BO55" s="8" t="s">
        <v>71</v>
      </c>
      <c r="BP55" s="8" t="s">
        <v>71</v>
      </c>
      <c r="BQ55" s="8" t="s">
        <v>317</v>
      </c>
      <c r="BR55" s="8" t="s">
        <v>71</v>
      </c>
      <c r="BS55" s="8">
        <v>4798</v>
      </c>
      <c r="BT55" s="8" t="s">
        <v>182</v>
      </c>
      <c r="BU55" s="8" t="s">
        <v>183</v>
      </c>
      <c r="BV55" s="8" t="s">
        <v>71</v>
      </c>
      <c r="BW55" s="8" t="s">
        <v>123</v>
      </c>
    </row>
    <row r="56" spans="1:75" x14ac:dyDescent="0.25">
      <c r="A56" s="4">
        <f t="shared" si="7"/>
        <v>44652</v>
      </c>
      <c r="B56" s="5">
        <f t="shared" si="8"/>
        <v>0.58333333333333337</v>
      </c>
      <c r="C56" s="6">
        <f t="shared" si="9"/>
        <v>0.59305555555555556</v>
      </c>
      <c r="D56" s="7">
        <f t="shared" si="10"/>
        <v>1.2268518476048484E-3</v>
      </c>
      <c r="E56" s="6" t="str">
        <f t="shared" si="11"/>
        <v>BIANCA</v>
      </c>
      <c r="F56" s="6" t="str">
        <f t="shared" si="5"/>
        <v>sex</v>
      </c>
      <c r="G56" s="6" t="str">
        <f t="shared" si="6"/>
        <v>19</v>
      </c>
      <c r="H56" s="6" t="str">
        <f>IFERROR(VLOOKUP($G56,DDD!$B:$D,3,0),"-")</f>
        <v>SP</v>
      </c>
      <c r="I56" s="6" t="str">
        <f>IFERROR(VLOOKUP($H56,DDD!$I:$K,3,0),"-")</f>
        <v>Sudeste</v>
      </c>
      <c r="J56">
        <v>7799926</v>
      </c>
      <c r="K56">
        <v>25386629</v>
      </c>
      <c r="L56" s="14">
        <v>44652.593171296299</v>
      </c>
      <c r="M56" s="14">
        <v>44652.594398148147</v>
      </c>
      <c r="N56" t="s">
        <v>3133</v>
      </c>
      <c r="O56" t="s">
        <v>78</v>
      </c>
      <c r="P56">
        <v>17283</v>
      </c>
      <c r="Q56" t="s">
        <v>65</v>
      </c>
      <c r="R56" t="s">
        <v>136</v>
      </c>
      <c r="S56" t="s">
        <v>273</v>
      </c>
      <c r="T56" t="s">
        <v>136</v>
      </c>
      <c r="U56" t="s">
        <v>137</v>
      </c>
      <c r="X56">
        <v>19992288402</v>
      </c>
      <c r="Y56">
        <v>19992288402</v>
      </c>
      <c r="Z56" s="14">
        <v>44652.729166666664</v>
      </c>
      <c r="AA56" t="s">
        <v>520</v>
      </c>
      <c r="AB56" s="15">
        <v>1648833232644290</v>
      </c>
      <c r="AC56" t="s">
        <v>68</v>
      </c>
      <c r="AD56">
        <v>10738</v>
      </c>
      <c r="AE56" t="s">
        <v>69</v>
      </c>
      <c r="AF56" t="s">
        <v>70</v>
      </c>
      <c r="AM56" t="s">
        <v>1858</v>
      </c>
      <c r="AN56">
        <v>44471576836</v>
      </c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 t="s">
        <v>71</v>
      </c>
      <c r="BH56" s="8" t="s">
        <v>71</v>
      </c>
      <c r="BI56" s="8" t="s">
        <v>71</v>
      </c>
      <c r="BJ56" s="8" t="s">
        <v>71</v>
      </c>
      <c r="BK56" s="8" t="s">
        <v>71</v>
      </c>
      <c r="BL56" s="8" t="s">
        <v>71</v>
      </c>
      <c r="BM56" s="8" t="s">
        <v>71</v>
      </c>
      <c r="BN56" s="8" t="s">
        <v>71</v>
      </c>
      <c r="BO56" s="8" t="s">
        <v>71</v>
      </c>
      <c r="BP56" s="8" t="s">
        <v>71</v>
      </c>
      <c r="BQ56" s="8" t="s">
        <v>319</v>
      </c>
      <c r="BR56" s="8" t="s">
        <v>71</v>
      </c>
      <c r="BS56" s="9">
        <v>1805</v>
      </c>
      <c r="BT56" s="8" t="s">
        <v>320</v>
      </c>
      <c r="BU56" s="8" t="s">
        <v>321</v>
      </c>
      <c r="BV56" s="8" t="s">
        <v>71</v>
      </c>
      <c r="BW56" s="8" t="s">
        <v>123</v>
      </c>
    </row>
    <row r="57" spans="1:75" x14ac:dyDescent="0.25">
      <c r="A57" s="4">
        <f t="shared" si="7"/>
        <v>44652</v>
      </c>
      <c r="B57" s="5">
        <f t="shared" si="8"/>
        <v>0.58333333333333337</v>
      </c>
      <c r="C57" s="6">
        <f t="shared" si="9"/>
        <v>0.59375</v>
      </c>
      <c r="D57" s="7">
        <f t="shared" si="10"/>
        <v>1.8865740712499246E-3</v>
      </c>
      <c r="E57" s="6" t="str">
        <f t="shared" si="11"/>
        <v>ANA</v>
      </c>
      <c r="F57" s="6" t="str">
        <f t="shared" si="5"/>
        <v>sex</v>
      </c>
      <c r="G57" s="6" t="str">
        <f t="shared" si="6"/>
        <v>11</v>
      </c>
      <c r="H57" s="6" t="str">
        <f>IFERROR(VLOOKUP($G57,DDD!$B:$D,3,0),"-")</f>
        <v>SP</v>
      </c>
      <c r="I57" s="6" t="str">
        <f>IFERROR(VLOOKUP($H57,DDD!$I:$K,3,0),"-")</f>
        <v>Sudeste</v>
      </c>
      <c r="J57">
        <v>7800074</v>
      </c>
      <c r="K57">
        <v>25386673</v>
      </c>
      <c r="L57" s="14">
        <v>44652.594166666669</v>
      </c>
      <c r="M57" s="14">
        <v>44652.596053240741</v>
      </c>
      <c r="N57" t="s">
        <v>3133</v>
      </c>
      <c r="O57" t="s">
        <v>64</v>
      </c>
      <c r="P57">
        <v>17281</v>
      </c>
      <c r="Q57" t="s">
        <v>65</v>
      </c>
      <c r="R57" t="s">
        <v>136</v>
      </c>
      <c r="S57" t="s">
        <v>137</v>
      </c>
      <c r="T57" t="s">
        <v>136</v>
      </c>
      <c r="U57" t="s">
        <v>137</v>
      </c>
      <c r="X57">
        <v>11977023213</v>
      </c>
      <c r="Y57">
        <v>11977023213</v>
      </c>
      <c r="Z57" s="14">
        <v>44652.616666666669</v>
      </c>
      <c r="AA57" t="s">
        <v>520</v>
      </c>
      <c r="AB57" s="15">
        <v>1648833316645020</v>
      </c>
      <c r="AC57" t="s">
        <v>68</v>
      </c>
      <c r="AD57">
        <v>10738</v>
      </c>
      <c r="AE57" t="s">
        <v>69</v>
      </c>
      <c r="AF57" t="s">
        <v>70</v>
      </c>
      <c r="AM57" t="s">
        <v>1859</v>
      </c>
      <c r="AN57">
        <v>49201623836</v>
      </c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 t="s">
        <v>71</v>
      </c>
      <c r="BH57" s="8" t="s">
        <v>71</v>
      </c>
      <c r="BI57" s="8" t="s">
        <v>71</v>
      </c>
      <c r="BJ57" s="8" t="s">
        <v>71</v>
      </c>
      <c r="BK57" s="8" t="s">
        <v>71</v>
      </c>
      <c r="BL57" s="8" t="s">
        <v>71</v>
      </c>
      <c r="BM57" s="8" t="s">
        <v>71</v>
      </c>
      <c r="BN57" s="8" t="s">
        <v>71</v>
      </c>
      <c r="BO57" s="8" t="s">
        <v>71</v>
      </c>
      <c r="BP57" s="8" t="s">
        <v>71</v>
      </c>
      <c r="BQ57" s="8" t="s">
        <v>323</v>
      </c>
      <c r="BR57" s="8" t="s">
        <v>71</v>
      </c>
      <c r="BS57" s="9">
        <v>1104</v>
      </c>
      <c r="BT57" s="8" t="s">
        <v>100</v>
      </c>
      <c r="BU57" s="8" t="s">
        <v>324</v>
      </c>
      <c r="BV57" s="8" t="s">
        <v>71</v>
      </c>
      <c r="BW57" s="8" t="s">
        <v>123</v>
      </c>
    </row>
    <row r="58" spans="1:75" x14ac:dyDescent="0.25">
      <c r="A58" s="4">
        <f t="shared" si="7"/>
        <v>44652</v>
      </c>
      <c r="B58" s="5">
        <f t="shared" si="8"/>
        <v>0.58333333333333337</v>
      </c>
      <c r="C58" s="6">
        <f t="shared" si="9"/>
        <v>0.59583333333333333</v>
      </c>
      <c r="D58" s="7">
        <f t="shared" si="10"/>
        <v>5.9027777751907706E-4</v>
      </c>
      <c r="E58" s="6" t="str">
        <f t="shared" si="11"/>
        <v>BIANCA</v>
      </c>
      <c r="F58" s="6" t="str">
        <f t="shared" si="5"/>
        <v>sex</v>
      </c>
      <c r="G58" s="6" t="str">
        <f t="shared" si="6"/>
        <v>19</v>
      </c>
      <c r="H58" s="6" t="str">
        <f>IFERROR(VLOOKUP($G58,DDD!$B:$D,3,0),"-")</f>
        <v>SP</v>
      </c>
      <c r="I58" s="6" t="str">
        <f>IFERROR(VLOOKUP($H58,DDD!$I:$K,3,0),"-")</f>
        <v>Sudeste</v>
      </c>
      <c r="J58">
        <v>7800311</v>
      </c>
      <c r="K58">
        <v>24227820</v>
      </c>
      <c r="L58" s="14">
        <v>44652.59584490741</v>
      </c>
      <c r="M58" s="14">
        <v>44652.596435185187</v>
      </c>
      <c r="N58" t="s">
        <v>3133</v>
      </c>
      <c r="O58" t="s">
        <v>78</v>
      </c>
      <c r="P58">
        <v>17283</v>
      </c>
      <c r="Q58" t="s">
        <v>65</v>
      </c>
      <c r="R58" t="s">
        <v>136</v>
      </c>
      <c r="S58" t="s">
        <v>273</v>
      </c>
      <c r="T58" t="s">
        <v>136</v>
      </c>
      <c r="U58" t="s">
        <v>273</v>
      </c>
      <c r="X58">
        <v>19989380337</v>
      </c>
      <c r="Y58">
        <v>19989380337</v>
      </c>
      <c r="Z58" s="14">
        <v>44652.625</v>
      </c>
      <c r="AA58" t="s">
        <v>194</v>
      </c>
      <c r="AB58" s="15">
        <v>1648833447647110</v>
      </c>
      <c r="AC58" t="s">
        <v>68</v>
      </c>
      <c r="AD58">
        <v>10738</v>
      </c>
      <c r="AE58" t="s">
        <v>69</v>
      </c>
      <c r="AF58" t="s">
        <v>70</v>
      </c>
      <c r="AM58" t="s">
        <v>1860</v>
      </c>
      <c r="AN58">
        <v>48925523809</v>
      </c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 t="s">
        <v>71</v>
      </c>
      <c r="BH58" s="8" t="s">
        <v>71</v>
      </c>
      <c r="BI58" s="8" t="s">
        <v>71</v>
      </c>
      <c r="BJ58" s="8" t="s">
        <v>71</v>
      </c>
      <c r="BK58" s="8" t="s">
        <v>71</v>
      </c>
      <c r="BL58" s="8" t="s">
        <v>71</v>
      </c>
      <c r="BM58" s="8" t="s">
        <v>71</v>
      </c>
      <c r="BN58" s="8" t="s">
        <v>71</v>
      </c>
      <c r="BO58" s="8" t="s">
        <v>71</v>
      </c>
      <c r="BP58" s="8" t="s">
        <v>71</v>
      </c>
      <c r="BQ58" s="8" t="s">
        <v>326</v>
      </c>
      <c r="BR58" s="8" t="s">
        <v>71</v>
      </c>
      <c r="BS58" s="9">
        <v>11991</v>
      </c>
      <c r="BT58" s="8" t="s">
        <v>182</v>
      </c>
      <c r="BU58" s="8" t="s">
        <v>327</v>
      </c>
      <c r="BV58" s="8" t="s">
        <v>71</v>
      </c>
      <c r="BW58" s="8" t="s">
        <v>205</v>
      </c>
    </row>
    <row r="59" spans="1:75" x14ac:dyDescent="0.25">
      <c r="A59" s="4">
        <f t="shared" si="7"/>
        <v>44652</v>
      </c>
      <c r="B59" s="5">
        <f t="shared" si="8"/>
        <v>0.58333333333333337</v>
      </c>
      <c r="C59" s="6">
        <f t="shared" si="9"/>
        <v>0.59652777777777777</v>
      </c>
      <c r="D59" s="7">
        <f t="shared" si="10"/>
        <v>2.9398148108157329E-3</v>
      </c>
      <c r="E59" s="6" t="str">
        <f t="shared" si="11"/>
        <v>BIANCA</v>
      </c>
      <c r="F59" s="6" t="str">
        <f t="shared" si="5"/>
        <v>sex</v>
      </c>
      <c r="G59" s="6" t="str">
        <f t="shared" si="6"/>
        <v>13</v>
      </c>
      <c r="H59" s="6" t="str">
        <f>IFERROR(VLOOKUP($G59,DDD!$B:$D,3,0),"-")</f>
        <v>SP</v>
      </c>
      <c r="I59" s="6" t="str">
        <f>IFERROR(VLOOKUP($H59,DDD!$I:$K,3,0),"-")</f>
        <v>Sudeste</v>
      </c>
      <c r="J59">
        <v>7800412</v>
      </c>
      <c r="K59">
        <v>24227846</v>
      </c>
      <c r="L59" s="14">
        <v>44652.596597222226</v>
      </c>
      <c r="M59" s="14">
        <v>44652.599537037036</v>
      </c>
      <c r="N59" t="s">
        <v>3133</v>
      </c>
      <c r="O59" t="s">
        <v>78</v>
      </c>
      <c r="P59">
        <v>17283</v>
      </c>
      <c r="Q59" t="s">
        <v>65</v>
      </c>
      <c r="R59" t="s">
        <v>85</v>
      </c>
      <c r="S59" t="s">
        <v>86</v>
      </c>
      <c r="T59" t="s">
        <v>85</v>
      </c>
      <c r="U59" t="s">
        <v>86</v>
      </c>
      <c r="X59">
        <v>13997775313</v>
      </c>
      <c r="AA59" t="s">
        <v>194</v>
      </c>
      <c r="AB59" s="15">
        <v>1648833528647550</v>
      </c>
      <c r="AC59" t="s">
        <v>68</v>
      </c>
      <c r="AD59">
        <v>10738</v>
      </c>
      <c r="AE59" t="s">
        <v>69</v>
      </c>
      <c r="AF59" t="s">
        <v>70</v>
      </c>
      <c r="AM59" t="s">
        <v>1861</v>
      </c>
      <c r="AN59">
        <v>27044719830</v>
      </c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 t="s">
        <v>71</v>
      </c>
      <c r="BH59" s="8" t="s">
        <v>71</v>
      </c>
      <c r="BI59" s="8" t="s">
        <v>71</v>
      </c>
      <c r="BJ59" s="8" t="s">
        <v>71</v>
      </c>
      <c r="BK59" s="8" t="s">
        <v>71</v>
      </c>
      <c r="BL59" s="8" t="s">
        <v>71</v>
      </c>
      <c r="BM59" s="8" t="s">
        <v>71</v>
      </c>
      <c r="BN59" s="8" t="s">
        <v>71</v>
      </c>
      <c r="BO59" s="8" t="s">
        <v>71</v>
      </c>
      <c r="BP59" s="8" t="s">
        <v>71</v>
      </c>
      <c r="BQ59" s="8" t="s">
        <v>329</v>
      </c>
      <c r="BR59" s="8" t="s">
        <v>71</v>
      </c>
      <c r="BS59" s="8">
        <v>1609</v>
      </c>
      <c r="BT59" s="8" t="s">
        <v>82</v>
      </c>
      <c r="BU59" s="8" t="s">
        <v>330</v>
      </c>
      <c r="BV59" s="8" t="s">
        <v>71</v>
      </c>
      <c r="BW59" s="8" t="s">
        <v>331</v>
      </c>
    </row>
    <row r="60" spans="1:75" x14ac:dyDescent="0.25">
      <c r="A60" s="4">
        <f t="shared" si="7"/>
        <v>44652</v>
      </c>
      <c r="B60" s="5">
        <f t="shared" si="8"/>
        <v>0.58333333333333337</v>
      </c>
      <c r="C60" s="6">
        <f t="shared" si="9"/>
        <v>0.59652777777777777</v>
      </c>
      <c r="D60" s="7">
        <f t="shared" si="10"/>
        <v>6.1342593107838184E-4</v>
      </c>
      <c r="E60" s="6" t="str">
        <f t="shared" si="11"/>
        <v>ANA</v>
      </c>
      <c r="F60" s="6" t="str">
        <f t="shared" si="5"/>
        <v>sex</v>
      </c>
      <c r="G60" s="6" t="str">
        <f t="shared" si="6"/>
        <v>11</v>
      </c>
      <c r="H60" s="6" t="str">
        <f>IFERROR(VLOOKUP($G60,DDD!$B:$D,3,0),"-")</f>
        <v>SP</v>
      </c>
      <c r="I60" s="6" t="str">
        <f>IFERROR(VLOOKUP($H60,DDD!$I:$K,3,0),"-")</f>
        <v>Sudeste</v>
      </c>
      <c r="J60">
        <v>7800444</v>
      </c>
      <c r="K60">
        <v>24227843</v>
      </c>
      <c r="L60" s="14">
        <v>44652.596851851849</v>
      </c>
      <c r="M60" s="14">
        <v>44652.59746527778</v>
      </c>
      <c r="N60" t="s">
        <v>3133</v>
      </c>
      <c r="O60" t="s">
        <v>64</v>
      </c>
      <c r="P60">
        <v>17281</v>
      </c>
      <c r="Q60" t="s">
        <v>65</v>
      </c>
      <c r="R60" t="s">
        <v>136</v>
      </c>
      <c r="S60" t="s">
        <v>137</v>
      </c>
      <c r="T60" t="s">
        <v>136</v>
      </c>
      <c r="U60" t="s">
        <v>137</v>
      </c>
      <c r="X60">
        <v>11978781154</v>
      </c>
      <c r="Y60">
        <v>11978781154</v>
      </c>
      <c r="Z60" s="14">
        <v>44652.618055555555</v>
      </c>
      <c r="AA60" t="s">
        <v>194</v>
      </c>
      <c r="AB60" s="15">
        <v>1648833528647520</v>
      </c>
      <c r="AC60" t="s">
        <v>68</v>
      </c>
      <c r="AD60">
        <v>10738</v>
      </c>
      <c r="AE60" t="s">
        <v>69</v>
      </c>
      <c r="AF60" t="s">
        <v>70</v>
      </c>
      <c r="AM60" t="s">
        <v>1862</v>
      </c>
      <c r="AN60">
        <v>6079891816</v>
      </c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 t="s">
        <v>71</v>
      </c>
      <c r="BH60" s="8" t="s">
        <v>71</v>
      </c>
      <c r="BI60" s="8" t="s">
        <v>71</v>
      </c>
      <c r="BJ60" s="8" t="s">
        <v>71</v>
      </c>
      <c r="BK60" s="8" t="s">
        <v>71</v>
      </c>
      <c r="BL60" s="8" t="s">
        <v>71</v>
      </c>
      <c r="BM60" s="8" t="s">
        <v>71</v>
      </c>
      <c r="BN60" s="8" t="s">
        <v>71</v>
      </c>
      <c r="BO60" s="8" t="s">
        <v>71</v>
      </c>
      <c r="BP60" s="8" t="s">
        <v>71</v>
      </c>
      <c r="BQ60" s="8" t="s">
        <v>333</v>
      </c>
      <c r="BR60" s="8" t="s">
        <v>71</v>
      </c>
      <c r="BS60" s="9">
        <v>11279</v>
      </c>
      <c r="BT60" s="8" t="s">
        <v>100</v>
      </c>
      <c r="BU60" s="8" t="s">
        <v>334</v>
      </c>
      <c r="BV60" s="8" t="s">
        <v>71</v>
      </c>
      <c r="BW60" s="8" t="s">
        <v>97</v>
      </c>
    </row>
    <row r="61" spans="1:75" x14ac:dyDescent="0.25">
      <c r="A61" s="4">
        <f t="shared" si="7"/>
        <v>44652</v>
      </c>
      <c r="B61" s="5">
        <f t="shared" si="8"/>
        <v>0.58333333333333337</v>
      </c>
      <c r="C61" s="6">
        <f t="shared" si="9"/>
        <v>0.59513888888888888</v>
      </c>
      <c r="D61" s="7">
        <f t="shared" si="10"/>
        <v>3.4722222189884633E-3</v>
      </c>
      <c r="E61" s="6" t="str">
        <f t="shared" si="11"/>
        <v>SILVIO</v>
      </c>
      <c r="F61" s="6" t="str">
        <f t="shared" si="5"/>
        <v>sex</v>
      </c>
      <c r="G61" s="6" t="str">
        <f t="shared" si="6"/>
        <v>55</v>
      </c>
      <c r="H61" s="6" t="str">
        <f>IFERROR(VLOOKUP($G61,DDD!$B:$D,3,0),"-")</f>
        <v>RS</v>
      </c>
      <c r="I61" s="6" t="str">
        <f>IFERROR(VLOOKUP($H61,DDD!$I:$K,3,0),"-")</f>
        <v>Sul</v>
      </c>
      <c r="J61">
        <v>7800227</v>
      </c>
      <c r="K61">
        <v>25386751</v>
      </c>
      <c r="L61" s="14">
        <v>44652.595277777778</v>
      </c>
      <c r="M61" s="14">
        <v>44652.598749999997</v>
      </c>
      <c r="N61" t="s">
        <v>3133</v>
      </c>
      <c r="O61" t="s">
        <v>84</v>
      </c>
      <c r="P61">
        <v>17286</v>
      </c>
      <c r="Q61" t="s">
        <v>65</v>
      </c>
      <c r="R61" t="s">
        <v>136</v>
      </c>
      <c r="S61" t="s">
        <v>137</v>
      </c>
      <c r="T61" t="s">
        <v>136</v>
      </c>
      <c r="U61" t="s">
        <v>137</v>
      </c>
      <c r="X61">
        <v>55984416589</v>
      </c>
      <c r="Y61">
        <v>55984416589</v>
      </c>
      <c r="Z61" s="14">
        <v>44656.618750000001</v>
      </c>
      <c r="AA61" t="s">
        <v>520</v>
      </c>
      <c r="AB61" s="15">
        <v>1648833408646320</v>
      </c>
      <c r="AC61" t="s">
        <v>68</v>
      </c>
      <c r="AD61">
        <v>10738</v>
      </c>
      <c r="AE61" t="s">
        <v>69</v>
      </c>
      <c r="AF61" t="s">
        <v>70</v>
      </c>
      <c r="AM61" t="s">
        <v>1863</v>
      </c>
      <c r="AN61">
        <v>423741039</v>
      </c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 t="s">
        <v>71</v>
      </c>
      <c r="BH61" s="8" t="s">
        <v>71</v>
      </c>
      <c r="BI61" s="8" t="s">
        <v>71</v>
      </c>
      <c r="BJ61" s="8" t="s">
        <v>71</v>
      </c>
      <c r="BK61" s="8" t="s">
        <v>71</v>
      </c>
      <c r="BL61" s="8" t="s">
        <v>71</v>
      </c>
      <c r="BM61" s="8" t="s">
        <v>71</v>
      </c>
      <c r="BN61" s="8" t="s">
        <v>71</v>
      </c>
      <c r="BO61" s="8" t="s">
        <v>71</v>
      </c>
      <c r="BP61" s="8" t="s">
        <v>71</v>
      </c>
      <c r="BQ61" s="8" t="s">
        <v>336</v>
      </c>
      <c r="BR61" s="8" t="s">
        <v>71</v>
      </c>
      <c r="BS61" s="9">
        <v>1586</v>
      </c>
      <c r="BT61" s="8" t="s">
        <v>82</v>
      </c>
      <c r="BU61" s="8" t="s">
        <v>337</v>
      </c>
      <c r="BV61" s="8" t="s">
        <v>71</v>
      </c>
      <c r="BW61" s="8" t="s">
        <v>338</v>
      </c>
    </row>
    <row r="62" spans="1:75" x14ac:dyDescent="0.25">
      <c r="A62" s="4">
        <f t="shared" si="7"/>
        <v>44652</v>
      </c>
      <c r="B62" s="5">
        <f t="shared" si="8"/>
        <v>0.58333333333333337</v>
      </c>
      <c r="C62" s="6">
        <f t="shared" si="9"/>
        <v>0.59722222222222221</v>
      </c>
      <c r="D62" s="7">
        <f t="shared" si="10"/>
        <v>2.9513888948713429E-3</v>
      </c>
      <c r="E62" s="6" t="str">
        <f t="shared" si="11"/>
        <v>ANA</v>
      </c>
      <c r="F62" s="6" t="str">
        <f t="shared" ref="F62:F121" si="12">TEXT(L62,"ddd")</f>
        <v>sex</v>
      </c>
      <c r="G62" s="6" t="str">
        <f t="shared" si="6"/>
        <v>19</v>
      </c>
      <c r="H62" s="6" t="str">
        <f>IFERROR(VLOOKUP($G62,DDD!$B:$D,3,0),"-")</f>
        <v>SP</v>
      </c>
      <c r="I62" s="6" t="str">
        <f>IFERROR(VLOOKUP($H62,DDD!$I:$K,3,0),"-")</f>
        <v>Sudeste</v>
      </c>
      <c r="J62">
        <v>7800565</v>
      </c>
      <c r="K62">
        <v>24227872</v>
      </c>
      <c r="L62" s="14">
        <v>44652.597754629627</v>
      </c>
      <c r="M62" s="14">
        <v>44652.600706018522</v>
      </c>
      <c r="N62" t="s">
        <v>3133</v>
      </c>
      <c r="O62" t="s">
        <v>64</v>
      </c>
      <c r="P62">
        <v>17281</v>
      </c>
      <c r="Q62" t="s">
        <v>65</v>
      </c>
      <c r="R62" t="s">
        <v>85</v>
      </c>
      <c r="S62" t="s">
        <v>86</v>
      </c>
      <c r="T62" t="s">
        <v>85</v>
      </c>
      <c r="U62" t="s">
        <v>86</v>
      </c>
      <c r="X62">
        <v>19989244447</v>
      </c>
      <c r="AA62" t="s">
        <v>194</v>
      </c>
      <c r="AB62" s="15">
        <v>1648833573647980</v>
      </c>
      <c r="AC62" t="s">
        <v>68</v>
      </c>
      <c r="AD62">
        <v>10738</v>
      </c>
      <c r="AE62" t="s">
        <v>69</v>
      </c>
      <c r="AF62" t="s">
        <v>70</v>
      </c>
      <c r="AM62" t="s">
        <v>1864</v>
      </c>
      <c r="AN62">
        <v>47661029839</v>
      </c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 t="s">
        <v>71</v>
      </c>
      <c r="BH62" s="8" t="s">
        <v>71</v>
      </c>
      <c r="BI62" s="8" t="s">
        <v>71</v>
      </c>
      <c r="BJ62" s="8" t="s">
        <v>71</v>
      </c>
      <c r="BK62" s="8" t="s">
        <v>71</v>
      </c>
      <c r="BL62" s="8" t="s">
        <v>71</v>
      </c>
      <c r="BM62" s="8" t="s">
        <v>71</v>
      </c>
      <c r="BN62" s="8" t="s">
        <v>71</v>
      </c>
      <c r="BO62" s="8" t="s">
        <v>71</v>
      </c>
      <c r="BP62" s="8" t="s">
        <v>71</v>
      </c>
      <c r="BQ62" s="8" t="s">
        <v>340</v>
      </c>
      <c r="BR62" s="8" t="s">
        <v>71</v>
      </c>
      <c r="BS62" s="8">
        <v>5163</v>
      </c>
      <c r="BT62" s="8" t="s">
        <v>100</v>
      </c>
      <c r="BU62" s="8" t="s">
        <v>341</v>
      </c>
      <c r="BV62" s="8" t="s">
        <v>71</v>
      </c>
      <c r="BW62" s="8" t="s">
        <v>342</v>
      </c>
    </row>
    <row r="63" spans="1:75" x14ac:dyDescent="0.25">
      <c r="A63" s="4">
        <f t="shared" si="7"/>
        <v>44652</v>
      </c>
      <c r="B63" s="5">
        <f t="shared" si="8"/>
        <v>0.58333333333333337</v>
      </c>
      <c r="C63" s="6">
        <f t="shared" si="9"/>
        <v>0.59861111111111109</v>
      </c>
      <c r="D63" s="7">
        <f t="shared" si="10"/>
        <v>3.2407407343271188E-3</v>
      </c>
      <c r="E63" s="6" t="str">
        <f t="shared" si="11"/>
        <v>SILVIO</v>
      </c>
      <c r="F63" s="6" t="str">
        <f t="shared" si="12"/>
        <v>sex</v>
      </c>
      <c r="G63" s="6" t="str">
        <f t="shared" si="6"/>
        <v>49</v>
      </c>
      <c r="H63" s="6" t="str">
        <f>IFERROR(VLOOKUP($G63,DDD!$B:$D,3,0),"-")</f>
        <v>SC</v>
      </c>
      <c r="I63" s="6" t="str">
        <f>IFERROR(VLOOKUP($H63,DDD!$I:$K,3,0),"-")</f>
        <v>Sul</v>
      </c>
      <c r="J63">
        <v>7800736</v>
      </c>
      <c r="K63">
        <v>24227931</v>
      </c>
      <c r="L63" s="14">
        <v>44652.598807870374</v>
      </c>
      <c r="M63" s="14">
        <v>44652.602048611108</v>
      </c>
      <c r="N63" t="s">
        <v>3133</v>
      </c>
      <c r="O63" t="s">
        <v>84</v>
      </c>
      <c r="P63">
        <v>17286</v>
      </c>
      <c r="Q63" t="s">
        <v>65</v>
      </c>
      <c r="R63" t="s">
        <v>85</v>
      </c>
      <c r="S63" t="s">
        <v>86</v>
      </c>
      <c r="T63" t="s">
        <v>85</v>
      </c>
      <c r="U63" t="s">
        <v>86</v>
      </c>
      <c r="X63">
        <v>49988901010</v>
      </c>
      <c r="AA63" t="s">
        <v>194</v>
      </c>
      <c r="AB63" s="15">
        <v>1648833700648830</v>
      </c>
      <c r="AC63" t="s">
        <v>68</v>
      </c>
      <c r="AD63">
        <v>10738</v>
      </c>
      <c r="AE63" t="s">
        <v>69</v>
      </c>
      <c r="AF63" t="s">
        <v>70</v>
      </c>
      <c r="AM63" t="s">
        <v>1865</v>
      </c>
      <c r="AN63">
        <v>4133895967</v>
      </c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 t="s">
        <v>71</v>
      </c>
      <c r="BH63" s="8" t="s">
        <v>71</v>
      </c>
      <c r="BI63" s="8" t="s">
        <v>71</v>
      </c>
      <c r="BJ63" s="8" t="s">
        <v>71</v>
      </c>
      <c r="BK63" s="8" t="s">
        <v>71</v>
      </c>
      <c r="BL63" s="8" t="s">
        <v>71</v>
      </c>
      <c r="BM63" s="8" t="s">
        <v>71</v>
      </c>
      <c r="BN63" s="8" t="s">
        <v>71</v>
      </c>
      <c r="BO63" s="8" t="s">
        <v>71</v>
      </c>
      <c r="BP63" s="8" t="s">
        <v>71</v>
      </c>
      <c r="BQ63" s="8" t="s">
        <v>344</v>
      </c>
      <c r="BR63" s="8" t="s">
        <v>71</v>
      </c>
      <c r="BS63" s="9">
        <v>1230</v>
      </c>
      <c r="BT63" s="8" t="s">
        <v>90</v>
      </c>
      <c r="BU63" s="8" t="s">
        <v>238</v>
      </c>
      <c r="BV63" s="8" t="s">
        <v>71</v>
      </c>
      <c r="BW63" s="8" t="s">
        <v>345</v>
      </c>
    </row>
    <row r="64" spans="1:75" x14ac:dyDescent="0.25">
      <c r="A64" s="4">
        <f t="shared" si="7"/>
        <v>44652</v>
      </c>
      <c r="B64" s="5">
        <f t="shared" si="8"/>
        <v>0.60416666666666663</v>
      </c>
      <c r="C64" s="6">
        <f t="shared" si="9"/>
        <v>0.60625000000000007</v>
      </c>
      <c r="D64" s="7">
        <f t="shared" si="10"/>
        <v>4.1666666948003694E-4</v>
      </c>
      <c r="E64" s="6" t="str">
        <f t="shared" si="11"/>
        <v>SILVIO</v>
      </c>
      <c r="F64" s="6" t="str">
        <f t="shared" si="12"/>
        <v>sex</v>
      </c>
      <c r="G64" s="6" t="str">
        <f t="shared" si="6"/>
        <v>14</v>
      </c>
      <c r="H64" s="6" t="str">
        <f>IFERROR(VLOOKUP($G64,DDD!$B:$D,3,0),"-")</f>
        <v>SP</v>
      </c>
      <c r="I64" s="6" t="str">
        <f>IFERROR(VLOOKUP($H64,DDD!$I:$K,3,0),"-")</f>
        <v>Sudeste</v>
      </c>
      <c r="J64">
        <v>7801932</v>
      </c>
      <c r="K64">
        <v>24228098</v>
      </c>
      <c r="L64" s="14">
        <v>44652.606469907405</v>
      </c>
      <c r="M64" s="14">
        <v>44652.606886574074</v>
      </c>
      <c r="N64" t="s">
        <v>3133</v>
      </c>
      <c r="O64" t="s">
        <v>84</v>
      </c>
      <c r="P64">
        <v>17286</v>
      </c>
      <c r="Q64" t="s">
        <v>65</v>
      </c>
      <c r="R64" t="s">
        <v>85</v>
      </c>
      <c r="S64" t="s">
        <v>86</v>
      </c>
      <c r="T64" t="s">
        <v>85</v>
      </c>
      <c r="U64" t="s">
        <v>86</v>
      </c>
      <c r="X64">
        <v>14996572748</v>
      </c>
      <c r="AA64" t="s">
        <v>194</v>
      </c>
      <c r="AC64" t="s">
        <v>202</v>
      </c>
      <c r="AD64">
        <v>10738</v>
      </c>
      <c r="AE64" t="s">
        <v>69</v>
      </c>
      <c r="AF64" t="s">
        <v>70</v>
      </c>
      <c r="AM64" t="s">
        <v>1866</v>
      </c>
      <c r="AN64">
        <v>47616055885</v>
      </c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 t="s">
        <v>71</v>
      </c>
      <c r="BH64" s="8" t="s">
        <v>71</v>
      </c>
      <c r="BI64" s="8" t="s">
        <v>71</v>
      </c>
      <c r="BJ64" s="8" t="s">
        <v>71</v>
      </c>
      <c r="BK64" s="8" t="s">
        <v>71</v>
      </c>
      <c r="BL64" s="8" t="s">
        <v>71</v>
      </c>
      <c r="BM64" s="8" t="s">
        <v>71</v>
      </c>
      <c r="BN64" s="8" t="s">
        <v>71</v>
      </c>
      <c r="BO64" s="8" t="s">
        <v>71</v>
      </c>
      <c r="BP64" s="8" t="s">
        <v>71</v>
      </c>
      <c r="BQ64" s="8" t="s">
        <v>347</v>
      </c>
      <c r="BR64" s="8" t="s">
        <v>71</v>
      </c>
      <c r="BS64" s="9">
        <v>1984</v>
      </c>
      <c r="BT64" s="8" t="s">
        <v>348</v>
      </c>
      <c r="BU64" s="8" t="s">
        <v>349</v>
      </c>
      <c r="BV64" s="8" t="s">
        <v>71</v>
      </c>
      <c r="BW64" s="8" t="s">
        <v>97</v>
      </c>
    </row>
    <row r="65" spans="1:75" x14ac:dyDescent="0.25">
      <c r="A65" s="4">
        <f t="shared" si="7"/>
        <v>44652</v>
      </c>
      <c r="B65" s="5">
        <f t="shared" si="8"/>
        <v>0.60416666666666663</v>
      </c>
      <c r="C65" s="6">
        <f t="shared" si="9"/>
        <v>0.60833333333333328</v>
      </c>
      <c r="D65" s="7">
        <f t="shared" si="10"/>
        <v>1.5046296175569296E-4</v>
      </c>
      <c r="E65" s="6" t="str">
        <f t="shared" si="11"/>
        <v>SILVIO</v>
      </c>
      <c r="F65" s="6" t="str">
        <f t="shared" si="12"/>
        <v>sex</v>
      </c>
      <c r="G65" s="6" t="str">
        <f t="shared" si="6"/>
        <v>14</v>
      </c>
      <c r="H65" s="6" t="str">
        <f>IFERROR(VLOOKUP($G65,DDD!$B:$D,3,0),"-")</f>
        <v>SP</v>
      </c>
      <c r="I65" s="6" t="str">
        <f>IFERROR(VLOOKUP($H65,DDD!$I:$K,3,0),"-")</f>
        <v>Sudeste</v>
      </c>
      <c r="J65">
        <v>7802267</v>
      </c>
      <c r="K65">
        <v>24161153</v>
      </c>
      <c r="L65" s="14">
        <v>44652.608819444446</v>
      </c>
      <c r="M65" s="14">
        <v>44652.608969907407</v>
      </c>
      <c r="N65" t="s">
        <v>3133</v>
      </c>
      <c r="O65" t="s">
        <v>84</v>
      </c>
      <c r="P65">
        <v>17286</v>
      </c>
      <c r="Q65" t="s">
        <v>65</v>
      </c>
      <c r="R65" t="s">
        <v>85</v>
      </c>
      <c r="S65" t="s">
        <v>86</v>
      </c>
      <c r="T65" t="s">
        <v>85</v>
      </c>
      <c r="U65" t="s">
        <v>86</v>
      </c>
      <c r="X65">
        <v>14998646217</v>
      </c>
      <c r="AA65" t="s">
        <v>235</v>
      </c>
      <c r="AC65" t="s">
        <v>202</v>
      </c>
      <c r="AD65">
        <v>10738</v>
      </c>
      <c r="AE65" t="s">
        <v>69</v>
      </c>
      <c r="AF65" t="s">
        <v>70</v>
      </c>
      <c r="AM65" t="s">
        <v>1867</v>
      </c>
      <c r="AN65">
        <v>50376319801</v>
      </c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 t="s">
        <v>71</v>
      </c>
      <c r="BH65" s="8" t="s">
        <v>71</v>
      </c>
      <c r="BI65" s="8" t="s">
        <v>71</v>
      </c>
      <c r="BJ65" s="8" t="s">
        <v>71</v>
      </c>
      <c r="BK65" s="8" t="s">
        <v>71</v>
      </c>
      <c r="BL65" s="8" t="s">
        <v>71</v>
      </c>
      <c r="BM65" s="8" t="s">
        <v>71</v>
      </c>
      <c r="BN65" s="8" t="s">
        <v>71</v>
      </c>
      <c r="BO65" s="8" t="s">
        <v>71</v>
      </c>
      <c r="BP65" s="8" t="s">
        <v>71</v>
      </c>
      <c r="BQ65" s="8" t="s">
        <v>351</v>
      </c>
      <c r="BR65" s="8" t="s">
        <v>71</v>
      </c>
      <c r="BS65" s="9">
        <v>1052</v>
      </c>
      <c r="BT65" s="8" t="s">
        <v>271</v>
      </c>
      <c r="BU65" s="8" t="s">
        <v>352</v>
      </c>
      <c r="BV65" s="8" t="s">
        <v>71</v>
      </c>
      <c r="BW65" s="8" t="s">
        <v>184</v>
      </c>
    </row>
    <row r="66" spans="1:75" x14ac:dyDescent="0.25">
      <c r="A66" s="4">
        <f t="shared" si="7"/>
        <v>44652</v>
      </c>
      <c r="B66" s="5">
        <f t="shared" si="8"/>
        <v>0.60416666666666663</v>
      </c>
      <c r="C66" s="6">
        <f t="shared" si="9"/>
        <v>0.60972222222222217</v>
      </c>
      <c r="D66" s="7">
        <f t="shared" si="10"/>
        <v>1.2152777781011537E-3</v>
      </c>
      <c r="E66" s="6" t="str">
        <f t="shared" si="11"/>
        <v>ANA</v>
      </c>
      <c r="F66" s="6" t="str">
        <f t="shared" si="12"/>
        <v>sex</v>
      </c>
      <c r="G66" s="6" t="str">
        <f t="shared" si="6"/>
        <v>55</v>
      </c>
      <c r="H66" s="6" t="str">
        <f>IFERROR(VLOOKUP($G66,DDD!$B:$D,3,0),"-")</f>
        <v>RS</v>
      </c>
      <c r="I66" s="6" t="str">
        <f>IFERROR(VLOOKUP($H66,DDD!$I:$K,3,0),"-")</f>
        <v>Sul</v>
      </c>
      <c r="J66">
        <v>7802437</v>
      </c>
      <c r="K66">
        <v>24161166</v>
      </c>
      <c r="L66" s="14">
        <v>44652.61010416667</v>
      </c>
      <c r="M66" s="14">
        <v>44652.611319444448</v>
      </c>
      <c r="N66" t="s">
        <v>3133</v>
      </c>
      <c r="O66" t="s">
        <v>64</v>
      </c>
      <c r="P66">
        <v>17281</v>
      </c>
      <c r="Q66" t="s">
        <v>65</v>
      </c>
      <c r="R66" t="s">
        <v>66</v>
      </c>
      <c r="S66" t="s">
        <v>1039</v>
      </c>
      <c r="T66" t="s">
        <v>66</v>
      </c>
      <c r="U66" t="s">
        <v>1039</v>
      </c>
      <c r="X66">
        <v>55981278791</v>
      </c>
      <c r="AA66" t="s">
        <v>235</v>
      </c>
      <c r="AB66" s="15">
        <v>1648834678670550</v>
      </c>
      <c r="AC66" t="s">
        <v>68</v>
      </c>
      <c r="AD66">
        <v>10738</v>
      </c>
      <c r="AE66" t="s">
        <v>69</v>
      </c>
      <c r="AF66" t="s">
        <v>70</v>
      </c>
      <c r="AM66" t="s">
        <v>1868</v>
      </c>
      <c r="AN66">
        <v>443187070</v>
      </c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 t="s">
        <v>71</v>
      </c>
      <c r="BH66" s="8" t="s">
        <v>71</v>
      </c>
      <c r="BI66" s="8" t="s">
        <v>71</v>
      </c>
      <c r="BJ66" s="8" t="s">
        <v>71</v>
      </c>
      <c r="BK66" s="8" t="s">
        <v>71</v>
      </c>
      <c r="BL66" s="8" t="s">
        <v>71</v>
      </c>
      <c r="BM66" s="8" t="s">
        <v>71</v>
      </c>
      <c r="BN66" s="8" t="s">
        <v>71</v>
      </c>
      <c r="BO66" s="8" t="s">
        <v>71</v>
      </c>
      <c r="BP66" s="8" t="s">
        <v>71</v>
      </c>
      <c r="BQ66" s="8" t="s">
        <v>354</v>
      </c>
      <c r="BR66" s="8" t="s">
        <v>71</v>
      </c>
      <c r="BS66" s="9">
        <v>8525</v>
      </c>
      <c r="BT66" s="8" t="s">
        <v>90</v>
      </c>
      <c r="BU66" s="8" t="s">
        <v>355</v>
      </c>
      <c r="BV66" s="8" t="s">
        <v>71</v>
      </c>
      <c r="BW66" s="8" t="s">
        <v>123</v>
      </c>
    </row>
    <row r="67" spans="1:75" x14ac:dyDescent="0.25">
      <c r="A67" s="4">
        <f t="shared" si="7"/>
        <v>44652</v>
      </c>
      <c r="B67" s="5">
        <f t="shared" si="8"/>
        <v>0.60416666666666663</v>
      </c>
      <c r="C67" s="6">
        <f t="shared" si="9"/>
        <v>0.6118055555555556</v>
      </c>
      <c r="D67" s="7">
        <f t="shared" si="10"/>
        <v>3.1365740724140778E-3</v>
      </c>
      <c r="E67" s="6" t="str">
        <f t="shared" si="11"/>
        <v>SILVIO</v>
      </c>
      <c r="F67" s="6" t="str">
        <f t="shared" si="12"/>
        <v>sex</v>
      </c>
      <c r="G67" s="6" t="str">
        <f t="shared" ref="G67:G127" si="13">TRIM(LEFT($X67,2))</f>
        <v>14</v>
      </c>
      <c r="H67" s="6" t="str">
        <f>IFERROR(VLOOKUP($G67,DDD!$B:$D,3,0),"-")</f>
        <v>SP</v>
      </c>
      <c r="I67" s="6" t="str">
        <f>IFERROR(VLOOKUP($H67,DDD!$I:$K,3,0),"-")</f>
        <v>Sudeste</v>
      </c>
      <c r="J67">
        <v>7802731</v>
      </c>
      <c r="K67">
        <v>24072693</v>
      </c>
      <c r="L67" s="14">
        <v>44652.612141203703</v>
      </c>
      <c r="M67" s="14">
        <v>44652.615277777775</v>
      </c>
      <c r="N67" t="s">
        <v>3133</v>
      </c>
      <c r="O67" t="s">
        <v>84</v>
      </c>
      <c r="P67">
        <v>17286</v>
      </c>
      <c r="Q67" t="s">
        <v>65</v>
      </c>
      <c r="R67" t="s">
        <v>85</v>
      </c>
      <c r="S67" t="s">
        <v>86</v>
      </c>
      <c r="T67" t="s">
        <v>85</v>
      </c>
      <c r="U67" t="s">
        <v>86</v>
      </c>
      <c r="X67">
        <v>14998394335</v>
      </c>
      <c r="AA67" t="s">
        <v>87</v>
      </c>
      <c r="AB67" s="15">
        <v>1648834864680250</v>
      </c>
      <c r="AC67" t="s">
        <v>68</v>
      </c>
      <c r="AD67">
        <v>10738</v>
      </c>
      <c r="AE67" t="s">
        <v>69</v>
      </c>
      <c r="AF67" t="s">
        <v>70</v>
      </c>
      <c r="AM67" t="s">
        <v>1869</v>
      </c>
      <c r="AN67">
        <v>41160129800</v>
      </c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 t="s">
        <v>71</v>
      </c>
      <c r="BH67" s="8" t="s">
        <v>71</v>
      </c>
      <c r="BI67" s="8" t="s">
        <v>71</v>
      </c>
      <c r="BJ67" s="8" t="s">
        <v>71</v>
      </c>
      <c r="BK67" s="8" t="s">
        <v>71</v>
      </c>
      <c r="BL67" s="8" t="s">
        <v>71</v>
      </c>
      <c r="BM67" s="8" t="s">
        <v>71</v>
      </c>
      <c r="BN67" s="8" t="s">
        <v>71</v>
      </c>
      <c r="BO67" s="8" t="s">
        <v>71</v>
      </c>
      <c r="BP67" s="8" t="s">
        <v>71</v>
      </c>
      <c r="BQ67" s="8" t="s">
        <v>357</v>
      </c>
      <c r="BR67" s="8" t="s">
        <v>71</v>
      </c>
      <c r="BS67" s="8">
        <v>1392</v>
      </c>
      <c r="BT67" s="8" t="s">
        <v>82</v>
      </c>
      <c r="BU67" s="8" t="s">
        <v>358</v>
      </c>
      <c r="BV67" s="8" t="s">
        <v>71</v>
      </c>
      <c r="BW67" s="8" t="s">
        <v>359</v>
      </c>
    </row>
    <row r="68" spans="1:75" x14ac:dyDescent="0.25">
      <c r="A68" s="4">
        <f t="shared" si="7"/>
        <v>44652</v>
      </c>
      <c r="B68" s="5">
        <f t="shared" si="8"/>
        <v>0.60416666666666663</v>
      </c>
      <c r="C68" s="6">
        <f t="shared" si="9"/>
        <v>0.61597222222222225</v>
      </c>
      <c r="D68" s="7">
        <f t="shared" si="10"/>
        <v>9.6064814715646207E-4</v>
      </c>
      <c r="E68" s="6" t="str">
        <f t="shared" si="11"/>
        <v>ANA</v>
      </c>
      <c r="F68" s="6" t="str">
        <f t="shared" si="12"/>
        <v>sex</v>
      </c>
      <c r="G68" s="6" t="str">
        <f t="shared" si="13"/>
        <v>53</v>
      </c>
      <c r="H68" s="6" t="str">
        <f>IFERROR(VLOOKUP($G68,DDD!$B:$D,3,0),"-")</f>
        <v>RS</v>
      </c>
      <c r="I68" s="6" t="str">
        <f>IFERROR(VLOOKUP($H68,DDD!$I:$K,3,0),"-")</f>
        <v>Sul</v>
      </c>
      <c r="J68">
        <v>7803326</v>
      </c>
      <c r="K68">
        <v>24073067</v>
      </c>
      <c r="L68" s="14">
        <v>44652.616249999999</v>
      </c>
      <c r="M68" s="14">
        <v>44652.617210648146</v>
      </c>
      <c r="N68" t="s">
        <v>3133</v>
      </c>
      <c r="O68" t="s">
        <v>64</v>
      </c>
      <c r="P68">
        <v>17281</v>
      </c>
      <c r="Q68" t="s">
        <v>65</v>
      </c>
      <c r="R68" t="s">
        <v>136</v>
      </c>
      <c r="S68" t="s">
        <v>273</v>
      </c>
      <c r="T68" t="s">
        <v>136</v>
      </c>
      <c r="U68" t="s">
        <v>674</v>
      </c>
      <c r="X68">
        <v>53981035633</v>
      </c>
      <c r="Y68">
        <v>53981035633</v>
      </c>
      <c r="Z68" s="14">
        <v>44652.637499999997</v>
      </c>
      <c r="AA68" t="s">
        <v>87</v>
      </c>
      <c r="AB68" s="15">
        <v>1648835213702340</v>
      </c>
      <c r="AC68" t="s">
        <v>68</v>
      </c>
      <c r="AD68">
        <v>10738</v>
      </c>
      <c r="AE68" t="s">
        <v>69</v>
      </c>
      <c r="AF68" t="s">
        <v>70</v>
      </c>
      <c r="AM68" t="s">
        <v>1870</v>
      </c>
      <c r="AN68">
        <v>3920048016</v>
      </c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 t="s">
        <v>71</v>
      </c>
      <c r="BH68" s="8" t="s">
        <v>71</v>
      </c>
      <c r="BI68" s="8" t="s">
        <v>71</v>
      </c>
      <c r="BJ68" s="8" t="s">
        <v>71</v>
      </c>
      <c r="BK68" s="8" t="s">
        <v>71</v>
      </c>
      <c r="BL68" s="8" t="s">
        <v>71</v>
      </c>
      <c r="BM68" s="8" t="s">
        <v>71</v>
      </c>
      <c r="BN68" s="8" t="s">
        <v>71</v>
      </c>
      <c r="BO68" s="8" t="s">
        <v>71</v>
      </c>
      <c r="BP68" s="8" t="s">
        <v>71</v>
      </c>
      <c r="BQ68" s="8" t="s">
        <v>361</v>
      </c>
      <c r="BR68" s="8" t="s">
        <v>71</v>
      </c>
      <c r="BS68" s="8">
        <v>2098</v>
      </c>
      <c r="BT68" s="8" t="s">
        <v>100</v>
      </c>
      <c r="BU68" s="8" t="s">
        <v>362</v>
      </c>
      <c r="BV68" s="8" t="s">
        <v>71</v>
      </c>
      <c r="BW68" s="8" t="s">
        <v>127</v>
      </c>
    </row>
    <row r="69" spans="1:75" x14ac:dyDescent="0.25">
      <c r="A69" s="4">
        <f t="shared" si="7"/>
        <v>44652</v>
      </c>
      <c r="B69" s="5">
        <f t="shared" si="8"/>
        <v>0.60416666666666663</v>
      </c>
      <c r="C69" s="6">
        <f t="shared" si="9"/>
        <v>0.61805555555555558</v>
      </c>
      <c r="D69" s="7">
        <f t="shared" si="10"/>
        <v>1.5740740709588863E-3</v>
      </c>
      <c r="E69" s="6" t="str">
        <f t="shared" si="11"/>
        <v>ANA</v>
      </c>
      <c r="F69" s="6" t="str">
        <f t="shared" si="12"/>
        <v>sex</v>
      </c>
      <c r="G69" s="6" t="str">
        <f t="shared" si="13"/>
        <v>11</v>
      </c>
      <c r="H69" s="6" t="str">
        <f>IFERROR(VLOOKUP($G69,DDD!$B:$D,3,0),"-")</f>
        <v>SP</v>
      </c>
      <c r="I69" s="6" t="str">
        <f>IFERROR(VLOOKUP($H69,DDD!$I:$K,3,0),"-")</f>
        <v>Sudeste</v>
      </c>
      <c r="J69">
        <v>7803656</v>
      </c>
      <c r="K69">
        <v>23694451</v>
      </c>
      <c r="L69" s="14">
        <v>44652.618680555555</v>
      </c>
      <c r="M69" s="14">
        <v>44652.620254629626</v>
      </c>
      <c r="N69" t="s">
        <v>3133</v>
      </c>
      <c r="O69" t="s">
        <v>64</v>
      </c>
      <c r="P69">
        <v>17281</v>
      </c>
      <c r="Q69" t="s">
        <v>65</v>
      </c>
      <c r="R69" t="s">
        <v>136</v>
      </c>
      <c r="S69" t="s">
        <v>273</v>
      </c>
      <c r="T69" t="s">
        <v>136</v>
      </c>
      <c r="U69" t="s">
        <v>273</v>
      </c>
      <c r="X69">
        <v>11986903433</v>
      </c>
      <c r="Y69">
        <v>11986903433</v>
      </c>
      <c r="Z69" s="14">
        <v>44652.640277777777</v>
      </c>
      <c r="AA69" t="s">
        <v>179</v>
      </c>
      <c r="AB69" s="15">
        <v>1648835438713780</v>
      </c>
      <c r="AC69" t="s">
        <v>68</v>
      </c>
      <c r="AD69">
        <v>10738</v>
      </c>
      <c r="AE69" t="s">
        <v>69</v>
      </c>
      <c r="AF69" t="s">
        <v>70</v>
      </c>
      <c r="AM69" t="s">
        <v>1871</v>
      </c>
      <c r="AN69">
        <v>14394682819</v>
      </c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 t="s">
        <v>71</v>
      </c>
      <c r="BH69" s="8" t="s">
        <v>71</v>
      </c>
      <c r="BI69" s="8" t="s">
        <v>71</v>
      </c>
      <c r="BJ69" s="8" t="s">
        <v>71</v>
      </c>
      <c r="BK69" s="8" t="s">
        <v>71</v>
      </c>
      <c r="BL69" s="8" t="s">
        <v>71</v>
      </c>
      <c r="BM69" s="8" t="s">
        <v>71</v>
      </c>
      <c r="BN69" s="8" t="s">
        <v>71</v>
      </c>
      <c r="BO69" s="8" t="s">
        <v>71</v>
      </c>
      <c r="BP69" s="8" t="s">
        <v>71</v>
      </c>
      <c r="BQ69" s="8" t="s">
        <v>364</v>
      </c>
      <c r="BR69" s="8" t="s">
        <v>71</v>
      </c>
      <c r="BS69" s="8">
        <v>2109</v>
      </c>
      <c r="BT69" s="8" t="s">
        <v>82</v>
      </c>
      <c r="BU69" s="8" t="s">
        <v>365</v>
      </c>
      <c r="BV69" s="8" t="s">
        <v>71</v>
      </c>
      <c r="BW69" s="8" t="s">
        <v>366</v>
      </c>
    </row>
    <row r="70" spans="1:75" x14ac:dyDescent="0.25">
      <c r="A70" s="4">
        <f t="shared" si="7"/>
        <v>44652</v>
      </c>
      <c r="B70" s="5">
        <f t="shared" si="8"/>
        <v>0.60416666666666663</v>
      </c>
      <c r="C70" s="6">
        <f t="shared" si="9"/>
        <v>0.61805555555555558</v>
      </c>
      <c r="D70" s="7">
        <f t="shared" si="10"/>
        <v>3.1249999956344254E-3</v>
      </c>
      <c r="E70" s="6" t="str">
        <f t="shared" si="11"/>
        <v>SILVIO</v>
      </c>
      <c r="F70" s="6" t="str">
        <f t="shared" si="12"/>
        <v>sex</v>
      </c>
      <c r="G70" s="6" t="str">
        <f t="shared" si="13"/>
        <v>16</v>
      </c>
      <c r="H70" s="6" t="str">
        <f>IFERROR(VLOOKUP($G70,DDD!$B:$D,3,0),"-")</f>
        <v>SP</v>
      </c>
      <c r="I70" s="6" t="str">
        <f>IFERROR(VLOOKUP($H70,DDD!$I:$K,3,0),"-")</f>
        <v>Sudeste</v>
      </c>
      <c r="J70">
        <v>7803651</v>
      </c>
      <c r="K70">
        <v>23694422</v>
      </c>
      <c r="L70" s="14">
        <v>44652.618634259263</v>
      </c>
      <c r="M70" s="14">
        <v>44652.621759259258</v>
      </c>
      <c r="N70" t="s">
        <v>3133</v>
      </c>
      <c r="O70" t="s">
        <v>84</v>
      </c>
      <c r="P70">
        <v>17286</v>
      </c>
      <c r="Q70" t="s">
        <v>65</v>
      </c>
      <c r="R70" t="s">
        <v>85</v>
      </c>
      <c r="S70" t="s">
        <v>86</v>
      </c>
      <c r="T70" t="s">
        <v>85</v>
      </c>
      <c r="U70" t="s">
        <v>86</v>
      </c>
      <c r="X70">
        <v>16992729786</v>
      </c>
      <c r="AA70" t="s">
        <v>179</v>
      </c>
      <c r="AB70" s="15">
        <v>1648835428712750</v>
      </c>
      <c r="AC70" t="s">
        <v>68</v>
      </c>
      <c r="AD70">
        <v>10738</v>
      </c>
      <c r="AE70" t="s">
        <v>69</v>
      </c>
      <c r="AF70" t="s">
        <v>70</v>
      </c>
      <c r="AM70" t="s">
        <v>1872</v>
      </c>
      <c r="AN70">
        <v>50454221894</v>
      </c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 t="s">
        <v>71</v>
      </c>
      <c r="BH70" s="8" t="s">
        <v>71</v>
      </c>
      <c r="BI70" s="8" t="s">
        <v>71</v>
      </c>
      <c r="BJ70" s="8" t="s">
        <v>71</v>
      </c>
      <c r="BK70" s="8" t="s">
        <v>71</v>
      </c>
      <c r="BL70" s="8" t="s">
        <v>71</v>
      </c>
      <c r="BM70" s="8" t="s">
        <v>71</v>
      </c>
      <c r="BN70" s="8" t="s">
        <v>71</v>
      </c>
      <c r="BO70" s="8" t="s">
        <v>71</v>
      </c>
      <c r="BP70" s="8" t="s">
        <v>71</v>
      </c>
      <c r="BQ70" s="8" t="s">
        <v>368</v>
      </c>
      <c r="BR70" s="8" t="s">
        <v>71</v>
      </c>
      <c r="BS70" s="8">
        <v>13795</v>
      </c>
      <c r="BT70" s="8" t="s">
        <v>72</v>
      </c>
      <c r="BU70" s="8" t="s">
        <v>369</v>
      </c>
      <c r="BV70" s="8" t="s">
        <v>71</v>
      </c>
      <c r="BW70" s="8" t="s">
        <v>97</v>
      </c>
    </row>
    <row r="71" spans="1:75" x14ac:dyDescent="0.25">
      <c r="A71" s="4">
        <f t="shared" si="7"/>
        <v>44652</v>
      </c>
      <c r="B71" s="5">
        <f t="shared" si="8"/>
        <v>0.60416666666666663</v>
      </c>
      <c r="C71" s="6">
        <f t="shared" si="9"/>
        <v>0.62222222222222223</v>
      </c>
      <c r="D71" s="7">
        <f t="shared" si="10"/>
        <v>1.5740740709588863E-3</v>
      </c>
      <c r="E71" s="6" t="str">
        <f t="shared" si="11"/>
        <v>ANA</v>
      </c>
      <c r="F71" s="6" t="str">
        <f t="shared" si="12"/>
        <v>sex</v>
      </c>
      <c r="G71" s="6" t="str">
        <f t="shared" si="13"/>
        <v>12</v>
      </c>
      <c r="H71" s="6" t="str">
        <f>IFERROR(VLOOKUP($G71,DDD!$B:$D,3,0),"-")</f>
        <v>SP</v>
      </c>
      <c r="I71" s="6" t="str">
        <f>IFERROR(VLOOKUP($H71,DDD!$I:$K,3,0),"-")</f>
        <v>Sudeste</v>
      </c>
      <c r="J71">
        <v>7804228</v>
      </c>
      <c r="K71">
        <v>23638000</v>
      </c>
      <c r="L71" s="14">
        <v>44652.622430555559</v>
      </c>
      <c r="M71" s="14">
        <v>44652.62400462963</v>
      </c>
      <c r="N71" t="s">
        <v>3133</v>
      </c>
      <c r="O71" t="s">
        <v>64</v>
      </c>
      <c r="P71">
        <v>17281</v>
      </c>
      <c r="Q71" t="s">
        <v>65</v>
      </c>
      <c r="R71" t="s">
        <v>85</v>
      </c>
      <c r="S71" t="s">
        <v>86</v>
      </c>
      <c r="T71" t="s">
        <v>85</v>
      </c>
      <c r="U71" t="s">
        <v>86</v>
      </c>
      <c r="X71">
        <v>12982932833</v>
      </c>
      <c r="AA71" t="s">
        <v>108</v>
      </c>
      <c r="AB71" s="15">
        <v>1648835759736150</v>
      </c>
      <c r="AC71" t="s">
        <v>68</v>
      </c>
      <c r="AD71">
        <v>10738</v>
      </c>
      <c r="AE71" t="s">
        <v>69</v>
      </c>
      <c r="AF71" t="s">
        <v>70</v>
      </c>
      <c r="AM71" t="s">
        <v>1873</v>
      </c>
      <c r="AN71">
        <v>38799221870</v>
      </c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 t="s">
        <v>71</v>
      </c>
      <c r="BH71" s="8" t="s">
        <v>71</v>
      </c>
      <c r="BI71" s="8" t="s">
        <v>71</v>
      </c>
      <c r="BJ71" s="8" t="s">
        <v>71</v>
      </c>
      <c r="BK71" s="8" t="s">
        <v>71</v>
      </c>
      <c r="BL71" s="8" t="s">
        <v>71</v>
      </c>
      <c r="BM71" s="8" t="s">
        <v>71</v>
      </c>
      <c r="BN71" s="8" t="s">
        <v>71</v>
      </c>
      <c r="BO71" s="8" t="s">
        <v>71</v>
      </c>
      <c r="BP71" s="8" t="s">
        <v>71</v>
      </c>
      <c r="BQ71" s="8" t="s">
        <v>371</v>
      </c>
      <c r="BR71" s="8" t="s">
        <v>71</v>
      </c>
      <c r="BS71" s="9">
        <v>2318</v>
      </c>
      <c r="BT71" s="8" t="s">
        <v>100</v>
      </c>
      <c r="BU71" s="8" t="s">
        <v>372</v>
      </c>
      <c r="BV71" s="8" t="s">
        <v>71</v>
      </c>
      <c r="BW71" s="8" t="s">
        <v>373</v>
      </c>
    </row>
    <row r="72" spans="1:75" x14ac:dyDescent="0.25">
      <c r="A72" s="4">
        <f t="shared" si="7"/>
        <v>44652</v>
      </c>
      <c r="B72" s="5">
        <f t="shared" si="8"/>
        <v>0.625</v>
      </c>
      <c r="C72" s="6">
        <f t="shared" si="9"/>
        <v>0.62847222222222221</v>
      </c>
      <c r="D72" s="7">
        <f t="shared" si="10"/>
        <v>8.3333333168411627E-4</v>
      </c>
      <c r="E72" s="6" t="str">
        <f t="shared" si="11"/>
        <v>ANA</v>
      </c>
      <c r="F72" s="6" t="str">
        <f t="shared" si="12"/>
        <v>sex</v>
      </c>
      <c r="G72" s="6" t="str">
        <f t="shared" si="13"/>
        <v>51</v>
      </c>
      <c r="H72" s="6" t="str">
        <f>IFERROR(VLOOKUP($G72,DDD!$B:$D,3,0),"-")</f>
        <v>RS</v>
      </c>
      <c r="I72" s="6" t="str">
        <f>IFERROR(VLOOKUP($H72,DDD!$I:$K,3,0),"-")</f>
        <v>Sul</v>
      </c>
      <c r="J72">
        <v>7804960</v>
      </c>
      <c r="K72">
        <v>23434308</v>
      </c>
      <c r="L72" s="14">
        <v>44652.628958333335</v>
      </c>
      <c r="M72" s="14">
        <v>44652.629791666666</v>
      </c>
      <c r="N72" t="s">
        <v>3133</v>
      </c>
      <c r="O72" t="s">
        <v>64</v>
      </c>
      <c r="P72">
        <v>17281</v>
      </c>
      <c r="Q72" t="s">
        <v>65</v>
      </c>
      <c r="R72" t="s">
        <v>85</v>
      </c>
      <c r="S72" t="s">
        <v>86</v>
      </c>
      <c r="T72" t="s">
        <v>85</v>
      </c>
      <c r="U72" t="s">
        <v>86</v>
      </c>
      <c r="X72">
        <v>51997227352</v>
      </c>
      <c r="AA72" t="s">
        <v>416</v>
      </c>
      <c r="AB72" s="15">
        <v>1648836162766640</v>
      </c>
      <c r="AC72" t="s">
        <v>68</v>
      </c>
      <c r="AD72">
        <v>10738</v>
      </c>
      <c r="AE72" t="s">
        <v>69</v>
      </c>
      <c r="AF72" t="s">
        <v>70</v>
      </c>
      <c r="AM72" t="s">
        <v>1874</v>
      </c>
      <c r="AN72">
        <v>5237705022</v>
      </c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 t="s">
        <v>71</v>
      </c>
      <c r="BH72" s="8" t="s">
        <v>71</v>
      </c>
      <c r="BI72" s="8" t="s">
        <v>71</v>
      </c>
      <c r="BJ72" s="8" t="s">
        <v>71</v>
      </c>
      <c r="BK72" s="8" t="s">
        <v>71</v>
      </c>
      <c r="BL72" s="8" t="s">
        <v>71</v>
      </c>
      <c r="BM72" s="8" t="s">
        <v>71</v>
      </c>
      <c r="BN72" s="8" t="s">
        <v>71</v>
      </c>
      <c r="BO72" s="8" t="s">
        <v>71</v>
      </c>
      <c r="BP72" s="8" t="s">
        <v>71</v>
      </c>
      <c r="BQ72" s="8" t="s">
        <v>375</v>
      </c>
      <c r="BR72" s="8" t="s">
        <v>71</v>
      </c>
      <c r="BS72" s="8">
        <v>10752</v>
      </c>
      <c r="BT72" s="8" t="s">
        <v>100</v>
      </c>
      <c r="BU72" s="8" t="s">
        <v>376</v>
      </c>
      <c r="BV72" s="8" t="s">
        <v>71</v>
      </c>
      <c r="BW72" s="8" t="s">
        <v>376</v>
      </c>
    </row>
    <row r="73" spans="1:75" x14ac:dyDescent="0.25">
      <c r="A73" s="4">
        <f t="shared" si="7"/>
        <v>44652</v>
      </c>
      <c r="B73" s="5">
        <f t="shared" si="8"/>
        <v>0.625</v>
      </c>
      <c r="C73" s="6">
        <f t="shared" si="9"/>
        <v>0.62916666666666665</v>
      </c>
      <c r="D73" s="7">
        <f t="shared" si="10"/>
        <v>2.78935184906004E-3</v>
      </c>
      <c r="E73" s="6" t="str">
        <f t="shared" si="11"/>
        <v>ANA</v>
      </c>
      <c r="F73" s="6" t="str">
        <f t="shared" si="12"/>
        <v>sex</v>
      </c>
      <c r="G73" s="6" t="str">
        <f t="shared" si="13"/>
        <v>11</v>
      </c>
      <c r="H73" s="6" t="str">
        <f>IFERROR(VLOOKUP($G73,DDD!$B:$D,3,0),"-")</f>
        <v>SP</v>
      </c>
      <c r="I73" s="6" t="str">
        <f>IFERROR(VLOOKUP($H73,DDD!$I:$K,3,0),"-")</f>
        <v>Sudeste</v>
      </c>
      <c r="J73">
        <v>7805056</v>
      </c>
      <c r="K73">
        <v>23413637</v>
      </c>
      <c r="L73" s="14">
        <v>44652.629803240743</v>
      </c>
      <c r="M73" s="14">
        <v>44652.632592592592</v>
      </c>
      <c r="N73" t="s">
        <v>3133</v>
      </c>
      <c r="O73" t="s">
        <v>64</v>
      </c>
      <c r="P73">
        <v>17281</v>
      </c>
      <c r="Q73" t="s">
        <v>65</v>
      </c>
      <c r="R73" t="s">
        <v>85</v>
      </c>
      <c r="S73" t="s">
        <v>86</v>
      </c>
      <c r="T73" t="s">
        <v>85</v>
      </c>
      <c r="U73" t="s">
        <v>86</v>
      </c>
      <c r="X73">
        <v>11983418943</v>
      </c>
      <c r="AA73" t="s">
        <v>141</v>
      </c>
      <c r="AB73" s="15">
        <v>1648836364778270</v>
      </c>
      <c r="AC73" t="s">
        <v>68</v>
      </c>
      <c r="AD73">
        <v>10738</v>
      </c>
      <c r="AE73" t="s">
        <v>69</v>
      </c>
      <c r="AF73" t="s">
        <v>70</v>
      </c>
      <c r="AM73" t="s">
        <v>1875</v>
      </c>
      <c r="AN73">
        <v>48183535828</v>
      </c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 t="s">
        <v>71</v>
      </c>
      <c r="BH73" s="8" t="s">
        <v>71</v>
      </c>
      <c r="BI73" s="8" t="s">
        <v>71</v>
      </c>
      <c r="BJ73" s="8" t="s">
        <v>71</v>
      </c>
      <c r="BK73" s="8" t="s">
        <v>71</v>
      </c>
      <c r="BL73" s="8" t="s">
        <v>71</v>
      </c>
      <c r="BM73" s="8" t="s">
        <v>71</v>
      </c>
      <c r="BN73" s="8" t="s">
        <v>71</v>
      </c>
      <c r="BO73" s="8" t="s">
        <v>71</v>
      </c>
      <c r="BP73" s="8" t="s">
        <v>71</v>
      </c>
      <c r="BQ73" s="8" t="s">
        <v>378</v>
      </c>
      <c r="BR73" s="8" t="s">
        <v>71</v>
      </c>
      <c r="BS73" s="9">
        <v>1227</v>
      </c>
      <c r="BT73" s="8" t="s">
        <v>82</v>
      </c>
      <c r="BU73" s="8" t="s">
        <v>379</v>
      </c>
      <c r="BV73" s="8" t="s">
        <v>71</v>
      </c>
      <c r="BW73" s="8" t="s">
        <v>380</v>
      </c>
    </row>
    <row r="74" spans="1:75" x14ac:dyDescent="0.25">
      <c r="A74" s="4">
        <f t="shared" si="7"/>
        <v>44652</v>
      </c>
      <c r="B74" s="5">
        <f t="shared" si="8"/>
        <v>0.625</v>
      </c>
      <c r="C74" s="6">
        <f t="shared" si="9"/>
        <v>0.62847222222222221</v>
      </c>
      <c r="D74" s="7">
        <f t="shared" si="10"/>
        <v>6.8634259296231903E-3</v>
      </c>
      <c r="E74" s="6" t="str">
        <f t="shared" si="11"/>
        <v>SILVIO</v>
      </c>
      <c r="F74" s="6" t="str">
        <f t="shared" si="12"/>
        <v>sex</v>
      </c>
      <c r="G74" s="6" t="str">
        <f t="shared" si="13"/>
        <v>13</v>
      </c>
      <c r="H74" s="6" t="str">
        <f>IFERROR(VLOOKUP($G74,DDD!$B:$D,3,0),"-")</f>
        <v>SP</v>
      </c>
      <c r="I74" s="6" t="str">
        <f>IFERROR(VLOOKUP($H74,DDD!$I:$K,3,0),"-")</f>
        <v>Sudeste</v>
      </c>
      <c r="J74">
        <v>7804909</v>
      </c>
      <c r="K74">
        <v>23434414</v>
      </c>
      <c r="L74" s="14">
        <v>44652.628483796296</v>
      </c>
      <c r="M74" s="14">
        <v>44652.635347222225</v>
      </c>
      <c r="N74" t="s">
        <v>3133</v>
      </c>
      <c r="O74" t="s">
        <v>84</v>
      </c>
      <c r="P74">
        <v>17286</v>
      </c>
      <c r="Q74" t="s">
        <v>65</v>
      </c>
      <c r="R74" t="s">
        <v>136</v>
      </c>
      <c r="S74" t="s">
        <v>137</v>
      </c>
      <c r="T74" t="s">
        <v>136</v>
      </c>
      <c r="U74" t="s">
        <v>137</v>
      </c>
      <c r="X74">
        <v>13996341905</v>
      </c>
      <c r="Y74">
        <v>13996341905</v>
      </c>
      <c r="Z74" s="14">
        <v>44662.655555555553</v>
      </c>
      <c r="AA74" t="s">
        <v>416</v>
      </c>
      <c r="AB74" s="15">
        <v>1648836247771230</v>
      </c>
      <c r="AC74" t="s">
        <v>68</v>
      </c>
      <c r="AD74">
        <v>10738</v>
      </c>
      <c r="AE74" t="s">
        <v>69</v>
      </c>
      <c r="AF74" t="s">
        <v>70</v>
      </c>
      <c r="AM74" t="s">
        <v>1876</v>
      </c>
      <c r="AN74">
        <v>22834147841</v>
      </c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 t="s">
        <v>71</v>
      </c>
      <c r="BH74" s="8" t="s">
        <v>71</v>
      </c>
      <c r="BI74" s="8" t="s">
        <v>71</v>
      </c>
      <c r="BJ74" s="8" t="s">
        <v>71</v>
      </c>
      <c r="BK74" s="8" t="s">
        <v>71</v>
      </c>
      <c r="BL74" s="8" t="s">
        <v>71</v>
      </c>
      <c r="BM74" s="8" t="s">
        <v>71</v>
      </c>
      <c r="BN74" s="8" t="s">
        <v>71</v>
      </c>
      <c r="BO74" s="8" t="s">
        <v>71</v>
      </c>
      <c r="BP74" s="8" t="s">
        <v>71</v>
      </c>
      <c r="BQ74" s="8" t="s">
        <v>382</v>
      </c>
      <c r="BR74" s="8" t="s">
        <v>71</v>
      </c>
      <c r="BS74" s="8">
        <v>1615</v>
      </c>
      <c r="BT74" s="8" t="s">
        <v>90</v>
      </c>
      <c r="BU74" s="8" t="s">
        <v>140</v>
      </c>
      <c r="BV74" s="8" t="s">
        <v>71</v>
      </c>
      <c r="BW74" s="8" t="s">
        <v>383</v>
      </c>
    </row>
    <row r="75" spans="1:75" x14ac:dyDescent="0.25">
      <c r="A75" s="4">
        <f t="shared" si="7"/>
        <v>44652</v>
      </c>
      <c r="B75" s="5">
        <f t="shared" si="8"/>
        <v>0.64583333333333337</v>
      </c>
      <c r="C75" s="6">
        <f t="shared" si="9"/>
        <v>0.65486111111111112</v>
      </c>
      <c r="D75" s="7">
        <f t="shared" si="10"/>
        <v>8.1018518540076911E-4</v>
      </c>
      <c r="E75" s="6" t="str">
        <f t="shared" si="11"/>
        <v>ANA</v>
      </c>
      <c r="F75" s="6" t="str">
        <f t="shared" si="12"/>
        <v>sex</v>
      </c>
      <c r="G75" s="6" t="str">
        <f t="shared" si="13"/>
        <v>16</v>
      </c>
      <c r="H75" s="6" t="str">
        <f>IFERROR(VLOOKUP($G75,DDD!$B:$D,3,0),"-")</f>
        <v>SP</v>
      </c>
      <c r="I75" s="6" t="str">
        <f>IFERROR(VLOOKUP($H75,DDD!$I:$K,3,0),"-")</f>
        <v>Sudeste</v>
      </c>
      <c r="J75">
        <v>7808683</v>
      </c>
      <c r="K75">
        <v>21708354</v>
      </c>
      <c r="L75" s="14">
        <v>44652.655231481483</v>
      </c>
      <c r="M75" s="14">
        <v>44652.656041666669</v>
      </c>
      <c r="N75" t="s">
        <v>3133</v>
      </c>
      <c r="O75" t="s">
        <v>64</v>
      </c>
      <c r="P75">
        <v>17281</v>
      </c>
      <c r="Q75" t="s">
        <v>65</v>
      </c>
      <c r="R75" t="s">
        <v>66</v>
      </c>
      <c r="S75" t="s">
        <v>1039</v>
      </c>
      <c r="T75" t="s">
        <v>66</v>
      </c>
      <c r="U75" t="s">
        <v>1039</v>
      </c>
      <c r="X75">
        <v>16981440672</v>
      </c>
      <c r="AA75" t="s">
        <v>219</v>
      </c>
      <c r="AB75" s="15">
        <v>1648838595920000</v>
      </c>
      <c r="AC75" t="s">
        <v>68</v>
      </c>
      <c r="AD75">
        <v>10738</v>
      </c>
      <c r="AE75" t="s">
        <v>69</v>
      </c>
      <c r="AF75" t="s">
        <v>70</v>
      </c>
      <c r="AM75" t="s">
        <v>1878</v>
      </c>
      <c r="AN75">
        <v>30112136826</v>
      </c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 t="s">
        <v>71</v>
      </c>
      <c r="BH75" s="8" t="s">
        <v>71</v>
      </c>
      <c r="BI75" s="8" t="s">
        <v>71</v>
      </c>
      <c r="BJ75" s="8" t="s">
        <v>71</v>
      </c>
      <c r="BK75" s="8" t="s">
        <v>71</v>
      </c>
      <c r="BL75" s="8" t="s">
        <v>71</v>
      </c>
      <c r="BM75" s="8" t="s">
        <v>71</v>
      </c>
      <c r="BN75" s="8" t="s">
        <v>71</v>
      </c>
      <c r="BO75" s="8" t="s">
        <v>71</v>
      </c>
      <c r="BP75" s="8" t="s">
        <v>71</v>
      </c>
      <c r="BQ75" s="8" t="s">
        <v>386</v>
      </c>
      <c r="BR75" s="8" t="s">
        <v>71</v>
      </c>
      <c r="BS75" s="9">
        <v>6118</v>
      </c>
      <c r="BT75" s="8" t="s">
        <v>348</v>
      </c>
      <c r="BU75" s="8" t="s">
        <v>387</v>
      </c>
      <c r="BV75" s="8" t="s">
        <v>71</v>
      </c>
      <c r="BW75" s="8" t="s">
        <v>388</v>
      </c>
    </row>
    <row r="76" spans="1:75" x14ac:dyDescent="0.25">
      <c r="A76" s="4">
        <f t="shared" si="7"/>
        <v>44652</v>
      </c>
      <c r="B76" s="5">
        <f t="shared" si="8"/>
        <v>0.64583333333333337</v>
      </c>
      <c r="C76" s="6">
        <f t="shared" si="9"/>
        <v>0.66180555555555554</v>
      </c>
      <c r="D76" s="7">
        <f t="shared" si="10"/>
        <v>2.7777778450399637E-4</v>
      </c>
      <c r="E76" s="6" t="str">
        <f t="shared" si="11"/>
        <v>ANA</v>
      </c>
      <c r="F76" s="6" t="str">
        <f t="shared" si="12"/>
        <v>sex</v>
      </c>
      <c r="G76" s="6" t="str">
        <f t="shared" si="13"/>
        <v>19</v>
      </c>
      <c r="H76" s="6" t="str">
        <f>IFERROR(VLOOKUP($G76,DDD!$B:$D,3,0),"-")</f>
        <v>SP</v>
      </c>
      <c r="I76" s="6" t="str">
        <f>IFERROR(VLOOKUP($H76,DDD!$I:$K,3,0),"-")</f>
        <v>Sudeste</v>
      </c>
      <c r="J76">
        <v>7809795</v>
      </c>
      <c r="K76">
        <v>24165650</v>
      </c>
      <c r="L76" s="14">
        <v>44652.662118055552</v>
      </c>
      <c r="M76" s="14">
        <v>44652.662395833337</v>
      </c>
      <c r="N76" t="s">
        <v>3133</v>
      </c>
      <c r="O76" t="s">
        <v>64</v>
      </c>
      <c r="P76">
        <v>17281</v>
      </c>
      <c r="Q76" t="s">
        <v>65</v>
      </c>
      <c r="R76" t="s">
        <v>85</v>
      </c>
      <c r="S76" t="s">
        <v>86</v>
      </c>
      <c r="T76" t="s">
        <v>85</v>
      </c>
      <c r="U76" t="s">
        <v>86</v>
      </c>
      <c r="X76">
        <v>19992503353</v>
      </c>
      <c r="AA76" t="s">
        <v>142</v>
      </c>
      <c r="AB76" s="15">
        <v>1648838944943190</v>
      </c>
      <c r="AC76" t="s">
        <v>68</v>
      </c>
      <c r="AD76">
        <v>10738</v>
      </c>
      <c r="AE76" t="s">
        <v>69</v>
      </c>
      <c r="AF76" t="s">
        <v>70</v>
      </c>
      <c r="AM76" t="s">
        <v>1879</v>
      </c>
      <c r="AN76">
        <v>41603367870</v>
      </c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 t="s">
        <v>71</v>
      </c>
      <c r="BH76" s="8" t="s">
        <v>71</v>
      </c>
      <c r="BI76" s="8" t="s">
        <v>71</v>
      </c>
      <c r="BJ76" s="8" t="s">
        <v>71</v>
      </c>
      <c r="BK76" s="8" t="s">
        <v>71</v>
      </c>
      <c r="BL76" s="8" t="s">
        <v>71</v>
      </c>
      <c r="BM76" s="8" t="s">
        <v>71</v>
      </c>
      <c r="BN76" s="8" t="s">
        <v>71</v>
      </c>
      <c r="BO76" s="8" t="s">
        <v>71</v>
      </c>
      <c r="BP76" s="8" t="s">
        <v>71</v>
      </c>
      <c r="BQ76" s="8" t="s">
        <v>390</v>
      </c>
      <c r="BR76" s="8" t="s">
        <v>71</v>
      </c>
      <c r="BS76" s="9">
        <v>7124</v>
      </c>
      <c r="BT76" s="8" t="s">
        <v>348</v>
      </c>
      <c r="BU76" s="8" t="s">
        <v>391</v>
      </c>
      <c r="BV76" s="8" t="s">
        <v>71</v>
      </c>
      <c r="BW76" s="8" t="s">
        <v>392</v>
      </c>
    </row>
    <row r="77" spans="1:75" x14ac:dyDescent="0.25">
      <c r="A77" s="4">
        <f t="shared" si="7"/>
        <v>44652</v>
      </c>
      <c r="B77" s="5">
        <f t="shared" si="8"/>
        <v>0.64583333333333337</v>
      </c>
      <c r="C77" s="6">
        <f t="shared" si="9"/>
        <v>0.66180555555555554</v>
      </c>
      <c r="D77" s="7">
        <f t="shared" si="10"/>
        <v>2.546296309446916E-4</v>
      </c>
      <c r="E77" s="6" t="str">
        <f t="shared" si="11"/>
        <v>ANA</v>
      </c>
      <c r="F77" s="6" t="str">
        <f t="shared" si="12"/>
        <v>sex</v>
      </c>
      <c r="G77" s="6" t="str">
        <f t="shared" si="13"/>
        <v>55</v>
      </c>
      <c r="H77" s="6" t="str">
        <f>IFERROR(VLOOKUP($G77,DDD!$B:$D,3,0),"-")</f>
        <v>RS</v>
      </c>
      <c r="I77" s="6" t="str">
        <f>IFERROR(VLOOKUP($H77,DDD!$I:$K,3,0),"-")</f>
        <v>Sul</v>
      </c>
      <c r="J77">
        <v>7809838</v>
      </c>
      <c r="K77">
        <v>23694264</v>
      </c>
      <c r="L77" s="14">
        <v>44652.662418981483</v>
      </c>
      <c r="M77" s="14">
        <v>44652.662673611114</v>
      </c>
      <c r="N77" t="s">
        <v>3133</v>
      </c>
      <c r="O77" t="s">
        <v>64</v>
      </c>
      <c r="P77">
        <v>17281</v>
      </c>
      <c r="Q77" t="s">
        <v>65</v>
      </c>
      <c r="R77" t="s">
        <v>136</v>
      </c>
      <c r="S77" t="s">
        <v>674</v>
      </c>
      <c r="T77" t="s">
        <v>136</v>
      </c>
      <c r="U77" t="s">
        <v>674</v>
      </c>
      <c r="X77">
        <v>55999212741</v>
      </c>
      <c r="Y77">
        <v>55999212741</v>
      </c>
      <c r="Z77" s="14">
        <v>44652.683333333334</v>
      </c>
      <c r="AA77" t="s">
        <v>179</v>
      </c>
      <c r="AB77" s="15">
        <v>1648839205961810</v>
      </c>
      <c r="AC77" t="s">
        <v>68</v>
      </c>
      <c r="AD77">
        <v>10738</v>
      </c>
      <c r="AE77" t="s">
        <v>69</v>
      </c>
      <c r="AF77" t="s">
        <v>70</v>
      </c>
      <c r="AM77" t="s">
        <v>1880</v>
      </c>
      <c r="AN77">
        <v>10839195982</v>
      </c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 t="s">
        <v>71</v>
      </c>
      <c r="BH77" s="8" t="s">
        <v>71</v>
      </c>
      <c r="BI77" s="8" t="s">
        <v>71</v>
      </c>
      <c r="BJ77" s="8" t="s">
        <v>71</v>
      </c>
      <c r="BK77" s="8" t="s">
        <v>71</v>
      </c>
      <c r="BL77" s="8" t="s">
        <v>71</v>
      </c>
      <c r="BM77" s="8" t="s">
        <v>71</v>
      </c>
      <c r="BN77" s="8" t="s">
        <v>71</v>
      </c>
      <c r="BO77" s="8" t="s">
        <v>71</v>
      </c>
      <c r="BP77" s="8" t="s">
        <v>71</v>
      </c>
      <c r="BQ77" s="8" t="s">
        <v>394</v>
      </c>
      <c r="BR77" s="8" t="s">
        <v>71</v>
      </c>
      <c r="BS77" s="8">
        <v>1949</v>
      </c>
      <c r="BT77" s="8" t="s">
        <v>348</v>
      </c>
      <c r="BU77" s="8" t="s">
        <v>395</v>
      </c>
      <c r="BV77" s="8" t="s">
        <v>71</v>
      </c>
      <c r="BW77" s="8" t="s">
        <v>396</v>
      </c>
    </row>
    <row r="78" spans="1:75" x14ac:dyDescent="0.25">
      <c r="A78" s="4">
        <f t="shared" si="7"/>
        <v>44652</v>
      </c>
      <c r="B78" s="5">
        <f t="shared" si="8"/>
        <v>0.64583333333333337</v>
      </c>
      <c r="C78" s="6">
        <f t="shared" si="9"/>
        <v>0.66111111111111109</v>
      </c>
      <c r="D78" s="7">
        <f t="shared" si="10"/>
        <v>4.9652777743176557E-3</v>
      </c>
      <c r="E78" s="6" t="str">
        <f t="shared" si="11"/>
        <v>SILVIO</v>
      </c>
      <c r="F78" s="6" t="str">
        <f t="shared" si="12"/>
        <v>sex</v>
      </c>
      <c r="G78" s="6" t="str">
        <f t="shared" si="13"/>
        <v>47</v>
      </c>
      <c r="H78" s="6" t="str">
        <f>IFERROR(VLOOKUP($G78,DDD!$B:$D,3,0),"-")</f>
        <v>SC</v>
      </c>
      <c r="I78" s="6" t="str">
        <f>IFERROR(VLOOKUP($H78,DDD!$I:$K,3,0),"-")</f>
        <v>Sul</v>
      </c>
      <c r="J78">
        <v>7809672</v>
      </c>
      <c r="K78">
        <v>24072737</v>
      </c>
      <c r="L78" s="14">
        <v>44652.66133101852</v>
      </c>
      <c r="M78" s="14">
        <v>44652.666296296295</v>
      </c>
      <c r="N78" t="s">
        <v>3133</v>
      </c>
      <c r="O78" t="s">
        <v>84</v>
      </c>
      <c r="P78">
        <v>17286</v>
      </c>
      <c r="Q78" t="s">
        <v>65</v>
      </c>
      <c r="R78" t="s">
        <v>85</v>
      </c>
      <c r="S78" t="s">
        <v>86</v>
      </c>
      <c r="T78" t="s">
        <v>85</v>
      </c>
      <c r="U78" t="s">
        <v>86</v>
      </c>
      <c r="X78">
        <v>47999091539</v>
      </c>
      <c r="AA78" t="s">
        <v>87</v>
      </c>
      <c r="AB78" s="15">
        <v>1648839119955220</v>
      </c>
      <c r="AC78" t="s">
        <v>68</v>
      </c>
      <c r="AD78">
        <v>10738</v>
      </c>
      <c r="AE78" t="s">
        <v>69</v>
      </c>
      <c r="AF78" t="s">
        <v>70</v>
      </c>
      <c r="AM78" t="s">
        <v>1881</v>
      </c>
      <c r="AN78">
        <v>10770717950</v>
      </c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 t="s">
        <v>71</v>
      </c>
      <c r="BH78" s="8" t="s">
        <v>71</v>
      </c>
      <c r="BI78" s="8" t="s">
        <v>71</v>
      </c>
      <c r="BJ78" s="8" t="s">
        <v>71</v>
      </c>
      <c r="BK78" s="8" t="s">
        <v>71</v>
      </c>
      <c r="BL78" s="8" t="s">
        <v>71</v>
      </c>
      <c r="BM78" s="8" t="s">
        <v>71</v>
      </c>
      <c r="BN78" s="8" t="s">
        <v>71</v>
      </c>
      <c r="BO78" s="8" t="s">
        <v>71</v>
      </c>
      <c r="BP78" s="8" t="s">
        <v>71</v>
      </c>
      <c r="BQ78" s="8" t="s">
        <v>398</v>
      </c>
      <c r="BR78" s="8" t="s">
        <v>71</v>
      </c>
      <c r="BS78" s="8">
        <v>2279</v>
      </c>
      <c r="BT78" s="8" t="s">
        <v>100</v>
      </c>
      <c r="BU78" s="8" t="s">
        <v>399</v>
      </c>
      <c r="BV78" s="8" t="s">
        <v>71</v>
      </c>
      <c r="BW78" s="8" t="s">
        <v>400</v>
      </c>
    </row>
    <row r="79" spans="1:75" x14ac:dyDescent="0.25">
      <c r="A79" s="4">
        <f t="shared" si="7"/>
        <v>44652</v>
      </c>
      <c r="B79" s="5">
        <f t="shared" si="8"/>
        <v>0.66666666666666663</v>
      </c>
      <c r="C79" s="6">
        <f t="shared" si="9"/>
        <v>0.66666666666666663</v>
      </c>
      <c r="D79" s="7">
        <f t="shared" si="10"/>
        <v>6.8287036992842332E-4</v>
      </c>
      <c r="E79" s="6" t="str">
        <f t="shared" si="11"/>
        <v>ANA</v>
      </c>
      <c r="F79" s="6" t="str">
        <f t="shared" si="12"/>
        <v>sex</v>
      </c>
      <c r="G79" s="6" t="str">
        <f t="shared" si="13"/>
        <v>47</v>
      </c>
      <c r="H79" s="6" t="str">
        <f>IFERROR(VLOOKUP($G79,DDD!$B:$D,3,0),"-")</f>
        <v>SC</v>
      </c>
      <c r="I79" s="6" t="str">
        <f>IFERROR(VLOOKUP($H79,DDD!$I:$K,3,0),"-")</f>
        <v>Sul</v>
      </c>
      <c r="J79">
        <v>7810537</v>
      </c>
      <c r="K79">
        <v>23618563</v>
      </c>
      <c r="L79" s="14">
        <v>44652.66679398148</v>
      </c>
      <c r="M79" s="14">
        <v>44652.66747685185</v>
      </c>
      <c r="N79" t="s">
        <v>3133</v>
      </c>
      <c r="O79" t="s">
        <v>64</v>
      </c>
      <c r="P79">
        <v>17281</v>
      </c>
      <c r="Q79" t="s">
        <v>65</v>
      </c>
      <c r="R79" t="s">
        <v>85</v>
      </c>
      <c r="S79" t="s">
        <v>86</v>
      </c>
      <c r="T79" t="s">
        <v>85</v>
      </c>
      <c r="U79" t="s">
        <v>86</v>
      </c>
      <c r="X79">
        <v>47997308271</v>
      </c>
      <c r="AA79" t="s">
        <v>449</v>
      </c>
      <c r="AB79" s="15">
        <v>1648839358969610</v>
      </c>
      <c r="AC79" t="s">
        <v>68</v>
      </c>
      <c r="AD79">
        <v>10738</v>
      </c>
      <c r="AE79" t="s">
        <v>69</v>
      </c>
      <c r="AF79" t="s">
        <v>70</v>
      </c>
      <c r="AM79" t="s">
        <v>1882</v>
      </c>
      <c r="AN79">
        <v>12576642985</v>
      </c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 t="s">
        <v>71</v>
      </c>
      <c r="BH79" s="8" t="s">
        <v>71</v>
      </c>
      <c r="BI79" s="8" t="s">
        <v>71</v>
      </c>
      <c r="BJ79" s="8" t="s">
        <v>71</v>
      </c>
      <c r="BK79" s="8" t="s">
        <v>71</v>
      </c>
      <c r="BL79" s="8" t="s">
        <v>71</v>
      </c>
      <c r="BM79" s="8" t="s">
        <v>71</v>
      </c>
      <c r="BN79" s="8" t="s">
        <v>71</v>
      </c>
      <c r="BO79" s="8" t="s">
        <v>71</v>
      </c>
      <c r="BP79" s="8" t="s">
        <v>71</v>
      </c>
      <c r="BQ79" s="8" t="s">
        <v>402</v>
      </c>
      <c r="BR79" s="8" t="s">
        <v>71</v>
      </c>
      <c r="BS79" s="9">
        <v>3527</v>
      </c>
      <c r="BT79" s="8" t="s">
        <v>100</v>
      </c>
      <c r="BU79" s="8" t="s">
        <v>403</v>
      </c>
      <c r="BV79" s="8" t="s">
        <v>71</v>
      </c>
      <c r="BW79" s="8" t="s">
        <v>123</v>
      </c>
    </row>
    <row r="80" spans="1:75" x14ac:dyDescent="0.25">
      <c r="A80" s="4">
        <f t="shared" si="7"/>
        <v>44652</v>
      </c>
      <c r="B80" s="5">
        <f t="shared" si="8"/>
        <v>0.66666666666666663</v>
      </c>
      <c r="C80" s="6">
        <f t="shared" si="9"/>
        <v>0.66805555555555562</v>
      </c>
      <c r="D80" s="7">
        <f t="shared" si="10"/>
        <v>9.9537037021946162E-4</v>
      </c>
      <c r="E80" s="6" t="str">
        <f t="shared" si="11"/>
        <v>ANA</v>
      </c>
      <c r="F80" s="6" t="str">
        <f t="shared" si="12"/>
        <v>sex</v>
      </c>
      <c r="G80" s="6" t="str">
        <f t="shared" si="13"/>
        <v>11</v>
      </c>
      <c r="H80" s="6" t="str">
        <f>IFERROR(VLOOKUP($G80,DDD!$B:$D,3,0),"-")</f>
        <v>SP</v>
      </c>
      <c r="I80" s="6" t="str">
        <f>IFERROR(VLOOKUP($H80,DDD!$I:$K,3,0),"-")</f>
        <v>Sudeste</v>
      </c>
      <c r="J80">
        <v>7810740</v>
      </c>
      <c r="K80">
        <v>22879090</v>
      </c>
      <c r="L80" s="14">
        <v>44652.66815972222</v>
      </c>
      <c r="M80" s="14">
        <v>44652.66915509259</v>
      </c>
      <c r="N80" t="s">
        <v>3133</v>
      </c>
      <c r="O80" t="s">
        <v>64</v>
      </c>
      <c r="P80">
        <v>17281</v>
      </c>
      <c r="Q80" t="s">
        <v>65</v>
      </c>
      <c r="R80" t="s">
        <v>136</v>
      </c>
      <c r="S80" t="s">
        <v>420</v>
      </c>
      <c r="T80" t="s">
        <v>136</v>
      </c>
      <c r="U80" t="s">
        <v>420</v>
      </c>
      <c r="X80">
        <v>11969289956</v>
      </c>
      <c r="Y80">
        <v>11969289956</v>
      </c>
      <c r="Z80" s="14">
        <v>44652.689583333333</v>
      </c>
      <c r="AA80" t="s">
        <v>155</v>
      </c>
      <c r="AB80" s="15">
        <v>1648839711989460</v>
      </c>
      <c r="AC80" t="s">
        <v>68</v>
      </c>
      <c r="AD80">
        <v>10738</v>
      </c>
      <c r="AE80" t="s">
        <v>69</v>
      </c>
      <c r="AF80" t="s">
        <v>70</v>
      </c>
      <c r="AM80" t="s">
        <v>1883</v>
      </c>
      <c r="AN80">
        <v>29480999862</v>
      </c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 t="s">
        <v>71</v>
      </c>
      <c r="BH80" s="8" t="s">
        <v>71</v>
      </c>
      <c r="BI80" s="8" t="s">
        <v>71</v>
      </c>
      <c r="BJ80" s="8" t="s">
        <v>71</v>
      </c>
      <c r="BK80" s="8" t="s">
        <v>71</v>
      </c>
      <c r="BL80" s="8" t="s">
        <v>71</v>
      </c>
      <c r="BM80" s="8" t="s">
        <v>71</v>
      </c>
      <c r="BN80" s="8" t="s">
        <v>71</v>
      </c>
      <c r="BO80" s="8" t="s">
        <v>71</v>
      </c>
      <c r="BP80" s="8" t="s">
        <v>71</v>
      </c>
      <c r="BQ80" s="8" t="s">
        <v>405</v>
      </c>
      <c r="BR80" s="8" t="s">
        <v>71</v>
      </c>
      <c r="BS80" s="9">
        <v>3886</v>
      </c>
      <c r="BT80" s="8" t="s">
        <v>72</v>
      </c>
      <c r="BU80" s="8" t="s">
        <v>406</v>
      </c>
      <c r="BV80" s="8" t="s">
        <v>71</v>
      </c>
      <c r="BW80" s="8" t="s">
        <v>184</v>
      </c>
    </row>
    <row r="81" spans="1:75" x14ac:dyDescent="0.25">
      <c r="A81" s="4">
        <f t="shared" si="7"/>
        <v>44652</v>
      </c>
      <c r="B81" s="5">
        <f t="shared" si="8"/>
        <v>0.66666666666666663</v>
      </c>
      <c r="C81" s="6">
        <f t="shared" si="9"/>
        <v>0.66805555555555562</v>
      </c>
      <c r="D81" s="7">
        <f t="shared" si="10"/>
        <v>3.2175925880437717E-3</v>
      </c>
      <c r="E81" s="6" t="str">
        <f t="shared" si="11"/>
        <v>SILVIO</v>
      </c>
      <c r="F81" s="6" t="str">
        <f t="shared" si="12"/>
        <v>sex</v>
      </c>
      <c r="G81" s="6" t="str">
        <f t="shared" si="13"/>
        <v>55</v>
      </c>
      <c r="H81" s="6" t="str">
        <f>IFERROR(VLOOKUP($G81,DDD!$B:$D,3,0),"-")</f>
        <v>RS</v>
      </c>
      <c r="I81" s="6" t="str">
        <f>IFERROR(VLOOKUP($H81,DDD!$I:$K,3,0),"-")</f>
        <v>Sul</v>
      </c>
      <c r="J81">
        <v>7810731</v>
      </c>
      <c r="K81">
        <v>22878981</v>
      </c>
      <c r="L81" s="14">
        <v>44652.668090277781</v>
      </c>
      <c r="M81" s="14">
        <v>44652.671307870369</v>
      </c>
      <c r="N81" t="s">
        <v>3133</v>
      </c>
      <c r="O81" t="s">
        <v>84</v>
      </c>
      <c r="P81">
        <v>17286</v>
      </c>
      <c r="Q81" t="s">
        <v>65</v>
      </c>
      <c r="R81" t="s">
        <v>85</v>
      </c>
      <c r="S81" t="s">
        <v>86</v>
      </c>
      <c r="T81" t="s">
        <v>85</v>
      </c>
      <c r="U81" t="s">
        <v>86</v>
      </c>
      <c r="X81">
        <v>55991428106</v>
      </c>
      <c r="AA81" t="s">
        <v>155</v>
      </c>
      <c r="AB81" s="15">
        <v>1648839705988860</v>
      </c>
      <c r="AC81" t="s">
        <v>68</v>
      </c>
      <c r="AD81">
        <v>10738</v>
      </c>
      <c r="AE81" t="s">
        <v>69</v>
      </c>
      <c r="AF81" t="s">
        <v>70</v>
      </c>
      <c r="AM81" t="s">
        <v>1884</v>
      </c>
      <c r="AN81">
        <v>4636453085</v>
      </c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 t="s">
        <v>71</v>
      </c>
      <c r="BH81" s="8" t="s">
        <v>71</v>
      </c>
      <c r="BI81" s="8" t="s">
        <v>71</v>
      </c>
      <c r="BJ81" s="8" t="s">
        <v>71</v>
      </c>
      <c r="BK81" s="8" t="s">
        <v>71</v>
      </c>
      <c r="BL81" s="8" t="s">
        <v>71</v>
      </c>
      <c r="BM81" s="8" t="s">
        <v>71</v>
      </c>
      <c r="BN81" s="8" t="s">
        <v>71</v>
      </c>
      <c r="BO81" s="8" t="s">
        <v>71</v>
      </c>
      <c r="BP81" s="8" t="s">
        <v>71</v>
      </c>
      <c r="BQ81" s="8" t="s">
        <v>408</v>
      </c>
      <c r="BR81" s="8" t="s">
        <v>71</v>
      </c>
      <c r="BS81" s="8">
        <v>1802</v>
      </c>
      <c r="BT81" s="8" t="s">
        <v>100</v>
      </c>
      <c r="BU81" s="8" t="s">
        <v>409</v>
      </c>
      <c r="BV81" s="8" t="s">
        <v>71</v>
      </c>
      <c r="BW81" s="8" t="s">
        <v>123</v>
      </c>
    </row>
    <row r="82" spans="1:75" x14ac:dyDescent="0.25">
      <c r="A82" s="4">
        <f t="shared" si="7"/>
        <v>44652</v>
      </c>
      <c r="B82" s="5">
        <f t="shared" si="8"/>
        <v>0.66666666666666663</v>
      </c>
      <c r="C82" s="6">
        <f t="shared" si="9"/>
        <v>0.67152777777777783</v>
      </c>
      <c r="D82" s="7">
        <f t="shared" si="10"/>
        <v>5.7870370073942468E-4</v>
      </c>
      <c r="E82" s="6" t="str">
        <f t="shared" si="11"/>
        <v>ANA</v>
      </c>
      <c r="F82" s="6" t="str">
        <f t="shared" si="12"/>
        <v>sex</v>
      </c>
      <c r="G82" s="6" t="str">
        <f t="shared" si="13"/>
        <v>14</v>
      </c>
      <c r="H82" s="6" t="str">
        <f>IFERROR(VLOOKUP($G82,DDD!$B:$D,3,0),"-")</f>
        <v>SP</v>
      </c>
      <c r="I82" s="6" t="str">
        <f>IFERROR(VLOOKUP($H82,DDD!$I:$K,3,0),"-")</f>
        <v>Sudeste</v>
      </c>
      <c r="J82">
        <v>7811192</v>
      </c>
      <c r="K82">
        <v>25386626</v>
      </c>
      <c r="L82" s="14">
        <v>44652.671759259261</v>
      </c>
      <c r="M82" s="14">
        <v>44652.672337962962</v>
      </c>
      <c r="N82" t="s">
        <v>3133</v>
      </c>
      <c r="O82" t="s">
        <v>64</v>
      </c>
      <c r="P82">
        <v>17281</v>
      </c>
      <c r="Q82" t="s">
        <v>65</v>
      </c>
      <c r="R82" t="s">
        <v>136</v>
      </c>
      <c r="S82" t="s">
        <v>273</v>
      </c>
      <c r="T82" t="s">
        <v>136</v>
      </c>
      <c r="U82" t="s">
        <v>273</v>
      </c>
      <c r="X82">
        <v>14997945293</v>
      </c>
      <c r="Y82">
        <v>14997945293</v>
      </c>
      <c r="Z82" s="14">
        <v>44652.693055555559</v>
      </c>
      <c r="AA82" t="s">
        <v>520</v>
      </c>
      <c r="AB82" s="15">
        <v>1648840017998200</v>
      </c>
      <c r="AC82" t="s">
        <v>68</v>
      </c>
      <c r="AD82">
        <v>10738</v>
      </c>
      <c r="AE82" t="s">
        <v>69</v>
      </c>
      <c r="AF82" t="s">
        <v>70</v>
      </c>
      <c r="AM82" t="s">
        <v>1885</v>
      </c>
      <c r="AN82">
        <v>42893427871</v>
      </c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 t="s">
        <v>71</v>
      </c>
      <c r="BH82" s="8" t="s">
        <v>71</v>
      </c>
      <c r="BI82" s="8" t="s">
        <v>71</v>
      </c>
      <c r="BJ82" s="8" t="s">
        <v>71</v>
      </c>
      <c r="BK82" s="8" t="s">
        <v>71</v>
      </c>
      <c r="BL82" s="8" t="s">
        <v>71</v>
      </c>
      <c r="BM82" s="8" t="s">
        <v>71</v>
      </c>
      <c r="BN82" s="8" t="s">
        <v>71</v>
      </c>
      <c r="BO82" s="8" t="s">
        <v>71</v>
      </c>
      <c r="BP82" s="8" t="s">
        <v>71</v>
      </c>
      <c r="BQ82" s="8" t="s">
        <v>411</v>
      </c>
      <c r="BR82" s="8" t="s">
        <v>71</v>
      </c>
      <c r="BS82" s="9">
        <v>2109</v>
      </c>
      <c r="BT82" s="8" t="s">
        <v>82</v>
      </c>
      <c r="BU82" s="8" t="s">
        <v>365</v>
      </c>
      <c r="BV82" s="8" t="s">
        <v>71</v>
      </c>
      <c r="BW82" s="8" t="s">
        <v>127</v>
      </c>
    </row>
    <row r="83" spans="1:75" x14ac:dyDescent="0.25">
      <c r="A83" s="4">
        <f t="shared" si="7"/>
        <v>44652</v>
      </c>
      <c r="B83" s="5">
        <f t="shared" si="8"/>
        <v>0.66666666666666663</v>
      </c>
      <c r="C83" s="6">
        <f t="shared" si="9"/>
        <v>0.67222222222222217</v>
      </c>
      <c r="D83" s="7">
        <f t="shared" si="10"/>
        <v>7.8703703693463467E-3</v>
      </c>
      <c r="E83" s="6" t="str">
        <f t="shared" si="11"/>
        <v>SILVIO</v>
      </c>
      <c r="F83" s="6" t="str">
        <f t="shared" si="12"/>
        <v>sex</v>
      </c>
      <c r="G83" s="6" t="str">
        <f t="shared" si="13"/>
        <v>11</v>
      </c>
      <c r="H83" s="6" t="str">
        <f>IFERROR(VLOOKUP($G83,DDD!$B:$D,3,0),"-")</f>
        <v>SP</v>
      </c>
      <c r="I83" s="6" t="str">
        <f>IFERROR(VLOOKUP($H83,DDD!$I:$K,3,0),"-")</f>
        <v>Sudeste</v>
      </c>
      <c r="J83">
        <v>7811267</v>
      </c>
      <c r="K83">
        <v>25386728</v>
      </c>
      <c r="L83" s="14">
        <v>44652.672314814816</v>
      </c>
      <c r="M83" s="14">
        <v>44652.680185185185</v>
      </c>
      <c r="N83" t="s">
        <v>3133</v>
      </c>
      <c r="O83" t="s">
        <v>84</v>
      </c>
      <c r="P83">
        <v>17286</v>
      </c>
      <c r="Q83" t="s">
        <v>65</v>
      </c>
      <c r="R83" t="s">
        <v>85</v>
      </c>
      <c r="S83" t="s">
        <v>86</v>
      </c>
      <c r="T83" t="s">
        <v>85</v>
      </c>
      <c r="U83" t="s">
        <v>86</v>
      </c>
      <c r="X83">
        <v>11978420049</v>
      </c>
      <c r="AA83" t="s">
        <v>520</v>
      </c>
      <c r="AB83" s="15">
        <v>1648840033998590</v>
      </c>
      <c r="AC83" t="s">
        <v>68</v>
      </c>
      <c r="AD83">
        <v>10738</v>
      </c>
      <c r="AE83" t="s">
        <v>69</v>
      </c>
      <c r="AF83" t="s">
        <v>70</v>
      </c>
      <c r="AM83" t="s">
        <v>554</v>
      </c>
      <c r="AN83">
        <v>50874813883</v>
      </c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 t="s">
        <v>71</v>
      </c>
      <c r="BH83" s="8" t="s">
        <v>71</v>
      </c>
      <c r="BI83" s="8" t="s">
        <v>71</v>
      </c>
      <c r="BJ83" s="8" t="s">
        <v>71</v>
      </c>
      <c r="BK83" s="8" t="s">
        <v>71</v>
      </c>
      <c r="BL83" s="8" t="s">
        <v>71</v>
      </c>
      <c r="BM83" s="8" t="s">
        <v>71</v>
      </c>
      <c r="BN83" s="8" t="s">
        <v>71</v>
      </c>
      <c r="BO83" s="8" t="s">
        <v>71</v>
      </c>
      <c r="BP83" s="8" t="s">
        <v>71</v>
      </c>
      <c r="BQ83" s="8" t="s">
        <v>413</v>
      </c>
      <c r="BR83" s="8" t="s">
        <v>71</v>
      </c>
      <c r="BS83" s="9">
        <v>1470</v>
      </c>
      <c r="BT83" s="8" t="s">
        <v>348</v>
      </c>
      <c r="BU83" s="8" t="s">
        <v>414</v>
      </c>
      <c r="BV83" s="8" t="s">
        <v>71</v>
      </c>
      <c r="BW83" s="8" t="s">
        <v>303</v>
      </c>
    </row>
    <row r="84" spans="1:75" x14ac:dyDescent="0.25">
      <c r="A84" s="4">
        <f t="shared" si="7"/>
        <v>44652</v>
      </c>
      <c r="B84" s="5">
        <f t="shared" si="8"/>
        <v>0.66666666666666663</v>
      </c>
      <c r="C84" s="6">
        <f t="shared" si="9"/>
        <v>0.68541666666666667</v>
      </c>
      <c r="D84" s="7">
        <f t="shared" si="10"/>
        <v>1.8055555556202307E-3</v>
      </c>
      <c r="E84" s="6" t="str">
        <f t="shared" si="11"/>
        <v>ANA</v>
      </c>
      <c r="F84" s="6" t="str">
        <f t="shared" si="12"/>
        <v>sex</v>
      </c>
      <c r="G84" s="6" t="str">
        <f t="shared" si="13"/>
        <v>16</v>
      </c>
      <c r="H84" s="6" t="str">
        <f>IFERROR(VLOOKUP($G84,DDD!$B:$D,3,0),"-")</f>
        <v>SP</v>
      </c>
      <c r="I84" s="6" t="str">
        <f>IFERROR(VLOOKUP($H84,DDD!$I:$K,3,0),"-")</f>
        <v>Sudeste</v>
      </c>
      <c r="J84">
        <v>7813113</v>
      </c>
      <c r="K84">
        <v>25386667</v>
      </c>
      <c r="L84" s="14">
        <v>44652.68546296296</v>
      </c>
      <c r="M84" s="14">
        <v>44652.687268518515</v>
      </c>
      <c r="N84" t="s">
        <v>3133</v>
      </c>
      <c r="O84" t="s">
        <v>64</v>
      </c>
      <c r="P84">
        <v>17281</v>
      </c>
      <c r="Q84" t="s">
        <v>65</v>
      </c>
      <c r="R84" t="s">
        <v>85</v>
      </c>
      <c r="S84" t="s">
        <v>86</v>
      </c>
      <c r="T84" t="s">
        <v>85</v>
      </c>
      <c r="U84" t="s">
        <v>86</v>
      </c>
      <c r="X84">
        <v>16994472589</v>
      </c>
      <c r="AA84" t="s">
        <v>520</v>
      </c>
      <c r="AB84" s="15">
        <v>1.64884101210224E+16</v>
      </c>
      <c r="AC84" t="s">
        <v>68</v>
      </c>
      <c r="AD84">
        <v>10738</v>
      </c>
      <c r="AE84" t="s">
        <v>69</v>
      </c>
      <c r="AF84" t="s">
        <v>70</v>
      </c>
      <c r="AM84" t="s">
        <v>1886</v>
      </c>
      <c r="AN84">
        <v>46016056871</v>
      </c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 t="s">
        <v>71</v>
      </c>
      <c r="BH84" s="8" t="s">
        <v>71</v>
      </c>
      <c r="BI84" s="8" t="s">
        <v>71</v>
      </c>
      <c r="BJ84" s="8" t="s">
        <v>71</v>
      </c>
      <c r="BK84" s="8" t="s">
        <v>71</v>
      </c>
      <c r="BL84" s="8" t="s">
        <v>71</v>
      </c>
      <c r="BM84" s="8" t="s">
        <v>71</v>
      </c>
      <c r="BN84" s="8" t="s">
        <v>71</v>
      </c>
      <c r="BO84" s="8" t="s">
        <v>71</v>
      </c>
      <c r="BP84" s="8" t="s">
        <v>71</v>
      </c>
      <c r="BQ84" s="8" t="s">
        <v>418</v>
      </c>
      <c r="BR84" s="8" t="s">
        <v>71</v>
      </c>
      <c r="BS84" s="8">
        <v>2437</v>
      </c>
      <c r="BT84" s="8" t="s">
        <v>82</v>
      </c>
      <c r="BU84" s="8" t="s">
        <v>419</v>
      </c>
      <c r="BV84" s="8" t="s">
        <v>71</v>
      </c>
      <c r="BW84" s="8"/>
    </row>
    <row r="85" spans="1:75" x14ac:dyDescent="0.25">
      <c r="A85" s="4">
        <f t="shared" si="7"/>
        <v>44652</v>
      </c>
      <c r="B85" s="5">
        <f t="shared" si="8"/>
        <v>0.66666666666666663</v>
      </c>
      <c r="C85" s="6">
        <f t="shared" si="9"/>
        <v>0.68680555555555556</v>
      </c>
      <c r="D85" s="7">
        <f t="shared" si="10"/>
        <v>7.9861110862111673E-4</v>
      </c>
      <c r="E85" s="6" t="str">
        <f t="shared" si="11"/>
        <v>ANA</v>
      </c>
      <c r="F85" s="6" t="str">
        <f t="shared" si="12"/>
        <v>sex</v>
      </c>
      <c r="G85" s="6" t="str">
        <f t="shared" si="13"/>
        <v>13</v>
      </c>
      <c r="H85" s="6" t="str">
        <f>IFERROR(VLOOKUP($G85,DDD!$B:$D,3,0),"-")</f>
        <v>SP</v>
      </c>
      <c r="I85" s="6" t="str">
        <f>IFERROR(VLOOKUP($H85,DDD!$I:$K,3,0),"-")</f>
        <v>Sudeste</v>
      </c>
      <c r="J85">
        <v>7813380</v>
      </c>
      <c r="K85">
        <v>24227837</v>
      </c>
      <c r="L85" s="14">
        <v>44652.687280092592</v>
      </c>
      <c r="M85" s="14">
        <v>44652.688078703701</v>
      </c>
      <c r="N85" t="s">
        <v>3133</v>
      </c>
      <c r="O85" t="s">
        <v>64</v>
      </c>
      <c r="P85">
        <v>17281</v>
      </c>
      <c r="Q85" t="s">
        <v>65</v>
      </c>
      <c r="R85" t="s">
        <v>85</v>
      </c>
      <c r="S85" t="s">
        <v>86</v>
      </c>
      <c r="T85" t="s">
        <v>85</v>
      </c>
      <c r="U85" t="s">
        <v>86</v>
      </c>
      <c r="X85">
        <v>13981336157</v>
      </c>
      <c r="AA85" t="s">
        <v>194</v>
      </c>
      <c r="AB85" s="15">
        <v>1.64884123210312E+16</v>
      </c>
      <c r="AC85" t="s">
        <v>68</v>
      </c>
      <c r="AD85">
        <v>10738</v>
      </c>
      <c r="AE85" t="s">
        <v>69</v>
      </c>
      <c r="AF85" t="s">
        <v>70</v>
      </c>
      <c r="AM85" t="s">
        <v>1887</v>
      </c>
      <c r="AN85">
        <v>9959975355</v>
      </c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 t="s">
        <v>71</v>
      </c>
      <c r="BH85" s="8" t="s">
        <v>71</v>
      </c>
      <c r="BI85" s="8" t="s">
        <v>71</v>
      </c>
      <c r="BJ85" s="8" t="s">
        <v>71</v>
      </c>
      <c r="BK85" s="8" t="s">
        <v>71</v>
      </c>
      <c r="BL85" s="8" t="s">
        <v>71</v>
      </c>
      <c r="BM85" s="8" t="s">
        <v>71</v>
      </c>
      <c r="BN85" s="8" t="s">
        <v>71</v>
      </c>
      <c r="BO85" s="8" t="s">
        <v>71</v>
      </c>
      <c r="BP85" s="8" t="s">
        <v>71</v>
      </c>
      <c r="BQ85" s="8" t="s">
        <v>425</v>
      </c>
      <c r="BR85" s="8" t="s">
        <v>71</v>
      </c>
      <c r="BS85" s="8">
        <v>13861</v>
      </c>
      <c r="BT85" s="8" t="s">
        <v>187</v>
      </c>
      <c r="BU85" s="8" t="s">
        <v>426</v>
      </c>
      <c r="BV85" s="8" t="s">
        <v>71</v>
      </c>
      <c r="BW85" s="8"/>
    </row>
    <row r="86" spans="1:75" x14ac:dyDescent="0.25">
      <c r="A86" s="4">
        <f t="shared" si="7"/>
        <v>44652</v>
      </c>
      <c r="B86" s="5">
        <f t="shared" si="8"/>
        <v>0.66666666666666663</v>
      </c>
      <c r="C86" s="6">
        <f t="shared" si="9"/>
        <v>0.68611111111111101</v>
      </c>
      <c r="D86" s="7">
        <f t="shared" si="10"/>
        <v>9.6064814715646207E-4</v>
      </c>
      <c r="E86" s="6" t="str">
        <f t="shared" si="11"/>
        <v>SILVIO</v>
      </c>
      <c r="F86" s="6" t="str">
        <f t="shared" si="12"/>
        <v>sex</v>
      </c>
      <c r="G86" s="6" t="str">
        <f t="shared" si="13"/>
        <v>51</v>
      </c>
      <c r="H86" s="6" t="str">
        <f>IFERROR(VLOOKUP($G86,DDD!$B:$D,3,0),"-")</f>
        <v>RS</v>
      </c>
      <c r="I86" s="6" t="str">
        <f>IFERROR(VLOOKUP($H86,DDD!$I:$K,3,0),"-")</f>
        <v>Sul</v>
      </c>
      <c r="J86">
        <v>7813279</v>
      </c>
      <c r="K86">
        <v>24227852</v>
      </c>
      <c r="L86" s="14">
        <v>44652.686562499999</v>
      </c>
      <c r="M86" s="14">
        <v>44652.687523148146</v>
      </c>
      <c r="N86" t="s">
        <v>3133</v>
      </c>
      <c r="O86" t="s">
        <v>84</v>
      </c>
      <c r="P86">
        <v>17286</v>
      </c>
      <c r="Q86" t="s">
        <v>65</v>
      </c>
      <c r="R86" t="s">
        <v>136</v>
      </c>
      <c r="S86" t="s">
        <v>420</v>
      </c>
      <c r="T86" t="s">
        <v>136</v>
      </c>
      <c r="U86" t="s">
        <v>420</v>
      </c>
      <c r="X86">
        <v>51997768986</v>
      </c>
      <c r="Y86">
        <v>51997768986</v>
      </c>
      <c r="Z86" s="14">
        <v>44652.707638888889</v>
      </c>
      <c r="AA86" t="s">
        <v>194</v>
      </c>
      <c r="AB86" s="15">
        <v>1.64884125110324E+16</v>
      </c>
      <c r="AC86" t="s">
        <v>68</v>
      </c>
      <c r="AD86">
        <v>10738</v>
      </c>
      <c r="AE86" t="s">
        <v>69</v>
      </c>
      <c r="AF86" t="s">
        <v>70</v>
      </c>
      <c r="AM86" t="s">
        <v>1888</v>
      </c>
      <c r="AN86">
        <v>1115131036</v>
      </c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 t="s">
        <v>71</v>
      </c>
      <c r="BH86" s="8" t="s">
        <v>71</v>
      </c>
      <c r="BI86" s="8" t="s">
        <v>71</v>
      </c>
      <c r="BJ86" s="8" t="s">
        <v>71</v>
      </c>
      <c r="BK86" s="8" t="s">
        <v>71</v>
      </c>
      <c r="BL86" s="8" t="s">
        <v>71</v>
      </c>
      <c r="BM86" s="8" t="s">
        <v>71</v>
      </c>
      <c r="BN86" s="8" t="s">
        <v>71</v>
      </c>
      <c r="BO86" s="8" t="s">
        <v>71</v>
      </c>
      <c r="BP86" s="8" t="s">
        <v>71</v>
      </c>
      <c r="BQ86" s="8" t="s">
        <v>428</v>
      </c>
      <c r="BR86" s="8" t="s">
        <v>71</v>
      </c>
      <c r="BS86" s="8">
        <v>1579</v>
      </c>
      <c r="BT86" s="8" t="s">
        <v>320</v>
      </c>
      <c r="BU86" s="8" t="s">
        <v>429</v>
      </c>
      <c r="BV86" s="8" t="s">
        <v>71</v>
      </c>
      <c r="BW86" s="8"/>
    </row>
    <row r="87" spans="1:75" x14ac:dyDescent="0.25">
      <c r="A87" s="4">
        <f t="shared" si="7"/>
        <v>44652</v>
      </c>
      <c r="B87" s="5">
        <f t="shared" si="8"/>
        <v>0.6875</v>
      </c>
      <c r="C87" s="6">
        <f t="shared" si="9"/>
        <v>0.69513888888888886</v>
      </c>
      <c r="D87" s="7">
        <f t="shared" si="10"/>
        <v>2.1643518484779634E-3</v>
      </c>
      <c r="E87" s="6" t="str">
        <f t="shared" si="11"/>
        <v>SILVIO</v>
      </c>
      <c r="F87" s="6" t="str">
        <f t="shared" si="12"/>
        <v>sex</v>
      </c>
      <c r="G87" s="6" t="str">
        <f t="shared" si="13"/>
        <v>11</v>
      </c>
      <c r="H87" s="6" t="str">
        <f>IFERROR(VLOOKUP($G87,DDD!$B:$D,3,0),"-")</f>
        <v>SP</v>
      </c>
      <c r="I87" s="6" t="str">
        <f>IFERROR(VLOOKUP($H87,DDD!$I:$K,3,0),"-")</f>
        <v>Sudeste</v>
      </c>
      <c r="J87">
        <v>7814490</v>
      </c>
      <c r="K87">
        <v>24227974</v>
      </c>
      <c r="L87" s="14">
        <v>44652.695439814815</v>
      </c>
      <c r="M87" s="14">
        <v>44652.697604166664</v>
      </c>
      <c r="N87" t="s">
        <v>3133</v>
      </c>
      <c r="O87" t="s">
        <v>84</v>
      </c>
      <c r="P87">
        <v>17286</v>
      </c>
      <c r="Q87" t="s">
        <v>65</v>
      </c>
      <c r="R87" t="s">
        <v>136</v>
      </c>
      <c r="S87" t="s">
        <v>137</v>
      </c>
      <c r="T87" t="s">
        <v>136</v>
      </c>
      <c r="U87" t="s">
        <v>137</v>
      </c>
      <c r="X87">
        <v>11945557730</v>
      </c>
      <c r="Y87">
        <v>11945557730</v>
      </c>
      <c r="Z87" s="14">
        <v>44662.718055555553</v>
      </c>
      <c r="AA87" t="s">
        <v>194</v>
      </c>
      <c r="AB87" s="15">
        <v>1.64884206810762E+16</v>
      </c>
      <c r="AC87" t="s">
        <v>68</v>
      </c>
      <c r="AD87">
        <v>10738</v>
      </c>
      <c r="AE87" t="s">
        <v>69</v>
      </c>
      <c r="AF87" t="s">
        <v>70</v>
      </c>
      <c r="AM87" t="s">
        <v>1889</v>
      </c>
      <c r="AN87">
        <v>47736791821</v>
      </c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 t="s">
        <v>71</v>
      </c>
      <c r="BH87" s="8" t="s">
        <v>71</v>
      </c>
      <c r="BI87" s="8" t="s">
        <v>71</v>
      </c>
      <c r="BJ87" s="8" t="s">
        <v>71</v>
      </c>
      <c r="BK87" s="8" t="s">
        <v>71</v>
      </c>
      <c r="BL87" s="8" t="s">
        <v>71</v>
      </c>
      <c r="BM87" s="8" t="s">
        <v>71</v>
      </c>
      <c r="BN87" s="8" t="s">
        <v>71</v>
      </c>
      <c r="BO87" s="8" t="s">
        <v>71</v>
      </c>
      <c r="BP87" s="8" t="s">
        <v>71</v>
      </c>
      <c r="BQ87" s="8" t="s">
        <v>431</v>
      </c>
      <c r="BR87" s="8" t="s">
        <v>71</v>
      </c>
      <c r="BS87" s="9">
        <v>10003</v>
      </c>
      <c r="BT87" s="8" t="s">
        <v>432</v>
      </c>
      <c r="BU87" s="8" t="s">
        <v>433</v>
      </c>
      <c r="BV87" s="8" t="s">
        <v>71</v>
      </c>
      <c r="BW87" s="8" t="s">
        <v>127</v>
      </c>
    </row>
    <row r="88" spans="1:75" x14ac:dyDescent="0.25">
      <c r="A88" s="4">
        <f t="shared" si="7"/>
        <v>44652</v>
      </c>
      <c r="B88" s="5">
        <f t="shared" si="8"/>
        <v>0.6875</v>
      </c>
      <c r="C88" s="6">
        <f t="shared" si="9"/>
        <v>0.6958333333333333</v>
      </c>
      <c r="D88" s="7">
        <f t="shared" si="10"/>
        <v>2.8819444414693862E-3</v>
      </c>
      <c r="E88" s="6" t="str">
        <f t="shared" si="11"/>
        <v>ANA</v>
      </c>
      <c r="F88" s="6" t="str">
        <f t="shared" si="12"/>
        <v>sex</v>
      </c>
      <c r="G88" s="6" t="str">
        <f t="shared" si="13"/>
        <v>14</v>
      </c>
      <c r="H88" s="6" t="str">
        <f>IFERROR(VLOOKUP($G88,DDD!$B:$D,3,0),"-")</f>
        <v>SP</v>
      </c>
      <c r="I88" s="6" t="str">
        <f>IFERROR(VLOOKUP($H88,DDD!$I:$K,3,0),"-")</f>
        <v>Sudeste</v>
      </c>
      <c r="J88">
        <v>7814573</v>
      </c>
      <c r="K88">
        <v>24228047</v>
      </c>
      <c r="L88" s="14">
        <v>44652.696122685185</v>
      </c>
      <c r="M88" s="14">
        <v>44652.699004629627</v>
      </c>
      <c r="N88" t="s">
        <v>3133</v>
      </c>
      <c r="O88" t="s">
        <v>64</v>
      </c>
      <c r="P88">
        <v>17281</v>
      </c>
      <c r="Q88" t="s">
        <v>65</v>
      </c>
      <c r="R88" t="s">
        <v>85</v>
      </c>
      <c r="S88" t="s">
        <v>86</v>
      </c>
      <c r="T88" t="s">
        <v>85</v>
      </c>
      <c r="U88" t="s">
        <v>86</v>
      </c>
      <c r="X88">
        <v>14988377663</v>
      </c>
      <c r="AA88" t="s">
        <v>194</v>
      </c>
      <c r="AB88" s="15">
        <v>1.64884211110797E+16</v>
      </c>
      <c r="AC88" t="s">
        <v>68</v>
      </c>
      <c r="AD88">
        <v>10738</v>
      </c>
      <c r="AE88" t="s">
        <v>69</v>
      </c>
      <c r="AF88" t="s">
        <v>70</v>
      </c>
      <c r="AM88" t="s">
        <v>1890</v>
      </c>
      <c r="AN88">
        <v>51244787809</v>
      </c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 t="s">
        <v>71</v>
      </c>
      <c r="BH88" s="8" t="s">
        <v>71</v>
      </c>
      <c r="BI88" s="8" t="s">
        <v>71</v>
      </c>
      <c r="BJ88" s="8" t="s">
        <v>71</v>
      </c>
      <c r="BK88" s="8" t="s">
        <v>71</v>
      </c>
      <c r="BL88" s="8" t="s">
        <v>71</v>
      </c>
      <c r="BM88" s="8" t="s">
        <v>71</v>
      </c>
      <c r="BN88" s="8" t="s">
        <v>71</v>
      </c>
      <c r="BO88" s="8" t="s">
        <v>71</v>
      </c>
      <c r="BP88" s="8" t="s">
        <v>71</v>
      </c>
      <c r="BQ88" s="8" t="s">
        <v>435</v>
      </c>
      <c r="BR88" s="8" t="s">
        <v>71</v>
      </c>
      <c r="BS88" s="8">
        <v>1209</v>
      </c>
      <c r="BT88" s="8" t="s">
        <v>90</v>
      </c>
      <c r="BU88" s="8" t="s">
        <v>436</v>
      </c>
      <c r="BV88" s="8" t="s">
        <v>71</v>
      </c>
      <c r="BW88" s="8" t="s">
        <v>437</v>
      </c>
    </row>
    <row r="89" spans="1:75" x14ac:dyDescent="0.25">
      <c r="A89" s="4">
        <f t="shared" si="7"/>
        <v>44652</v>
      </c>
      <c r="B89" s="5">
        <f t="shared" si="8"/>
        <v>0.6875</v>
      </c>
      <c r="C89" s="6">
        <f t="shared" si="9"/>
        <v>0.70138888888888884</v>
      </c>
      <c r="D89" s="7">
        <f t="shared" si="10"/>
        <v>4.1087962963501923E-3</v>
      </c>
      <c r="E89" s="6" t="str">
        <f t="shared" si="11"/>
        <v>ANA</v>
      </c>
      <c r="F89" s="6" t="str">
        <f t="shared" si="12"/>
        <v>sex</v>
      </c>
      <c r="G89" s="6" t="str">
        <f t="shared" si="13"/>
        <v>12</v>
      </c>
      <c r="H89" s="6" t="str">
        <f>IFERROR(VLOOKUP($G89,DDD!$B:$D,3,0),"-")</f>
        <v>SP</v>
      </c>
      <c r="I89" s="6" t="str">
        <f>IFERROR(VLOOKUP($H89,DDD!$I:$K,3,0),"-")</f>
        <v>Sudeste</v>
      </c>
      <c r="J89">
        <v>7815273</v>
      </c>
      <c r="K89">
        <v>24165804</v>
      </c>
      <c r="L89" s="14">
        <v>44652.701608796298</v>
      </c>
      <c r="M89" s="14">
        <v>44652.705717592595</v>
      </c>
      <c r="N89" t="s">
        <v>3133</v>
      </c>
      <c r="O89" t="s">
        <v>64</v>
      </c>
      <c r="P89">
        <v>17281</v>
      </c>
      <c r="Q89" t="s">
        <v>65</v>
      </c>
      <c r="R89" t="s">
        <v>85</v>
      </c>
      <c r="S89" t="s">
        <v>86</v>
      </c>
      <c r="T89" t="s">
        <v>85</v>
      </c>
      <c r="U89" t="s">
        <v>86</v>
      </c>
      <c r="X89">
        <v>12996200296</v>
      </c>
      <c r="AA89" t="s">
        <v>142</v>
      </c>
      <c r="AB89" s="15">
        <v>1.64884259711072E+16</v>
      </c>
      <c r="AC89" t="s">
        <v>68</v>
      </c>
      <c r="AD89">
        <v>10738</v>
      </c>
      <c r="AE89" t="s">
        <v>69</v>
      </c>
      <c r="AF89" t="s">
        <v>70</v>
      </c>
      <c r="AM89" t="s">
        <v>1891</v>
      </c>
      <c r="AN89">
        <v>32624616870</v>
      </c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 t="s">
        <v>71</v>
      </c>
      <c r="BH89" s="8" t="s">
        <v>71</v>
      </c>
      <c r="BI89" s="8" t="s">
        <v>71</v>
      </c>
      <c r="BJ89" s="8" t="s">
        <v>71</v>
      </c>
      <c r="BK89" s="8" t="s">
        <v>71</v>
      </c>
      <c r="BL89" s="8" t="s">
        <v>71</v>
      </c>
      <c r="BM89" s="8" t="s">
        <v>71</v>
      </c>
      <c r="BN89" s="8" t="s">
        <v>71</v>
      </c>
      <c r="BO89" s="8" t="s">
        <v>71</v>
      </c>
      <c r="BP89" s="8" t="s">
        <v>71</v>
      </c>
      <c r="BQ89" s="8" t="s">
        <v>439</v>
      </c>
      <c r="BR89" s="8" t="s">
        <v>71</v>
      </c>
      <c r="BS89" s="9">
        <v>7179</v>
      </c>
      <c r="BT89" s="8" t="s">
        <v>82</v>
      </c>
      <c r="BU89" s="8" t="s">
        <v>440</v>
      </c>
      <c r="BV89" s="8" t="s">
        <v>71</v>
      </c>
      <c r="BW89" s="8" t="s">
        <v>441</v>
      </c>
    </row>
    <row r="90" spans="1:75" x14ac:dyDescent="0.25">
      <c r="A90" s="4">
        <f t="shared" si="7"/>
        <v>44652</v>
      </c>
      <c r="B90" s="5">
        <f t="shared" si="8"/>
        <v>0.70833333333333337</v>
      </c>
      <c r="C90" s="6">
        <f t="shared" si="9"/>
        <v>0.70833333333333337</v>
      </c>
      <c r="D90" s="7">
        <f t="shared" si="10"/>
        <v>2.8935185182490386E-3</v>
      </c>
      <c r="E90" s="6" t="str">
        <f t="shared" si="11"/>
        <v>SILVIO</v>
      </c>
      <c r="F90" s="6" t="str">
        <f t="shared" si="12"/>
        <v>sex</v>
      </c>
      <c r="G90" s="6" t="str">
        <f t="shared" si="13"/>
        <v>51</v>
      </c>
      <c r="H90" s="6" t="str">
        <f>IFERROR(VLOOKUP($G90,DDD!$B:$D,3,0),"-")</f>
        <v>RS</v>
      </c>
      <c r="I90" s="6" t="str">
        <f>IFERROR(VLOOKUP($H90,DDD!$I:$K,3,0),"-")</f>
        <v>Sul</v>
      </c>
      <c r="J90">
        <v>7816080</v>
      </c>
      <c r="K90">
        <v>24072762</v>
      </c>
      <c r="L90" s="14">
        <v>44652.708333333336</v>
      </c>
      <c r="M90" s="14">
        <v>44652.711226851854</v>
      </c>
      <c r="N90" t="s">
        <v>3133</v>
      </c>
      <c r="O90" t="s">
        <v>84</v>
      </c>
      <c r="P90">
        <v>17286</v>
      </c>
      <c r="Q90" t="s">
        <v>65</v>
      </c>
      <c r="R90" t="s">
        <v>136</v>
      </c>
      <c r="S90" t="s">
        <v>137</v>
      </c>
      <c r="T90" t="s">
        <v>136</v>
      </c>
      <c r="U90" t="s">
        <v>137</v>
      </c>
      <c r="X90">
        <v>51997266585</v>
      </c>
      <c r="Y90">
        <v>51997266585</v>
      </c>
      <c r="Z90" s="14">
        <v>44655.731249999997</v>
      </c>
      <c r="AA90" t="s">
        <v>87</v>
      </c>
      <c r="AB90" s="15">
        <v>1.64884318311402E+16</v>
      </c>
      <c r="AC90" t="s">
        <v>68</v>
      </c>
      <c r="AD90">
        <v>10738</v>
      </c>
      <c r="AE90" t="s">
        <v>69</v>
      </c>
      <c r="AF90" t="s">
        <v>70</v>
      </c>
      <c r="AM90" t="s">
        <v>1892</v>
      </c>
      <c r="AN90">
        <v>84759232087</v>
      </c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 t="s">
        <v>71</v>
      </c>
      <c r="BH90" s="8" t="s">
        <v>71</v>
      </c>
      <c r="BI90" s="8" t="s">
        <v>71</v>
      </c>
      <c r="BJ90" s="8" t="s">
        <v>71</v>
      </c>
      <c r="BK90" s="8" t="s">
        <v>71</v>
      </c>
      <c r="BL90" s="8" t="s">
        <v>71</v>
      </c>
      <c r="BM90" s="8" t="s">
        <v>71</v>
      </c>
      <c r="BN90" s="8" t="s">
        <v>71</v>
      </c>
      <c r="BO90" s="8" t="s">
        <v>71</v>
      </c>
      <c r="BP90" s="8" t="s">
        <v>71</v>
      </c>
      <c r="BQ90" s="8" t="s">
        <v>444</v>
      </c>
      <c r="BR90" s="8" t="s">
        <v>71</v>
      </c>
      <c r="BS90" s="8">
        <v>7164</v>
      </c>
      <c r="BT90" s="8" t="s">
        <v>100</v>
      </c>
      <c r="BU90" s="8" t="s">
        <v>445</v>
      </c>
      <c r="BV90" s="8" t="s">
        <v>71</v>
      </c>
      <c r="BW90" s="8" t="s">
        <v>193</v>
      </c>
    </row>
    <row r="91" spans="1:75" x14ac:dyDescent="0.25">
      <c r="A91" s="4">
        <f t="shared" si="7"/>
        <v>44652</v>
      </c>
      <c r="B91" s="5">
        <f t="shared" si="8"/>
        <v>0.70833333333333337</v>
      </c>
      <c r="C91" s="6">
        <f t="shared" si="9"/>
        <v>0.71319444444444446</v>
      </c>
      <c r="D91" s="7">
        <f t="shared" si="10"/>
        <v>4.2824073898373172E-4</v>
      </c>
      <c r="E91" s="6" t="str">
        <f t="shared" si="11"/>
        <v>ANA</v>
      </c>
      <c r="F91" s="6" t="str">
        <f t="shared" si="12"/>
        <v>sex</v>
      </c>
      <c r="G91" s="6" t="str">
        <f t="shared" si="13"/>
        <v>48</v>
      </c>
      <c r="H91" s="6" t="str">
        <f>IFERROR(VLOOKUP($G91,DDD!$B:$D,3,0),"-")</f>
        <v>SC</v>
      </c>
      <c r="I91" s="6" t="str">
        <f>IFERROR(VLOOKUP($H91,DDD!$I:$K,3,0),"-")</f>
        <v>Sul</v>
      </c>
      <c r="J91">
        <v>7816457</v>
      </c>
      <c r="K91">
        <v>24073037</v>
      </c>
      <c r="L91" s="14">
        <v>44652.713379629633</v>
      </c>
      <c r="M91" s="14">
        <v>44652.713807870372</v>
      </c>
      <c r="N91" t="s">
        <v>3133</v>
      </c>
      <c r="O91" t="s">
        <v>64</v>
      </c>
      <c r="P91">
        <v>17281</v>
      </c>
      <c r="Q91" t="s">
        <v>65</v>
      </c>
      <c r="R91" t="s">
        <v>85</v>
      </c>
      <c r="S91" t="s">
        <v>86</v>
      </c>
      <c r="T91" t="s">
        <v>85</v>
      </c>
      <c r="U91" t="s">
        <v>86</v>
      </c>
      <c r="X91">
        <v>48988256783</v>
      </c>
      <c r="AA91" t="s">
        <v>87</v>
      </c>
      <c r="AB91" s="15">
        <v>1.64884348311557E+16</v>
      </c>
      <c r="AC91" t="s">
        <v>68</v>
      </c>
      <c r="AD91">
        <v>10738</v>
      </c>
      <c r="AE91" t="s">
        <v>69</v>
      </c>
      <c r="AF91" t="s">
        <v>70</v>
      </c>
      <c r="AM91" t="s">
        <v>1893</v>
      </c>
      <c r="AN91">
        <v>46935539803</v>
      </c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 t="s">
        <v>71</v>
      </c>
      <c r="BH91" s="8" t="s">
        <v>71</v>
      </c>
      <c r="BI91" s="8" t="s">
        <v>71</v>
      </c>
      <c r="BJ91" s="8" t="s">
        <v>71</v>
      </c>
      <c r="BK91" s="8" t="s">
        <v>71</v>
      </c>
      <c r="BL91" s="8" t="s">
        <v>71</v>
      </c>
      <c r="BM91" s="8" t="s">
        <v>71</v>
      </c>
      <c r="BN91" s="8" t="s">
        <v>71</v>
      </c>
      <c r="BO91" s="8" t="s">
        <v>71</v>
      </c>
      <c r="BP91" s="8" t="s">
        <v>71</v>
      </c>
      <c r="BQ91" s="8" t="s">
        <v>447</v>
      </c>
      <c r="BR91" s="8" t="s">
        <v>71</v>
      </c>
      <c r="BS91" s="9">
        <v>2281</v>
      </c>
      <c r="BT91" s="8" t="s">
        <v>72</v>
      </c>
      <c r="BU91" s="8" t="s">
        <v>448</v>
      </c>
      <c r="BV91" s="8" t="s">
        <v>71</v>
      </c>
      <c r="BW91" s="8" t="s">
        <v>97</v>
      </c>
    </row>
    <row r="92" spans="1:75" x14ac:dyDescent="0.25">
      <c r="A92" s="4">
        <f t="shared" si="7"/>
        <v>44652</v>
      </c>
      <c r="B92" s="5">
        <f t="shared" si="8"/>
        <v>0.70833333333333337</v>
      </c>
      <c r="C92" s="6">
        <f t="shared" si="9"/>
        <v>0.71388888888888891</v>
      </c>
      <c r="D92" s="7">
        <f t="shared" si="10"/>
        <v>4.5138888526707888E-4</v>
      </c>
      <c r="E92" s="6" t="str">
        <f t="shared" si="11"/>
        <v>ANA</v>
      </c>
      <c r="F92" s="6" t="str">
        <f t="shared" si="12"/>
        <v>sex</v>
      </c>
      <c r="G92" s="6" t="str">
        <f t="shared" si="13"/>
        <v>47</v>
      </c>
      <c r="H92" s="6" t="str">
        <f>IFERROR(VLOOKUP($G92,DDD!$B:$D,3,0),"-")</f>
        <v>SC</v>
      </c>
      <c r="I92" s="6" t="str">
        <f>IFERROR(VLOOKUP($H92,DDD!$I:$K,3,0),"-")</f>
        <v>Sul</v>
      </c>
      <c r="J92">
        <v>7816502</v>
      </c>
      <c r="K92">
        <v>24073171</v>
      </c>
      <c r="L92" s="14">
        <v>44652.713935185187</v>
      </c>
      <c r="M92" s="14">
        <v>44652.714386574073</v>
      </c>
      <c r="N92" t="s">
        <v>3133</v>
      </c>
      <c r="O92" t="s">
        <v>64</v>
      </c>
      <c r="P92">
        <v>17281</v>
      </c>
      <c r="Q92" t="s">
        <v>65</v>
      </c>
      <c r="R92" t="s">
        <v>136</v>
      </c>
      <c r="S92" t="s">
        <v>674</v>
      </c>
      <c r="T92" t="s">
        <v>136</v>
      </c>
      <c r="U92" t="s">
        <v>674</v>
      </c>
      <c r="X92">
        <v>47999756008</v>
      </c>
      <c r="Y92">
        <v>47999756008</v>
      </c>
      <c r="Z92" s="14">
        <v>44652.734722222223</v>
      </c>
      <c r="AA92" t="s">
        <v>87</v>
      </c>
      <c r="AB92" s="15">
        <v>1.64884365811654E+16</v>
      </c>
      <c r="AC92" t="s">
        <v>68</v>
      </c>
      <c r="AD92">
        <v>10738</v>
      </c>
      <c r="AE92" t="s">
        <v>69</v>
      </c>
      <c r="AF92" t="s">
        <v>70</v>
      </c>
      <c r="AM92" t="s">
        <v>1894</v>
      </c>
      <c r="AN92">
        <v>55104231968</v>
      </c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 t="s">
        <v>71</v>
      </c>
      <c r="BH92" s="8" t="s">
        <v>71</v>
      </c>
      <c r="BI92" s="8" t="s">
        <v>71</v>
      </c>
      <c r="BJ92" s="8" t="s">
        <v>71</v>
      </c>
      <c r="BK92" s="8" t="s">
        <v>71</v>
      </c>
      <c r="BL92" s="8" t="s">
        <v>71</v>
      </c>
      <c r="BM92" s="8" t="s">
        <v>71</v>
      </c>
      <c r="BN92" s="8" t="s">
        <v>71</v>
      </c>
      <c r="BO92" s="8" t="s">
        <v>71</v>
      </c>
      <c r="BP92" s="8" t="s">
        <v>71</v>
      </c>
      <c r="BQ92" s="8" t="s">
        <v>451</v>
      </c>
      <c r="BR92" s="8" t="s">
        <v>71</v>
      </c>
      <c r="BS92" s="9">
        <v>4798</v>
      </c>
      <c r="BT92" s="8" t="s">
        <v>182</v>
      </c>
      <c r="BU92" s="8" t="s">
        <v>183</v>
      </c>
      <c r="BV92" s="8" t="s">
        <v>71</v>
      </c>
      <c r="BW92" s="8" t="s">
        <v>452</v>
      </c>
    </row>
    <row r="93" spans="1:75" x14ac:dyDescent="0.25">
      <c r="A93" s="4">
        <f t="shared" si="7"/>
        <v>44652</v>
      </c>
      <c r="B93" s="5">
        <f t="shared" si="8"/>
        <v>0.70833333333333337</v>
      </c>
      <c r="C93" s="6">
        <f t="shared" si="9"/>
        <v>0.71458333333333324</v>
      </c>
      <c r="D93" s="7">
        <f t="shared" si="10"/>
        <v>5.1041666665696539E-3</v>
      </c>
      <c r="E93" s="6" t="str">
        <f t="shared" si="11"/>
        <v>SILVIO</v>
      </c>
      <c r="F93" s="6" t="str">
        <f t="shared" si="12"/>
        <v>sex</v>
      </c>
      <c r="G93" s="6" t="str">
        <f t="shared" si="13"/>
        <v>51</v>
      </c>
      <c r="H93" s="6" t="str">
        <f>IFERROR(VLOOKUP($G93,DDD!$B:$D,3,0),"-")</f>
        <v>RS</v>
      </c>
      <c r="I93" s="6" t="str">
        <f>IFERROR(VLOOKUP($H93,DDD!$I:$K,3,0),"-")</f>
        <v>Sul</v>
      </c>
      <c r="J93">
        <v>7816545</v>
      </c>
      <c r="K93">
        <v>23694281</v>
      </c>
      <c r="L93" s="14">
        <v>44652.714629629627</v>
      </c>
      <c r="M93" s="14">
        <v>44652.719733796293</v>
      </c>
      <c r="N93" t="s">
        <v>3133</v>
      </c>
      <c r="O93" t="s">
        <v>84</v>
      </c>
      <c r="P93">
        <v>17286</v>
      </c>
      <c r="Q93" t="s">
        <v>65</v>
      </c>
      <c r="R93" t="s">
        <v>85</v>
      </c>
      <c r="S93" t="s">
        <v>86</v>
      </c>
      <c r="T93" t="s">
        <v>85</v>
      </c>
      <c r="U93" t="s">
        <v>86</v>
      </c>
      <c r="X93">
        <v>51999644710</v>
      </c>
      <c r="AA93" t="s">
        <v>179</v>
      </c>
      <c r="AB93" s="15">
        <v>1.64884371411693E+16</v>
      </c>
      <c r="AC93" t="s">
        <v>68</v>
      </c>
      <c r="AD93">
        <v>10738</v>
      </c>
      <c r="AE93" t="s">
        <v>69</v>
      </c>
      <c r="AF93" t="s">
        <v>70</v>
      </c>
      <c r="AM93" t="s">
        <v>1895</v>
      </c>
      <c r="AN93">
        <v>13061941053</v>
      </c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 t="s">
        <v>71</v>
      </c>
      <c r="BH93" s="8" t="s">
        <v>71</v>
      </c>
      <c r="BI93" s="8" t="s">
        <v>71</v>
      </c>
      <c r="BJ93" s="8" t="s">
        <v>71</v>
      </c>
      <c r="BK93" s="8" t="s">
        <v>71</v>
      </c>
      <c r="BL93" s="8" t="s">
        <v>71</v>
      </c>
      <c r="BM93" s="8" t="s">
        <v>71</v>
      </c>
      <c r="BN93" s="8" t="s">
        <v>71</v>
      </c>
      <c r="BO93" s="8" t="s">
        <v>71</v>
      </c>
      <c r="BP93" s="8" t="s">
        <v>71</v>
      </c>
      <c r="BQ93" s="8" t="s">
        <v>454</v>
      </c>
      <c r="BR93" s="8" t="s">
        <v>71</v>
      </c>
      <c r="BS93" s="8">
        <v>1309</v>
      </c>
      <c r="BT93" s="8" t="s">
        <v>82</v>
      </c>
      <c r="BU93" s="8" t="s">
        <v>111</v>
      </c>
      <c r="BV93" s="8" t="s">
        <v>71</v>
      </c>
      <c r="BW93" s="8" t="s">
        <v>112</v>
      </c>
    </row>
    <row r="94" spans="1:75" x14ac:dyDescent="0.25">
      <c r="A94" s="4">
        <f t="shared" si="7"/>
        <v>44652</v>
      </c>
      <c r="B94" s="5">
        <f t="shared" si="8"/>
        <v>0.70833333333333337</v>
      </c>
      <c r="C94" s="6">
        <f t="shared" si="9"/>
        <v>0.72291666666666676</v>
      </c>
      <c r="D94" s="7">
        <f t="shared" si="10"/>
        <v>1.8634259322425351E-3</v>
      </c>
      <c r="E94" s="6" t="str">
        <f t="shared" si="11"/>
        <v>ANA</v>
      </c>
      <c r="F94" s="6" t="str">
        <f t="shared" si="12"/>
        <v>sex</v>
      </c>
      <c r="G94" s="6" t="str">
        <f t="shared" si="13"/>
        <v>51</v>
      </c>
      <c r="H94" s="6" t="str">
        <f>IFERROR(VLOOKUP($G94,DDD!$B:$D,3,0),"-")</f>
        <v>RS</v>
      </c>
      <c r="I94" s="6" t="str">
        <f>IFERROR(VLOOKUP($H94,DDD!$I:$K,3,0),"-")</f>
        <v>Sul</v>
      </c>
      <c r="J94">
        <v>7817387</v>
      </c>
      <c r="K94">
        <v>23618598</v>
      </c>
      <c r="L94" s="14">
        <v>44652.723124999997</v>
      </c>
      <c r="M94" s="14">
        <v>44652.724988425929</v>
      </c>
      <c r="N94" t="s">
        <v>3133</v>
      </c>
      <c r="O94" t="s">
        <v>64</v>
      </c>
      <c r="P94">
        <v>17281</v>
      </c>
      <c r="Q94" t="s">
        <v>65</v>
      </c>
      <c r="R94" t="s">
        <v>85</v>
      </c>
      <c r="S94" t="s">
        <v>86</v>
      </c>
      <c r="T94" t="s">
        <v>85</v>
      </c>
      <c r="U94" t="s">
        <v>86</v>
      </c>
      <c r="X94">
        <v>51996028322</v>
      </c>
      <c r="AA94" t="s">
        <v>449</v>
      </c>
      <c r="AB94" s="15">
        <v>1.64884445111912E+16</v>
      </c>
      <c r="AC94" t="s">
        <v>68</v>
      </c>
      <c r="AD94">
        <v>10738</v>
      </c>
      <c r="AE94" t="s">
        <v>69</v>
      </c>
      <c r="AF94" t="s">
        <v>70</v>
      </c>
      <c r="AM94" t="s">
        <v>1896</v>
      </c>
      <c r="AN94">
        <v>5597708040</v>
      </c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 t="s">
        <v>71</v>
      </c>
      <c r="BH94" s="8" t="s">
        <v>71</v>
      </c>
      <c r="BI94" s="8" t="s">
        <v>71</v>
      </c>
      <c r="BJ94" s="8" t="s">
        <v>71</v>
      </c>
      <c r="BK94" s="8" t="s">
        <v>71</v>
      </c>
      <c r="BL94" s="8" t="s">
        <v>71</v>
      </c>
      <c r="BM94" s="8" t="s">
        <v>71</v>
      </c>
      <c r="BN94" s="8" t="s">
        <v>71</v>
      </c>
      <c r="BO94" s="8" t="s">
        <v>71</v>
      </c>
      <c r="BP94" s="8" t="s">
        <v>71</v>
      </c>
      <c r="BQ94" s="8" t="s">
        <v>456</v>
      </c>
      <c r="BR94" s="8" t="s">
        <v>71</v>
      </c>
      <c r="BS94" s="8">
        <v>1470</v>
      </c>
      <c r="BT94" s="8" t="s">
        <v>348</v>
      </c>
      <c r="BU94" s="8" t="s">
        <v>414</v>
      </c>
      <c r="BV94" s="8" t="s">
        <v>71</v>
      </c>
      <c r="BW94" s="8" t="s">
        <v>127</v>
      </c>
    </row>
    <row r="95" spans="1:75" x14ac:dyDescent="0.25">
      <c r="A95" s="4">
        <f t="shared" si="7"/>
        <v>44652</v>
      </c>
      <c r="B95" s="5">
        <f t="shared" si="8"/>
        <v>0.70833333333333337</v>
      </c>
      <c r="C95" s="6">
        <f t="shared" si="9"/>
        <v>0.72499999999999998</v>
      </c>
      <c r="D95" s="7">
        <f t="shared" si="10"/>
        <v>2.4305555416503921E-4</v>
      </c>
      <c r="E95" s="6" t="str">
        <f t="shared" si="11"/>
        <v>ANA</v>
      </c>
      <c r="F95" s="6" t="str">
        <f t="shared" si="12"/>
        <v>sex</v>
      </c>
      <c r="G95" s="6" t="str">
        <f t="shared" si="13"/>
        <v>12</v>
      </c>
      <c r="H95" s="6" t="str">
        <f>IFERROR(VLOOKUP($G95,DDD!$B:$D,3,0),"-")</f>
        <v>SP</v>
      </c>
      <c r="I95" s="6" t="str">
        <f>IFERROR(VLOOKUP($H95,DDD!$I:$K,3,0),"-")</f>
        <v>Sudeste</v>
      </c>
      <c r="J95">
        <v>7817656</v>
      </c>
      <c r="K95">
        <v>23434337</v>
      </c>
      <c r="L95" s="14">
        <v>44652.725416666668</v>
      </c>
      <c r="M95" s="14">
        <v>44652.725659722222</v>
      </c>
      <c r="N95" t="s">
        <v>3133</v>
      </c>
      <c r="O95" t="s">
        <v>64</v>
      </c>
      <c r="P95">
        <v>17281</v>
      </c>
      <c r="Q95" t="s">
        <v>65</v>
      </c>
      <c r="R95" t="s">
        <v>136</v>
      </c>
      <c r="S95" t="s">
        <v>674</v>
      </c>
      <c r="T95" t="s">
        <v>136</v>
      </c>
      <c r="U95" t="s">
        <v>674</v>
      </c>
      <c r="X95">
        <v>12992570430</v>
      </c>
      <c r="Y95">
        <v>12992570430</v>
      </c>
      <c r="Z95" s="14">
        <v>44652.745833333334</v>
      </c>
      <c r="AA95" t="s">
        <v>416</v>
      </c>
      <c r="AB95" s="15">
        <v>1.64884465911941E+16</v>
      </c>
      <c r="AC95" t="s">
        <v>68</v>
      </c>
      <c r="AD95">
        <v>10738</v>
      </c>
      <c r="AE95" t="s">
        <v>69</v>
      </c>
      <c r="AF95" t="s">
        <v>70</v>
      </c>
      <c r="AM95" t="s">
        <v>1897</v>
      </c>
      <c r="AN95">
        <v>47570736826</v>
      </c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 t="s">
        <v>71</v>
      </c>
      <c r="BH95" s="8" t="s">
        <v>71</v>
      </c>
      <c r="BI95" s="8" t="s">
        <v>71</v>
      </c>
      <c r="BJ95" s="8" t="s">
        <v>71</v>
      </c>
      <c r="BK95" s="8" t="s">
        <v>71</v>
      </c>
      <c r="BL95" s="8" t="s">
        <v>71</v>
      </c>
      <c r="BM95" s="8" t="s">
        <v>71</v>
      </c>
      <c r="BN95" s="8" t="s">
        <v>71</v>
      </c>
      <c r="BO95" s="8" t="s">
        <v>71</v>
      </c>
      <c r="BP95" s="8" t="s">
        <v>71</v>
      </c>
      <c r="BQ95" s="8" t="s">
        <v>458</v>
      </c>
      <c r="BR95" s="8" t="s">
        <v>71</v>
      </c>
      <c r="BS95" s="8">
        <v>9947</v>
      </c>
      <c r="BT95" s="8" t="s">
        <v>79</v>
      </c>
      <c r="BU95" s="8" t="s">
        <v>459</v>
      </c>
      <c r="BV95" s="8" t="s">
        <v>71</v>
      </c>
      <c r="BW95" s="8" t="s">
        <v>127</v>
      </c>
    </row>
    <row r="96" spans="1:75" x14ac:dyDescent="0.25">
      <c r="A96" s="4">
        <f t="shared" si="7"/>
        <v>44652</v>
      </c>
      <c r="B96" s="5">
        <f t="shared" si="8"/>
        <v>0.70833333333333337</v>
      </c>
      <c r="C96" s="6">
        <f t="shared" si="9"/>
        <v>0.72361111111111109</v>
      </c>
      <c r="D96" s="7">
        <f t="shared" si="10"/>
        <v>3.4143518569180742E-3</v>
      </c>
      <c r="E96" s="6" t="str">
        <f t="shared" si="11"/>
        <v>SILVIO</v>
      </c>
      <c r="F96" s="6" t="str">
        <f t="shared" si="12"/>
        <v>sex</v>
      </c>
      <c r="G96" s="6" t="str">
        <f t="shared" si="13"/>
        <v>51</v>
      </c>
      <c r="H96" s="6" t="str">
        <f>IFERROR(VLOOKUP($G96,DDD!$B:$D,3,0),"-")</f>
        <v>RS</v>
      </c>
      <c r="I96" s="6" t="str">
        <f>IFERROR(VLOOKUP($H96,DDD!$I:$K,3,0),"-")</f>
        <v>Sul</v>
      </c>
      <c r="J96">
        <v>7817468</v>
      </c>
      <c r="K96">
        <v>23618678</v>
      </c>
      <c r="L96" s="14">
        <v>44652.72378472222</v>
      </c>
      <c r="M96" s="14">
        <v>44652.727199074077</v>
      </c>
      <c r="N96" t="s">
        <v>3133</v>
      </c>
      <c r="O96" t="s">
        <v>84</v>
      </c>
      <c r="P96">
        <v>17286</v>
      </c>
      <c r="Q96" t="s">
        <v>65</v>
      </c>
      <c r="R96" t="s">
        <v>85</v>
      </c>
      <c r="S96" t="s">
        <v>86</v>
      </c>
      <c r="T96" t="s">
        <v>85</v>
      </c>
      <c r="U96" t="s">
        <v>86</v>
      </c>
      <c r="X96">
        <v>51993922639</v>
      </c>
      <c r="AA96" t="s">
        <v>449</v>
      </c>
      <c r="AB96" s="15">
        <v>1.64884450311922E+16</v>
      </c>
      <c r="AC96" t="s">
        <v>68</v>
      </c>
      <c r="AD96">
        <v>10738</v>
      </c>
      <c r="AE96" t="s">
        <v>69</v>
      </c>
      <c r="AF96" t="s">
        <v>70</v>
      </c>
      <c r="AM96" t="s">
        <v>1898</v>
      </c>
      <c r="AN96">
        <v>70710534213</v>
      </c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 t="s">
        <v>71</v>
      </c>
      <c r="BH96" s="8" t="s">
        <v>71</v>
      </c>
      <c r="BI96" s="8" t="s">
        <v>71</v>
      </c>
      <c r="BJ96" s="8" t="s">
        <v>71</v>
      </c>
      <c r="BK96" s="8" t="s">
        <v>71</v>
      </c>
      <c r="BL96" s="8" t="s">
        <v>71</v>
      </c>
      <c r="BM96" s="8" t="s">
        <v>71</v>
      </c>
      <c r="BN96" s="8" t="s">
        <v>71</v>
      </c>
      <c r="BO96" s="8" t="s">
        <v>71</v>
      </c>
      <c r="BP96" s="8" t="s">
        <v>71</v>
      </c>
      <c r="BQ96" s="8" t="s">
        <v>461</v>
      </c>
      <c r="BR96" s="8" t="s">
        <v>71</v>
      </c>
      <c r="BS96" s="8">
        <v>1294</v>
      </c>
      <c r="BT96" s="8" t="s">
        <v>100</v>
      </c>
      <c r="BU96" s="8" t="s">
        <v>462</v>
      </c>
      <c r="BV96" s="8" t="s">
        <v>71</v>
      </c>
      <c r="BW96" s="8" t="s">
        <v>127</v>
      </c>
    </row>
    <row r="97" spans="1:75" x14ac:dyDescent="0.25">
      <c r="A97" s="4">
        <f t="shared" si="7"/>
        <v>44652</v>
      </c>
      <c r="B97" s="5">
        <f t="shared" si="8"/>
        <v>0.70833333333333337</v>
      </c>
      <c r="C97" s="6">
        <f t="shared" si="9"/>
        <v>0.7270833333333333</v>
      </c>
      <c r="D97" s="7">
        <f t="shared" si="10"/>
        <v>3.6921296341461129E-3</v>
      </c>
      <c r="E97" s="6" t="str">
        <f t="shared" si="11"/>
        <v>SILVIO</v>
      </c>
      <c r="F97" s="6" t="str">
        <f t="shared" si="12"/>
        <v>sex</v>
      </c>
      <c r="G97" s="6" t="str">
        <f t="shared" si="13"/>
        <v>14</v>
      </c>
      <c r="H97" s="6" t="str">
        <f>IFERROR(VLOOKUP($G97,DDD!$B:$D,3,0),"-")</f>
        <v>SP</v>
      </c>
      <c r="I97" s="6" t="str">
        <f>IFERROR(VLOOKUP($H97,DDD!$I:$K,3,0),"-")</f>
        <v>Sudeste</v>
      </c>
      <c r="J97">
        <v>7817874</v>
      </c>
      <c r="K97">
        <v>23413624</v>
      </c>
      <c r="L97" s="14">
        <v>44652.727453703701</v>
      </c>
      <c r="M97" s="14">
        <v>44652.731145833335</v>
      </c>
      <c r="N97" t="s">
        <v>3133</v>
      </c>
      <c r="O97" t="s">
        <v>84</v>
      </c>
      <c r="P97">
        <v>17286</v>
      </c>
      <c r="Q97" t="s">
        <v>65</v>
      </c>
      <c r="R97" t="s">
        <v>85</v>
      </c>
      <c r="S97" t="s">
        <v>86</v>
      </c>
      <c r="T97" t="s">
        <v>85</v>
      </c>
      <c r="U97" t="s">
        <v>86</v>
      </c>
      <c r="X97">
        <v>14997707080</v>
      </c>
      <c r="AA97" t="s">
        <v>141</v>
      </c>
      <c r="AB97" s="15">
        <v>1.64884481411958E+16</v>
      </c>
      <c r="AC97" t="s">
        <v>68</v>
      </c>
      <c r="AD97">
        <v>10738</v>
      </c>
      <c r="AE97" t="s">
        <v>69</v>
      </c>
      <c r="AF97" t="s">
        <v>70</v>
      </c>
      <c r="AM97" t="s">
        <v>661</v>
      </c>
      <c r="AN97">
        <v>11806967863</v>
      </c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 t="s">
        <v>71</v>
      </c>
      <c r="BH97" s="8" t="s">
        <v>71</v>
      </c>
      <c r="BI97" s="8" t="s">
        <v>71</v>
      </c>
      <c r="BJ97" s="8" t="s">
        <v>71</v>
      </c>
      <c r="BK97" s="8" t="s">
        <v>71</v>
      </c>
      <c r="BL97" s="8" t="s">
        <v>71</v>
      </c>
      <c r="BM97" s="8" t="s">
        <v>71</v>
      </c>
      <c r="BN97" s="8" t="s">
        <v>71</v>
      </c>
      <c r="BO97" s="8" t="s">
        <v>71</v>
      </c>
      <c r="BP97" s="8" t="s">
        <v>71</v>
      </c>
      <c r="BQ97" s="8" t="s">
        <v>464</v>
      </c>
      <c r="BR97" s="8" t="s">
        <v>71</v>
      </c>
      <c r="BS97" s="9">
        <v>1043</v>
      </c>
      <c r="BT97" s="8" t="s">
        <v>82</v>
      </c>
      <c r="BU97" s="8" t="s">
        <v>465</v>
      </c>
      <c r="BV97" s="8" t="s">
        <v>71</v>
      </c>
      <c r="BW97" s="8" t="s">
        <v>466</v>
      </c>
    </row>
    <row r="98" spans="1:75" x14ac:dyDescent="0.25">
      <c r="A98" s="4">
        <f t="shared" si="7"/>
        <v>44652</v>
      </c>
      <c r="B98" s="5">
        <f t="shared" si="8"/>
        <v>0.72916666666666663</v>
      </c>
      <c r="C98" s="6">
        <f t="shared" si="9"/>
        <v>0.7319444444444444</v>
      </c>
      <c r="D98" s="7">
        <f t="shared" si="10"/>
        <v>2.8935184673173353E-4</v>
      </c>
      <c r="E98" s="6" t="str">
        <f t="shared" si="11"/>
        <v>ANA</v>
      </c>
      <c r="F98" s="6" t="str">
        <f t="shared" si="12"/>
        <v>sex</v>
      </c>
      <c r="G98" s="6" t="str">
        <f t="shared" si="13"/>
        <v>17</v>
      </c>
      <c r="H98" s="6" t="str">
        <f>IFERROR(VLOOKUP($G98,DDD!$B:$D,3,0),"-")</f>
        <v>SP</v>
      </c>
      <c r="I98" s="6" t="str">
        <f>IFERROR(VLOOKUP($H98,DDD!$I:$K,3,0),"-")</f>
        <v>Sudeste</v>
      </c>
      <c r="J98">
        <v>7818323</v>
      </c>
      <c r="K98">
        <v>23414106</v>
      </c>
      <c r="L98" s="14">
        <v>44652.732210648152</v>
      </c>
      <c r="M98" s="14">
        <v>44652.732499999998</v>
      </c>
      <c r="N98" t="s">
        <v>3133</v>
      </c>
      <c r="O98" t="s">
        <v>64</v>
      </c>
      <c r="P98">
        <v>17281</v>
      </c>
      <c r="Q98" t="s">
        <v>65</v>
      </c>
      <c r="R98" t="s">
        <v>136</v>
      </c>
      <c r="S98" t="s">
        <v>674</v>
      </c>
      <c r="T98" t="s">
        <v>136</v>
      </c>
      <c r="U98" t="s">
        <v>674</v>
      </c>
      <c r="X98">
        <v>17997726090</v>
      </c>
      <c r="Y98">
        <v>17997726090</v>
      </c>
      <c r="Z98" s="14">
        <v>44652.75277777778</v>
      </c>
      <c r="AA98" t="s">
        <v>141</v>
      </c>
      <c r="AB98" s="15">
        <v>1.64884522512014E+16</v>
      </c>
      <c r="AC98" t="s">
        <v>68</v>
      </c>
      <c r="AD98">
        <v>10738</v>
      </c>
      <c r="AE98" t="s">
        <v>69</v>
      </c>
      <c r="AF98" t="s">
        <v>70</v>
      </c>
      <c r="AM98" t="s">
        <v>1899</v>
      </c>
      <c r="AN98">
        <v>40973183810</v>
      </c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 t="s">
        <v>71</v>
      </c>
      <c r="BH98" s="8" t="s">
        <v>71</v>
      </c>
      <c r="BI98" s="8" t="s">
        <v>71</v>
      </c>
      <c r="BJ98" s="8" t="s">
        <v>71</v>
      </c>
      <c r="BK98" s="8" t="s">
        <v>71</v>
      </c>
      <c r="BL98" s="8" t="s">
        <v>71</v>
      </c>
      <c r="BM98" s="8" t="s">
        <v>71</v>
      </c>
      <c r="BN98" s="8" t="s">
        <v>71</v>
      </c>
      <c r="BO98" s="8" t="s">
        <v>71</v>
      </c>
      <c r="BP98" s="8" t="s">
        <v>71</v>
      </c>
      <c r="BQ98" s="8" t="s">
        <v>468</v>
      </c>
      <c r="BR98" s="8" t="s">
        <v>71</v>
      </c>
      <c r="BS98" s="8">
        <v>11910</v>
      </c>
      <c r="BT98" s="8" t="s">
        <v>100</v>
      </c>
      <c r="BU98" s="8" t="s">
        <v>469</v>
      </c>
      <c r="BV98" s="8" t="s">
        <v>71</v>
      </c>
      <c r="BW98" s="8" t="s">
        <v>184</v>
      </c>
    </row>
    <row r="99" spans="1:75" x14ac:dyDescent="0.25">
      <c r="A99" s="4">
        <f t="shared" si="7"/>
        <v>44652</v>
      </c>
      <c r="B99" s="5">
        <f t="shared" si="8"/>
        <v>0.72916666666666663</v>
      </c>
      <c r="C99" s="6">
        <f t="shared" si="9"/>
        <v>0.73263888888888884</v>
      </c>
      <c r="D99" s="7">
        <f t="shared" si="10"/>
        <v>2.3726851868559606E-3</v>
      </c>
      <c r="E99" s="6" t="str">
        <f t="shared" si="11"/>
        <v>ANA</v>
      </c>
      <c r="F99" s="6" t="str">
        <f t="shared" si="12"/>
        <v>sex</v>
      </c>
      <c r="G99" s="6" t="str">
        <f t="shared" si="13"/>
        <v>54</v>
      </c>
      <c r="H99" s="6" t="str">
        <f>IFERROR(VLOOKUP($G99,DDD!$B:$D,3,0),"-")</f>
        <v>RS</v>
      </c>
      <c r="I99" s="6" t="str">
        <f>IFERROR(VLOOKUP($H99,DDD!$I:$K,3,0),"-")</f>
        <v>Sul</v>
      </c>
      <c r="J99">
        <v>7818406</v>
      </c>
      <c r="K99">
        <v>23414204</v>
      </c>
      <c r="L99" s="14">
        <v>44652.73296296296</v>
      </c>
      <c r="M99" s="14">
        <v>44652.735335648147</v>
      </c>
      <c r="N99" t="s">
        <v>3133</v>
      </c>
      <c r="O99" t="s">
        <v>64</v>
      </c>
      <c r="P99">
        <v>17281</v>
      </c>
      <c r="Q99" t="s">
        <v>65</v>
      </c>
      <c r="R99" t="s">
        <v>85</v>
      </c>
      <c r="S99" t="s">
        <v>86</v>
      </c>
      <c r="T99" t="s">
        <v>85</v>
      </c>
      <c r="U99" t="s">
        <v>86</v>
      </c>
      <c r="X99">
        <v>54984147061</v>
      </c>
      <c r="AA99" t="s">
        <v>141</v>
      </c>
      <c r="AB99" s="15">
        <v>1.64884530312025E+16</v>
      </c>
      <c r="AC99" t="s">
        <v>68</v>
      </c>
      <c r="AD99">
        <v>10738</v>
      </c>
      <c r="AE99" t="s">
        <v>69</v>
      </c>
      <c r="AF99" t="s">
        <v>70</v>
      </c>
      <c r="AM99" t="s">
        <v>1900</v>
      </c>
      <c r="AN99">
        <v>5263732023</v>
      </c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 t="s">
        <v>71</v>
      </c>
      <c r="BH99" s="8" t="s">
        <v>71</v>
      </c>
      <c r="BI99" s="8" t="s">
        <v>71</v>
      </c>
      <c r="BJ99" s="8" t="s">
        <v>71</v>
      </c>
      <c r="BK99" s="8" t="s">
        <v>71</v>
      </c>
      <c r="BL99" s="8" t="s">
        <v>71</v>
      </c>
      <c r="BM99" s="8" t="s">
        <v>71</v>
      </c>
      <c r="BN99" s="8" t="s">
        <v>71</v>
      </c>
      <c r="BO99" s="8" t="s">
        <v>71</v>
      </c>
      <c r="BP99" s="8" t="s">
        <v>71</v>
      </c>
      <c r="BQ99" s="8" t="s">
        <v>471</v>
      </c>
      <c r="BR99" s="8" t="s">
        <v>71</v>
      </c>
      <c r="BS99" s="8">
        <v>3460</v>
      </c>
      <c r="BT99" s="8" t="s">
        <v>100</v>
      </c>
      <c r="BU99" s="8" t="s">
        <v>472</v>
      </c>
      <c r="BV99" s="8" t="s">
        <v>71</v>
      </c>
      <c r="BW99" s="8" t="s">
        <v>193</v>
      </c>
    </row>
    <row r="100" spans="1:75" x14ac:dyDescent="0.25">
      <c r="A100" s="4">
        <f t="shared" si="7"/>
        <v>44652</v>
      </c>
      <c r="B100" s="5">
        <f t="shared" si="8"/>
        <v>0.72916666666666663</v>
      </c>
      <c r="C100" s="6">
        <f t="shared" si="9"/>
        <v>0.73819444444444438</v>
      </c>
      <c r="D100" s="7">
        <f t="shared" si="10"/>
        <v>1.4814814858254977E-3</v>
      </c>
      <c r="E100" s="6" t="str">
        <f t="shared" si="11"/>
        <v>SILVIO</v>
      </c>
      <c r="F100" s="6" t="str">
        <f t="shared" si="12"/>
        <v>sex</v>
      </c>
      <c r="G100" s="6" t="str">
        <f t="shared" si="13"/>
        <v>14</v>
      </c>
      <c r="H100" s="6" t="str">
        <f>IFERROR(VLOOKUP($G100,DDD!$B:$D,3,0),"-")</f>
        <v>SP</v>
      </c>
      <c r="I100" s="6" t="str">
        <f>IFERROR(VLOOKUP($H100,DDD!$I:$K,3,0),"-")</f>
        <v>Sudeste</v>
      </c>
      <c r="J100">
        <v>7818968</v>
      </c>
      <c r="K100">
        <v>22945251</v>
      </c>
      <c r="L100" s="14">
        <v>44652.738379629627</v>
      </c>
      <c r="M100" s="14">
        <v>44652.739861111113</v>
      </c>
      <c r="N100" t="s">
        <v>3133</v>
      </c>
      <c r="O100" t="s">
        <v>84</v>
      </c>
      <c r="P100">
        <v>17286</v>
      </c>
      <c r="Q100" t="s">
        <v>65</v>
      </c>
      <c r="R100" t="s">
        <v>85</v>
      </c>
      <c r="S100" t="s">
        <v>86</v>
      </c>
      <c r="T100" t="s">
        <v>85</v>
      </c>
      <c r="U100" t="s">
        <v>86</v>
      </c>
      <c r="X100">
        <v>14996802843</v>
      </c>
      <c r="AA100" t="s">
        <v>67</v>
      </c>
      <c r="AB100" s="15">
        <v>1.6488457711209E+16</v>
      </c>
      <c r="AC100" t="s">
        <v>68</v>
      </c>
      <c r="AD100">
        <v>10738</v>
      </c>
      <c r="AE100" t="s">
        <v>69</v>
      </c>
      <c r="AF100" t="s">
        <v>70</v>
      </c>
      <c r="AM100" t="s">
        <v>1901</v>
      </c>
      <c r="AN100">
        <v>47358922816</v>
      </c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 t="s">
        <v>71</v>
      </c>
      <c r="BH100" s="8" t="s">
        <v>71</v>
      </c>
      <c r="BI100" s="8" t="s">
        <v>71</v>
      </c>
      <c r="BJ100" s="8" t="s">
        <v>71</v>
      </c>
      <c r="BK100" s="8" t="s">
        <v>71</v>
      </c>
      <c r="BL100" s="8" t="s">
        <v>71</v>
      </c>
      <c r="BM100" s="8" t="s">
        <v>71</v>
      </c>
      <c r="BN100" s="8" t="s">
        <v>71</v>
      </c>
      <c r="BO100" s="8" t="s">
        <v>71</v>
      </c>
      <c r="BP100" s="8" t="s">
        <v>71</v>
      </c>
      <c r="BQ100" s="8" t="s">
        <v>474</v>
      </c>
      <c r="BR100" s="8" t="s">
        <v>71</v>
      </c>
      <c r="BS100" s="9">
        <v>5984</v>
      </c>
      <c r="BT100" s="8" t="s">
        <v>82</v>
      </c>
      <c r="BU100" s="8" t="s">
        <v>475</v>
      </c>
      <c r="BV100" s="8" t="s">
        <v>71</v>
      </c>
      <c r="BW100" s="8" t="s">
        <v>476</v>
      </c>
    </row>
    <row r="101" spans="1:75" x14ac:dyDescent="0.25">
      <c r="A101" s="4">
        <f t="shared" si="7"/>
        <v>44652</v>
      </c>
      <c r="B101" s="5">
        <f t="shared" si="8"/>
        <v>0.72916666666666663</v>
      </c>
      <c r="C101" s="6">
        <f t="shared" si="9"/>
        <v>0.73541666666666661</v>
      </c>
      <c r="D101" s="7">
        <f t="shared" si="10"/>
        <v>8.7152777778101154E-3</v>
      </c>
      <c r="E101" s="6" t="str">
        <f t="shared" si="11"/>
        <v>ANA</v>
      </c>
      <c r="F101" s="6" t="str">
        <f t="shared" si="12"/>
        <v>sex</v>
      </c>
      <c r="G101" s="6" t="str">
        <f t="shared" si="13"/>
        <v>19</v>
      </c>
      <c r="H101" s="6" t="str">
        <f>IFERROR(VLOOKUP($G101,DDD!$B:$D,3,0),"-")</f>
        <v>SP</v>
      </c>
      <c r="I101" s="6" t="str">
        <f>IFERROR(VLOOKUP($H101,DDD!$I:$K,3,0),"-")</f>
        <v>Sudeste</v>
      </c>
      <c r="J101">
        <v>7818704</v>
      </c>
      <c r="K101">
        <v>23187351</v>
      </c>
      <c r="L101" s="14">
        <v>44652.73578703704</v>
      </c>
      <c r="M101" s="14">
        <v>44652.744502314818</v>
      </c>
      <c r="N101" t="s">
        <v>3133</v>
      </c>
      <c r="O101" t="s">
        <v>64</v>
      </c>
      <c r="P101">
        <v>17281</v>
      </c>
      <c r="Q101" t="s">
        <v>65</v>
      </c>
      <c r="R101" t="s">
        <v>136</v>
      </c>
      <c r="S101" t="s">
        <v>420</v>
      </c>
      <c r="T101" t="s">
        <v>136</v>
      </c>
      <c r="U101" t="s">
        <v>420</v>
      </c>
      <c r="X101">
        <v>19986037758</v>
      </c>
      <c r="Y101">
        <v>19986037758</v>
      </c>
      <c r="Z101" s="14">
        <v>44652.765277777777</v>
      </c>
      <c r="AA101" t="s">
        <v>1815</v>
      </c>
      <c r="AB101" s="15">
        <v>1.64884555412063E+16</v>
      </c>
      <c r="AC101" t="s">
        <v>68</v>
      </c>
      <c r="AD101">
        <v>10738</v>
      </c>
      <c r="AE101" t="s">
        <v>69</v>
      </c>
      <c r="AF101" t="s">
        <v>70</v>
      </c>
      <c r="AM101" t="s">
        <v>1902</v>
      </c>
      <c r="AN101">
        <v>47090655865</v>
      </c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 t="s">
        <v>71</v>
      </c>
      <c r="BH101" s="8" t="s">
        <v>71</v>
      </c>
      <c r="BI101" s="8" t="s">
        <v>71</v>
      </c>
      <c r="BJ101" s="8" t="s">
        <v>71</v>
      </c>
      <c r="BK101" s="8" t="s">
        <v>71</v>
      </c>
      <c r="BL101" s="8" t="s">
        <v>71</v>
      </c>
      <c r="BM101" s="8" t="s">
        <v>71</v>
      </c>
      <c r="BN101" s="8" t="s">
        <v>71</v>
      </c>
      <c r="BO101" s="8" t="s">
        <v>71</v>
      </c>
      <c r="BP101" s="8" t="s">
        <v>71</v>
      </c>
      <c r="BQ101" s="8" t="s">
        <v>478</v>
      </c>
      <c r="BR101" s="8" t="s">
        <v>71</v>
      </c>
      <c r="BS101" s="9">
        <v>1309</v>
      </c>
      <c r="BT101" s="8" t="s">
        <v>82</v>
      </c>
      <c r="BU101" s="8" t="s">
        <v>111</v>
      </c>
      <c r="BV101" s="8" t="s">
        <v>71</v>
      </c>
      <c r="BW101" s="8" t="s">
        <v>479</v>
      </c>
    </row>
    <row r="102" spans="1:75" x14ac:dyDescent="0.25">
      <c r="A102" s="4">
        <f t="shared" si="7"/>
        <v>44652</v>
      </c>
      <c r="B102" s="5">
        <f t="shared" si="8"/>
        <v>0.75</v>
      </c>
      <c r="C102" s="6">
        <f t="shared" si="9"/>
        <v>0.75347222222222221</v>
      </c>
      <c r="D102" s="7">
        <f t="shared" si="10"/>
        <v>2.8240740793989971E-3</v>
      </c>
      <c r="E102" s="6" t="str">
        <f t="shared" si="11"/>
        <v>SILVIO</v>
      </c>
      <c r="F102" s="6" t="str">
        <f t="shared" si="12"/>
        <v>sex</v>
      </c>
      <c r="G102" s="6" t="str">
        <f t="shared" si="13"/>
        <v>17</v>
      </c>
      <c r="H102" s="6" t="str">
        <f>IFERROR(VLOOKUP($G102,DDD!$B:$D,3,0),"-")</f>
        <v>SP</v>
      </c>
      <c r="I102" s="6" t="str">
        <f>IFERROR(VLOOKUP($H102,DDD!$I:$K,3,0),"-")</f>
        <v>Sudeste</v>
      </c>
      <c r="J102">
        <v>7820614</v>
      </c>
      <c r="K102">
        <v>21590448</v>
      </c>
      <c r="L102" s="14">
        <v>44652.753692129627</v>
      </c>
      <c r="M102" s="14">
        <v>44652.756516203706</v>
      </c>
      <c r="N102" t="s">
        <v>3133</v>
      </c>
      <c r="O102" t="s">
        <v>84</v>
      </c>
      <c r="P102">
        <v>17286</v>
      </c>
      <c r="Q102" t="s">
        <v>65</v>
      </c>
      <c r="R102" t="s">
        <v>85</v>
      </c>
      <c r="S102" t="s">
        <v>86</v>
      </c>
      <c r="T102" t="s">
        <v>85</v>
      </c>
      <c r="U102" t="s">
        <v>86</v>
      </c>
      <c r="X102">
        <v>17991672647</v>
      </c>
      <c r="AA102" t="s">
        <v>1837</v>
      </c>
      <c r="AB102" s="15">
        <v>1.64884709512316E+16</v>
      </c>
      <c r="AC102" t="s">
        <v>68</v>
      </c>
      <c r="AD102">
        <v>10738</v>
      </c>
      <c r="AE102" t="s">
        <v>69</v>
      </c>
      <c r="AF102" t="s">
        <v>70</v>
      </c>
      <c r="AM102" t="s">
        <v>1903</v>
      </c>
      <c r="AN102">
        <v>42787987842</v>
      </c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 t="s">
        <v>71</v>
      </c>
      <c r="BH102" s="8" t="s">
        <v>71</v>
      </c>
      <c r="BI102" s="8" t="s">
        <v>71</v>
      </c>
      <c r="BJ102" s="8" t="s">
        <v>71</v>
      </c>
      <c r="BK102" s="8" t="s">
        <v>71</v>
      </c>
      <c r="BL102" s="8" t="s">
        <v>71</v>
      </c>
      <c r="BM102" s="8" t="s">
        <v>71</v>
      </c>
      <c r="BN102" s="8" t="s">
        <v>71</v>
      </c>
      <c r="BO102" s="8" t="s">
        <v>71</v>
      </c>
      <c r="BP102" s="8" t="s">
        <v>71</v>
      </c>
      <c r="BQ102" s="8" t="s">
        <v>481</v>
      </c>
      <c r="BR102" s="8" t="s">
        <v>71</v>
      </c>
      <c r="BS102" s="9">
        <v>9716</v>
      </c>
      <c r="BT102" s="8" t="s">
        <v>90</v>
      </c>
      <c r="BU102" s="8" t="s">
        <v>482</v>
      </c>
      <c r="BV102" s="8" t="s">
        <v>71</v>
      </c>
      <c r="BW102" s="8" t="s">
        <v>97</v>
      </c>
    </row>
    <row r="103" spans="1:75" x14ac:dyDescent="0.25">
      <c r="A103" s="4">
        <f t="shared" si="7"/>
        <v>44652</v>
      </c>
      <c r="B103" s="5">
        <f t="shared" si="8"/>
        <v>0.75</v>
      </c>
      <c r="C103" s="6">
        <f t="shared" si="9"/>
        <v>0.7583333333333333</v>
      </c>
      <c r="D103" s="7">
        <f t="shared" si="10"/>
        <v>2.3148148466134444E-4</v>
      </c>
      <c r="E103" s="6" t="str">
        <f t="shared" si="11"/>
        <v>SILVIO</v>
      </c>
      <c r="F103" s="6" t="str">
        <f t="shared" si="12"/>
        <v>sex</v>
      </c>
      <c r="G103" s="6" t="str">
        <f t="shared" si="13"/>
        <v>11</v>
      </c>
      <c r="H103" s="6" t="str">
        <f>IFERROR(VLOOKUP($G103,DDD!$B:$D,3,0),"-")</f>
        <v>SP</v>
      </c>
      <c r="I103" s="6" t="str">
        <f>IFERROR(VLOOKUP($H103,DDD!$I:$K,3,0),"-")</f>
        <v>Sudeste</v>
      </c>
      <c r="J103">
        <v>7821196</v>
      </c>
      <c r="K103">
        <v>24227857</v>
      </c>
      <c r="L103" s="14">
        <v>44652.758668981478</v>
      </c>
      <c r="M103" s="14">
        <v>44652.758900462963</v>
      </c>
      <c r="N103" t="s">
        <v>3133</v>
      </c>
      <c r="O103" t="s">
        <v>84</v>
      </c>
      <c r="P103">
        <v>17286</v>
      </c>
      <c r="Q103" t="s">
        <v>65</v>
      </c>
      <c r="R103" t="s">
        <v>136</v>
      </c>
      <c r="S103" t="s">
        <v>273</v>
      </c>
      <c r="T103" t="s">
        <v>136</v>
      </c>
      <c r="U103" t="s">
        <v>273</v>
      </c>
      <c r="X103">
        <v>11988530887</v>
      </c>
      <c r="Y103">
        <v>11988530887</v>
      </c>
      <c r="Z103" s="14">
        <v>44652.791666666664</v>
      </c>
      <c r="AA103" t="s">
        <v>194</v>
      </c>
      <c r="AB103" s="15">
        <v>1.64884745312379E+16</v>
      </c>
      <c r="AC103" t="s">
        <v>68</v>
      </c>
      <c r="AD103">
        <v>10738</v>
      </c>
      <c r="AE103" t="s">
        <v>69</v>
      </c>
      <c r="AF103" t="s">
        <v>70</v>
      </c>
      <c r="AM103" t="s">
        <v>1904</v>
      </c>
      <c r="AN103">
        <v>40015464857</v>
      </c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 t="s">
        <v>71</v>
      </c>
      <c r="BH103" s="8" t="s">
        <v>71</v>
      </c>
      <c r="BI103" s="8" t="s">
        <v>71</v>
      </c>
      <c r="BJ103" s="8" t="s">
        <v>71</v>
      </c>
      <c r="BK103" s="8" t="s">
        <v>71</v>
      </c>
      <c r="BL103" s="8" t="s">
        <v>71</v>
      </c>
      <c r="BM103" s="8" t="s">
        <v>71</v>
      </c>
      <c r="BN103" s="8" t="s">
        <v>71</v>
      </c>
      <c r="BO103" s="8" t="s">
        <v>71</v>
      </c>
      <c r="BP103" s="8" t="s">
        <v>71</v>
      </c>
      <c r="BQ103" s="8" t="s">
        <v>484</v>
      </c>
      <c r="BR103" s="8" t="s">
        <v>71</v>
      </c>
      <c r="BS103" s="8">
        <v>12017</v>
      </c>
      <c r="BT103" s="8" t="s">
        <v>79</v>
      </c>
      <c r="BU103" s="8" t="s">
        <v>485</v>
      </c>
      <c r="BV103" s="8" t="s">
        <v>71</v>
      </c>
      <c r="BW103" s="8" t="s">
        <v>486</v>
      </c>
    </row>
    <row r="104" spans="1:75" x14ac:dyDescent="0.25">
      <c r="A104" s="4">
        <f t="shared" si="7"/>
        <v>44652</v>
      </c>
      <c r="B104" s="5">
        <f t="shared" si="8"/>
        <v>0.75</v>
      </c>
      <c r="C104" s="6">
        <f t="shared" si="9"/>
        <v>0.75694444444444453</v>
      </c>
      <c r="D104" s="7">
        <f t="shared" si="10"/>
        <v>2.2106481483206153E-3</v>
      </c>
      <c r="E104" s="6" t="str">
        <f t="shared" si="11"/>
        <v>ANA</v>
      </c>
      <c r="F104" s="6" t="str">
        <f t="shared" si="12"/>
        <v>sex</v>
      </c>
      <c r="G104" s="6" t="str">
        <f t="shared" si="13"/>
        <v>13</v>
      </c>
      <c r="H104" s="6" t="str">
        <f>IFERROR(VLOOKUP($G104,DDD!$B:$D,3,0),"-")</f>
        <v>SP</v>
      </c>
      <c r="I104" s="6" t="str">
        <f>IFERROR(VLOOKUP($H104,DDD!$I:$K,3,0),"-")</f>
        <v>Sudeste</v>
      </c>
      <c r="J104">
        <v>7821075</v>
      </c>
      <c r="K104">
        <v>25386721</v>
      </c>
      <c r="L104" s="14">
        <v>44652.757465277777</v>
      </c>
      <c r="M104" s="14">
        <v>44652.759675925925</v>
      </c>
      <c r="N104" t="s">
        <v>3133</v>
      </c>
      <c r="O104" t="s">
        <v>64</v>
      </c>
      <c r="P104">
        <v>17281</v>
      </c>
      <c r="Q104" t="s">
        <v>65</v>
      </c>
      <c r="R104" t="s">
        <v>85</v>
      </c>
      <c r="S104" t="s">
        <v>86</v>
      </c>
      <c r="T104" t="s">
        <v>85</v>
      </c>
      <c r="U104" t="s">
        <v>86</v>
      </c>
      <c r="X104">
        <v>13996659445</v>
      </c>
      <c r="AA104" t="s">
        <v>520</v>
      </c>
      <c r="AB104" s="15">
        <v>1.64884743112375E+16</v>
      </c>
      <c r="AC104" t="s">
        <v>68</v>
      </c>
      <c r="AD104">
        <v>10738</v>
      </c>
      <c r="AE104" t="s">
        <v>69</v>
      </c>
      <c r="AF104" t="s">
        <v>70</v>
      </c>
      <c r="AM104" t="s">
        <v>1905</v>
      </c>
      <c r="AN104">
        <v>41185816801</v>
      </c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 t="s">
        <v>71</v>
      </c>
      <c r="BH104" s="8" t="s">
        <v>71</v>
      </c>
      <c r="BI104" s="8" t="s">
        <v>71</v>
      </c>
      <c r="BJ104" s="8" t="s">
        <v>71</v>
      </c>
      <c r="BK104" s="8" t="s">
        <v>71</v>
      </c>
      <c r="BL104" s="8" t="s">
        <v>71</v>
      </c>
      <c r="BM104" s="8" t="s">
        <v>71</v>
      </c>
      <c r="BN104" s="8" t="s">
        <v>71</v>
      </c>
      <c r="BO104" s="8" t="s">
        <v>71</v>
      </c>
      <c r="BP104" s="8" t="s">
        <v>71</v>
      </c>
      <c r="BQ104" s="8" t="s">
        <v>488</v>
      </c>
      <c r="BR104" s="8" t="s">
        <v>71</v>
      </c>
      <c r="BS104" s="9">
        <v>2004</v>
      </c>
      <c r="BT104" s="8" t="s">
        <v>100</v>
      </c>
      <c r="BU104" s="8" t="s">
        <v>489</v>
      </c>
      <c r="BV104" s="8" t="s">
        <v>71</v>
      </c>
      <c r="BW104" s="8" t="s">
        <v>490</v>
      </c>
    </row>
    <row r="105" spans="1:75" x14ac:dyDescent="0.25">
      <c r="A105" s="4">
        <f t="shared" ref="A105:A156" si="14">DATEVALUE(TEXT(L105,"dd/mm"))</f>
        <v>44652</v>
      </c>
      <c r="B105" s="5">
        <f t="shared" ref="B105:B156" si="15">TIMEVALUE(TEXT(LEFT(TEXT(L105,"hh:mm"),2)&amp;":"&amp;IF(RIGHT(TEXT(L105,"hh:mm"),2)&lt;"30",0,30),"hh:mm"))</f>
        <v>0.75</v>
      </c>
      <c r="C105" s="6">
        <f t="shared" ref="C105:C156" si="16">TIMEVALUE(TEXT(L105,"hh:mm"))</f>
        <v>0.75902777777777775</v>
      </c>
      <c r="D105" s="7">
        <f t="shared" ref="D105:D156" si="17">IFERROR(($M105-$L105),0)</f>
        <v>5.0694444435066544E-3</v>
      </c>
      <c r="E105" s="6" t="str">
        <f t="shared" ref="E105:E156" si="18">SUBSTITUTE(MID($O105,1,SEARCH(" ",$O105,1))," ","")</f>
        <v>SILVIO</v>
      </c>
      <c r="F105" s="6" t="str">
        <f t="shared" si="12"/>
        <v>sex</v>
      </c>
      <c r="G105" s="6" t="str">
        <f t="shared" si="13"/>
        <v>49</v>
      </c>
      <c r="H105" s="6" t="str">
        <f>IFERROR(VLOOKUP($G105,DDD!$B:$D,3,0),"-")</f>
        <v>SC</v>
      </c>
      <c r="I105" s="6" t="str">
        <f>IFERROR(VLOOKUP($H105,DDD!$I:$K,3,0),"-")</f>
        <v>Sul</v>
      </c>
      <c r="J105">
        <v>7821259</v>
      </c>
      <c r="K105">
        <v>24165579</v>
      </c>
      <c r="L105" s="14">
        <v>44652.759189814817</v>
      </c>
      <c r="M105" s="14">
        <v>44652.76425925926</v>
      </c>
      <c r="N105" t="s">
        <v>3133</v>
      </c>
      <c r="O105" t="s">
        <v>84</v>
      </c>
      <c r="P105">
        <v>17286</v>
      </c>
      <c r="Q105" t="s">
        <v>65</v>
      </c>
      <c r="R105" t="s">
        <v>85</v>
      </c>
      <c r="S105" t="s">
        <v>86</v>
      </c>
      <c r="T105" t="s">
        <v>85</v>
      </c>
      <c r="U105" t="s">
        <v>86</v>
      </c>
      <c r="X105">
        <v>49991523993</v>
      </c>
      <c r="AA105" t="s">
        <v>142</v>
      </c>
      <c r="AB105" s="15">
        <v>1.64884756812386E+16</v>
      </c>
      <c r="AC105" t="s">
        <v>68</v>
      </c>
      <c r="AD105">
        <v>10738</v>
      </c>
      <c r="AE105" t="s">
        <v>69</v>
      </c>
      <c r="AF105" t="s">
        <v>70</v>
      </c>
      <c r="AM105" t="s">
        <v>1906</v>
      </c>
      <c r="AN105">
        <v>6630442946</v>
      </c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 t="s">
        <v>71</v>
      </c>
      <c r="BH105" s="8" t="s">
        <v>71</v>
      </c>
      <c r="BI105" s="8" t="s">
        <v>71</v>
      </c>
      <c r="BJ105" s="8" t="s">
        <v>71</v>
      </c>
      <c r="BK105" s="8" t="s">
        <v>71</v>
      </c>
      <c r="BL105" s="8" t="s">
        <v>71</v>
      </c>
      <c r="BM105" s="8" t="s">
        <v>71</v>
      </c>
      <c r="BN105" s="8" t="s">
        <v>71</v>
      </c>
      <c r="BO105" s="8" t="s">
        <v>71</v>
      </c>
      <c r="BP105" s="8" t="s">
        <v>71</v>
      </c>
      <c r="BQ105" s="8" t="s">
        <v>492</v>
      </c>
      <c r="BR105" s="8" t="s">
        <v>71</v>
      </c>
      <c r="BS105" s="9">
        <v>2912</v>
      </c>
      <c r="BT105" s="8" t="s">
        <v>100</v>
      </c>
      <c r="BU105" s="8" t="s">
        <v>493</v>
      </c>
      <c r="BV105" s="8" t="s">
        <v>71</v>
      </c>
      <c r="BW105" s="8" t="s">
        <v>494</v>
      </c>
    </row>
    <row r="106" spans="1:75" x14ac:dyDescent="0.25">
      <c r="A106" s="4">
        <f t="shared" si="14"/>
        <v>44652</v>
      </c>
      <c r="B106" s="5">
        <f t="shared" si="15"/>
        <v>0.75</v>
      </c>
      <c r="C106" s="6">
        <f t="shared" si="16"/>
        <v>0.7680555555555556</v>
      </c>
      <c r="D106" s="7">
        <f t="shared" si="17"/>
        <v>4.6759259275859222E-3</v>
      </c>
      <c r="E106" s="6" t="str">
        <f t="shared" si="18"/>
        <v>SILVIO</v>
      </c>
      <c r="F106" s="6" t="str">
        <f t="shared" si="12"/>
        <v>sex</v>
      </c>
      <c r="G106" s="6" t="str">
        <f t="shared" si="13"/>
        <v>47</v>
      </c>
      <c r="H106" s="6" t="str">
        <f>IFERROR(VLOOKUP($G106,DDD!$B:$D,3,0),"-")</f>
        <v>SC</v>
      </c>
      <c r="I106" s="6" t="str">
        <f>IFERROR(VLOOKUP($H106,DDD!$I:$K,3,0),"-")</f>
        <v>Sul</v>
      </c>
      <c r="J106">
        <v>7822263</v>
      </c>
      <c r="K106">
        <v>22879201</v>
      </c>
      <c r="L106" s="14">
        <v>44652.768391203703</v>
      </c>
      <c r="M106" s="14">
        <v>44652.77306712963</v>
      </c>
      <c r="N106" t="s">
        <v>3133</v>
      </c>
      <c r="O106" t="s">
        <v>84</v>
      </c>
      <c r="P106">
        <v>17286</v>
      </c>
      <c r="Q106" t="s">
        <v>65</v>
      </c>
      <c r="R106" t="s">
        <v>85</v>
      </c>
      <c r="S106" t="s">
        <v>86</v>
      </c>
      <c r="T106" t="s">
        <v>85</v>
      </c>
      <c r="U106" t="s">
        <v>86</v>
      </c>
      <c r="X106">
        <v>47984510315</v>
      </c>
      <c r="AA106" t="s">
        <v>155</v>
      </c>
      <c r="AB106" s="15">
        <v>1.64884836512467E+16</v>
      </c>
      <c r="AC106" t="s">
        <v>68</v>
      </c>
      <c r="AD106">
        <v>10738</v>
      </c>
      <c r="AE106" t="s">
        <v>69</v>
      </c>
      <c r="AF106" t="s">
        <v>70</v>
      </c>
      <c r="AM106" t="s">
        <v>1907</v>
      </c>
      <c r="AN106">
        <v>3917328976</v>
      </c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 t="s">
        <v>71</v>
      </c>
      <c r="BH106" s="8" t="s">
        <v>71</v>
      </c>
      <c r="BI106" s="8" t="s">
        <v>71</v>
      </c>
      <c r="BJ106" s="8" t="s">
        <v>71</v>
      </c>
      <c r="BK106" s="8" t="s">
        <v>71</v>
      </c>
      <c r="BL106" s="8" t="s">
        <v>71</v>
      </c>
      <c r="BM106" s="8" t="s">
        <v>71</v>
      </c>
      <c r="BN106" s="8" t="s">
        <v>71</v>
      </c>
      <c r="BO106" s="8" t="s">
        <v>71</v>
      </c>
      <c r="BP106" s="8" t="s">
        <v>71</v>
      </c>
      <c r="BQ106" s="8" t="s">
        <v>496</v>
      </c>
      <c r="BR106" s="8" t="s">
        <v>71</v>
      </c>
      <c r="BS106" s="9">
        <v>1224</v>
      </c>
      <c r="BT106" s="8" t="s">
        <v>100</v>
      </c>
      <c r="BU106" s="8" t="s">
        <v>306</v>
      </c>
      <c r="BV106" s="8" t="s">
        <v>71</v>
      </c>
      <c r="BW106" s="8" t="s">
        <v>497</v>
      </c>
    </row>
    <row r="107" spans="1:75" x14ac:dyDescent="0.25">
      <c r="A107" s="4">
        <f t="shared" si="14"/>
        <v>44652</v>
      </c>
      <c r="B107" s="5">
        <f t="shared" si="15"/>
        <v>0.77083333333333337</v>
      </c>
      <c r="C107" s="6">
        <f t="shared" si="16"/>
        <v>0.7715277777777777</v>
      </c>
      <c r="D107" s="7">
        <f t="shared" si="17"/>
        <v>1.4467592554865405E-3</v>
      </c>
      <c r="E107" s="6" t="str">
        <f t="shared" si="18"/>
        <v>ANA</v>
      </c>
      <c r="F107" s="6" t="str">
        <f t="shared" si="12"/>
        <v>sex</v>
      </c>
      <c r="G107" s="6" t="str">
        <f t="shared" si="13"/>
        <v>16</v>
      </c>
      <c r="H107" s="6" t="str">
        <f>IFERROR(VLOOKUP($G107,DDD!$B:$D,3,0),"-")</f>
        <v>SP</v>
      </c>
      <c r="I107" s="6" t="str">
        <f>IFERROR(VLOOKUP($H107,DDD!$I:$K,3,0),"-")</f>
        <v>Sudeste</v>
      </c>
      <c r="J107">
        <v>7822669</v>
      </c>
      <c r="K107">
        <v>24228105</v>
      </c>
      <c r="L107" s="14">
        <v>44652.772106481483</v>
      </c>
      <c r="M107" s="14">
        <v>44652.773553240739</v>
      </c>
      <c r="N107" t="s">
        <v>3133</v>
      </c>
      <c r="O107" t="s">
        <v>64</v>
      </c>
      <c r="P107">
        <v>17281</v>
      </c>
      <c r="Q107" t="s">
        <v>65</v>
      </c>
      <c r="R107" t="s">
        <v>85</v>
      </c>
      <c r="S107" t="s">
        <v>86</v>
      </c>
      <c r="T107" t="s">
        <v>85</v>
      </c>
      <c r="U107" t="s">
        <v>86</v>
      </c>
      <c r="X107">
        <v>16993307322</v>
      </c>
      <c r="AA107" t="s">
        <v>194</v>
      </c>
      <c r="AB107" s="15">
        <v>1.64884866612503E+16</v>
      </c>
      <c r="AC107" t="s">
        <v>68</v>
      </c>
      <c r="AD107">
        <v>10738</v>
      </c>
      <c r="AE107" t="s">
        <v>69</v>
      </c>
      <c r="AF107" t="s">
        <v>70</v>
      </c>
      <c r="AM107" t="s">
        <v>1908</v>
      </c>
      <c r="AN107">
        <v>29750077873</v>
      </c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 t="s">
        <v>71</v>
      </c>
      <c r="BH107" s="8" t="s">
        <v>71</v>
      </c>
      <c r="BI107" s="8" t="s">
        <v>71</v>
      </c>
      <c r="BJ107" s="8" t="s">
        <v>71</v>
      </c>
      <c r="BK107" s="8" t="s">
        <v>71</v>
      </c>
      <c r="BL107" s="8" t="s">
        <v>71</v>
      </c>
      <c r="BM107" s="8" t="s">
        <v>71</v>
      </c>
      <c r="BN107" s="8" t="s">
        <v>71</v>
      </c>
      <c r="BO107" s="8" t="s">
        <v>71</v>
      </c>
      <c r="BP107" s="8" t="s">
        <v>71</v>
      </c>
      <c r="BQ107" s="8" t="s">
        <v>499</v>
      </c>
      <c r="BR107" s="8" t="s">
        <v>71</v>
      </c>
      <c r="BS107" s="8">
        <v>4334</v>
      </c>
      <c r="BT107" s="8" t="s">
        <v>100</v>
      </c>
      <c r="BU107" s="8" t="s">
        <v>500</v>
      </c>
      <c r="BV107" s="8" t="s">
        <v>71</v>
      </c>
      <c r="BW107" s="8" t="s">
        <v>97</v>
      </c>
    </row>
    <row r="108" spans="1:75" x14ac:dyDescent="0.25">
      <c r="A108" s="4">
        <f t="shared" si="14"/>
        <v>44652</v>
      </c>
      <c r="B108" s="5">
        <f t="shared" si="15"/>
        <v>0.79166666666666663</v>
      </c>
      <c r="C108" s="6">
        <f t="shared" si="16"/>
        <v>0.79791666666666661</v>
      </c>
      <c r="D108" s="7">
        <f t="shared" si="17"/>
        <v>2.4768518487690017E-3</v>
      </c>
      <c r="E108" s="6" t="str">
        <f t="shared" si="18"/>
        <v>ANA</v>
      </c>
      <c r="F108" s="6" t="str">
        <f t="shared" si="12"/>
        <v>sex</v>
      </c>
      <c r="G108" s="6" t="str">
        <f t="shared" si="13"/>
        <v>51</v>
      </c>
      <c r="H108" s="6" t="str">
        <f>IFERROR(VLOOKUP($G108,DDD!$B:$D,3,0),"-")</f>
        <v>RS</v>
      </c>
      <c r="I108" s="6" t="str">
        <f>IFERROR(VLOOKUP($H108,DDD!$I:$K,3,0),"-")</f>
        <v>Sul</v>
      </c>
      <c r="J108">
        <v>7824542</v>
      </c>
      <c r="K108">
        <v>24227822</v>
      </c>
      <c r="L108" s="14">
        <v>44652.798055555555</v>
      </c>
      <c r="M108" s="14">
        <v>44652.800532407404</v>
      </c>
      <c r="N108" t="s">
        <v>3133</v>
      </c>
      <c r="O108" t="s">
        <v>64</v>
      </c>
      <c r="P108">
        <v>17281</v>
      </c>
      <c r="Q108" t="s">
        <v>65</v>
      </c>
      <c r="R108" t="s">
        <v>136</v>
      </c>
      <c r="S108" t="s">
        <v>137</v>
      </c>
      <c r="T108" t="s">
        <v>136</v>
      </c>
      <c r="U108" t="s">
        <v>137</v>
      </c>
      <c r="X108">
        <v>51989989545</v>
      </c>
      <c r="Y108">
        <v>51989989545</v>
      </c>
      <c r="Z108" s="14">
        <v>44652.820833333331</v>
      </c>
      <c r="AA108" t="s">
        <v>194</v>
      </c>
      <c r="AB108" s="15">
        <v>1.64885093612552E+16</v>
      </c>
      <c r="AC108" t="s">
        <v>68</v>
      </c>
      <c r="AD108">
        <v>10738</v>
      </c>
      <c r="AE108" t="s">
        <v>69</v>
      </c>
      <c r="AF108" t="s">
        <v>70</v>
      </c>
      <c r="AM108" t="s">
        <v>1909</v>
      </c>
      <c r="AN108">
        <v>5728828078</v>
      </c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 t="s">
        <v>71</v>
      </c>
      <c r="BH108" s="8" t="s">
        <v>71</v>
      </c>
      <c r="BI108" s="8" t="s">
        <v>71</v>
      </c>
      <c r="BJ108" s="8" t="s">
        <v>71</v>
      </c>
      <c r="BK108" s="8" t="s">
        <v>71</v>
      </c>
      <c r="BL108" s="8" t="s">
        <v>71</v>
      </c>
      <c r="BM108" s="8" t="s">
        <v>71</v>
      </c>
      <c r="BN108" s="8" t="s">
        <v>71</v>
      </c>
      <c r="BO108" s="8" t="s">
        <v>71</v>
      </c>
      <c r="BP108" s="8" t="s">
        <v>71</v>
      </c>
      <c r="BQ108" s="8" t="s">
        <v>502</v>
      </c>
      <c r="BR108" s="8" t="s">
        <v>71</v>
      </c>
      <c r="BS108" s="9">
        <v>1890</v>
      </c>
      <c r="BT108" s="8" t="s">
        <v>82</v>
      </c>
      <c r="BU108" s="8" t="s">
        <v>96</v>
      </c>
      <c r="BV108" s="8" t="s">
        <v>71</v>
      </c>
      <c r="BW108" s="8" t="s">
        <v>503</v>
      </c>
    </row>
    <row r="109" spans="1:75" x14ac:dyDescent="0.25">
      <c r="A109" s="4">
        <f t="shared" si="14"/>
        <v>44652</v>
      </c>
      <c r="B109" s="5">
        <f t="shared" si="15"/>
        <v>0.79166666666666663</v>
      </c>
      <c r="C109" s="6">
        <f t="shared" si="16"/>
        <v>0.79722222222222217</v>
      </c>
      <c r="D109" s="7">
        <f t="shared" si="17"/>
        <v>3.055555556784384E-3</v>
      </c>
      <c r="E109" s="6" t="str">
        <f t="shared" si="18"/>
        <v>SILVIO</v>
      </c>
      <c r="F109" s="6" t="str">
        <f t="shared" si="12"/>
        <v>sex</v>
      </c>
      <c r="G109" s="6" t="str">
        <f t="shared" si="13"/>
        <v>51</v>
      </c>
      <c r="H109" s="6" t="str">
        <f>IFERROR(VLOOKUP($G109,DDD!$B:$D,3,0),"-")</f>
        <v>RS</v>
      </c>
      <c r="I109" s="6" t="str">
        <f>IFERROR(VLOOKUP($H109,DDD!$I:$K,3,0),"-")</f>
        <v>Sul</v>
      </c>
      <c r="J109">
        <v>7824515</v>
      </c>
      <c r="K109">
        <v>25386747</v>
      </c>
      <c r="L109" s="14">
        <v>44652.797349537039</v>
      </c>
      <c r="M109" s="14">
        <v>44652.800405092596</v>
      </c>
      <c r="N109" t="s">
        <v>3133</v>
      </c>
      <c r="O109" t="s">
        <v>84</v>
      </c>
      <c r="P109">
        <v>17286</v>
      </c>
      <c r="Q109" t="s">
        <v>65</v>
      </c>
      <c r="R109" t="s">
        <v>136</v>
      </c>
      <c r="S109" t="s">
        <v>137</v>
      </c>
      <c r="T109" t="s">
        <v>136</v>
      </c>
      <c r="U109" t="s">
        <v>137</v>
      </c>
      <c r="X109">
        <v>51994749631</v>
      </c>
      <c r="Y109">
        <v>51994749631</v>
      </c>
      <c r="Z109" s="14">
        <v>44659.820138888892</v>
      </c>
      <c r="AA109" t="s">
        <v>520</v>
      </c>
      <c r="AB109" s="15">
        <v>1.64885087112544E+16</v>
      </c>
      <c r="AC109" t="s">
        <v>68</v>
      </c>
      <c r="AD109">
        <v>10738</v>
      </c>
      <c r="AE109" t="s">
        <v>69</v>
      </c>
      <c r="AF109" t="s">
        <v>70</v>
      </c>
      <c r="AM109" t="s">
        <v>1910</v>
      </c>
      <c r="AN109">
        <v>2294275020</v>
      </c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 t="s">
        <v>71</v>
      </c>
      <c r="BH109" s="8" t="s">
        <v>71</v>
      </c>
      <c r="BI109" s="8" t="s">
        <v>71</v>
      </c>
      <c r="BJ109" s="8" t="s">
        <v>71</v>
      </c>
      <c r="BK109" s="8" t="s">
        <v>71</v>
      </c>
      <c r="BL109" s="8" t="s">
        <v>71</v>
      </c>
      <c r="BM109" s="8" t="s">
        <v>71</v>
      </c>
      <c r="BN109" s="8" t="s">
        <v>71</v>
      </c>
      <c r="BO109" s="8" t="s">
        <v>71</v>
      </c>
      <c r="BP109" s="8" t="s">
        <v>71</v>
      </c>
      <c r="BQ109" s="8" t="s">
        <v>505</v>
      </c>
      <c r="BR109" s="8" t="s">
        <v>71</v>
      </c>
      <c r="BS109" s="8">
        <v>11940</v>
      </c>
      <c r="BT109" s="8" t="s">
        <v>79</v>
      </c>
      <c r="BU109" s="8" t="s">
        <v>506</v>
      </c>
      <c r="BV109" s="8" t="s">
        <v>71</v>
      </c>
      <c r="BW109" s="8" t="s">
        <v>507</v>
      </c>
    </row>
    <row r="110" spans="1:75" x14ac:dyDescent="0.25">
      <c r="A110" s="4">
        <f t="shared" si="14"/>
        <v>44652</v>
      </c>
      <c r="B110" s="5">
        <f t="shared" si="15"/>
        <v>0.79166666666666663</v>
      </c>
      <c r="C110" s="6">
        <f t="shared" si="16"/>
        <v>0.80486111111111114</v>
      </c>
      <c r="D110" s="7">
        <f t="shared" si="17"/>
        <v>3.4722222335403785E-4</v>
      </c>
      <c r="E110" s="6" t="str">
        <f t="shared" si="18"/>
        <v>ANA</v>
      </c>
      <c r="F110" s="6" t="str">
        <f t="shared" si="12"/>
        <v>sex</v>
      </c>
      <c r="G110" s="6" t="str">
        <f t="shared" si="13"/>
        <v>16</v>
      </c>
      <c r="H110" s="6" t="str">
        <f>IFERROR(VLOOKUP($G110,DDD!$B:$D,3,0),"-")</f>
        <v>SP</v>
      </c>
      <c r="I110" s="6" t="str">
        <f>IFERROR(VLOOKUP($H110,DDD!$I:$K,3,0),"-")</f>
        <v>Sudeste</v>
      </c>
      <c r="J110">
        <v>7824794</v>
      </c>
      <c r="K110">
        <v>24228038</v>
      </c>
      <c r="L110" s="14">
        <v>44652.805219907408</v>
      </c>
      <c r="M110" s="14">
        <v>44652.805567129632</v>
      </c>
      <c r="N110" t="s">
        <v>3133</v>
      </c>
      <c r="O110" t="s">
        <v>64</v>
      </c>
      <c r="P110">
        <v>17281</v>
      </c>
      <c r="Q110" t="s">
        <v>65</v>
      </c>
      <c r="R110" t="s">
        <v>85</v>
      </c>
      <c r="S110" t="s">
        <v>86</v>
      </c>
      <c r="T110" t="s">
        <v>85</v>
      </c>
      <c r="U110" t="s">
        <v>86</v>
      </c>
      <c r="X110">
        <v>16991774196</v>
      </c>
      <c r="AA110" t="s">
        <v>194</v>
      </c>
      <c r="AB110" s="15">
        <v>1.64885116212582E+16</v>
      </c>
      <c r="AC110" t="s">
        <v>68</v>
      </c>
      <c r="AD110">
        <v>10738</v>
      </c>
      <c r="AE110" t="s">
        <v>69</v>
      </c>
      <c r="AF110" t="s">
        <v>70</v>
      </c>
      <c r="AM110" t="s">
        <v>1911</v>
      </c>
      <c r="AN110">
        <v>39191098807</v>
      </c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 t="s">
        <v>71</v>
      </c>
      <c r="BH110" s="8" t="s">
        <v>71</v>
      </c>
      <c r="BI110" s="8" t="s">
        <v>71</v>
      </c>
      <c r="BJ110" s="8" t="s">
        <v>71</v>
      </c>
      <c r="BK110" s="8" t="s">
        <v>71</v>
      </c>
      <c r="BL110" s="8" t="s">
        <v>71</v>
      </c>
      <c r="BM110" s="8" t="s">
        <v>71</v>
      </c>
      <c r="BN110" s="8" t="s">
        <v>71</v>
      </c>
      <c r="BO110" s="8" t="s">
        <v>71</v>
      </c>
      <c r="BP110" s="8" t="s">
        <v>71</v>
      </c>
      <c r="BQ110" s="8" t="s">
        <v>509</v>
      </c>
      <c r="BR110" s="8" t="s">
        <v>71</v>
      </c>
      <c r="BS110" s="9">
        <v>1890</v>
      </c>
      <c r="BT110" s="8" t="s">
        <v>82</v>
      </c>
      <c r="BU110" s="8" t="s">
        <v>96</v>
      </c>
      <c r="BV110" s="8" t="s">
        <v>71</v>
      </c>
      <c r="BW110" s="8" t="s">
        <v>510</v>
      </c>
    </row>
    <row r="111" spans="1:75" x14ac:dyDescent="0.25">
      <c r="A111" s="4">
        <f t="shared" si="14"/>
        <v>44652</v>
      </c>
      <c r="B111" s="5">
        <f t="shared" si="15"/>
        <v>0.79166666666666663</v>
      </c>
      <c r="C111" s="6">
        <f t="shared" si="16"/>
        <v>0.80625000000000002</v>
      </c>
      <c r="D111" s="7">
        <f t="shared" si="17"/>
        <v>6.7824074067175388E-3</v>
      </c>
      <c r="E111" s="6" t="str">
        <f t="shared" si="18"/>
        <v>SILVIO</v>
      </c>
      <c r="F111" s="6" t="str">
        <f t="shared" si="12"/>
        <v>sex</v>
      </c>
      <c r="G111" s="6" t="str">
        <f t="shared" si="13"/>
        <v>17</v>
      </c>
      <c r="H111" s="6" t="str">
        <f>IFERROR(VLOOKUP($G111,DDD!$B:$D,3,0),"-")</f>
        <v>SP</v>
      </c>
      <c r="I111" s="6" t="str">
        <f>IFERROR(VLOOKUP($H111,DDD!$I:$K,3,0),"-")</f>
        <v>Sudeste</v>
      </c>
      <c r="J111">
        <v>7824865</v>
      </c>
      <c r="K111">
        <v>24165831</v>
      </c>
      <c r="L111" s="14">
        <v>44652.806898148148</v>
      </c>
      <c r="M111" s="14">
        <v>44652.813680555555</v>
      </c>
      <c r="N111" t="s">
        <v>3133</v>
      </c>
      <c r="O111" t="s">
        <v>84</v>
      </c>
      <c r="P111">
        <v>17286</v>
      </c>
      <c r="Q111" t="s">
        <v>65</v>
      </c>
      <c r="R111" t="s">
        <v>85</v>
      </c>
      <c r="S111" t="s">
        <v>86</v>
      </c>
      <c r="T111" t="s">
        <v>85</v>
      </c>
      <c r="U111" t="s">
        <v>86</v>
      </c>
      <c r="X111">
        <v>17997080466</v>
      </c>
      <c r="AA111" t="s">
        <v>142</v>
      </c>
      <c r="AB111" s="15">
        <v>1.64885170112639E+16</v>
      </c>
      <c r="AC111" t="s">
        <v>68</v>
      </c>
      <c r="AD111">
        <v>10738</v>
      </c>
      <c r="AE111" t="s">
        <v>69</v>
      </c>
      <c r="AF111" t="s">
        <v>70</v>
      </c>
      <c r="AM111" t="s">
        <v>258</v>
      </c>
      <c r="AN111">
        <v>34673372875</v>
      </c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 t="s">
        <v>71</v>
      </c>
      <c r="BH111" s="8" t="s">
        <v>71</v>
      </c>
      <c r="BI111" s="8" t="s">
        <v>71</v>
      </c>
      <c r="BJ111" s="8" t="s">
        <v>71</v>
      </c>
      <c r="BK111" s="8" t="s">
        <v>71</v>
      </c>
      <c r="BL111" s="8" t="s">
        <v>71</v>
      </c>
      <c r="BM111" s="8" t="s">
        <v>71</v>
      </c>
      <c r="BN111" s="8" t="s">
        <v>71</v>
      </c>
      <c r="BO111" s="8" t="s">
        <v>71</v>
      </c>
      <c r="BP111" s="8" t="s">
        <v>71</v>
      </c>
      <c r="BQ111" s="8" t="s">
        <v>513</v>
      </c>
      <c r="BR111" s="8" t="s">
        <v>71</v>
      </c>
      <c r="BS111" s="9">
        <v>1307</v>
      </c>
      <c r="BT111" s="8" t="s">
        <v>82</v>
      </c>
      <c r="BU111" s="8" t="s">
        <v>514</v>
      </c>
      <c r="BV111" s="8" t="s">
        <v>71</v>
      </c>
      <c r="BW111" s="8" t="s">
        <v>515</v>
      </c>
    </row>
    <row r="112" spans="1:75" x14ac:dyDescent="0.25">
      <c r="A112" s="4">
        <f t="shared" si="14"/>
        <v>44652</v>
      </c>
      <c r="B112" s="5">
        <f t="shared" si="15"/>
        <v>0.79166666666666663</v>
      </c>
      <c r="C112" s="6">
        <f t="shared" si="16"/>
        <v>0.81041666666666667</v>
      </c>
      <c r="D112" s="7">
        <f t="shared" si="17"/>
        <v>2.9282407413120382E-3</v>
      </c>
      <c r="E112" s="6" t="str">
        <f t="shared" si="18"/>
        <v>ANA</v>
      </c>
      <c r="F112" s="6" t="str">
        <f t="shared" si="12"/>
        <v>sex</v>
      </c>
      <c r="G112" s="6" t="str">
        <f t="shared" si="13"/>
        <v>16</v>
      </c>
      <c r="H112" s="6" t="str">
        <f>IFERROR(VLOOKUP($G112,DDD!$B:$D,3,0),"-")</f>
        <v>SP</v>
      </c>
      <c r="I112" s="6" t="str">
        <f>IFERROR(VLOOKUP($H112,DDD!$I:$K,3,0),"-")</f>
        <v>Sudeste</v>
      </c>
      <c r="J112">
        <v>7825184</v>
      </c>
      <c r="K112">
        <v>24161168</v>
      </c>
      <c r="L112" s="14">
        <v>44652.810763888891</v>
      </c>
      <c r="M112" s="14">
        <v>44652.813692129632</v>
      </c>
      <c r="N112" t="s">
        <v>3133</v>
      </c>
      <c r="O112" t="s">
        <v>64</v>
      </c>
      <c r="P112">
        <v>17281</v>
      </c>
      <c r="Q112" t="s">
        <v>65</v>
      </c>
      <c r="R112" t="s">
        <v>85</v>
      </c>
      <c r="S112" t="s">
        <v>86</v>
      </c>
      <c r="T112" t="s">
        <v>85</v>
      </c>
      <c r="U112" t="s">
        <v>86</v>
      </c>
      <c r="X112">
        <v>16991473036</v>
      </c>
      <c r="AA112" t="s">
        <v>235</v>
      </c>
      <c r="AB112" s="15">
        <v>1.64885203012668E+16</v>
      </c>
      <c r="AC112" t="s">
        <v>68</v>
      </c>
      <c r="AD112">
        <v>10738</v>
      </c>
      <c r="AE112" t="s">
        <v>69</v>
      </c>
      <c r="AF112" t="s">
        <v>70</v>
      </c>
      <c r="AM112" t="s">
        <v>1912</v>
      </c>
      <c r="AN112">
        <v>49002302860</v>
      </c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 t="s">
        <v>71</v>
      </c>
      <c r="BH112" s="8" t="s">
        <v>71</v>
      </c>
      <c r="BI112" s="8" t="s">
        <v>71</v>
      </c>
      <c r="BJ112" s="8" t="s">
        <v>71</v>
      </c>
      <c r="BK112" s="8" t="s">
        <v>71</v>
      </c>
      <c r="BL112" s="8" t="s">
        <v>71</v>
      </c>
      <c r="BM112" s="8" t="s">
        <v>71</v>
      </c>
      <c r="BN112" s="8" t="s">
        <v>71</v>
      </c>
      <c r="BO112" s="8" t="s">
        <v>71</v>
      </c>
      <c r="BP112" s="8" t="s">
        <v>71</v>
      </c>
      <c r="BQ112" s="8" t="s">
        <v>517</v>
      </c>
      <c r="BR112" s="8" t="s">
        <v>71</v>
      </c>
      <c r="BS112" s="8">
        <v>2214</v>
      </c>
      <c r="BT112" s="8" t="s">
        <v>320</v>
      </c>
      <c r="BU112" s="8" t="s">
        <v>518</v>
      </c>
      <c r="BV112" s="8" t="s">
        <v>71</v>
      </c>
      <c r="BW112" s="8" t="s">
        <v>519</v>
      </c>
    </row>
    <row r="113" spans="1:75" x14ac:dyDescent="0.25">
      <c r="A113" s="4">
        <f t="shared" si="14"/>
        <v>44652</v>
      </c>
      <c r="B113" s="5">
        <f t="shared" si="15"/>
        <v>0.8125</v>
      </c>
      <c r="C113" s="6">
        <f t="shared" si="16"/>
        <v>0.82500000000000007</v>
      </c>
      <c r="D113" s="7">
        <f t="shared" si="17"/>
        <v>3.749999996216502E-3</v>
      </c>
      <c r="E113" s="6" t="str">
        <f t="shared" si="18"/>
        <v>ANA</v>
      </c>
      <c r="F113" s="6" t="str">
        <f t="shared" si="12"/>
        <v>sex</v>
      </c>
      <c r="G113" s="6" t="str">
        <f t="shared" si="13"/>
        <v>19</v>
      </c>
      <c r="H113" s="6" t="str">
        <f>IFERROR(VLOOKUP($G113,DDD!$B:$D,3,0),"-")</f>
        <v>SP</v>
      </c>
      <c r="I113" s="6" t="str">
        <f>IFERROR(VLOOKUP($H113,DDD!$I:$K,3,0),"-")</f>
        <v>Sudeste</v>
      </c>
      <c r="J113">
        <v>7826551</v>
      </c>
      <c r="K113">
        <v>23694500</v>
      </c>
      <c r="L113" s="14">
        <v>44652.825636574074</v>
      </c>
      <c r="M113" s="14">
        <v>44652.829386574071</v>
      </c>
      <c r="N113" t="s">
        <v>3133</v>
      </c>
      <c r="O113" t="s">
        <v>64</v>
      </c>
      <c r="P113">
        <v>17281</v>
      </c>
      <c r="Q113" t="s">
        <v>65</v>
      </c>
      <c r="R113" t="s">
        <v>85</v>
      </c>
      <c r="S113" t="s">
        <v>86</v>
      </c>
      <c r="T113" t="s">
        <v>85</v>
      </c>
      <c r="U113" t="s">
        <v>86</v>
      </c>
      <c r="X113">
        <v>19989211432</v>
      </c>
      <c r="AA113" t="s">
        <v>179</v>
      </c>
      <c r="AB113" s="15">
        <v>1.64885307512783E+16</v>
      </c>
      <c r="AC113" t="s">
        <v>68</v>
      </c>
      <c r="AD113">
        <v>10738</v>
      </c>
      <c r="AE113" t="s">
        <v>69</v>
      </c>
      <c r="AF113" t="s">
        <v>70</v>
      </c>
      <c r="AM113" t="s">
        <v>1913</v>
      </c>
      <c r="AN113">
        <v>38677436812</v>
      </c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 t="s">
        <v>71</v>
      </c>
      <c r="BH113" s="8" t="s">
        <v>71</v>
      </c>
      <c r="BI113" s="8" t="s">
        <v>71</v>
      </c>
      <c r="BJ113" s="8" t="s">
        <v>71</v>
      </c>
      <c r="BK113" s="8" t="s">
        <v>71</v>
      </c>
      <c r="BL113" s="8" t="s">
        <v>71</v>
      </c>
      <c r="BM113" s="8" t="s">
        <v>71</v>
      </c>
      <c r="BN113" s="8" t="s">
        <v>71</v>
      </c>
      <c r="BO113" s="8" t="s">
        <v>71</v>
      </c>
      <c r="BP113" s="8" t="s">
        <v>71</v>
      </c>
      <c r="BQ113" s="8" t="s">
        <v>522</v>
      </c>
      <c r="BR113" s="8" t="s">
        <v>71</v>
      </c>
      <c r="BS113" s="8">
        <v>1106</v>
      </c>
      <c r="BT113" s="8" t="s">
        <v>79</v>
      </c>
      <c r="BU113" s="8" t="s">
        <v>523</v>
      </c>
      <c r="BV113" s="8" t="s">
        <v>71</v>
      </c>
      <c r="BW113" s="8" t="s">
        <v>524</v>
      </c>
    </row>
    <row r="114" spans="1:75" x14ac:dyDescent="0.25">
      <c r="A114" s="4">
        <f t="shared" si="14"/>
        <v>44652</v>
      </c>
      <c r="B114" s="5">
        <f t="shared" si="15"/>
        <v>0.8125</v>
      </c>
      <c r="C114" s="6">
        <f t="shared" si="16"/>
        <v>0.82916666666666661</v>
      </c>
      <c r="D114" s="7">
        <f t="shared" si="17"/>
        <v>5.9027777751907706E-4</v>
      </c>
      <c r="E114" s="6" t="str">
        <f t="shared" si="18"/>
        <v>ANA</v>
      </c>
      <c r="F114" s="6" t="str">
        <f t="shared" si="12"/>
        <v>sex</v>
      </c>
      <c r="G114" s="6" t="str">
        <f t="shared" si="13"/>
        <v>53</v>
      </c>
      <c r="H114" s="6" t="str">
        <f>IFERROR(VLOOKUP($G114,DDD!$B:$D,3,0),"-")</f>
        <v>RS</v>
      </c>
      <c r="I114" s="6" t="str">
        <f>IFERROR(VLOOKUP($H114,DDD!$I:$K,3,0),"-")</f>
        <v>Sul</v>
      </c>
      <c r="J114">
        <v>7826887</v>
      </c>
      <c r="K114">
        <v>23637894</v>
      </c>
      <c r="L114" s="14">
        <v>44652.829398148147</v>
      </c>
      <c r="M114" s="14">
        <v>44652.829988425925</v>
      </c>
      <c r="N114" t="s">
        <v>3133</v>
      </c>
      <c r="O114" t="s">
        <v>64</v>
      </c>
      <c r="P114">
        <v>17281</v>
      </c>
      <c r="Q114" t="s">
        <v>65</v>
      </c>
      <c r="R114" t="s">
        <v>85</v>
      </c>
      <c r="S114" t="s">
        <v>86</v>
      </c>
      <c r="T114" t="s">
        <v>85</v>
      </c>
      <c r="U114" t="s">
        <v>86</v>
      </c>
      <c r="X114">
        <v>53999713178</v>
      </c>
      <c r="AA114" t="s">
        <v>108</v>
      </c>
      <c r="AB114" s="15">
        <v>1.64885334512803E+16</v>
      </c>
      <c r="AC114" t="s">
        <v>68</v>
      </c>
      <c r="AD114">
        <v>10738</v>
      </c>
      <c r="AE114" t="s">
        <v>69</v>
      </c>
      <c r="AF114" t="s">
        <v>70</v>
      </c>
      <c r="AM114" t="s">
        <v>1914</v>
      </c>
      <c r="AN114">
        <v>1657956032</v>
      </c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 t="s">
        <v>71</v>
      </c>
      <c r="BH114" s="8" t="s">
        <v>71</v>
      </c>
      <c r="BI114" s="8" t="s">
        <v>71</v>
      </c>
      <c r="BJ114" s="8" t="s">
        <v>71</v>
      </c>
      <c r="BK114" s="8" t="s">
        <v>71</v>
      </c>
      <c r="BL114" s="8" t="s">
        <v>71</v>
      </c>
      <c r="BM114" s="8" t="s">
        <v>71</v>
      </c>
      <c r="BN114" s="8" t="s">
        <v>71</v>
      </c>
      <c r="BO114" s="8" t="s">
        <v>71</v>
      </c>
      <c r="BP114" s="8" t="s">
        <v>71</v>
      </c>
      <c r="BQ114" s="8" t="s">
        <v>526</v>
      </c>
      <c r="BR114" s="8" t="s">
        <v>71</v>
      </c>
      <c r="BS114" s="8">
        <v>1586</v>
      </c>
      <c r="BT114" s="8" t="s">
        <v>82</v>
      </c>
      <c r="BU114" s="8" t="s">
        <v>337</v>
      </c>
      <c r="BV114" s="8" t="s">
        <v>71</v>
      </c>
      <c r="BW114" s="8" t="s">
        <v>527</v>
      </c>
    </row>
    <row r="115" spans="1:75" x14ac:dyDescent="0.25">
      <c r="A115" s="4">
        <f t="shared" si="14"/>
        <v>44652</v>
      </c>
      <c r="B115" s="5">
        <f t="shared" si="15"/>
        <v>0.83333333333333337</v>
      </c>
      <c r="C115" s="6">
        <f t="shared" si="16"/>
        <v>0.83472222222222225</v>
      </c>
      <c r="D115" s="7">
        <f t="shared" si="17"/>
        <v>1.2384259243845008E-3</v>
      </c>
      <c r="E115" s="6" t="str">
        <f t="shared" si="18"/>
        <v>ANA</v>
      </c>
      <c r="F115" s="6" t="str">
        <f t="shared" si="12"/>
        <v>sex</v>
      </c>
      <c r="G115" s="6" t="str">
        <f t="shared" si="13"/>
        <v>13</v>
      </c>
      <c r="H115" s="6" t="str">
        <f>IFERROR(VLOOKUP($G115,DDD!$B:$D,3,0),"-")</f>
        <v>SP</v>
      </c>
      <c r="I115" s="6" t="str">
        <f>IFERROR(VLOOKUP($H115,DDD!$I:$K,3,0),"-")</f>
        <v>Sudeste</v>
      </c>
      <c r="J115">
        <v>7827457</v>
      </c>
      <c r="K115">
        <v>23434360</v>
      </c>
      <c r="L115" s="14">
        <v>44652.835150462961</v>
      </c>
      <c r="M115" s="14">
        <v>44652.836388888885</v>
      </c>
      <c r="N115" t="s">
        <v>3133</v>
      </c>
      <c r="O115" t="s">
        <v>64</v>
      </c>
      <c r="P115">
        <v>17281</v>
      </c>
      <c r="Q115" t="s">
        <v>65</v>
      </c>
      <c r="R115" t="s">
        <v>136</v>
      </c>
      <c r="S115" t="s">
        <v>674</v>
      </c>
      <c r="T115" t="s">
        <v>136</v>
      </c>
      <c r="U115" t="s">
        <v>674</v>
      </c>
      <c r="X115">
        <v>13996119816</v>
      </c>
      <c r="Y115">
        <v>13996119816</v>
      </c>
      <c r="Z115" s="14">
        <v>44652.856944444444</v>
      </c>
      <c r="AA115" t="s">
        <v>416</v>
      </c>
      <c r="AB115" s="15">
        <v>1.64885412812879E+16</v>
      </c>
      <c r="AC115" t="s">
        <v>68</v>
      </c>
      <c r="AD115">
        <v>10738</v>
      </c>
      <c r="AE115" t="s">
        <v>69</v>
      </c>
      <c r="AF115" t="s">
        <v>70</v>
      </c>
      <c r="AM115" t="s">
        <v>1915</v>
      </c>
      <c r="AN115">
        <v>43725677824</v>
      </c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 t="s">
        <v>71</v>
      </c>
      <c r="BH115" s="8" t="s">
        <v>71</v>
      </c>
      <c r="BI115" s="8" t="s">
        <v>71</v>
      </c>
      <c r="BJ115" s="8" t="s">
        <v>71</v>
      </c>
      <c r="BK115" s="8" t="s">
        <v>71</v>
      </c>
      <c r="BL115" s="8" t="s">
        <v>71</v>
      </c>
      <c r="BM115" s="8" t="s">
        <v>71</v>
      </c>
      <c r="BN115" s="8" t="s">
        <v>71</v>
      </c>
      <c r="BO115" s="8" t="s">
        <v>71</v>
      </c>
      <c r="BP115" s="8" t="s">
        <v>71</v>
      </c>
      <c r="BQ115" s="8" t="s">
        <v>529</v>
      </c>
      <c r="BR115" s="8" t="s">
        <v>71</v>
      </c>
      <c r="BS115" s="9">
        <v>9716</v>
      </c>
      <c r="BT115" s="8" t="s">
        <v>121</v>
      </c>
      <c r="BU115" s="8" t="s">
        <v>482</v>
      </c>
      <c r="BV115" s="8" t="s">
        <v>71</v>
      </c>
      <c r="BW115" s="8" t="s">
        <v>530</v>
      </c>
    </row>
    <row r="116" spans="1:75" x14ac:dyDescent="0.25">
      <c r="A116" s="4">
        <f t="shared" si="14"/>
        <v>44652</v>
      </c>
      <c r="B116" s="5">
        <f t="shared" si="15"/>
        <v>0.83333333333333337</v>
      </c>
      <c r="C116" s="6">
        <f t="shared" si="16"/>
        <v>0.83958333333333324</v>
      </c>
      <c r="D116" s="7">
        <f t="shared" si="17"/>
        <v>9.9537037021946162E-4</v>
      </c>
      <c r="E116" s="6" t="str">
        <f t="shared" si="18"/>
        <v>ANA</v>
      </c>
      <c r="F116" s="6" t="str">
        <f t="shared" si="12"/>
        <v>sex</v>
      </c>
      <c r="G116" s="6" t="str">
        <f t="shared" si="13"/>
        <v>14</v>
      </c>
      <c r="H116" s="6" t="str">
        <f>IFERROR(VLOOKUP($G116,DDD!$B:$D,3,0),"-")</f>
        <v>SP</v>
      </c>
      <c r="I116" s="6" t="str">
        <f>IFERROR(VLOOKUP($H116,DDD!$I:$K,3,0),"-")</f>
        <v>Sudeste</v>
      </c>
      <c r="J116">
        <v>7827866</v>
      </c>
      <c r="K116">
        <v>23413908</v>
      </c>
      <c r="L116" s="14">
        <v>44652.839768518519</v>
      </c>
      <c r="M116" s="14">
        <v>44652.840763888889</v>
      </c>
      <c r="N116" t="s">
        <v>3133</v>
      </c>
      <c r="O116" t="s">
        <v>64</v>
      </c>
      <c r="P116">
        <v>17281</v>
      </c>
      <c r="Q116" t="s">
        <v>65</v>
      </c>
      <c r="R116" t="s">
        <v>136</v>
      </c>
      <c r="S116" t="s">
        <v>273</v>
      </c>
      <c r="T116" t="s">
        <v>136</v>
      </c>
      <c r="U116" t="s">
        <v>273</v>
      </c>
      <c r="X116">
        <v>14996456636</v>
      </c>
      <c r="Y116">
        <v>14996456636</v>
      </c>
      <c r="Z116" s="14">
        <v>44652.861111111109</v>
      </c>
      <c r="AA116" t="s">
        <v>141</v>
      </c>
      <c r="AB116" s="15">
        <v>1.64885453012923E+16</v>
      </c>
      <c r="AC116" t="s">
        <v>68</v>
      </c>
      <c r="AD116">
        <v>10738</v>
      </c>
      <c r="AE116" t="s">
        <v>69</v>
      </c>
      <c r="AF116" t="s">
        <v>70</v>
      </c>
      <c r="AM116" t="s">
        <v>1916</v>
      </c>
      <c r="AN116">
        <v>41889049840</v>
      </c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 t="s">
        <v>71</v>
      </c>
      <c r="BH116" s="8" t="s">
        <v>71</v>
      </c>
      <c r="BI116" s="8" t="s">
        <v>71</v>
      </c>
      <c r="BJ116" s="8" t="s">
        <v>71</v>
      </c>
      <c r="BK116" s="8" t="s">
        <v>71</v>
      </c>
      <c r="BL116" s="8" t="s">
        <v>71</v>
      </c>
      <c r="BM116" s="8" t="s">
        <v>71</v>
      </c>
      <c r="BN116" s="8" t="s">
        <v>71</v>
      </c>
      <c r="BO116" s="8" t="s">
        <v>71</v>
      </c>
      <c r="BP116" s="8" t="s">
        <v>71</v>
      </c>
      <c r="BQ116" s="8" t="s">
        <v>532</v>
      </c>
      <c r="BR116" s="8" t="s">
        <v>71</v>
      </c>
      <c r="BS116" s="8">
        <v>9643</v>
      </c>
      <c r="BT116" s="8" t="s">
        <v>72</v>
      </c>
      <c r="BU116" s="8" t="s">
        <v>533</v>
      </c>
      <c r="BV116" s="8" t="s">
        <v>71</v>
      </c>
      <c r="BW116" s="8" t="s">
        <v>534</v>
      </c>
    </row>
    <row r="117" spans="1:75" x14ac:dyDescent="0.25">
      <c r="A117" s="4">
        <f t="shared" si="14"/>
        <v>44652</v>
      </c>
      <c r="B117" s="5">
        <f t="shared" si="15"/>
        <v>0.83333333333333337</v>
      </c>
      <c r="C117" s="6">
        <f t="shared" si="16"/>
        <v>0.84097222222222223</v>
      </c>
      <c r="D117" s="7">
        <f t="shared" si="17"/>
        <v>9.0277777781011537E-4</v>
      </c>
      <c r="E117" s="6" t="str">
        <f t="shared" si="18"/>
        <v>ANA</v>
      </c>
      <c r="F117" s="6" t="str">
        <f t="shared" si="12"/>
        <v>sex</v>
      </c>
      <c r="G117" s="6" t="str">
        <f t="shared" si="13"/>
        <v>14</v>
      </c>
      <c r="H117" s="6" t="str">
        <f>IFERROR(VLOOKUP($G117,DDD!$B:$D,3,0),"-")</f>
        <v>SP</v>
      </c>
      <c r="I117" s="6" t="str">
        <f>IFERROR(VLOOKUP($H117,DDD!$I:$K,3,0),"-")</f>
        <v>Sudeste</v>
      </c>
      <c r="J117">
        <v>7827974</v>
      </c>
      <c r="K117">
        <v>23414026</v>
      </c>
      <c r="L117" s="14">
        <v>44652.841111111113</v>
      </c>
      <c r="M117" s="14">
        <v>44652.842013888891</v>
      </c>
      <c r="N117" t="s">
        <v>3133</v>
      </c>
      <c r="O117" t="s">
        <v>64</v>
      </c>
      <c r="P117">
        <v>17281</v>
      </c>
      <c r="Q117" t="s">
        <v>65</v>
      </c>
      <c r="R117" t="s">
        <v>136</v>
      </c>
      <c r="S117" t="s">
        <v>273</v>
      </c>
      <c r="T117" t="s">
        <v>136</v>
      </c>
      <c r="U117" t="s">
        <v>273</v>
      </c>
      <c r="X117">
        <v>14991879513</v>
      </c>
      <c r="Y117">
        <v>14991879513</v>
      </c>
      <c r="Z117" s="14">
        <v>44652.862500000003</v>
      </c>
      <c r="AA117" t="s">
        <v>141</v>
      </c>
      <c r="AB117" s="15">
        <v>1.64885464712936E+16</v>
      </c>
      <c r="AC117" t="s">
        <v>68</v>
      </c>
      <c r="AD117">
        <v>10738</v>
      </c>
      <c r="AE117" t="s">
        <v>69</v>
      </c>
      <c r="AF117" t="s">
        <v>70</v>
      </c>
      <c r="AM117" t="s">
        <v>1917</v>
      </c>
      <c r="AN117">
        <v>39472347835</v>
      </c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 t="s">
        <v>71</v>
      </c>
      <c r="BH117" s="8" t="s">
        <v>71</v>
      </c>
      <c r="BI117" s="8" t="s">
        <v>71</v>
      </c>
      <c r="BJ117" s="8" t="s">
        <v>71</v>
      </c>
      <c r="BK117" s="8" t="s">
        <v>71</v>
      </c>
      <c r="BL117" s="8" t="s">
        <v>71</v>
      </c>
      <c r="BM117" s="8" t="s">
        <v>71</v>
      </c>
      <c r="BN117" s="8" t="s">
        <v>71</v>
      </c>
      <c r="BO117" s="8" t="s">
        <v>71</v>
      </c>
      <c r="BP117" s="8" t="s">
        <v>71</v>
      </c>
      <c r="BQ117" s="8" t="s">
        <v>535</v>
      </c>
      <c r="BR117" s="8" t="s">
        <v>71</v>
      </c>
      <c r="BS117" s="9">
        <v>5771</v>
      </c>
      <c r="BT117" s="8" t="s">
        <v>82</v>
      </c>
      <c r="BU117" s="8" t="s">
        <v>536</v>
      </c>
      <c r="BV117" s="8" t="s">
        <v>71</v>
      </c>
      <c r="BW117" s="8"/>
    </row>
    <row r="118" spans="1:75" x14ac:dyDescent="0.25">
      <c r="A118" s="4">
        <f t="shared" si="14"/>
        <v>44653</v>
      </c>
      <c r="B118" s="5">
        <f t="shared" si="15"/>
        <v>0.33333333333333331</v>
      </c>
      <c r="C118" s="6">
        <f t="shared" si="16"/>
        <v>0.34236111111111112</v>
      </c>
      <c r="D118" s="7">
        <f t="shared" si="17"/>
        <v>8.9120370103046298E-4</v>
      </c>
      <c r="E118" s="6" t="str">
        <f t="shared" si="18"/>
        <v>ANA</v>
      </c>
      <c r="F118" s="6" t="str">
        <f t="shared" si="12"/>
        <v>sáb</v>
      </c>
      <c r="G118" s="6" t="str">
        <f t="shared" si="13"/>
        <v>13</v>
      </c>
      <c r="H118" s="6" t="str">
        <f>IFERROR(VLOOKUP($G118,DDD!$B:$D,3,0),"-")</f>
        <v>SP</v>
      </c>
      <c r="I118" s="6" t="str">
        <f>IFERROR(VLOOKUP($H118,DDD!$I:$K,3,0),"-")</f>
        <v>Sudeste</v>
      </c>
      <c r="J118">
        <v>7830751</v>
      </c>
      <c r="K118">
        <v>24227878</v>
      </c>
      <c r="L118" s="14">
        <v>44653.342453703706</v>
      </c>
      <c r="M118" s="14">
        <v>44653.343344907407</v>
      </c>
      <c r="N118" t="s">
        <v>3133</v>
      </c>
      <c r="O118" t="s">
        <v>64</v>
      </c>
      <c r="P118">
        <v>17281</v>
      </c>
      <c r="Q118" t="s">
        <v>65</v>
      </c>
      <c r="R118" t="s">
        <v>136</v>
      </c>
      <c r="S118" t="s">
        <v>273</v>
      </c>
      <c r="T118" t="s">
        <v>136</v>
      </c>
      <c r="U118" t="s">
        <v>273</v>
      </c>
      <c r="X118">
        <v>13996571913</v>
      </c>
      <c r="Y118">
        <v>13996571913</v>
      </c>
      <c r="Z118" s="14">
        <v>44653.363888888889</v>
      </c>
      <c r="AA118" t="s">
        <v>194</v>
      </c>
      <c r="AB118" s="15">
        <v>16488979633624</v>
      </c>
      <c r="AC118" t="s">
        <v>68</v>
      </c>
      <c r="AD118">
        <v>10738</v>
      </c>
      <c r="AE118" t="s">
        <v>69</v>
      </c>
      <c r="AF118" t="s">
        <v>70</v>
      </c>
      <c r="AM118" t="s">
        <v>1918</v>
      </c>
      <c r="AN118">
        <v>43383071880</v>
      </c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 t="s">
        <v>71</v>
      </c>
      <c r="BH118" s="8" t="s">
        <v>71</v>
      </c>
      <c r="BI118" s="8" t="s">
        <v>71</v>
      </c>
      <c r="BJ118" s="8" t="s">
        <v>71</v>
      </c>
      <c r="BK118" s="8" t="s">
        <v>71</v>
      </c>
      <c r="BL118" s="8" t="s">
        <v>71</v>
      </c>
      <c r="BM118" s="8" t="s">
        <v>71</v>
      </c>
      <c r="BN118" s="8" t="s">
        <v>71</v>
      </c>
      <c r="BO118" s="8" t="s">
        <v>71</v>
      </c>
      <c r="BP118" s="8" t="s">
        <v>71</v>
      </c>
      <c r="BQ118" s="8" t="s">
        <v>537</v>
      </c>
      <c r="BR118" s="8" t="s">
        <v>71</v>
      </c>
      <c r="BS118" s="9">
        <v>12609</v>
      </c>
      <c r="BT118" s="8" t="s">
        <v>72</v>
      </c>
      <c r="BU118" s="8" t="s">
        <v>538</v>
      </c>
      <c r="BV118" s="8" t="s">
        <v>71</v>
      </c>
      <c r="BW118" s="8"/>
    </row>
    <row r="119" spans="1:75" x14ac:dyDescent="0.25">
      <c r="A119" s="4">
        <f t="shared" si="14"/>
        <v>44653</v>
      </c>
      <c r="B119" s="5">
        <f t="shared" si="15"/>
        <v>0.33333333333333331</v>
      </c>
      <c r="C119" s="6">
        <f t="shared" si="16"/>
        <v>0.34027777777777773</v>
      </c>
      <c r="D119" s="7">
        <f t="shared" si="17"/>
        <v>5.6597222210257314E-3</v>
      </c>
      <c r="E119" s="6" t="str">
        <f t="shared" si="18"/>
        <v>SILVIO</v>
      </c>
      <c r="F119" s="6" t="str">
        <f t="shared" si="12"/>
        <v>sáb</v>
      </c>
      <c r="G119" s="6" t="str">
        <f t="shared" si="13"/>
        <v>17</v>
      </c>
      <c r="H119" s="6" t="str">
        <f>IFERROR(VLOOKUP($G119,DDD!$B:$D,3,0),"-")</f>
        <v>SP</v>
      </c>
      <c r="I119" s="6" t="str">
        <f>IFERROR(VLOOKUP($H119,DDD!$I:$K,3,0),"-")</f>
        <v>Sudeste</v>
      </c>
      <c r="J119">
        <v>7830748</v>
      </c>
      <c r="K119">
        <v>25386783</v>
      </c>
      <c r="L119" s="14">
        <v>44653.340729166666</v>
      </c>
      <c r="M119" s="14">
        <v>44653.346388888887</v>
      </c>
      <c r="N119" t="s">
        <v>3133</v>
      </c>
      <c r="O119" t="s">
        <v>84</v>
      </c>
      <c r="P119">
        <v>17286</v>
      </c>
      <c r="Q119" t="s">
        <v>65</v>
      </c>
      <c r="R119" t="s">
        <v>85</v>
      </c>
      <c r="S119" t="s">
        <v>86</v>
      </c>
      <c r="T119" t="s">
        <v>85</v>
      </c>
      <c r="U119" t="s">
        <v>86</v>
      </c>
      <c r="X119">
        <v>17997278956</v>
      </c>
      <c r="AA119" t="s">
        <v>520</v>
      </c>
      <c r="AB119" s="15">
        <v>16488978202584</v>
      </c>
      <c r="AC119" t="s">
        <v>68</v>
      </c>
      <c r="AD119">
        <v>10738</v>
      </c>
      <c r="AE119" t="s">
        <v>69</v>
      </c>
      <c r="AF119" t="s">
        <v>70</v>
      </c>
      <c r="AM119" t="s">
        <v>1919</v>
      </c>
      <c r="AN119">
        <v>14318673812</v>
      </c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 t="s">
        <v>71</v>
      </c>
      <c r="BH119" s="8" t="s">
        <v>71</v>
      </c>
      <c r="BI119" s="8" t="s">
        <v>71</v>
      </c>
      <c r="BJ119" s="8" t="s">
        <v>71</v>
      </c>
      <c r="BK119" s="8" t="s">
        <v>71</v>
      </c>
      <c r="BL119" s="8" t="s">
        <v>71</v>
      </c>
      <c r="BM119" s="8" t="s">
        <v>71</v>
      </c>
      <c r="BN119" s="8" t="s">
        <v>71</v>
      </c>
      <c r="BO119" s="8" t="s">
        <v>71</v>
      </c>
      <c r="BP119" s="8" t="s">
        <v>71</v>
      </c>
      <c r="BQ119" s="8" t="s">
        <v>545</v>
      </c>
      <c r="BR119" s="8" t="s">
        <v>71</v>
      </c>
      <c r="BS119" s="9">
        <v>2318</v>
      </c>
      <c r="BT119" s="8" t="s">
        <v>100</v>
      </c>
      <c r="BU119" s="8" t="s">
        <v>372</v>
      </c>
      <c r="BV119" s="8" t="s">
        <v>71</v>
      </c>
      <c r="BW119" s="8" t="s">
        <v>184</v>
      </c>
    </row>
    <row r="120" spans="1:75" x14ac:dyDescent="0.25">
      <c r="A120" s="4">
        <f t="shared" si="14"/>
        <v>44653</v>
      </c>
      <c r="B120" s="5">
        <f t="shared" si="15"/>
        <v>0.33333333333333331</v>
      </c>
      <c r="C120" s="6">
        <f t="shared" si="16"/>
        <v>0.34513888888888888</v>
      </c>
      <c r="D120" s="7">
        <f t="shared" si="17"/>
        <v>1.6087962940218858E-3</v>
      </c>
      <c r="E120" s="6" t="str">
        <f t="shared" si="18"/>
        <v>BIANCA</v>
      </c>
      <c r="F120" s="6" t="str">
        <f t="shared" si="12"/>
        <v>sáb</v>
      </c>
      <c r="G120" s="6" t="str">
        <f t="shared" si="13"/>
        <v>51</v>
      </c>
      <c r="H120" s="6" t="str">
        <f>IFERROR(VLOOKUP($G120,DDD!$B:$D,3,0),"-")</f>
        <v>RS</v>
      </c>
      <c r="I120" s="6" t="str">
        <f>IFERROR(VLOOKUP($H120,DDD!$I:$K,3,0),"-")</f>
        <v>Sul</v>
      </c>
      <c r="J120">
        <v>7830754</v>
      </c>
      <c r="K120">
        <v>24228025</v>
      </c>
      <c r="L120" s="14">
        <v>44653.345243055555</v>
      </c>
      <c r="M120" s="14">
        <v>44653.346851851849</v>
      </c>
      <c r="N120" t="s">
        <v>3133</v>
      </c>
      <c r="O120" t="s">
        <v>78</v>
      </c>
      <c r="P120">
        <v>17283</v>
      </c>
      <c r="Q120" t="s">
        <v>65</v>
      </c>
      <c r="R120" t="s">
        <v>85</v>
      </c>
      <c r="S120" t="s">
        <v>86</v>
      </c>
      <c r="T120" t="s">
        <v>85</v>
      </c>
      <c r="U120" t="s">
        <v>86</v>
      </c>
      <c r="X120">
        <v>51993023086</v>
      </c>
      <c r="AA120" t="s">
        <v>194</v>
      </c>
      <c r="AB120" s="15">
        <v>16488981535984</v>
      </c>
      <c r="AC120" t="s">
        <v>68</v>
      </c>
      <c r="AD120">
        <v>10738</v>
      </c>
      <c r="AE120" t="s">
        <v>69</v>
      </c>
      <c r="AF120" t="s">
        <v>70</v>
      </c>
      <c r="AM120" t="s">
        <v>1920</v>
      </c>
      <c r="AN120">
        <v>69630399091</v>
      </c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 t="s">
        <v>71</v>
      </c>
      <c r="BH120" s="8" t="s">
        <v>71</v>
      </c>
      <c r="BI120" s="8" t="s">
        <v>71</v>
      </c>
      <c r="BJ120" s="8" t="s">
        <v>71</v>
      </c>
      <c r="BK120" s="8" t="s">
        <v>71</v>
      </c>
      <c r="BL120" s="8" t="s">
        <v>71</v>
      </c>
      <c r="BM120" s="8" t="s">
        <v>71</v>
      </c>
      <c r="BN120" s="8" t="s">
        <v>71</v>
      </c>
      <c r="BO120" s="8" t="s">
        <v>71</v>
      </c>
      <c r="BP120" s="8" t="s">
        <v>71</v>
      </c>
      <c r="BQ120" s="8" t="s">
        <v>547</v>
      </c>
      <c r="BR120" s="8" t="s">
        <v>71</v>
      </c>
      <c r="BS120" s="8">
        <v>11068</v>
      </c>
      <c r="BT120" s="8" t="s">
        <v>100</v>
      </c>
      <c r="BU120" s="8" t="s">
        <v>548</v>
      </c>
      <c r="BV120" s="8" t="s">
        <v>71</v>
      </c>
      <c r="BW120" s="8" t="s">
        <v>549</v>
      </c>
    </row>
    <row r="121" spans="1:75" x14ac:dyDescent="0.25">
      <c r="A121" s="4">
        <f t="shared" si="14"/>
        <v>44653</v>
      </c>
      <c r="B121" s="5">
        <f t="shared" si="15"/>
        <v>0.33333333333333331</v>
      </c>
      <c r="C121" s="6">
        <f t="shared" si="16"/>
        <v>0.34652777777777777</v>
      </c>
      <c r="D121" s="7">
        <f t="shared" si="17"/>
        <v>4.2824073898373172E-4</v>
      </c>
      <c r="E121" s="6" t="str">
        <f t="shared" si="18"/>
        <v>BIANCA</v>
      </c>
      <c r="F121" s="6" t="str">
        <f t="shared" si="12"/>
        <v>sáb</v>
      </c>
      <c r="G121" s="6" t="str">
        <f t="shared" si="13"/>
        <v>53</v>
      </c>
      <c r="H121" s="6" t="str">
        <f>IFERROR(VLOOKUP($G121,DDD!$B:$D,3,0),"-")</f>
        <v>RS</v>
      </c>
      <c r="I121" s="6" t="str">
        <f>IFERROR(VLOOKUP($H121,DDD!$I:$K,3,0),"-")</f>
        <v>Sul</v>
      </c>
      <c r="J121">
        <v>7830758</v>
      </c>
      <c r="K121">
        <v>24165567</v>
      </c>
      <c r="L121" s="14">
        <v>44653.34715277778</v>
      </c>
      <c r="M121" s="14">
        <v>44653.347581018519</v>
      </c>
      <c r="N121" t="s">
        <v>3133</v>
      </c>
      <c r="O121" t="s">
        <v>78</v>
      </c>
      <c r="P121">
        <v>17283</v>
      </c>
      <c r="Q121" t="s">
        <v>65</v>
      </c>
      <c r="R121" t="s">
        <v>136</v>
      </c>
      <c r="S121" t="s">
        <v>674</v>
      </c>
      <c r="T121" t="s">
        <v>136</v>
      </c>
      <c r="U121" t="s">
        <v>674</v>
      </c>
      <c r="X121">
        <v>53991234567</v>
      </c>
      <c r="Y121">
        <v>53991234567</v>
      </c>
      <c r="Z121" s="14">
        <v>44653.367361111108</v>
      </c>
      <c r="AA121" t="s">
        <v>142</v>
      </c>
      <c r="AB121" s="15">
        <v>16488983707944</v>
      </c>
      <c r="AC121" t="s">
        <v>68</v>
      </c>
      <c r="AD121">
        <v>10738</v>
      </c>
      <c r="AE121" t="s">
        <v>69</v>
      </c>
      <c r="AF121" t="s">
        <v>70</v>
      </c>
      <c r="AM121" t="s">
        <v>1921</v>
      </c>
      <c r="AN121">
        <v>3912289000</v>
      </c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 t="s">
        <v>71</v>
      </c>
      <c r="BH121" s="8" t="s">
        <v>71</v>
      </c>
      <c r="BI121" s="8" t="s">
        <v>71</v>
      </c>
      <c r="BJ121" s="8" t="s">
        <v>71</v>
      </c>
      <c r="BK121" s="8" t="s">
        <v>71</v>
      </c>
      <c r="BL121" s="8" t="s">
        <v>71</v>
      </c>
      <c r="BM121" s="8" t="s">
        <v>71</v>
      </c>
      <c r="BN121" s="8" t="s">
        <v>71</v>
      </c>
      <c r="BO121" s="8" t="s">
        <v>71</v>
      </c>
      <c r="BP121" s="8" t="s">
        <v>71</v>
      </c>
      <c r="BQ121" s="8" t="s">
        <v>551</v>
      </c>
      <c r="BR121" s="8" t="s">
        <v>71</v>
      </c>
      <c r="BS121" s="9">
        <v>10824</v>
      </c>
      <c r="BT121" s="8" t="s">
        <v>79</v>
      </c>
      <c r="BU121" s="8" t="s">
        <v>552</v>
      </c>
      <c r="BV121" s="8" t="s">
        <v>71</v>
      </c>
      <c r="BW121" s="8" t="s">
        <v>553</v>
      </c>
    </row>
    <row r="122" spans="1:75" x14ac:dyDescent="0.25">
      <c r="A122" s="4">
        <f t="shared" si="14"/>
        <v>44653</v>
      </c>
      <c r="B122" s="5">
        <f t="shared" si="15"/>
        <v>0.33333333333333331</v>
      </c>
      <c r="C122" s="6">
        <f t="shared" si="16"/>
        <v>0.34930555555555554</v>
      </c>
      <c r="D122" s="7">
        <f t="shared" si="17"/>
        <v>1.3888888497604057E-4</v>
      </c>
      <c r="E122" s="6" t="str">
        <f t="shared" si="18"/>
        <v>ANA</v>
      </c>
      <c r="F122" s="6" t="str">
        <f t="shared" ref="F122:F183" si="19">TEXT(L122,"ddd")</f>
        <v>sáb</v>
      </c>
      <c r="G122" s="6" t="str">
        <f t="shared" si="13"/>
        <v>48</v>
      </c>
      <c r="H122" s="6" t="str">
        <f>IFERROR(VLOOKUP($G122,DDD!$B:$D,3,0),"-")</f>
        <v>SC</v>
      </c>
      <c r="I122" s="6" t="str">
        <f>IFERROR(VLOOKUP($H122,DDD!$I:$K,3,0),"-")</f>
        <v>Sul</v>
      </c>
      <c r="J122">
        <v>7830761</v>
      </c>
      <c r="K122">
        <v>24165662</v>
      </c>
      <c r="L122" s="14">
        <v>44653.349363425928</v>
      </c>
      <c r="M122" s="14">
        <v>44653.349502314813</v>
      </c>
      <c r="N122" t="s">
        <v>3133</v>
      </c>
      <c r="O122" t="s">
        <v>64</v>
      </c>
      <c r="P122">
        <v>17281</v>
      </c>
      <c r="Q122" t="s">
        <v>65</v>
      </c>
      <c r="R122" t="s">
        <v>136</v>
      </c>
      <c r="S122" t="s">
        <v>137</v>
      </c>
      <c r="T122" t="s">
        <v>136</v>
      </c>
      <c r="U122" t="s">
        <v>137</v>
      </c>
      <c r="X122">
        <v>48996656128</v>
      </c>
      <c r="Y122">
        <v>48996656128</v>
      </c>
      <c r="Z122" s="14">
        <v>44653.370138888888</v>
      </c>
      <c r="AA122" t="s">
        <v>142</v>
      </c>
      <c r="AB122" s="15">
        <v>16488984449334</v>
      </c>
      <c r="AC122" t="s">
        <v>68</v>
      </c>
      <c r="AD122">
        <v>10738</v>
      </c>
      <c r="AE122" t="s">
        <v>69</v>
      </c>
      <c r="AF122" t="s">
        <v>70</v>
      </c>
      <c r="AM122" t="s">
        <v>1922</v>
      </c>
      <c r="AN122">
        <v>5639347945</v>
      </c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 t="s">
        <v>71</v>
      </c>
      <c r="BH122" s="8" t="s">
        <v>71</v>
      </c>
      <c r="BI122" s="8" t="s">
        <v>71</v>
      </c>
      <c r="BJ122" s="8" t="s">
        <v>71</v>
      </c>
      <c r="BK122" s="8" t="s">
        <v>71</v>
      </c>
      <c r="BL122" s="8" t="s">
        <v>71</v>
      </c>
      <c r="BM122" s="8" t="s">
        <v>71</v>
      </c>
      <c r="BN122" s="8" t="s">
        <v>71</v>
      </c>
      <c r="BO122" s="8" t="s">
        <v>71</v>
      </c>
      <c r="BP122" s="8" t="s">
        <v>71</v>
      </c>
      <c r="BQ122" s="8" t="s">
        <v>555</v>
      </c>
      <c r="BR122" s="8" t="s">
        <v>71</v>
      </c>
      <c r="BS122" s="8">
        <v>1654</v>
      </c>
      <c r="BT122" s="8" t="s">
        <v>90</v>
      </c>
      <c r="BU122" s="8" t="s">
        <v>556</v>
      </c>
      <c r="BV122" s="8" t="s">
        <v>71</v>
      </c>
      <c r="BW122" s="8" t="s">
        <v>557</v>
      </c>
    </row>
    <row r="123" spans="1:75" x14ac:dyDescent="0.25">
      <c r="A123" s="4">
        <f t="shared" si="14"/>
        <v>44653</v>
      </c>
      <c r="B123" s="5">
        <f t="shared" si="15"/>
        <v>0.33333333333333331</v>
      </c>
      <c r="C123" s="6">
        <f t="shared" si="16"/>
        <v>0.34652777777777777</v>
      </c>
      <c r="D123" s="7">
        <f t="shared" si="17"/>
        <v>4.016203703940846E-3</v>
      </c>
      <c r="E123" s="6" t="str">
        <f t="shared" si="18"/>
        <v>SILVIO</v>
      </c>
      <c r="F123" s="6" t="str">
        <f t="shared" si="19"/>
        <v>sáb</v>
      </c>
      <c r="G123" s="6" t="str">
        <f t="shared" si="13"/>
        <v>16</v>
      </c>
      <c r="H123" s="6" t="str">
        <f>IFERROR(VLOOKUP($G123,DDD!$B:$D,3,0),"-")</f>
        <v>SP</v>
      </c>
      <c r="I123" s="6" t="str">
        <f>IFERROR(VLOOKUP($H123,DDD!$I:$K,3,0),"-")</f>
        <v>Sudeste</v>
      </c>
      <c r="J123">
        <v>7830757</v>
      </c>
      <c r="K123">
        <v>24228120</v>
      </c>
      <c r="L123" s="14">
        <v>44653.346678240741</v>
      </c>
      <c r="M123" s="14">
        <v>44653.350694444445</v>
      </c>
      <c r="N123" t="s">
        <v>3133</v>
      </c>
      <c r="O123" t="s">
        <v>84</v>
      </c>
      <c r="P123">
        <v>17286</v>
      </c>
      <c r="Q123" t="s">
        <v>65</v>
      </c>
      <c r="R123" t="s">
        <v>85</v>
      </c>
      <c r="S123" t="s">
        <v>86</v>
      </c>
      <c r="T123" t="s">
        <v>85</v>
      </c>
      <c r="U123" t="s">
        <v>86</v>
      </c>
      <c r="X123">
        <v>16994234438</v>
      </c>
      <c r="AA123" t="s">
        <v>194</v>
      </c>
      <c r="AB123" s="15">
        <v>16488983327144</v>
      </c>
      <c r="AC123" t="s">
        <v>68</v>
      </c>
      <c r="AD123">
        <v>10738</v>
      </c>
      <c r="AE123" t="s">
        <v>69</v>
      </c>
      <c r="AF123" t="s">
        <v>70</v>
      </c>
      <c r="AM123" t="s">
        <v>1923</v>
      </c>
      <c r="AN123">
        <v>42952595860</v>
      </c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 t="s">
        <v>71</v>
      </c>
      <c r="BH123" s="8" t="s">
        <v>71</v>
      </c>
      <c r="BI123" s="8" t="s">
        <v>71</v>
      </c>
      <c r="BJ123" s="8" t="s">
        <v>71</v>
      </c>
      <c r="BK123" s="8" t="s">
        <v>71</v>
      </c>
      <c r="BL123" s="8" t="s">
        <v>71</v>
      </c>
      <c r="BM123" s="8" t="s">
        <v>71</v>
      </c>
      <c r="BN123" s="8" t="s">
        <v>71</v>
      </c>
      <c r="BO123" s="8" t="s">
        <v>71</v>
      </c>
      <c r="BP123" s="8" t="s">
        <v>71</v>
      </c>
      <c r="BQ123" s="8" t="s">
        <v>559</v>
      </c>
      <c r="BR123" s="8" t="s">
        <v>71</v>
      </c>
      <c r="BS123" s="9">
        <v>10091</v>
      </c>
      <c r="BT123" s="8" t="s">
        <v>348</v>
      </c>
      <c r="BU123" s="8" t="s">
        <v>560</v>
      </c>
      <c r="BV123" s="8" t="s">
        <v>71</v>
      </c>
      <c r="BW123" s="8" t="s">
        <v>561</v>
      </c>
    </row>
    <row r="124" spans="1:75" x14ac:dyDescent="0.25">
      <c r="A124" s="4">
        <f t="shared" si="14"/>
        <v>44653</v>
      </c>
      <c r="B124" s="5">
        <f t="shared" si="15"/>
        <v>0.33333333333333331</v>
      </c>
      <c r="C124" s="6">
        <f t="shared" si="16"/>
        <v>0.35138888888888892</v>
      </c>
      <c r="D124" s="7">
        <f t="shared" si="17"/>
        <v>1.2152777781011537E-3</v>
      </c>
      <c r="E124" s="6" t="str">
        <f t="shared" si="18"/>
        <v>BIANCA</v>
      </c>
      <c r="F124" s="6" t="str">
        <f t="shared" si="19"/>
        <v>sáb</v>
      </c>
      <c r="G124" s="6" t="str">
        <f t="shared" si="13"/>
        <v>15</v>
      </c>
      <c r="H124" s="6" t="str">
        <f>IFERROR(VLOOKUP($G124,DDD!$B:$D,3,0),"-")</f>
        <v>SP</v>
      </c>
      <c r="I124" s="6" t="str">
        <f>IFERROR(VLOOKUP($H124,DDD!$I:$K,3,0),"-")</f>
        <v>Sudeste</v>
      </c>
      <c r="J124">
        <v>7830767</v>
      </c>
      <c r="K124">
        <v>24161179</v>
      </c>
      <c r="L124" s="14">
        <v>44653.351539351854</v>
      </c>
      <c r="M124" s="14">
        <v>44653.352754629632</v>
      </c>
      <c r="N124" t="s">
        <v>3133</v>
      </c>
      <c r="O124" t="s">
        <v>78</v>
      </c>
      <c r="P124">
        <v>17283</v>
      </c>
      <c r="Q124" t="s">
        <v>65</v>
      </c>
      <c r="R124" t="s">
        <v>85</v>
      </c>
      <c r="S124" t="s">
        <v>86</v>
      </c>
      <c r="T124" t="s">
        <v>85</v>
      </c>
      <c r="U124" t="s">
        <v>86</v>
      </c>
      <c r="X124">
        <v>15981286958</v>
      </c>
      <c r="AA124" t="s">
        <v>235</v>
      </c>
      <c r="AB124" s="15">
        <v>164889875814804</v>
      </c>
      <c r="AC124" t="s">
        <v>68</v>
      </c>
      <c r="AD124">
        <v>10738</v>
      </c>
      <c r="AE124" t="s">
        <v>69</v>
      </c>
      <c r="AF124" t="s">
        <v>70</v>
      </c>
      <c r="AM124" t="s">
        <v>1924</v>
      </c>
      <c r="AN124">
        <v>37804868812</v>
      </c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 t="s">
        <v>71</v>
      </c>
      <c r="BH124" s="8" t="s">
        <v>71</v>
      </c>
      <c r="BI124" s="8" t="s">
        <v>71</v>
      </c>
      <c r="BJ124" s="8" t="s">
        <v>71</v>
      </c>
      <c r="BK124" s="8" t="s">
        <v>71</v>
      </c>
      <c r="BL124" s="8" t="s">
        <v>71</v>
      </c>
      <c r="BM124" s="8" t="s">
        <v>71</v>
      </c>
      <c r="BN124" s="8" t="s">
        <v>71</v>
      </c>
      <c r="BO124" s="8" t="s">
        <v>71</v>
      </c>
      <c r="BP124" s="8" t="s">
        <v>71</v>
      </c>
      <c r="BQ124" s="8" t="s">
        <v>563</v>
      </c>
      <c r="BR124" s="8" t="s">
        <v>71</v>
      </c>
      <c r="BS124" s="8">
        <v>8974</v>
      </c>
      <c r="BT124" s="8" t="s">
        <v>121</v>
      </c>
      <c r="BU124" s="8" t="s">
        <v>564</v>
      </c>
      <c r="BV124" s="8" t="s">
        <v>71</v>
      </c>
      <c r="BW124" s="8" t="s">
        <v>565</v>
      </c>
    </row>
    <row r="125" spans="1:75" x14ac:dyDescent="0.25">
      <c r="A125" s="4">
        <f t="shared" si="14"/>
        <v>44653</v>
      </c>
      <c r="B125" s="5">
        <f t="shared" si="15"/>
        <v>0.33333333333333331</v>
      </c>
      <c r="C125" s="6">
        <f t="shared" si="16"/>
        <v>0.3520833333333333</v>
      </c>
      <c r="D125" s="7">
        <f t="shared" si="17"/>
        <v>1.5162037016125396E-3</v>
      </c>
      <c r="E125" s="6" t="str">
        <f t="shared" si="18"/>
        <v>ANA</v>
      </c>
      <c r="F125" s="6" t="str">
        <f t="shared" si="19"/>
        <v>sáb</v>
      </c>
      <c r="G125" s="6" t="str">
        <f t="shared" si="13"/>
        <v>51</v>
      </c>
      <c r="H125" s="6" t="str">
        <f>IFERROR(VLOOKUP($G125,DDD!$B:$D,3,0),"-")</f>
        <v>RS</v>
      </c>
      <c r="I125" s="6" t="str">
        <f>IFERROR(VLOOKUP($H125,DDD!$I:$K,3,0),"-")</f>
        <v>Sul</v>
      </c>
      <c r="J125">
        <v>7830769</v>
      </c>
      <c r="K125">
        <v>24072650</v>
      </c>
      <c r="L125" s="14">
        <v>44653.352129629631</v>
      </c>
      <c r="M125" s="14">
        <v>44653.353645833333</v>
      </c>
      <c r="N125" t="s">
        <v>3133</v>
      </c>
      <c r="O125" t="s">
        <v>64</v>
      </c>
      <c r="P125">
        <v>17281</v>
      </c>
      <c r="Q125" t="s">
        <v>65</v>
      </c>
      <c r="R125" t="s">
        <v>136</v>
      </c>
      <c r="S125" t="s">
        <v>137</v>
      </c>
      <c r="T125" t="s">
        <v>136</v>
      </c>
      <c r="U125" t="s">
        <v>137</v>
      </c>
      <c r="X125">
        <v>51986200204</v>
      </c>
      <c r="Y125">
        <v>51986200204</v>
      </c>
      <c r="Z125" s="14">
        <v>44653.373611111114</v>
      </c>
      <c r="AA125" t="s">
        <v>87</v>
      </c>
      <c r="AB125" s="15">
        <v>164889880115924</v>
      </c>
      <c r="AC125" t="s">
        <v>68</v>
      </c>
      <c r="AD125">
        <v>10738</v>
      </c>
      <c r="AE125" t="s">
        <v>69</v>
      </c>
      <c r="AF125" t="s">
        <v>70</v>
      </c>
      <c r="AM125" t="s">
        <v>1925</v>
      </c>
      <c r="AN125">
        <v>83869000</v>
      </c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 t="s">
        <v>71</v>
      </c>
      <c r="BH125" s="8" t="s">
        <v>71</v>
      </c>
      <c r="BI125" s="8" t="s">
        <v>71</v>
      </c>
      <c r="BJ125" s="8" t="s">
        <v>71</v>
      </c>
      <c r="BK125" s="8" t="s">
        <v>71</v>
      </c>
      <c r="BL125" s="8" t="s">
        <v>71</v>
      </c>
      <c r="BM125" s="8" t="s">
        <v>71</v>
      </c>
      <c r="BN125" s="8" t="s">
        <v>71</v>
      </c>
      <c r="BO125" s="8" t="s">
        <v>71</v>
      </c>
      <c r="BP125" s="8" t="s">
        <v>71</v>
      </c>
      <c r="BQ125" s="8" t="s">
        <v>567</v>
      </c>
      <c r="BR125" s="8" t="s">
        <v>71</v>
      </c>
      <c r="BS125" s="8">
        <v>9374</v>
      </c>
      <c r="BT125" s="8" t="s">
        <v>182</v>
      </c>
      <c r="BU125" s="8" t="s">
        <v>568</v>
      </c>
      <c r="BV125" s="8" t="s">
        <v>71</v>
      </c>
      <c r="BW125" s="8" t="s">
        <v>569</v>
      </c>
    </row>
    <row r="126" spans="1:75" x14ac:dyDescent="0.25">
      <c r="A126" s="4">
        <f t="shared" si="14"/>
        <v>44653</v>
      </c>
      <c r="B126" s="5">
        <f t="shared" si="15"/>
        <v>0.33333333333333331</v>
      </c>
      <c r="C126" s="6">
        <f t="shared" si="16"/>
        <v>0.35347222222222219</v>
      </c>
      <c r="D126" s="7">
        <f t="shared" si="17"/>
        <v>4.5138889254303649E-4</v>
      </c>
      <c r="E126" s="6" t="str">
        <f t="shared" si="18"/>
        <v>BIANCA</v>
      </c>
      <c r="F126" s="6" t="str">
        <f t="shared" si="19"/>
        <v>sáb</v>
      </c>
      <c r="G126" s="6" t="str">
        <f t="shared" si="13"/>
        <v>11</v>
      </c>
      <c r="H126" s="6" t="str">
        <f>IFERROR(VLOOKUP($G126,DDD!$B:$D,3,0),"-")</f>
        <v>SP</v>
      </c>
      <c r="I126" s="6" t="str">
        <f>IFERROR(VLOOKUP($H126,DDD!$I:$K,3,0),"-")</f>
        <v>Sudeste</v>
      </c>
      <c r="J126">
        <v>7830773</v>
      </c>
      <c r="K126">
        <v>24072877</v>
      </c>
      <c r="L126" s="14">
        <v>44653.353726851848</v>
      </c>
      <c r="M126" s="14">
        <v>44653.354178240741</v>
      </c>
      <c r="N126" t="s">
        <v>3133</v>
      </c>
      <c r="O126" t="s">
        <v>78</v>
      </c>
      <c r="P126">
        <v>17283</v>
      </c>
      <c r="Q126" t="s">
        <v>65</v>
      </c>
      <c r="R126" t="s">
        <v>136</v>
      </c>
      <c r="S126" t="s">
        <v>273</v>
      </c>
      <c r="T126" t="s">
        <v>136</v>
      </c>
      <c r="U126" t="s">
        <v>273</v>
      </c>
      <c r="X126">
        <v>11993305444</v>
      </c>
      <c r="Y126">
        <v>11993305444</v>
      </c>
      <c r="Z126" s="14">
        <v>44653.541666666664</v>
      </c>
      <c r="AA126" t="s">
        <v>87</v>
      </c>
      <c r="AB126" s="15">
        <v>164889894418994</v>
      </c>
      <c r="AC126" t="s">
        <v>68</v>
      </c>
      <c r="AD126">
        <v>10738</v>
      </c>
      <c r="AE126" t="s">
        <v>69</v>
      </c>
      <c r="AF126" t="s">
        <v>70</v>
      </c>
      <c r="AM126" t="s">
        <v>1926</v>
      </c>
      <c r="AN126">
        <v>41157250874</v>
      </c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 t="s">
        <v>71</v>
      </c>
      <c r="BH126" s="8" t="s">
        <v>71</v>
      </c>
      <c r="BI126" s="8" t="s">
        <v>71</v>
      </c>
      <c r="BJ126" s="8" t="s">
        <v>71</v>
      </c>
      <c r="BK126" s="8" t="s">
        <v>71</v>
      </c>
      <c r="BL126" s="8" t="s">
        <v>71</v>
      </c>
      <c r="BM126" s="8" t="s">
        <v>71</v>
      </c>
      <c r="BN126" s="8" t="s">
        <v>71</v>
      </c>
      <c r="BO126" s="8" t="s">
        <v>71</v>
      </c>
      <c r="BP126" s="8" t="s">
        <v>71</v>
      </c>
      <c r="BQ126" s="8" t="s">
        <v>571</v>
      </c>
      <c r="BR126" s="8" t="s">
        <v>71</v>
      </c>
      <c r="BS126" s="8">
        <v>10824</v>
      </c>
      <c r="BT126" s="8" t="s">
        <v>79</v>
      </c>
      <c r="BU126" s="8" t="s">
        <v>552</v>
      </c>
      <c r="BV126" s="8" t="s">
        <v>71</v>
      </c>
      <c r="BW126" s="8" t="s">
        <v>572</v>
      </c>
    </row>
    <row r="127" spans="1:75" x14ac:dyDescent="0.25">
      <c r="A127" s="4">
        <f t="shared" si="14"/>
        <v>44653</v>
      </c>
      <c r="B127" s="5">
        <f t="shared" si="15"/>
        <v>0.35416666666666669</v>
      </c>
      <c r="C127" s="6">
        <f t="shared" si="16"/>
        <v>0.35486111111111113</v>
      </c>
      <c r="D127" s="7">
        <f t="shared" si="17"/>
        <v>1.0532407395658083E-3</v>
      </c>
      <c r="E127" s="6" t="str">
        <f t="shared" si="18"/>
        <v>BIANCA</v>
      </c>
      <c r="F127" s="6" t="str">
        <f t="shared" si="19"/>
        <v>sáb</v>
      </c>
      <c r="G127" s="6" t="str">
        <f t="shared" si="13"/>
        <v>18</v>
      </c>
      <c r="H127" s="6" t="str">
        <f>IFERROR(VLOOKUP($G127,DDD!$B:$D,3,0),"-")</f>
        <v>SP</v>
      </c>
      <c r="I127" s="6" t="str">
        <f>IFERROR(VLOOKUP($H127,DDD!$I:$K,3,0),"-")</f>
        <v>Sudeste</v>
      </c>
      <c r="J127">
        <v>7830776</v>
      </c>
      <c r="K127">
        <v>24073075</v>
      </c>
      <c r="L127" s="14">
        <v>44653.355208333334</v>
      </c>
      <c r="M127" s="14">
        <v>44653.356261574074</v>
      </c>
      <c r="N127" t="s">
        <v>3133</v>
      </c>
      <c r="O127" t="s">
        <v>78</v>
      </c>
      <c r="P127">
        <v>17283</v>
      </c>
      <c r="Q127" t="s">
        <v>65</v>
      </c>
      <c r="R127" t="s">
        <v>85</v>
      </c>
      <c r="S127" t="s">
        <v>86</v>
      </c>
      <c r="T127" t="s">
        <v>85</v>
      </c>
      <c r="U127" t="s">
        <v>86</v>
      </c>
      <c r="X127">
        <v>18998130390</v>
      </c>
      <c r="AA127" t="s">
        <v>87</v>
      </c>
      <c r="AB127" s="15">
        <v>164889907121804</v>
      </c>
      <c r="AC127" t="s">
        <v>68</v>
      </c>
      <c r="AD127">
        <v>10738</v>
      </c>
      <c r="AE127" t="s">
        <v>69</v>
      </c>
      <c r="AF127" t="s">
        <v>70</v>
      </c>
      <c r="AM127" t="s">
        <v>1927</v>
      </c>
      <c r="AN127">
        <v>27100033845</v>
      </c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 t="s">
        <v>71</v>
      </c>
      <c r="BH127" s="8" t="s">
        <v>71</v>
      </c>
      <c r="BI127" s="8" t="s">
        <v>71</v>
      </c>
      <c r="BJ127" s="8" t="s">
        <v>71</v>
      </c>
      <c r="BK127" s="8" t="s">
        <v>71</v>
      </c>
      <c r="BL127" s="8" t="s">
        <v>71</v>
      </c>
      <c r="BM127" s="8" t="s">
        <v>71</v>
      </c>
      <c r="BN127" s="8" t="s">
        <v>71</v>
      </c>
      <c r="BO127" s="8" t="s">
        <v>71</v>
      </c>
      <c r="BP127" s="8" t="s">
        <v>71</v>
      </c>
      <c r="BQ127" s="8" t="s">
        <v>574</v>
      </c>
      <c r="BR127" s="8" t="s">
        <v>71</v>
      </c>
      <c r="BS127" s="8">
        <v>9387</v>
      </c>
      <c r="BT127" s="8" t="s">
        <v>100</v>
      </c>
      <c r="BU127" s="8" t="s">
        <v>575</v>
      </c>
      <c r="BV127" s="8" t="s">
        <v>71</v>
      </c>
      <c r="BW127" s="8" t="s">
        <v>127</v>
      </c>
    </row>
    <row r="128" spans="1:75" x14ac:dyDescent="0.25">
      <c r="A128" s="4">
        <f t="shared" si="14"/>
        <v>44653</v>
      </c>
      <c r="B128" s="5">
        <f t="shared" si="15"/>
        <v>0.35416666666666669</v>
      </c>
      <c r="C128" s="6">
        <f t="shared" si="16"/>
        <v>0.36249999999999999</v>
      </c>
      <c r="D128" s="7">
        <f t="shared" si="17"/>
        <v>6.4814814686542377E-4</v>
      </c>
      <c r="E128" s="6" t="str">
        <f t="shared" si="18"/>
        <v>BIANCA</v>
      </c>
      <c r="F128" s="6" t="str">
        <f t="shared" si="19"/>
        <v>sáb</v>
      </c>
      <c r="G128" s="6" t="str">
        <f t="shared" ref="G128:G191" si="20">TRIM(LEFT($X128,2))</f>
        <v>12</v>
      </c>
      <c r="H128" s="6" t="str">
        <f>IFERROR(VLOOKUP($G128,DDD!$B:$D,3,0),"-")</f>
        <v>SP</v>
      </c>
      <c r="I128" s="6" t="str">
        <f>IFERROR(VLOOKUP($H128,DDD!$I:$K,3,0),"-")</f>
        <v>Sudeste</v>
      </c>
      <c r="J128">
        <v>7830791</v>
      </c>
      <c r="K128">
        <v>23413872</v>
      </c>
      <c r="L128" s="14">
        <v>44653.362824074073</v>
      </c>
      <c r="M128" s="14">
        <v>44653.36347222222</v>
      </c>
      <c r="N128" t="s">
        <v>3133</v>
      </c>
      <c r="O128" t="s">
        <v>78</v>
      </c>
      <c r="P128">
        <v>17283</v>
      </c>
      <c r="Q128" t="s">
        <v>65</v>
      </c>
      <c r="R128" t="s">
        <v>136</v>
      </c>
      <c r="S128" t="s">
        <v>674</v>
      </c>
      <c r="T128" t="s">
        <v>136</v>
      </c>
      <c r="U128" t="s">
        <v>674</v>
      </c>
      <c r="X128">
        <v>12996608271</v>
      </c>
      <c r="Y128">
        <v>12996608271</v>
      </c>
      <c r="Z128" s="14">
        <v>44653.383333333331</v>
      </c>
      <c r="AA128" t="s">
        <v>141</v>
      </c>
      <c r="AB128" s="15">
        <v>164889972240684</v>
      </c>
      <c r="AC128" t="s">
        <v>68</v>
      </c>
      <c r="AD128">
        <v>10738</v>
      </c>
      <c r="AE128" t="s">
        <v>69</v>
      </c>
      <c r="AF128" t="s">
        <v>70</v>
      </c>
      <c r="AM128" t="s">
        <v>1928</v>
      </c>
      <c r="AN128">
        <v>8815654666</v>
      </c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 t="s">
        <v>71</v>
      </c>
      <c r="BH128" s="8" t="s">
        <v>71</v>
      </c>
      <c r="BI128" s="8" t="s">
        <v>71</v>
      </c>
      <c r="BJ128" s="8" t="s">
        <v>71</v>
      </c>
      <c r="BK128" s="8" t="s">
        <v>71</v>
      </c>
      <c r="BL128" s="8" t="s">
        <v>71</v>
      </c>
      <c r="BM128" s="8" t="s">
        <v>71</v>
      </c>
      <c r="BN128" s="8" t="s">
        <v>71</v>
      </c>
      <c r="BO128" s="8" t="s">
        <v>71</v>
      </c>
      <c r="BP128" s="8" t="s">
        <v>71</v>
      </c>
      <c r="BQ128" s="8" t="s">
        <v>577</v>
      </c>
      <c r="BR128" s="8" t="s">
        <v>71</v>
      </c>
      <c r="BS128" s="9">
        <v>10003</v>
      </c>
      <c r="BT128" s="8" t="s">
        <v>82</v>
      </c>
      <c r="BU128" s="8" t="s">
        <v>433</v>
      </c>
      <c r="BV128" s="8" t="s">
        <v>71</v>
      </c>
      <c r="BW128" s="8" t="s">
        <v>578</v>
      </c>
    </row>
    <row r="129" spans="1:75" x14ac:dyDescent="0.25">
      <c r="A129" s="4">
        <f t="shared" si="14"/>
        <v>44653</v>
      </c>
      <c r="B129" s="5">
        <f t="shared" si="15"/>
        <v>0.35416666666666669</v>
      </c>
      <c r="C129" s="6">
        <f t="shared" si="16"/>
        <v>0.36249999999999999</v>
      </c>
      <c r="D129" s="7">
        <f t="shared" si="17"/>
        <v>4.1782407424761914E-3</v>
      </c>
      <c r="E129" s="6" t="str">
        <f t="shared" si="18"/>
        <v>SILVIO</v>
      </c>
      <c r="F129" s="6" t="str">
        <f t="shared" si="19"/>
        <v>sáb</v>
      </c>
      <c r="G129" s="6" t="str">
        <f t="shared" si="20"/>
        <v>16</v>
      </c>
      <c r="H129" s="6" t="str">
        <f>IFERROR(VLOOKUP($G129,DDD!$B:$D,3,0),"-")</f>
        <v>SP</v>
      </c>
      <c r="I129" s="6" t="str">
        <f>IFERROR(VLOOKUP($H129,DDD!$I:$K,3,0),"-")</f>
        <v>Sudeste</v>
      </c>
      <c r="J129">
        <v>7830792</v>
      </c>
      <c r="K129">
        <v>23413924</v>
      </c>
      <c r="L129" s="14">
        <v>44653.362974537034</v>
      </c>
      <c r="M129" s="14">
        <v>44653.367152777777</v>
      </c>
      <c r="N129" t="s">
        <v>3133</v>
      </c>
      <c r="O129" t="s">
        <v>84</v>
      </c>
      <c r="P129">
        <v>17286</v>
      </c>
      <c r="Q129" t="s">
        <v>65</v>
      </c>
      <c r="R129" t="s">
        <v>85</v>
      </c>
      <c r="S129" t="s">
        <v>86</v>
      </c>
      <c r="T129" t="s">
        <v>85</v>
      </c>
      <c r="U129" t="s">
        <v>86</v>
      </c>
      <c r="X129">
        <v>16997958327</v>
      </c>
      <c r="AA129" t="s">
        <v>141</v>
      </c>
      <c r="AB129" s="15">
        <v>164889973541174</v>
      </c>
      <c r="AC129" t="s">
        <v>68</v>
      </c>
      <c r="AD129">
        <v>10738</v>
      </c>
      <c r="AE129" t="s">
        <v>69</v>
      </c>
      <c r="AF129" t="s">
        <v>70</v>
      </c>
      <c r="AM129" t="s">
        <v>1929</v>
      </c>
      <c r="AN129">
        <v>33969605806</v>
      </c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 t="s">
        <v>71</v>
      </c>
      <c r="BH129" s="8" t="s">
        <v>71</v>
      </c>
      <c r="BI129" s="8" t="s">
        <v>71</v>
      </c>
      <c r="BJ129" s="8" t="s">
        <v>71</v>
      </c>
      <c r="BK129" s="8" t="s">
        <v>71</v>
      </c>
      <c r="BL129" s="8" t="s">
        <v>71</v>
      </c>
      <c r="BM129" s="8" t="s">
        <v>71</v>
      </c>
      <c r="BN129" s="8" t="s">
        <v>71</v>
      </c>
      <c r="BO129" s="8" t="s">
        <v>71</v>
      </c>
      <c r="BP129" s="8" t="s">
        <v>71</v>
      </c>
      <c r="BQ129" s="8" t="s">
        <v>580</v>
      </c>
      <c r="BR129" s="8" t="s">
        <v>71</v>
      </c>
      <c r="BS129" s="9">
        <v>8525</v>
      </c>
      <c r="BT129" s="8" t="s">
        <v>90</v>
      </c>
      <c r="BU129" s="8" t="s">
        <v>355</v>
      </c>
      <c r="BV129" s="8" t="s">
        <v>71</v>
      </c>
      <c r="BW129" s="8" t="s">
        <v>581</v>
      </c>
    </row>
    <row r="130" spans="1:75" x14ac:dyDescent="0.25">
      <c r="A130" s="4">
        <f t="shared" si="14"/>
        <v>44653</v>
      </c>
      <c r="B130" s="5">
        <f t="shared" si="15"/>
        <v>0.375</v>
      </c>
      <c r="C130" s="6">
        <f t="shared" si="16"/>
        <v>0.375</v>
      </c>
      <c r="D130" s="7">
        <f t="shared" si="17"/>
        <v>2.3263888942892663E-3</v>
      </c>
      <c r="E130" s="6" t="str">
        <f t="shared" si="18"/>
        <v>ANA</v>
      </c>
      <c r="F130" s="6" t="str">
        <f t="shared" si="19"/>
        <v>sáb</v>
      </c>
      <c r="G130" s="6" t="str">
        <f t="shared" si="20"/>
        <v>19</v>
      </c>
      <c r="H130" s="6" t="str">
        <f>IFERROR(VLOOKUP($G130,DDD!$B:$D,3,0),"-")</f>
        <v>SP</v>
      </c>
      <c r="I130" s="6" t="str">
        <f>IFERROR(VLOOKUP($H130,DDD!$I:$K,3,0),"-")</f>
        <v>Sudeste</v>
      </c>
      <c r="J130">
        <v>7830817</v>
      </c>
      <c r="K130">
        <v>24165714</v>
      </c>
      <c r="L130" s="14">
        <v>44653.375520833331</v>
      </c>
      <c r="M130" s="14">
        <v>44653.377847222226</v>
      </c>
      <c r="N130" t="s">
        <v>3133</v>
      </c>
      <c r="O130" t="s">
        <v>64</v>
      </c>
      <c r="P130">
        <v>17281</v>
      </c>
      <c r="Q130" t="s">
        <v>65</v>
      </c>
      <c r="R130" t="s">
        <v>85</v>
      </c>
      <c r="S130" t="s">
        <v>86</v>
      </c>
      <c r="T130" t="s">
        <v>85</v>
      </c>
      <c r="U130" t="s">
        <v>86</v>
      </c>
      <c r="X130">
        <v>19981739300</v>
      </c>
      <c r="AA130" t="s">
        <v>142</v>
      </c>
      <c r="AB130" s="15">
        <v>164890079280854</v>
      </c>
      <c r="AC130" t="s">
        <v>68</v>
      </c>
      <c r="AD130">
        <v>10738</v>
      </c>
      <c r="AE130" t="s">
        <v>69</v>
      </c>
      <c r="AF130" t="s">
        <v>70</v>
      </c>
      <c r="AM130" t="s">
        <v>1930</v>
      </c>
      <c r="AN130">
        <v>25414695865</v>
      </c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 t="s">
        <v>71</v>
      </c>
      <c r="BH130" s="8" t="s">
        <v>71</v>
      </c>
      <c r="BI130" s="8" t="s">
        <v>71</v>
      </c>
      <c r="BJ130" s="8" t="s">
        <v>71</v>
      </c>
      <c r="BK130" s="8" t="s">
        <v>71</v>
      </c>
      <c r="BL130" s="8" t="s">
        <v>71</v>
      </c>
      <c r="BM130" s="8" t="s">
        <v>71</v>
      </c>
      <c r="BN130" s="8" t="s">
        <v>71</v>
      </c>
      <c r="BO130" s="8" t="s">
        <v>71</v>
      </c>
      <c r="BP130" s="8" t="s">
        <v>71</v>
      </c>
      <c r="BQ130" s="8" t="s">
        <v>585</v>
      </c>
      <c r="BR130" s="8" t="s">
        <v>71</v>
      </c>
      <c r="BS130" s="9">
        <v>1475</v>
      </c>
      <c r="BT130" s="8" t="s">
        <v>82</v>
      </c>
      <c r="BU130" s="8" t="s">
        <v>586</v>
      </c>
      <c r="BV130" s="8" t="s">
        <v>71</v>
      </c>
      <c r="BW130" s="8" t="s">
        <v>587</v>
      </c>
    </row>
    <row r="131" spans="1:75" x14ac:dyDescent="0.25">
      <c r="A131" s="4">
        <f t="shared" si="14"/>
        <v>44653</v>
      </c>
      <c r="B131" s="5">
        <f t="shared" si="15"/>
        <v>0.375</v>
      </c>
      <c r="C131" s="6">
        <f t="shared" si="16"/>
        <v>0.37986111111111115</v>
      </c>
      <c r="D131" s="7">
        <f t="shared" si="17"/>
        <v>2.7430555564933456E-3</v>
      </c>
      <c r="E131" s="6" t="str">
        <f t="shared" si="18"/>
        <v>ANA</v>
      </c>
      <c r="F131" s="6" t="str">
        <f t="shared" si="19"/>
        <v>sáb</v>
      </c>
      <c r="G131" s="6" t="str">
        <f t="shared" si="20"/>
        <v>47</v>
      </c>
      <c r="H131" s="6" t="str">
        <f>IFERROR(VLOOKUP($G131,DDD!$B:$D,3,0),"-")</f>
        <v>SC</v>
      </c>
      <c r="I131" s="6" t="str">
        <f>IFERROR(VLOOKUP($H131,DDD!$I:$K,3,0),"-")</f>
        <v>Sul</v>
      </c>
      <c r="J131">
        <v>7830827</v>
      </c>
      <c r="K131">
        <v>21708336</v>
      </c>
      <c r="L131" s="14">
        <v>44653.379884259259</v>
      </c>
      <c r="M131" s="14">
        <v>44653.382627314815</v>
      </c>
      <c r="N131" t="s">
        <v>3133</v>
      </c>
      <c r="O131" t="s">
        <v>64</v>
      </c>
      <c r="P131">
        <v>17281</v>
      </c>
      <c r="Q131" t="s">
        <v>65</v>
      </c>
      <c r="R131" t="s">
        <v>136</v>
      </c>
      <c r="S131" t="s">
        <v>137</v>
      </c>
      <c r="T131" t="s">
        <v>136</v>
      </c>
      <c r="U131" t="s">
        <v>137</v>
      </c>
      <c r="X131">
        <v>47996325674</v>
      </c>
      <c r="Y131">
        <v>47996325674</v>
      </c>
      <c r="Z131" s="14">
        <v>44653.402777777781</v>
      </c>
      <c r="AA131" t="s">
        <v>219</v>
      </c>
      <c r="AB131" s="15">
        <v>164890120391514</v>
      </c>
      <c r="AC131" t="s">
        <v>68</v>
      </c>
      <c r="AD131">
        <v>10738</v>
      </c>
      <c r="AE131" t="s">
        <v>69</v>
      </c>
      <c r="AF131" t="s">
        <v>70</v>
      </c>
      <c r="AM131" t="s">
        <v>1931</v>
      </c>
      <c r="AN131">
        <v>10331495945</v>
      </c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 t="s">
        <v>71</v>
      </c>
      <c r="BH131" s="8" t="s">
        <v>71</v>
      </c>
      <c r="BI131" s="8" t="s">
        <v>71</v>
      </c>
      <c r="BJ131" s="8" t="s">
        <v>71</v>
      </c>
      <c r="BK131" s="8" t="s">
        <v>71</v>
      </c>
      <c r="BL131" s="8" t="s">
        <v>71</v>
      </c>
      <c r="BM131" s="8" t="s">
        <v>71</v>
      </c>
      <c r="BN131" s="8" t="s">
        <v>71</v>
      </c>
      <c r="BO131" s="8" t="s">
        <v>71</v>
      </c>
      <c r="BP131" s="8" t="s">
        <v>71</v>
      </c>
      <c r="BQ131" s="8" t="s">
        <v>589</v>
      </c>
      <c r="BR131" s="8" t="s">
        <v>71</v>
      </c>
      <c r="BS131" s="9">
        <v>1490</v>
      </c>
      <c r="BT131" s="8" t="s">
        <v>100</v>
      </c>
      <c r="BU131" s="8" t="s">
        <v>145</v>
      </c>
      <c r="BV131" s="8" t="s">
        <v>71</v>
      </c>
      <c r="BW131" s="8" t="s">
        <v>590</v>
      </c>
    </row>
    <row r="132" spans="1:75" x14ac:dyDescent="0.25">
      <c r="A132" s="4">
        <f t="shared" si="14"/>
        <v>44653</v>
      </c>
      <c r="B132" s="5">
        <f t="shared" si="15"/>
        <v>0.375</v>
      </c>
      <c r="C132" s="6">
        <f t="shared" si="16"/>
        <v>0.38750000000000001</v>
      </c>
      <c r="D132" s="7">
        <f t="shared" si="17"/>
        <v>2.0949074096279219E-3</v>
      </c>
      <c r="E132" s="6" t="str">
        <f t="shared" si="18"/>
        <v>BIANCA</v>
      </c>
      <c r="F132" s="6" t="str">
        <f t="shared" si="19"/>
        <v>sáb</v>
      </c>
      <c r="G132" s="6" t="str">
        <f t="shared" si="20"/>
        <v>17</v>
      </c>
      <c r="H132" s="6" t="str">
        <f>IFERROR(VLOOKUP($G132,DDD!$B:$D,3,0),"-")</f>
        <v>SP</v>
      </c>
      <c r="I132" s="6" t="str">
        <f>IFERROR(VLOOKUP($H132,DDD!$I:$K,3,0),"-")</f>
        <v>Sudeste</v>
      </c>
      <c r="J132">
        <v>7830831</v>
      </c>
      <c r="K132">
        <v>22893153</v>
      </c>
      <c r="L132" s="14">
        <v>44653.38790509259</v>
      </c>
      <c r="M132" s="14">
        <v>44653.39</v>
      </c>
      <c r="N132" t="s">
        <v>3133</v>
      </c>
      <c r="O132" t="s">
        <v>78</v>
      </c>
      <c r="P132">
        <v>17283</v>
      </c>
      <c r="Q132" t="s">
        <v>65</v>
      </c>
      <c r="R132" t="s">
        <v>85</v>
      </c>
      <c r="S132" t="s">
        <v>86</v>
      </c>
      <c r="T132" t="s">
        <v>85</v>
      </c>
      <c r="U132" t="s">
        <v>86</v>
      </c>
      <c r="X132">
        <v>17991266119</v>
      </c>
      <c r="AA132" t="s">
        <v>1817</v>
      </c>
      <c r="AB132" s="15">
        <v>164890189398134</v>
      </c>
      <c r="AC132" t="s">
        <v>68</v>
      </c>
      <c r="AD132">
        <v>10738</v>
      </c>
      <c r="AE132" t="s">
        <v>69</v>
      </c>
      <c r="AF132" t="s">
        <v>70</v>
      </c>
      <c r="AM132" t="s">
        <v>1932</v>
      </c>
      <c r="AN132">
        <v>46214855800</v>
      </c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 t="s">
        <v>71</v>
      </c>
      <c r="BH132" s="8" t="s">
        <v>71</v>
      </c>
      <c r="BI132" s="8" t="s">
        <v>71</v>
      </c>
      <c r="BJ132" s="8" t="s">
        <v>71</v>
      </c>
      <c r="BK132" s="8" t="s">
        <v>71</v>
      </c>
      <c r="BL132" s="8" t="s">
        <v>71</v>
      </c>
      <c r="BM132" s="8" t="s">
        <v>71</v>
      </c>
      <c r="BN132" s="8" t="s">
        <v>71</v>
      </c>
      <c r="BO132" s="8" t="s">
        <v>71</v>
      </c>
      <c r="BP132" s="8" t="s">
        <v>71</v>
      </c>
      <c r="BQ132" s="8" t="s">
        <v>592</v>
      </c>
      <c r="BR132" s="8" t="s">
        <v>71</v>
      </c>
      <c r="BS132" s="9">
        <v>1099</v>
      </c>
      <c r="BT132" s="8" t="s">
        <v>100</v>
      </c>
      <c r="BU132" s="8" t="s">
        <v>593</v>
      </c>
      <c r="BV132" s="8" t="s">
        <v>71</v>
      </c>
      <c r="BW132" s="8" t="s">
        <v>594</v>
      </c>
    </row>
    <row r="133" spans="1:75" x14ac:dyDescent="0.25">
      <c r="A133" s="4">
        <f t="shared" si="14"/>
        <v>44653</v>
      </c>
      <c r="B133" s="5">
        <f t="shared" si="15"/>
        <v>0.375</v>
      </c>
      <c r="C133" s="6">
        <f t="shared" si="16"/>
        <v>0.39027777777777778</v>
      </c>
      <c r="D133" s="7">
        <f t="shared" si="17"/>
        <v>5.092592618893832E-4</v>
      </c>
      <c r="E133" s="6" t="str">
        <f t="shared" si="18"/>
        <v>BIANCA</v>
      </c>
      <c r="F133" s="6" t="str">
        <f t="shared" si="19"/>
        <v>sáb</v>
      </c>
      <c r="G133" s="6" t="str">
        <f t="shared" si="20"/>
        <v>19</v>
      </c>
      <c r="H133" s="6" t="str">
        <f>IFERROR(VLOOKUP($G133,DDD!$B:$D,3,0),"-")</f>
        <v>SP</v>
      </c>
      <c r="I133" s="6" t="str">
        <f>IFERROR(VLOOKUP($H133,DDD!$I:$K,3,0),"-")</f>
        <v>Sudeste</v>
      </c>
      <c r="J133">
        <v>7830834</v>
      </c>
      <c r="K133">
        <v>25386757</v>
      </c>
      <c r="L133" s="14">
        <v>44653.390497685185</v>
      </c>
      <c r="M133" s="14">
        <v>44653.391006944446</v>
      </c>
      <c r="N133" t="s">
        <v>3133</v>
      </c>
      <c r="O133" t="s">
        <v>78</v>
      </c>
      <c r="P133">
        <v>17283</v>
      </c>
      <c r="Q133" t="s">
        <v>65</v>
      </c>
      <c r="R133" t="s">
        <v>136</v>
      </c>
      <c r="S133" t="s">
        <v>674</v>
      </c>
      <c r="T133" t="s">
        <v>136</v>
      </c>
      <c r="U133" t="s">
        <v>674</v>
      </c>
      <c r="X133">
        <v>19995083936</v>
      </c>
      <c r="Y133">
        <v>19995083936</v>
      </c>
      <c r="Z133" s="14">
        <v>44653.411111111112</v>
      </c>
      <c r="AA133" t="s">
        <v>520</v>
      </c>
      <c r="AB133" s="15">
        <v>1648902120105370</v>
      </c>
      <c r="AC133" t="s">
        <v>68</v>
      </c>
      <c r="AD133">
        <v>10738</v>
      </c>
      <c r="AE133" t="s">
        <v>69</v>
      </c>
      <c r="AF133" t="s">
        <v>70</v>
      </c>
      <c r="AM133" t="s">
        <v>1933</v>
      </c>
      <c r="AN133">
        <v>48136848823</v>
      </c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 t="s">
        <v>71</v>
      </c>
      <c r="BH133" s="8" t="s">
        <v>71</v>
      </c>
      <c r="BI133" s="8" t="s">
        <v>71</v>
      </c>
      <c r="BJ133" s="8" t="s">
        <v>71</v>
      </c>
      <c r="BK133" s="8" t="s">
        <v>71</v>
      </c>
      <c r="BL133" s="8" t="s">
        <v>71</v>
      </c>
      <c r="BM133" s="8" t="s">
        <v>71</v>
      </c>
      <c r="BN133" s="8" t="s">
        <v>71</v>
      </c>
      <c r="BO133" s="8" t="s">
        <v>71</v>
      </c>
      <c r="BP133" s="8" t="s">
        <v>71</v>
      </c>
      <c r="BQ133" s="8" t="s">
        <v>596</v>
      </c>
      <c r="BR133" s="8" t="s">
        <v>71</v>
      </c>
      <c r="BS133" s="8">
        <v>7298</v>
      </c>
      <c r="BT133" s="8" t="s">
        <v>100</v>
      </c>
      <c r="BU133" s="8" t="s">
        <v>597</v>
      </c>
      <c r="BV133" s="8" t="s">
        <v>71</v>
      </c>
      <c r="BW133" s="8" t="s">
        <v>598</v>
      </c>
    </row>
    <row r="134" spans="1:75" x14ac:dyDescent="0.25">
      <c r="A134" s="4">
        <f t="shared" si="14"/>
        <v>44653</v>
      </c>
      <c r="B134" s="5">
        <f t="shared" si="15"/>
        <v>0.375</v>
      </c>
      <c r="C134" s="6">
        <f t="shared" si="16"/>
        <v>0.39097222222222222</v>
      </c>
      <c r="D134" s="7">
        <f t="shared" si="17"/>
        <v>1.2615740779438056E-3</v>
      </c>
      <c r="E134" s="6" t="str">
        <f t="shared" si="18"/>
        <v>BIANCA</v>
      </c>
      <c r="F134" s="6" t="str">
        <f t="shared" si="19"/>
        <v>sáb</v>
      </c>
      <c r="G134" s="6" t="str">
        <f t="shared" si="20"/>
        <v>54</v>
      </c>
      <c r="H134" s="6" t="str">
        <f>IFERROR(VLOOKUP($G134,DDD!$B:$D,3,0),"-")</f>
        <v>RS</v>
      </c>
      <c r="I134" s="6" t="str">
        <f>IFERROR(VLOOKUP($H134,DDD!$I:$K,3,0),"-")</f>
        <v>Sul</v>
      </c>
      <c r="J134">
        <v>7830836</v>
      </c>
      <c r="K134">
        <v>24073055</v>
      </c>
      <c r="L134" s="14">
        <v>44653.391087962962</v>
      </c>
      <c r="M134" s="14">
        <v>44653.39234953704</v>
      </c>
      <c r="N134" t="s">
        <v>3133</v>
      </c>
      <c r="O134" t="s">
        <v>78</v>
      </c>
      <c r="P134">
        <v>17283</v>
      </c>
      <c r="Q134" t="s">
        <v>65</v>
      </c>
      <c r="R134" t="s">
        <v>85</v>
      </c>
      <c r="S134" t="s">
        <v>86</v>
      </c>
      <c r="T134" t="s">
        <v>85</v>
      </c>
      <c r="U134" t="s">
        <v>86</v>
      </c>
      <c r="X134">
        <v>54991184491</v>
      </c>
      <c r="AA134" t="s">
        <v>87</v>
      </c>
      <c r="AB134" s="15">
        <v>1648902171107070</v>
      </c>
      <c r="AC134" t="s">
        <v>68</v>
      </c>
      <c r="AD134">
        <v>10738</v>
      </c>
      <c r="AE134" t="s">
        <v>69</v>
      </c>
      <c r="AF134" t="s">
        <v>70</v>
      </c>
      <c r="AM134" t="s">
        <v>1934</v>
      </c>
      <c r="AN134">
        <v>4423308045</v>
      </c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 t="s">
        <v>71</v>
      </c>
      <c r="BH134" s="8" t="s">
        <v>71</v>
      </c>
      <c r="BI134" s="8" t="s">
        <v>71</v>
      </c>
      <c r="BJ134" s="8" t="s">
        <v>71</v>
      </c>
      <c r="BK134" s="8" t="s">
        <v>71</v>
      </c>
      <c r="BL134" s="8" t="s">
        <v>71</v>
      </c>
      <c r="BM134" s="8" t="s">
        <v>71</v>
      </c>
      <c r="BN134" s="8" t="s">
        <v>71</v>
      </c>
      <c r="BO134" s="8" t="s">
        <v>71</v>
      </c>
      <c r="BP134" s="8" t="s">
        <v>71</v>
      </c>
      <c r="BQ134" s="8" t="s">
        <v>600</v>
      </c>
      <c r="BR134" s="8" t="s">
        <v>71</v>
      </c>
      <c r="BS134" s="9">
        <v>7789</v>
      </c>
      <c r="BT134" s="8" t="s">
        <v>100</v>
      </c>
      <c r="BU134" s="8" t="s">
        <v>601</v>
      </c>
      <c r="BV134" s="8" t="s">
        <v>71</v>
      </c>
      <c r="BW134" s="8" t="s">
        <v>602</v>
      </c>
    </row>
    <row r="135" spans="1:75" x14ac:dyDescent="0.25">
      <c r="A135" s="4">
        <f t="shared" si="14"/>
        <v>44653</v>
      </c>
      <c r="B135" s="5">
        <f t="shared" si="15"/>
        <v>0.375</v>
      </c>
      <c r="C135" s="6">
        <f t="shared" si="16"/>
        <v>0.39166666666666666</v>
      </c>
      <c r="D135" s="7">
        <f t="shared" si="17"/>
        <v>1.3888888934161514E-3</v>
      </c>
      <c r="E135" s="6" t="str">
        <f t="shared" si="18"/>
        <v>ANA</v>
      </c>
      <c r="F135" s="6" t="str">
        <f t="shared" si="19"/>
        <v>sáb</v>
      </c>
      <c r="G135" s="6" t="str">
        <f t="shared" si="20"/>
        <v>19</v>
      </c>
      <c r="H135" s="6" t="str">
        <f>IFERROR(VLOOKUP($G135,DDD!$B:$D,3,0),"-")</f>
        <v>SP</v>
      </c>
      <c r="I135" s="6" t="str">
        <f>IFERROR(VLOOKUP($H135,DDD!$I:$K,3,0),"-")</f>
        <v>Sudeste</v>
      </c>
      <c r="J135">
        <v>7830839</v>
      </c>
      <c r="K135">
        <v>23413820</v>
      </c>
      <c r="L135" s="14">
        <v>44653.392291666663</v>
      </c>
      <c r="M135" s="14">
        <v>44653.393680555557</v>
      </c>
      <c r="N135" t="s">
        <v>3133</v>
      </c>
      <c r="O135" t="s">
        <v>64</v>
      </c>
      <c r="P135">
        <v>17281</v>
      </c>
      <c r="Q135" t="s">
        <v>65</v>
      </c>
      <c r="R135" t="s">
        <v>136</v>
      </c>
      <c r="S135" t="s">
        <v>273</v>
      </c>
      <c r="T135" t="s">
        <v>136</v>
      </c>
      <c r="U135" t="s">
        <v>273</v>
      </c>
      <c r="X135">
        <v>19983445222</v>
      </c>
      <c r="Y135">
        <v>19983445222</v>
      </c>
      <c r="Z135" s="14">
        <v>44653.413888888892</v>
      </c>
      <c r="AA135" t="s">
        <v>141</v>
      </c>
      <c r="AB135" s="15">
        <v>1648902271109760</v>
      </c>
      <c r="AC135" t="s">
        <v>68</v>
      </c>
      <c r="AD135">
        <v>10738</v>
      </c>
      <c r="AE135" t="s">
        <v>69</v>
      </c>
      <c r="AF135" t="s">
        <v>70</v>
      </c>
      <c r="AM135" t="s">
        <v>1935</v>
      </c>
      <c r="AN135">
        <v>43427119823</v>
      </c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 t="s">
        <v>71</v>
      </c>
      <c r="BH135" s="8" t="s">
        <v>71</v>
      </c>
      <c r="BI135" s="8" t="s">
        <v>71</v>
      </c>
      <c r="BJ135" s="8" t="s">
        <v>71</v>
      </c>
      <c r="BK135" s="8" t="s">
        <v>71</v>
      </c>
      <c r="BL135" s="8" t="s">
        <v>71</v>
      </c>
      <c r="BM135" s="8" t="s">
        <v>71</v>
      </c>
      <c r="BN135" s="8" t="s">
        <v>71</v>
      </c>
      <c r="BO135" s="8" t="s">
        <v>71</v>
      </c>
      <c r="BP135" s="8" t="s">
        <v>71</v>
      </c>
      <c r="BQ135" s="8" t="s">
        <v>604</v>
      </c>
      <c r="BR135" s="8" t="s">
        <v>71</v>
      </c>
      <c r="BS135" s="9">
        <v>1157</v>
      </c>
      <c r="BT135" s="8" t="s">
        <v>100</v>
      </c>
      <c r="BU135" s="8" t="s">
        <v>605</v>
      </c>
      <c r="BV135" s="8" t="s">
        <v>71</v>
      </c>
      <c r="BW135" s="9">
        <v>44676</v>
      </c>
    </row>
    <row r="136" spans="1:75" x14ac:dyDescent="0.25">
      <c r="A136" s="4">
        <f t="shared" si="14"/>
        <v>44653</v>
      </c>
      <c r="B136" s="5">
        <f t="shared" si="15"/>
        <v>0.375</v>
      </c>
      <c r="C136" s="6">
        <f t="shared" si="16"/>
        <v>0.39444444444444443</v>
      </c>
      <c r="D136" s="7">
        <f t="shared" si="17"/>
        <v>1.6203703708015382E-3</v>
      </c>
      <c r="E136" s="6" t="str">
        <f t="shared" si="18"/>
        <v>BIANCA</v>
      </c>
      <c r="F136" s="6" t="str">
        <f t="shared" si="19"/>
        <v>sáb</v>
      </c>
      <c r="G136" s="6" t="str">
        <f t="shared" si="20"/>
        <v>17</v>
      </c>
      <c r="H136" s="6" t="str">
        <f>IFERROR(VLOOKUP($G136,DDD!$B:$D,3,0),"-")</f>
        <v>SP</v>
      </c>
      <c r="I136" s="6" t="str">
        <f>IFERROR(VLOOKUP($H136,DDD!$I:$K,3,0),"-")</f>
        <v>Sudeste</v>
      </c>
      <c r="J136">
        <v>7830843</v>
      </c>
      <c r="K136">
        <v>24228150</v>
      </c>
      <c r="L136" s="14">
        <v>44653.394699074073</v>
      </c>
      <c r="M136" s="14">
        <v>44653.396319444444</v>
      </c>
      <c r="N136" t="s">
        <v>3133</v>
      </c>
      <c r="O136" t="s">
        <v>78</v>
      </c>
      <c r="P136">
        <v>17283</v>
      </c>
      <c r="Q136" t="s">
        <v>65</v>
      </c>
      <c r="R136" t="s">
        <v>85</v>
      </c>
      <c r="S136" t="s">
        <v>86</v>
      </c>
      <c r="T136" t="s">
        <v>85</v>
      </c>
      <c r="U136" t="s">
        <v>86</v>
      </c>
      <c r="X136">
        <v>17988259074</v>
      </c>
      <c r="AA136" t="s">
        <v>194</v>
      </c>
      <c r="AB136" s="15">
        <v>1648902472115210</v>
      </c>
      <c r="AC136" t="s">
        <v>68</v>
      </c>
      <c r="AD136">
        <v>10738</v>
      </c>
      <c r="AE136" t="s">
        <v>69</v>
      </c>
      <c r="AF136" t="s">
        <v>70</v>
      </c>
      <c r="AM136" t="s">
        <v>1936</v>
      </c>
      <c r="AN136">
        <v>40716920816</v>
      </c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 t="s">
        <v>71</v>
      </c>
      <c r="BH136" s="8" t="s">
        <v>71</v>
      </c>
      <c r="BI136" s="8" t="s">
        <v>71</v>
      </c>
      <c r="BJ136" s="8" t="s">
        <v>71</v>
      </c>
      <c r="BK136" s="8" t="s">
        <v>71</v>
      </c>
      <c r="BL136" s="8" t="s">
        <v>71</v>
      </c>
      <c r="BM136" s="8" t="s">
        <v>71</v>
      </c>
      <c r="BN136" s="8" t="s">
        <v>71</v>
      </c>
      <c r="BO136" s="8" t="s">
        <v>71</v>
      </c>
      <c r="BP136" s="8" t="s">
        <v>71</v>
      </c>
      <c r="BQ136" s="8" t="s">
        <v>607</v>
      </c>
      <c r="BR136" s="8" t="s">
        <v>71</v>
      </c>
      <c r="BS136" s="8">
        <v>1082</v>
      </c>
      <c r="BT136" s="8" t="s">
        <v>182</v>
      </c>
      <c r="BU136" s="8" t="s">
        <v>608</v>
      </c>
      <c r="BV136" s="8" t="s">
        <v>71</v>
      </c>
      <c r="BW136" s="8" t="s">
        <v>609</v>
      </c>
    </row>
    <row r="137" spans="1:75" x14ac:dyDescent="0.25">
      <c r="A137" s="4">
        <f t="shared" si="14"/>
        <v>44653</v>
      </c>
      <c r="B137" s="5">
        <f t="shared" si="15"/>
        <v>0.375</v>
      </c>
      <c r="C137" s="6">
        <f t="shared" si="16"/>
        <v>0.39374999999999999</v>
      </c>
      <c r="D137" s="7">
        <f t="shared" si="17"/>
        <v>2.1643518484779634E-3</v>
      </c>
      <c r="E137" s="6" t="str">
        <f t="shared" si="18"/>
        <v>ANA</v>
      </c>
      <c r="F137" s="6" t="str">
        <f t="shared" si="19"/>
        <v>sáb</v>
      </c>
      <c r="G137" s="6" t="str">
        <f t="shared" si="20"/>
        <v>13</v>
      </c>
      <c r="H137" s="6" t="str">
        <f>IFERROR(VLOOKUP($G137,DDD!$B:$D,3,0),"-")</f>
        <v>SP</v>
      </c>
      <c r="I137" s="6" t="str">
        <f>IFERROR(VLOOKUP($H137,DDD!$I:$K,3,0),"-")</f>
        <v>Sudeste</v>
      </c>
      <c r="J137">
        <v>7830842</v>
      </c>
      <c r="K137">
        <v>23434239</v>
      </c>
      <c r="L137" s="14">
        <v>44653.394236111111</v>
      </c>
      <c r="M137" s="14">
        <v>44653.39640046296</v>
      </c>
      <c r="N137" t="s">
        <v>3133</v>
      </c>
      <c r="O137" t="s">
        <v>64</v>
      </c>
      <c r="P137">
        <v>17281</v>
      </c>
      <c r="Q137" t="s">
        <v>65</v>
      </c>
      <c r="R137" t="s">
        <v>85</v>
      </c>
      <c r="S137" t="s">
        <v>86</v>
      </c>
      <c r="T137" t="s">
        <v>85</v>
      </c>
      <c r="U137" t="s">
        <v>86</v>
      </c>
      <c r="X137">
        <v>13991671034</v>
      </c>
      <c r="AA137" t="s">
        <v>416</v>
      </c>
      <c r="AB137" s="15">
        <v>1648902441113950</v>
      </c>
      <c r="AC137" t="s">
        <v>68</v>
      </c>
      <c r="AD137">
        <v>10738</v>
      </c>
      <c r="AE137" t="s">
        <v>69</v>
      </c>
      <c r="AF137" t="s">
        <v>70</v>
      </c>
      <c r="AM137" t="s">
        <v>1937</v>
      </c>
      <c r="AN137">
        <v>38884818800</v>
      </c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 t="s">
        <v>71</v>
      </c>
      <c r="BH137" s="8" t="s">
        <v>71</v>
      </c>
      <c r="BI137" s="8" t="s">
        <v>71</v>
      </c>
      <c r="BJ137" s="8" t="s">
        <v>71</v>
      </c>
      <c r="BK137" s="8" t="s">
        <v>71</v>
      </c>
      <c r="BL137" s="8" t="s">
        <v>71</v>
      </c>
      <c r="BM137" s="8" t="s">
        <v>71</v>
      </c>
      <c r="BN137" s="8" t="s">
        <v>71</v>
      </c>
      <c r="BO137" s="8" t="s">
        <v>71</v>
      </c>
      <c r="BP137" s="8" t="s">
        <v>71</v>
      </c>
      <c r="BQ137" s="8" t="s">
        <v>611</v>
      </c>
      <c r="BR137" s="8" t="s">
        <v>71</v>
      </c>
      <c r="BS137" s="8">
        <v>4364</v>
      </c>
      <c r="BT137" s="8" t="s">
        <v>187</v>
      </c>
      <c r="BU137" s="8" t="s">
        <v>612</v>
      </c>
      <c r="BV137" s="8" t="s">
        <v>71</v>
      </c>
      <c r="BW137" s="8" t="s">
        <v>613</v>
      </c>
    </row>
    <row r="138" spans="1:75" x14ac:dyDescent="0.25">
      <c r="A138" s="4">
        <f t="shared" si="14"/>
        <v>44653</v>
      </c>
      <c r="B138" s="5">
        <f t="shared" si="15"/>
        <v>0.39583333333333331</v>
      </c>
      <c r="C138" s="6">
        <f t="shared" si="16"/>
        <v>0.39861111111111108</v>
      </c>
      <c r="D138" s="7">
        <f t="shared" si="17"/>
        <v>1.1574074596865103E-4</v>
      </c>
      <c r="E138" s="6" t="str">
        <f t="shared" si="18"/>
        <v>ANA</v>
      </c>
      <c r="F138" s="6" t="str">
        <f t="shared" si="19"/>
        <v>sáb</v>
      </c>
      <c r="G138" s="6" t="str">
        <f t="shared" si="20"/>
        <v>13</v>
      </c>
      <c r="H138" s="6" t="str">
        <f>IFERROR(VLOOKUP($G138,DDD!$B:$D,3,0),"-")</f>
        <v>SP</v>
      </c>
      <c r="I138" s="6" t="str">
        <f>IFERROR(VLOOKUP($H138,DDD!$I:$K,3,0),"-")</f>
        <v>Sudeste</v>
      </c>
      <c r="J138">
        <v>7830850</v>
      </c>
      <c r="K138">
        <v>24165594</v>
      </c>
      <c r="L138" s="14">
        <v>44653.399016203701</v>
      </c>
      <c r="M138" s="14">
        <v>44653.399131944447</v>
      </c>
      <c r="N138" t="s">
        <v>3133</v>
      </c>
      <c r="O138" t="s">
        <v>64</v>
      </c>
      <c r="P138">
        <v>17281</v>
      </c>
      <c r="Q138" t="s">
        <v>65</v>
      </c>
      <c r="R138" t="s">
        <v>136</v>
      </c>
      <c r="S138" t="s">
        <v>137</v>
      </c>
      <c r="T138" t="s">
        <v>136</v>
      </c>
      <c r="U138" t="s">
        <v>137</v>
      </c>
      <c r="X138">
        <v>13991280733</v>
      </c>
      <c r="Y138">
        <v>13991280733</v>
      </c>
      <c r="Z138" s="14">
        <v>44653.419444444444</v>
      </c>
      <c r="AA138" t="s">
        <v>142</v>
      </c>
      <c r="AB138" s="15">
        <v>1648902720121250</v>
      </c>
      <c r="AC138" t="s">
        <v>68</v>
      </c>
      <c r="AD138">
        <v>10738</v>
      </c>
      <c r="AE138" t="s">
        <v>69</v>
      </c>
      <c r="AF138" t="s">
        <v>70</v>
      </c>
      <c r="AM138" t="s">
        <v>1938</v>
      </c>
      <c r="AN138">
        <v>42237462860</v>
      </c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 t="s">
        <v>71</v>
      </c>
      <c r="BH138" s="8" t="s">
        <v>71</v>
      </c>
      <c r="BI138" s="8" t="s">
        <v>71</v>
      </c>
      <c r="BJ138" s="8" t="s">
        <v>71</v>
      </c>
      <c r="BK138" s="8" t="s">
        <v>71</v>
      </c>
      <c r="BL138" s="8" t="s">
        <v>71</v>
      </c>
      <c r="BM138" s="8" t="s">
        <v>71</v>
      </c>
      <c r="BN138" s="8" t="s">
        <v>71</v>
      </c>
      <c r="BO138" s="8" t="s">
        <v>71</v>
      </c>
      <c r="BP138" s="8" t="s">
        <v>71</v>
      </c>
      <c r="BQ138" s="8" t="s">
        <v>615</v>
      </c>
      <c r="BR138" s="8" t="s">
        <v>71</v>
      </c>
      <c r="BS138" s="8">
        <v>9547</v>
      </c>
      <c r="BT138" s="8" t="s">
        <v>82</v>
      </c>
      <c r="BU138" s="8" t="s">
        <v>616</v>
      </c>
      <c r="BV138" s="8" t="s">
        <v>71</v>
      </c>
      <c r="BW138" s="8" t="s">
        <v>617</v>
      </c>
    </row>
    <row r="139" spans="1:75" x14ac:dyDescent="0.25">
      <c r="A139" s="4">
        <f t="shared" si="14"/>
        <v>44653</v>
      </c>
      <c r="B139" s="5">
        <f t="shared" si="15"/>
        <v>0.39583333333333331</v>
      </c>
      <c r="C139" s="6">
        <f t="shared" si="16"/>
        <v>0.40347222222222223</v>
      </c>
      <c r="D139" s="7">
        <f t="shared" si="17"/>
        <v>1.2615740779438056E-3</v>
      </c>
      <c r="E139" s="6" t="str">
        <f t="shared" si="18"/>
        <v>BIANCA</v>
      </c>
      <c r="F139" s="6" t="str">
        <f t="shared" si="19"/>
        <v>sáb</v>
      </c>
      <c r="G139" s="6" t="str">
        <f t="shared" si="20"/>
        <v>12</v>
      </c>
      <c r="H139" s="6" t="str">
        <f>IFERROR(VLOOKUP($G139,DDD!$B:$D,3,0),"-")</f>
        <v>SP</v>
      </c>
      <c r="I139" s="6" t="str">
        <f>IFERROR(VLOOKUP($H139,DDD!$I:$K,3,0),"-")</f>
        <v>Sudeste</v>
      </c>
      <c r="J139">
        <v>7830908</v>
      </c>
      <c r="K139">
        <v>23637957</v>
      </c>
      <c r="L139" s="14">
        <v>44653.40347222222</v>
      </c>
      <c r="M139" s="14">
        <v>44653.404733796298</v>
      </c>
      <c r="N139" t="s">
        <v>3133</v>
      </c>
      <c r="O139" t="s">
        <v>78</v>
      </c>
      <c r="P139">
        <v>17283</v>
      </c>
      <c r="Q139" t="s">
        <v>65</v>
      </c>
      <c r="R139" t="s">
        <v>85</v>
      </c>
      <c r="S139" t="s">
        <v>86</v>
      </c>
      <c r="T139" t="s">
        <v>85</v>
      </c>
      <c r="U139" t="s">
        <v>86</v>
      </c>
      <c r="X139">
        <v>12974105456</v>
      </c>
      <c r="AA139" t="s">
        <v>108</v>
      </c>
      <c r="AB139" s="15">
        <v>1648903247132600</v>
      </c>
      <c r="AC139" t="s">
        <v>68</v>
      </c>
      <c r="AD139">
        <v>10738</v>
      </c>
      <c r="AE139" t="s">
        <v>69</v>
      </c>
      <c r="AF139" t="s">
        <v>70</v>
      </c>
      <c r="AM139" t="s">
        <v>1939</v>
      </c>
      <c r="AN139">
        <v>23280866839</v>
      </c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 t="s">
        <v>71</v>
      </c>
      <c r="BH139" s="8" t="s">
        <v>71</v>
      </c>
      <c r="BI139" s="8" t="s">
        <v>71</v>
      </c>
      <c r="BJ139" s="8" t="s">
        <v>71</v>
      </c>
      <c r="BK139" s="8" t="s">
        <v>71</v>
      </c>
      <c r="BL139" s="8" t="s">
        <v>71</v>
      </c>
      <c r="BM139" s="8" t="s">
        <v>71</v>
      </c>
      <c r="BN139" s="8" t="s">
        <v>71</v>
      </c>
      <c r="BO139" s="8" t="s">
        <v>71</v>
      </c>
      <c r="BP139" s="8" t="s">
        <v>71</v>
      </c>
      <c r="BQ139" s="8" t="s">
        <v>619</v>
      </c>
      <c r="BR139" s="8" t="s">
        <v>71</v>
      </c>
      <c r="BS139" s="9">
        <v>9774</v>
      </c>
      <c r="BT139" s="8" t="s">
        <v>82</v>
      </c>
      <c r="BU139" s="8" t="s">
        <v>83</v>
      </c>
      <c r="BV139" s="8" t="s">
        <v>71</v>
      </c>
      <c r="BW139" s="8" t="s">
        <v>620</v>
      </c>
    </row>
    <row r="140" spans="1:75" x14ac:dyDescent="0.25">
      <c r="A140" s="4">
        <f t="shared" si="14"/>
        <v>44653</v>
      </c>
      <c r="B140" s="5">
        <f t="shared" si="15"/>
        <v>0.39583333333333331</v>
      </c>
      <c r="C140" s="6">
        <f t="shared" si="16"/>
        <v>0.40277777777777773</v>
      </c>
      <c r="D140" s="7">
        <f t="shared" si="17"/>
        <v>3.1365740724140778E-3</v>
      </c>
      <c r="E140" s="6" t="str">
        <f t="shared" si="18"/>
        <v>ANA</v>
      </c>
      <c r="F140" s="6" t="str">
        <f t="shared" si="19"/>
        <v>sáb</v>
      </c>
      <c r="G140" s="6" t="str">
        <f t="shared" si="20"/>
        <v>11</v>
      </c>
      <c r="H140" s="6" t="str">
        <f>IFERROR(VLOOKUP($G140,DDD!$B:$D,3,0),"-")</f>
        <v>SP</v>
      </c>
      <c r="I140" s="6" t="str">
        <f>IFERROR(VLOOKUP($H140,DDD!$I:$K,3,0),"-")</f>
        <v>Sudeste</v>
      </c>
      <c r="J140">
        <v>7830858</v>
      </c>
      <c r="K140">
        <v>24072612</v>
      </c>
      <c r="L140" s="14">
        <v>44653.402916666666</v>
      </c>
      <c r="M140" s="14">
        <v>44653.406053240738</v>
      </c>
      <c r="N140" t="s">
        <v>3133</v>
      </c>
      <c r="O140" t="s">
        <v>64</v>
      </c>
      <c r="P140">
        <v>17281</v>
      </c>
      <c r="Q140" t="s">
        <v>65</v>
      </c>
      <c r="R140" t="s">
        <v>85</v>
      </c>
      <c r="S140" t="s">
        <v>86</v>
      </c>
      <c r="T140" t="s">
        <v>85</v>
      </c>
      <c r="U140" t="s">
        <v>86</v>
      </c>
      <c r="X140">
        <v>11963816235</v>
      </c>
      <c r="AA140" t="s">
        <v>87</v>
      </c>
      <c r="AB140" s="15">
        <v>1648903195131330</v>
      </c>
      <c r="AC140" t="s">
        <v>68</v>
      </c>
      <c r="AD140">
        <v>10738</v>
      </c>
      <c r="AE140" t="s">
        <v>69</v>
      </c>
      <c r="AF140" t="s">
        <v>70</v>
      </c>
      <c r="AM140" t="s">
        <v>1940</v>
      </c>
      <c r="AN140">
        <v>15320726864</v>
      </c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 t="s">
        <v>71</v>
      </c>
      <c r="BH140" s="8" t="s">
        <v>71</v>
      </c>
      <c r="BI140" s="8" t="s">
        <v>71</v>
      </c>
      <c r="BJ140" s="8" t="s">
        <v>71</v>
      </c>
      <c r="BK140" s="8" t="s">
        <v>71</v>
      </c>
      <c r="BL140" s="8" t="s">
        <v>71</v>
      </c>
      <c r="BM140" s="8" t="s">
        <v>71</v>
      </c>
      <c r="BN140" s="8" t="s">
        <v>71</v>
      </c>
      <c r="BO140" s="8" t="s">
        <v>71</v>
      </c>
      <c r="BP140" s="8" t="s">
        <v>71</v>
      </c>
      <c r="BQ140" s="8" t="s">
        <v>622</v>
      </c>
      <c r="BR140" s="8" t="s">
        <v>71</v>
      </c>
      <c r="BS140" s="9">
        <v>4324</v>
      </c>
      <c r="BT140" s="8" t="s">
        <v>100</v>
      </c>
      <c r="BU140" s="8" t="s">
        <v>623</v>
      </c>
      <c r="BV140" s="8" t="s">
        <v>71</v>
      </c>
      <c r="BW140" s="8"/>
    </row>
    <row r="141" spans="1:75" x14ac:dyDescent="0.25">
      <c r="A141" s="4">
        <f t="shared" si="14"/>
        <v>44653</v>
      </c>
      <c r="B141" s="5">
        <f t="shared" si="15"/>
        <v>0.39583333333333331</v>
      </c>
      <c r="C141" s="6">
        <f t="shared" si="16"/>
        <v>0.40208333333333335</v>
      </c>
      <c r="D141" s="7">
        <f t="shared" si="17"/>
        <v>3.1828703722567298E-3</v>
      </c>
      <c r="E141" s="6" t="str">
        <f t="shared" si="18"/>
        <v>SILVIO</v>
      </c>
      <c r="F141" s="6" t="str">
        <f t="shared" si="19"/>
        <v>sáb</v>
      </c>
      <c r="G141" s="6" t="str">
        <f t="shared" si="20"/>
        <v>53</v>
      </c>
      <c r="H141" s="6" t="str">
        <f>IFERROR(VLOOKUP($G141,DDD!$B:$D,3,0),"-")</f>
        <v>RS</v>
      </c>
      <c r="I141" s="6" t="str">
        <f>IFERROR(VLOOKUP($H141,DDD!$I:$K,3,0),"-")</f>
        <v>Sul</v>
      </c>
      <c r="J141">
        <v>7830857</v>
      </c>
      <c r="K141">
        <v>24073131</v>
      </c>
      <c r="L141" s="14">
        <v>44653.402511574073</v>
      </c>
      <c r="M141" s="14">
        <v>44653.405694444446</v>
      </c>
      <c r="N141" t="s">
        <v>3133</v>
      </c>
      <c r="O141" t="s">
        <v>84</v>
      </c>
      <c r="P141">
        <v>17286</v>
      </c>
      <c r="Q141" t="s">
        <v>65</v>
      </c>
      <c r="R141" t="s">
        <v>85</v>
      </c>
      <c r="S141" t="s">
        <v>86</v>
      </c>
      <c r="T141" t="s">
        <v>85</v>
      </c>
      <c r="U141" t="s">
        <v>86</v>
      </c>
      <c r="X141">
        <v>53999675798</v>
      </c>
      <c r="AA141" t="s">
        <v>87</v>
      </c>
      <c r="AB141" s="15">
        <v>1648903111130070</v>
      </c>
      <c r="AC141" t="s">
        <v>68</v>
      </c>
      <c r="AD141">
        <v>10738</v>
      </c>
      <c r="AE141" t="s">
        <v>69</v>
      </c>
      <c r="AF141" t="s">
        <v>70</v>
      </c>
      <c r="AM141" t="s">
        <v>1941</v>
      </c>
      <c r="AN141">
        <v>92272460020</v>
      </c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 t="s">
        <v>71</v>
      </c>
      <c r="BH141" s="8" t="s">
        <v>71</v>
      </c>
      <c r="BI141" s="8" t="s">
        <v>71</v>
      </c>
      <c r="BJ141" s="8" t="s">
        <v>71</v>
      </c>
      <c r="BK141" s="8" t="s">
        <v>71</v>
      </c>
      <c r="BL141" s="8" t="s">
        <v>71</v>
      </c>
      <c r="BM141" s="8" t="s">
        <v>71</v>
      </c>
      <c r="BN141" s="8" t="s">
        <v>71</v>
      </c>
      <c r="BO141" s="8" t="s">
        <v>71</v>
      </c>
      <c r="BP141" s="8" t="s">
        <v>71</v>
      </c>
      <c r="BQ141" s="8" t="s">
        <v>625</v>
      </c>
      <c r="BR141" s="8" t="s">
        <v>71</v>
      </c>
      <c r="BS141" s="9">
        <v>1157</v>
      </c>
      <c r="BT141" s="8" t="s">
        <v>100</v>
      </c>
      <c r="BU141" s="8" t="s">
        <v>605</v>
      </c>
      <c r="BV141" s="8" t="s">
        <v>71</v>
      </c>
      <c r="BW141" s="8" t="s">
        <v>626</v>
      </c>
    </row>
    <row r="142" spans="1:75" x14ac:dyDescent="0.25">
      <c r="A142" s="4">
        <f t="shared" si="14"/>
        <v>44653</v>
      </c>
      <c r="B142" s="5">
        <f t="shared" si="15"/>
        <v>0.39583333333333331</v>
      </c>
      <c r="C142" s="6">
        <f t="shared" si="16"/>
        <v>0.40486111111111112</v>
      </c>
      <c r="D142" s="7">
        <f t="shared" si="17"/>
        <v>1.7013888864312321E-3</v>
      </c>
      <c r="E142" s="6" t="str">
        <f t="shared" si="18"/>
        <v>BIANCA</v>
      </c>
      <c r="F142" s="6" t="str">
        <f t="shared" si="19"/>
        <v>sáb</v>
      </c>
      <c r="G142" s="6" t="str">
        <f t="shared" si="20"/>
        <v>48</v>
      </c>
      <c r="H142" s="6" t="str">
        <f>IFERROR(VLOOKUP($G142,DDD!$B:$D,3,0),"-")</f>
        <v>SC</v>
      </c>
      <c r="I142" s="6" t="str">
        <f>IFERROR(VLOOKUP($H142,DDD!$I:$K,3,0),"-")</f>
        <v>Sul</v>
      </c>
      <c r="J142">
        <v>7831098</v>
      </c>
      <c r="K142">
        <v>24072665</v>
      </c>
      <c r="L142" s="14">
        <v>44653.405416666668</v>
      </c>
      <c r="M142" s="14">
        <v>44653.407118055555</v>
      </c>
      <c r="N142" t="s">
        <v>3133</v>
      </c>
      <c r="O142" t="s">
        <v>78</v>
      </c>
      <c r="P142">
        <v>17283</v>
      </c>
      <c r="Q142" t="s">
        <v>65</v>
      </c>
      <c r="R142" t="s">
        <v>85</v>
      </c>
      <c r="S142" t="s">
        <v>86</v>
      </c>
      <c r="T142" t="s">
        <v>85</v>
      </c>
      <c r="U142" t="s">
        <v>86</v>
      </c>
      <c r="X142">
        <v>48984213558</v>
      </c>
      <c r="AA142" t="s">
        <v>87</v>
      </c>
      <c r="AB142" s="15">
        <v>1648903397135010</v>
      </c>
      <c r="AC142" t="s">
        <v>68</v>
      </c>
      <c r="AD142">
        <v>10738</v>
      </c>
      <c r="AE142" t="s">
        <v>69</v>
      </c>
      <c r="AF142" t="s">
        <v>70</v>
      </c>
      <c r="AM142" t="s">
        <v>1942</v>
      </c>
      <c r="AN142">
        <v>99596997068</v>
      </c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 t="s">
        <v>71</v>
      </c>
      <c r="BH142" s="8" t="s">
        <v>71</v>
      </c>
      <c r="BI142" s="8" t="s">
        <v>71</v>
      </c>
      <c r="BJ142" s="8" t="s">
        <v>71</v>
      </c>
      <c r="BK142" s="8" t="s">
        <v>71</v>
      </c>
      <c r="BL142" s="8" t="s">
        <v>71</v>
      </c>
      <c r="BM142" s="8" t="s">
        <v>71</v>
      </c>
      <c r="BN142" s="8" t="s">
        <v>71</v>
      </c>
      <c r="BO142" s="8" t="s">
        <v>71</v>
      </c>
      <c r="BP142" s="8" t="s">
        <v>71</v>
      </c>
      <c r="BQ142" s="8" t="s">
        <v>628</v>
      </c>
      <c r="BR142" s="8" t="s">
        <v>71</v>
      </c>
      <c r="BS142" s="8">
        <v>1038</v>
      </c>
      <c r="BT142" s="8" t="s">
        <v>79</v>
      </c>
      <c r="BU142" s="8" t="s">
        <v>80</v>
      </c>
      <c r="BV142" s="8" t="s">
        <v>71</v>
      </c>
      <c r="BW142" s="8" t="s">
        <v>629</v>
      </c>
    </row>
    <row r="143" spans="1:75" x14ac:dyDescent="0.25">
      <c r="A143" s="4">
        <f t="shared" si="14"/>
        <v>44653</v>
      </c>
      <c r="B143" s="5">
        <f t="shared" si="15"/>
        <v>0.39583333333333331</v>
      </c>
      <c r="C143" s="6">
        <f t="shared" si="16"/>
        <v>0.40763888888888888</v>
      </c>
      <c r="D143" s="7">
        <f t="shared" si="17"/>
        <v>1.3888888934161514E-3</v>
      </c>
      <c r="E143" s="6" t="str">
        <f t="shared" si="18"/>
        <v>BIANCA</v>
      </c>
      <c r="F143" s="6" t="str">
        <f t="shared" si="19"/>
        <v>sáb</v>
      </c>
      <c r="G143" s="6" t="str">
        <f t="shared" si="20"/>
        <v>55</v>
      </c>
      <c r="H143" s="6" t="str">
        <f>IFERROR(VLOOKUP($G143,DDD!$B:$D,3,0),"-")</f>
        <v>RS</v>
      </c>
      <c r="I143" s="6" t="str">
        <f>IFERROR(VLOOKUP($H143,DDD!$I:$K,3,0),"-")</f>
        <v>Sul</v>
      </c>
      <c r="J143">
        <v>7831388</v>
      </c>
      <c r="K143">
        <v>24165600</v>
      </c>
      <c r="L143" s="14">
        <v>44653.407708333332</v>
      </c>
      <c r="M143" s="14">
        <v>44653.409097222226</v>
      </c>
      <c r="N143" t="s">
        <v>3133</v>
      </c>
      <c r="O143" t="s">
        <v>78</v>
      </c>
      <c r="P143">
        <v>17283</v>
      </c>
      <c r="Q143" t="s">
        <v>65</v>
      </c>
      <c r="R143" t="s">
        <v>136</v>
      </c>
      <c r="S143" t="s">
        <v>137</v>
      </c>
      <c r="T143" t="s">
        <v>136</v>
      </c>
      <c r="U143" t="s">
        <v>137</v>
      </c>
      <c r="X143">
        <v>55991984050</v>
      </c>
      <c r="Y143">
        <v>55991984050</v>
      </c>
      <c r="Z143" s="14">
        <v>44653.429166666669</v>
      </c>
      <c r="AA143" t="s">
        <v>142</v>
      </c>
      <c r="AB143" s="15">
        <v>1648903602137700</v>
      </c>
      <c r="AC143" t="s">
        <v>68</v>
      </c>
      <c r="AD143">
        <v>10738</v>
      </c>
      <c r="AE143" t="s">
        <v>69</v>
      </c>
      <c r="AF143" t="s">
        <v>70</v>
      </c>
      <c r="AM143" t="s">
        <v>1943</v>
      </c>
      <c r="AN143">
        <v>1263070086</v>
      </c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 t="s">
        <v>71</v>
      </c>
      <c r="BH143" s="8" t="s">
        <v>71</v>
      </c>
      <c r="BI143" s="8" t="s">
        <v>71</v>
      </c>
      <c r="BJ143" s="8" t="s">
        <v>71</v>
      </c>
      <c r="BK143" s="8" t="s">
        <v>71</v>
      </c>
      <c r="BL143" s="8" t="s">
        <v>71</v>
      </c>
      <c r="BM143" s="8" t="s">
        <v>71</v>
      </c>
      <c r="BN143" s="8" t="s">
        <v>71</v>
      </c>
      <c r="BO143" s="8" t="s">
        <v>71</v>
      </c>
      <c r="BP143" s="8" t="s">
        <v>71</v>
      </c>
      <c r="BQ143" s="8" t="s">
        <v>631</v>
      </c>
      <c r="BR143" s="8" t="s">
        <v>71</v>
      </c>
      <c r="BS143" s="8">
        <v>1694</v>
      </c>
      <c r="BT143" s="8" t="s">
        <v>182</v>
      </c>
      <c r="BU143" s="8" t="s">
        <v>632</v>
      </c>
      <c r="BV143" s="8" t="s">
        <v>71</v>
      </c>
      <c r="BW143" s="8" t="s">
        <v>633</v>
      </c>
    </row>
    <row r="144" spans="1:75" x14ac:dyDescent="0.25">
      <c r="A144" s="4">
        <f t="shared" si="14"/>
        <v>44653</v>
      </c>
      <c r="B144" s="5">
        <f t="shared" si="15"/>
        <v>0.39583333333333331</v>
      </c>
      <c r="C144" s="6">
        <f t="shared" si="16"/>
        <v>0.40902777777777777</v>
      </c>
      <c r="D144" s="7">
        <f t="shared" si="17"/>
        <v>1.7013888864312321E-3</v>
      </c>
      <c r="E144" s="6" t="str">
        <f t="shared" si="18"/>
        <v>ANA</v>
      </c>
      <c r="F144" s="6" t="str">
        <f t="shared" si="19"/>
        <v>sáb</v>
      </c>
      <c r="G144" s="6" t="str">
        <f t="shared" si="20"/>
        <v>11</v>
      </c>
      <c r="H144" s="6" t="str">
        <f>IFERROR(VLOOKUP($G144,DDD!$B:$D,3,0),"-")</f>
        <v>SP</v>
      </c>
      <c r="I144" s="6" t="str">
        <f>IFERROR(VLOOKUP($H144,DDD!$I:$K,3,0),"-")</f>
        <v>Sudeste</v>
      </c>
      <c r="J144">
        <v>7831579</v>
      </c>
      <c r="K144">
        <v>24072836</v>
      </c>
      <c r="L144" s="14">
        <v>44653.409062500003</v>
      </c>
      <c r="M144" s="14">
        <v>44653.410763888889</v>
      </c>
      <c r="N144" t="s">
        <v>3133</v>
      </c>
      <c r="O144" t="s">
        <v>64</v>
      </c>
      <c r="P144">
        <v>17281</v>
      </c>
      <c r="Q144" t="s">
        <v>65</v>
      </c>
      <c r="R144" t="s">
        <v>136</v>
      </c>
      <c r="S144" t="s">
        <v>674</v>
      </c>
      <c r="T144" t="s">
        <v>136</v>
      </c>
      <c r="U144" t="s">
        <v>674</v>
      </c>
      <c r="X144">
        <v>11978294785</v>
      </c>
      <c r="Y144">
        <v>11978294785</v>
      </c>
      <c r="Z144" s="14">
        <v>44653.429861111108</v>
      </c>
      <c r="AA144" t="s">
        <v>87</v>
      </c>
      <c r="AB144" s="15">
        <v>1648903698139820</v>
      </c>
      <c r="AC144" t="s">
        <v>68</v>
      </c>
      <c r="AD144">
        <v>10738</v>
      </c>
      <c r="AE144" t="s">
        <v>69</v>
      </c>
      <c r="AF144" t="s">
        <v>70</v>
      </c>
      <c r="AM144" t="s">
        <v>1944</v>
      </c>
      <c r="AN144">
        <v>49027625875</v>
      </c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 t="s">
        <v>71</v>
      </c>
      <c r="BH144" s="8" t="s">
        <v>71</v>
      </c>
      <c r="BI144" s="8" t="s">
        <v>71</v>
      </c>
      <c r="BJ144" s="8" t="s">
        <v>71</v>
      </c>
      <c r="BK144" s="8" t="s">
        <v>71</v>
      </c>
      <c r="BL144" s="8" t="s">
        <v>71</v>
      </c>
      <c r="BM144" s="8" t="s">
        <v>71</v>
      </c>
      <c r="BN144" s="8" t="s">
        <v>71</v>
      </c>
      <c r="BO144" s="8" t="s">
        <v>71</v>
      </c>
      <c r="BP144" s="8" t="s">
        <v>71</v>
      </c>
      <c r="BQ144" s="8" t="s">
        <v>635</v>
      </c>
      <c r="BR144" s="8" t="s">
        <v>71</v>
      </c>
      <c r="BS144" s="9">
        <v>7220</v>
      </c>
      <c r="BT144" s="8" t="s">
        <v>100</v>
      </c>
      <c r="BU144" s="8" t="s">
        <v>636</v>
      </c>
      <c r="BV144" s="8" t="s">
        <v>71</v>
      </c>
      <c r="BW144" s="8" t="s">
        <v>637</v>
      </c>
    </row>
    <row r="145" spans="1:75" x14ac:dyDescent="0.25">
      <c r="A145" s="4">
        <f t="shared" si="14"/>
        <v>44653</v>
      </c>
      <c r="B145" s="5">
        <f t="shared" si="15"/>
        <v>0.39583333333333331</v>
      </c>
      <c r="C145" s="6">
        <f t="shared" si="16"/>
        <v>0.4055555555555555</v>
      </c>
      <c r="D145" s="7">
        <f t="shared" si="17"/>
        <v>3.5532407418941148E-3</v>
      </c>
      <c r="E145" s="6" t="str">
        <f t="shared" si="18"/>
        <v>SILVIO</v>
      </c>
      <c r="F145" s="6" t="str">
        <f t="shared" si="19"/>
        <v>sáb</v>
      </c>
      <c r="G145" s="6" t="str">
        <f t="shared" si="20"/>
        <v>13</v>
      </c>
      <c r="H145" s="6" t="str">
        <f>IFERROR(VLOOKUP($G145,DDD!$B:$D,3,0),"-")</f>
        <v>SP</v>
      </c>
      <c r="I145" s="6" t="str">
        <f>IFERROR(VLOOKUP($H145,DDD!$I:$K,3,0),"-")</f>
        <v>Sudeste</v>
      </c>
      <c r="J145">
        <v>7831157</v>
      </c>
      <c r="K145">
        <v>24228089</v>
      </c>
      <c r="L145" s="14">
        <v>44653.406041666669</v>
      </c>
      <c r="M145" s="14">
        <v>44653.409594907411</v>
      </c>
      <c r="N145" t="s">
        <v>3133</v>
      </c>
      <c r="O145" t="s">
        <v>84</v>
      </c>
      <c r="P145">
        <v>17286</v>
      </c>
      <c r="Q145" t="s">
        <v>65</v>
      </c>
      <c r="R145" t="s">
        <v>85</v>
      </c>
      <c r="S145" t="s">
        <v>86</v>
      </c>
      <c r="T145" t="s">
        <v>85</v>
      </c>
      <c r="U145" t="s">
        <v>86</v>
      </c>
      <c r="X145">
        <v>13974109257</v>
      </c>
      <c r="AA145" t="s">
        <v>194</v>
      </c>
      <c r="AB145" s="15">
        <v>1648903421135370</v>
      </c>
      <c r="AC145" t="s">
        <v>68</v>
      </c>
      <c r="AD145">
        <v>10738</v>
      </c>
      <c r="AE145" t="s">
        <v>69</v>
      </c>
      <c r="AF145" t="s">
        <v>70</v>
      </c>
      <c r="AM145" t="s">
        <v>1945</v>
      </c>
      <c r="AN145">
        <v>27184367863</v>
      </c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 t="s">
        <v>71</v>
      </c>
      <c r="BH145" s="8" t="s">
        <v>71</v>
      </c>
      <c r="BI145" s="8" t="s">
        <v>71</v>
      </c>
      <c r="BJ145" s="8" t="s">
        <v>71</v>
      </c>
      <c r="BK145" s="8" t="s">
        <v>71</v>
      </c>
      <c r="BL145" s="8" t="s">
        <v>71</v>
      </c>
      <c r="BM145" s="8" t="s">
        <v>71</v>
      </c>
      <c r="BN145" s="8" t="s">
        <v>71</v>
      </c>
      <c r="BO145" s="8" t="s">
        <v>71</v>
      </c>
      <c r="BP145" s="8" t="s">
        <v>71</v>
      </c>
      <c r="BQ145" s="8" t="s">
        <v>639</v>
      </c>
      <c r="BR145" s="8" t="s">
        <v>71</v>
      </c>
      <c r="BS145" s="9">
        <v>3826</v>
      </c>
      <c r="BT145" s="8" t="s">
        <v>82</v>
      </c>
      <c r="BU145" s="8" t="s">
        <v>640</v>
      </c>
      <c r="BV145" s="8" t="s">
        <v>71</v>
      </c>
      <c r="BW145" s="8" t="s">
        <v>641</v>
      </c>
    </row>
    <row r="146" spans="1:75" x14ac:dyDescent="0.25">
      <c r="A146" s="4">
        <f t="shared" si="14"/>
        <v>44653</v>
      </c>
      <c r="B146" s="5">
        <f t="shared" si="15"/>
        <v>0.39583333333333331</v>
      </c>
      <c r="C146" s="6">
        <f t="shared" si="16"/>
        <v>0.41111111111111115</v>
      </c>
      <c r="D146" s="7">
        <f t="shared" si="17"/>
        <v>1.4467592554865405E-3</v>
      </c>
      <c r="E146" s="6" t="str">
        <f t="shared" si="18"/>
        <v>BIANCA</v>
      </c>
      <c r="F146" s="6" t="str">
        <f t="shared" si="19"/>
        <v>sáb</v>
      </c>
      <c r="G146" s="6" t="str">
        <f t="shared" si="20"/>
        <v>17</v>
      </c>
      <c r="H146" s="6" t="str">
        <f>IFERROR(VLOOKUP($G146,DDD!$B:$D,3,0),"-")</f>
        <v>SP</v>
      </c>
      <c r="I146" s="6" t="str">
        <f>IFERROR(VLOOKUP($H146,DDD!$I:$K,3,0),"-")</f>
        <v>Sudeste</v>
      </c>
      <c r="J146">
        <v>7831944</v>
      </c>
      <c r="K146">
        <v>24073034</v>
      </c>
      <c r="L146" s="14">
        <v>44653.411307870374</v>
      </c>
      <c r="M146" s="14">
        <v>44653.412754629629</v>
      </c>
      <c r="N146" t="s">
        <v>3133</v>
      </c>
      <c r="O146" t="s">
        <v>78</v>
      </c>
      <c r="P146">
        <v>17283</v>
      </c>
      <c r="Q146" t="s">
        <v>65</v>
      </c>
      <c r="R146" t="s">
        <v>85</v>
      </c>
      <c r="S146" t="s">
        <v>86</v>
      </c>
      <c r="T146" t="s">
        <v>85</v>
      </c>
      <c r="U146" t="s">
        <v>86</v>
      </c>
      <c r="X146">
        <v>17996606421</v>
      </c>
      <c r="AA146" t="s">
        <v>87</v>
      </c>
      <c r="AB146" s="15">
        <v>1648903922146710</v>
      </c>
      <c r="AC146" t="s">
        <v>68</v>
      </c>
      <c r="AD146">
        <v>10738</v>
      </c>
      <c r="AE146" t="s">
        <v>69</v>
      </c>
      <c r="AF146" t="s">
        <v>70</v>
      </c>
      <c r="AM146" t="s">
        <v>1946</v>
      </c>
      <c r="AN146">
        <v>8175121602</v>
      </c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 t="s">
        <v>71</v>
      </c>
      <c r="BH146" s="8" t="s">
        <v>71</v>
      </c>
      <c r="BI146" s="8" t="s">
        <v>71</v>
      </c>
      <c r="BJ146" s="8" t="s">
        <v>71</v>
      </c>
      <c r="BK146" s="8" t="s">
        <v>71</v>
      </c>
      <c r="BL146" s="8" t="s">
        <v>71</v>
      </c>
      <c r="BM146" s="8" t="s">
        <v>71</v>
      </c>
      <c r="BN146" s="8" t="s">
        <v>71</v>
      </c>
      <c r="BO146" s="8" t="s">
        <v>71</v>
      </c>
      <c r="BP146" s="8" t="s">
        <v>71</v>
      </c>
      <c r="BQ146" s="8" t="s">
        <v>643</v>
      </c>
      <c r="BR146" s="8" t="s">
        <v>71</v>
      </c>
      <c r="BS146" s="9">
        <v>1136</v>
      </c>
      <c r="BT146" s="8" t="s">
        <v>100</v>
      </c>
      <c r="BU146" s="8" t="s">
        <v>644</v>
      </c>
      <c r="BV146" s="8" t="s">
        <v>71</v>
      </c>
      <c r="BW146" s="8" t="s">
        <v>645</v>
      </c>
    </row>
    <row r="147" spans="1:75" x14ac:dyDescent="0.25">
      <c r="A147" s="4">
        <f t="shared" si="14"/>
        <v>44653</v>
      </c>
      <c r="B147" s="5">
        <f t="shared" si="15"/>
        <v>0.39583333333333331</v>
      </c>
      <c r="C147" s="6">
        <f t="shared" si="16"/>
        <v>0.41180555555555554</v>
      </c>
      <c r="D147" s="7">
        <f t="shared" si="17"/>
        <v>4.8148148125619628E-3</v>
      </c>
      <c r="E147" s="6" t="str">
        <f t="shared" si="18"/>
        <v>SILVIO</v>
      </c>
      <c r="F147" s="6" t="str">
        <f t="shared" si="19"/>
        <v>sáb</v>
      </c>
      <c r="G147" s="6" t="str">
        <f t="shared" si="20"/>
        <v>14</v>
      </c>
      <c r="H147" s="6" t="str">
        <f>IFERROR(VLOOKUP($G147,DDD!$B:$D,3,0),"-")</f>
        <v>SP</v>
      </c>
      <c r="I147" s="6" t="str">
        <f>IFERROR(VLOOKUP($H147,DDD!$I:$K,3,0),"-")</f>
        <v>Sudeste</v>
      </c>
      <c r="J147">
        <v>7832040</v>
      </c>
      <c r="K147">
        <v>24227990</v>
      </c>
      <c r="L147" s="14">
        <v>44653.411805555559</v>
      </c>
      <c r="M147" s="14">
        <v>44653.416620370372</v>
      </c>
      <c r="N147" t="s">
        <v>3133</v>
      </c>
      <c r="O147" t="s">
        <v>84</v>
      </c>
      <c r="P147">
        <v>17286</v>
      </c>
      <c r="Q147" t="s">
        <v>65</v>
      </c>
      <c r="R147" t="s">
        <v>85</v>
      </c>
      <c r="S147" t="s">
        <v>86</v>
      </c>
      <c r="T147" t="s">
        <v>85</v>
      </c>
      <c r="U147" t="s">
        <v>86</v>
      </c>
      <c r="X147">
        <v>14996387908</v>
      </c>
      <c r="AA147" t="s">
        <v>194</v>
      </c>
      <c r="AB147" s="15">
        <v>1648903959147810</v>
      </c>
      <c r="AC147" t="s">
        <v>68</v>
      </c>
      <c r="AD147">
        <v>10738</v>
      </c>
      <c r="AE147" t="s">
        <v>69</v>
      </c>
      <c r="AF147" t="s">
        <v>70</v>
      </c>
      <c r="AM147" t="s">
        <v>1947</v>
      </c>
      <c r="AN147">
        <v>21653673877</v>
      </c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 t="s">
        <v>71</v>
      </c>
      <c r="BH147" s="8" t="s">
        <v>71</v>
      </c>
      <c r="BI147" s="8" t="s">
        <v>71</v>
      </c>
      <c r="BJ147" s="8" t="s">
        <v>71</v>
      </c>
      <c r="BK147" s="8" t="s">
        <v>71</v>
      </c>
      <c r="BL147" s="8" t="s">
        <v>71</v>
      </c>
      <c r="BM147" s="8" t="s">
        <v>71</v>
      </c>
      <c r="BN147" s="8" t="s">
        <v>71</v>
      </c>
      <c r="BO147" s="8" t="s">
        <v>71</v>
      </c>
      <c r="BP147" s="8" t="s">
        <v>71</v>
      </c>
      <c r="BQ147" s="8" t="s">
        <v>647</v>
      </c>
      <c r="BR147" s="8" t="s">
        <v>71</v>
      </c>
      <c r="BS147" s="8">
        <v>4798</v>
      </c>
      <c r="BT147" s="8" t="s">
        <v>182</v>
      </c>
      <c r="BU147" s="8" t="s">
        <v>183</v>
      </c>
      <c r="BV147" s="8" t="s">
        <v>71</v>
      </c>
      <c r="BW147" s="8" t="s">
        <v>97</v>
      </c>
    </row>
    <row r="148" spans="1:75" x14ac:dyDescent="0.25">
      <c r="A148" s="4">
        <f t="shared" si="14"/>
        <v>44653</v>
      </c>
      <c r="B148" s="5">
        <f t="shared" si="15"/>
        <v>0.39583333333333331</v>
      </c>
      <c r="C148" s="6">
        <f t="shared" si="16"/>
        <v>0.4145833333333333</v>
      </c>
      <c r="D148" s="7">
        <f t="shared" si="17"/>
        <v>7.4074073927477002E-4</v>
      </c>
      <c r="E148" s="6" t="str">
        <f t="shared" si="18"/>
        <v>BIANCA</v>
      </c>
      <c r="F148" s="6" t="str">
        <f t="shared" si="19"/>
        <v>sáb</v>
      </c>
      <c r="G148" s="6" t="str">
        <f t="shared" si="20"/>
        <v>47</v>
      </c>
      <c r="H148" s="6" t="str">
        <f>IFERROR(VLOOKUP($G148,DDD!$B:$D,3,0),"-")</f>
        <v>SC</v>
      </c>
      <c r="I148" s="6" t="str">
        <f>IFERROR(VLOOKUP($H148,DDD!$I:$K,3,0),"-")</f>
        <v>Sul</v>
      </c>
      <c r="J148">
        <v>7832582</v>
      </c>
      <c r="K148">
        <v>24227874</v>
      </c>
      <c r="L148" s="14">
        <v>44653.414965277778</v>
      </c>
      <c r="M148" s="14">
        <v>44653.415706018517</v>
      </c>
      <c r="N148" t="s">
        <v>3133</v>
      </c>
      <c r="O148" t="s">
        <v>78</v>
      </c>
      <c r="P148">
        <v>17283</v>
      </c>
      <c r="Q148" t="s">
        <v>65</v>
      </c>
      <c r="R148" t="s">
        <v>136</v>
      </c>
      <c r="S148" t="s">
        <v>273</v>
      </c>
      <c r="T148" t="s">
        <v>136</v>
      </c>
      <c r="U148" t="s">
        <v>273</v>
      </c>
      <c r="X148">
        <v>47997373698</v>
      </c>
      <c r="Y148">
        <v>47997373698</v>
      </c>
      <c r="Z148" s="14">
        <v>44655.416666666664</v>
      </c>
      <c r="AA148" t="s">
        <v>194</v>
      </c>
      <c r="AB148" s="15">
        <v>1648904229152560</v>
      </c>
      <c r="AC148" t="s">
        <v>68</v>
      </c>
      <c r="AD148">
        <v>10738</v>
      </c>
      <c r="AE148" t="s">
        <v>69</v>
      </c>
      <c r="AF148" t="s">
        <v>70</v>
      </c>
      <c r="AM148" t="s">
        <v>1948</v>
      </c>
      <c r="AN148">
        <v>5369567905</v>
      </c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 t="s">
        <v>71</v>
      </c>
      <c r="BH148" s="8" t="s">
        <v>71</v>
      </c>
      <c r="BI148" s="8" t="s">
        <v>71</v>
      </c>
      <c r="BJ148" s="8" t="s">
        <v>71</v>
      </c>
      <c r="BK148" s="8" t="s">
        <v>71</v>
      </c>
      <c r="BL148" s="8" t="s">
        <v>71</v>
      </c>
      <c r="BM148" s="8" t="s">
        <v>71</v>
      </c>
      <c r="BN148" s="8" t="s">
        <v>71</v>
      </c>
      <c r="BO148" s="8" t="s">
        <v>71</v>
      </c>
      <c r="BP148" s="8" t="s">
        <v>71</v>
      </c>
      <c r="BQ148" s="8" t="s">
        <v>649</v>
      </c>
      <c r="BR148" s="8" t="s">
        <v>71</v>
      </c>
      <c r="BS148" s="9">
        <v>14578</v>
      </c>
      <c r="BT148" s="8" t="s">
        <v>72</v>
      </c>
      <c r="BU148" s="8" t="s">
        <v>542</v>
      </c>
      <c r="BV148" s="8" t="s">
        <v>71</v>
      </c>
      <c r="BW148" s="8" t="s">
        <v>97</v>
      </c>
    </row>
    <row r="149" spans="1:75" x14ac:dyDescent="0.25">
      <c r="A149" s="4">
        <f t="shared" si="14"/>
        <v>44653</v>
      </c>
      <c r="B149" s="5">
        <f t="shared" si="15"/>
        <v>0.39583333333333331</v>
      </c>
      <c r="C149" s="6">
        <f t="shared" si="16"/>
        <v>0.41388888888888892</v>
      </c>
      <c r="D149" s="7">
        <f t="shared" si="17"/>
        <v>2.1643518484779634E-3</v>
      </c>
      <c r="E149" s="6" t="str">
        <f t="shared" si="18"/>
        <v>ANA</v>
      </c>
      <c r="F149" s="6" t="str">
        <f t="shared" si="19"/>
        <v>sáb</v>
      </c>
      <c r="G149" s="6" t="str">
        <f t="shared" si="20"/>
        <v>48</v>
      </c>
      <c r="H149" s="6" t="str">
        <f>IFERROR(VLOOKUP($G149,DDD!$B:$D,3,0),"-")</f>
        <v>SC</v>
      </c>
      <c r="I149" s="6" t="str">
        <f>IFERROR(VLOOKUP($H149,DDD!$I:$K,3,0),"-")</f>
        <v>Sul</v>
      </c>
      <c r="J149">
        <v>7832421</v>
      </c>
      <c r="K149">
        <v>24165768</v>
      </c>
      <c r="L149" s="14">
        <v>44653.4140625</v>
      </c>
      <c r="M149" s="14">
        <v>44653.416226851848</v>
      </c>
      <c r="N149" t="s">
        <v>3133</v>
      </c>
      <c r="O149" t="s">
        <v>64</v>
      </c>
      <c r="P149">
        <v>17281</v>
      </c>
      <c r="Q149" t="s">
        <v>65</v>
      </c>
      <c r="R149" t="s">
        <v>136</v>
      </c>
      <c r="S149" t="s">
        <v>420</v>
      </c>
      <c r="T149" t="s">
        <v>136</v>
      </c>
      <c r="U149" t="s">
        <v>420</v>
      </c>
      <c r="X149">
        <v>48999006263</v>
      </c>
      <c r="Y149">
        <v>48999006263</v>
      </c>
      <c r="Z149" s="14">
        <v>44653.436111111114</v>
      </c>
      <c r="AA149" t="s">
        <v>142</v>
      </c>
      <c r="AB149" s="15">
        <v>1648904157151430</v>
      </c>
      <c r="AC149" t="s">
        <v>68</v>
      </c>
      <c r="AD149">
        <v>10738</v>
      </c>
      <c r="AE149" t="s">
        <v>69</v>
      </c>
      <c r="AF149" t="s">
        <v>70</v>
      </c>
      <c r="AM149" t="s">
        <v>1949</v>
      </c>
      <c r="AN149">
        <v>69524408015</v>
      </c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 t="s">
        <v>71</v>
      </c>
      <c r="BH149" s="8" t="s">
        <v>71</v>
      </c>
      <c r="BI149" s="8" t="s">
        <v>71</v>
      </c>
      <c r="BJ149" s="8" t="s">
        <v>71</v>
      </c>
      <c r="BK149" s="8" t="s">
        <v>71</v>
      </c>
      <c r="BL149" s="8" t="s">
        <v>71</v>
      </c>
      <c r="BM149" s="8" t="s">
        <v>71</v>
      </c>
      <c r="BN149" s="8" t="s">
        <v>71</v>
      </c>
      <c r="BO149" s="8" t="s">
        <v>71</v>
      </c>
      <c r="BP149" s="8" t="s">
        <v>71</v>
      </c>
      <c r="BQ149" s="8" t="s">
        <v>651</v>
      </c>
      <c r="BR149" s="8" t="s">
        <v>71</v>
      </c>
      <c r="BS149" s="9">
        <v>1250</v>
      </c>
      <c r="BT149" s="8" t="s">
        <v>320</v>
      </c>
      <c r="BU149" s="8" t="s">
        <v>652</v>
      </c>
      <c r="BV149" s="8" t="s">
        <v>71</v>
      </c>
      <c r="BW149" s="8" t="s">
        <v>97</v>
      </c>
    </row>
    <row r="150" spans="1:75" x14ac:dyDescent="0.25">
      <c r="A150" s="4">
        <f t="shared" si="14"/>
        <v>44653</v>
      </c>
      <c r="B150" s="5">
        <f t="shared" si="15"/>
        <v>0.41666666666666669</v>
      </c>
      <c r="C150" s="6">
        <f t="shared" si="16"/>
        <v>0.41805555555555557</v>
      </c>
      <c r="D150" s="7">
        <f t="shared" si="17"/>
        <v>2.5462962948950008E-3</v>
      </c>
      <c r="E150" s="6" t="str">
        <f t="shared" si="18"/>
        <v>ANA</v>
      </c>
      <c r="F150" s="6" t="str">
        <f t="shared" si="19"/>
        <v>sáb</v>
      </c>
      <c r="G150" s="6" t="str">
        <f t="shared" si="20"/>
        <v>35</v>
      </c>
      <c r="H150" s="6" t="str">
        <f>IFERROR(VLOOKUP($G150,DDD!$B:$D,3,0),"-")</f>
        <v>MG</v>
      </c>
      <c r="I150" s="6" t="str">
        <f>IFERROR(VLOOKUP($H150,DDD!$I:$K,3,0),"-")</f>
        <v>Sudeste</v>
      </c>
      <c r="J150">
        <v>7833181</v>
      </c>
      <c r="K150">
        <v>23694413</v>
      </c>
      <c r="L150" s="14">
        <v>44653.418368055558</v>
      </c>
      <c r="M150" s="14">
        <v>44653.420914351853</v>
      </c>
      <c r="N150" t="s">
        <v>3133</v>
      </c>
      <c r="O150" t="s">
        <v>64</v>
      </c>
      <c r="P150">
        <v>17281</v>
      </c>
      <c r="Q150" t="s">
        <v>65</v>
      </c>
      <c r="R150" t="s">
        <v>85</v>
      </c>
      <c r="S150" t="s">
        <v>86</v>
      </c>
      <c r="T150" t="s">
        <v>85</v>
      </c>
      <c r="U150" t="s">
        <v>86</v>
      </c>
      <c r="X150">
        <v>35997653869</v>
      </c>
      <c r="AA150" t="s">
        <v>179</v>
      </c>
      <c r="AB150" s="15">
        <v>1648904524160800</v>
      </c>
      <c r="AC150" t="s">
        <v>68</v>
      </c>
      <c r="AD150">
        <v>10738</v>
      </c>
      <c r="AE150" t="s">
        <v>69</v>
      </c>
      <c r="AF150" t="s">
        <v>70</v>
      </c>
      <c r="AM150" t="s">
        <v>1950</v>
      </c>
      <c r="AN150">
        <v>39729285802</v>
      </c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 t="s">
        <v>71</v>
      </c>
      <c r="BH150" s="8" t="s">
        <v>71</v>
      </c>
      <c r="BI150" s="8" t="s">
        <v>71</v>
      </c>
      <c r="BJ150" s="8" t="s">
        <v>71</v>
      </c>
      <c r="BK150" s="8" t="s">
        <v>71</v>
      </c>
      <c r="BL150" s="8" t="s">
        <v>71</v>
      </c>
      <c r="BM150" s="8" t="s">
        <v>71</v>
      </c>
      <c r="BN150" s="8" t="s">
        <v>71</v>
      </c>
      <c r="BO150" s="8" t="s">
        <v>71</v>
      </c>
      <c r="BP150" s="8" t="s">
        <v>71</v>
      </c>
      <c r="BQ150" s="8" t="s">
        <v>654</v>
      </c>
      <c r="BR150" s="8" t="s">
        <v>71</v>
      </c>
      <c r="BS150" s="9">
        <v>4890</v>
      </c>
      <c r="BT150" s="8" t="s">
        <v>82</v>
      </c>
      <c r="BU150" s="8" t="s">
        <v>655</v>
      </c>
      <c r="BV150" s="8" t="s">
        <v>71</v>
      </c>
      <c r="BW150" s="8" t="s">
        <v>656</v>
      </c>
    </row>
    <row r="151" spans="1:75" x14ac:dyDescent="0.25">
      <c r="A151" s="4">
        <f t="shared" si="14"/>
        <v>44653</v>
      </c>
      <c r="B151" s="5">
        <f t="shared" si="15"/>
        <v>0.41666666666666669</v>
      </c>
      <c r="C151" s="6">
        <f t="shared" si="16"/>
        <v>0.41944444444444445</v>
      </c>
      <c r="D151" s="7">
        <f t="shared" si="17"/>
        <v>4.8379629661212675E-3</v>
      </c>
      <c r="E151" s="6" t="str">
        <f t="shared" si="18"/>
        <v>SILVIO</v>
      </c>
      <c r="F151" s="6" t="str">
        <f t="shared" si="19"/>
        <v>sáb</v>
      </c>
      <c r="G151" s="6" t="str">
        <f t="shared" si="20"/>
        <v>11</v>
      </c>
      <c r="H151" s="6" t="str">
        <f>IFERROR(VLOOKUP($G151,DDD!$B:$D,3,0),"-")</f>
        <v>SP</v>
      </c>
      <c r="I151" s="6" t="str">
        <f>IFERROR(VLOOKUP($H151,DDD!$I:$K,3,0),"-")</f>
        <v>Sudeste</v>
      </c>
      <c r="J151">
        <v>7833429</v>
      </c>
      <c r="K151">
        <v>24165833</v>
      </c>
      <c r="L151" s="14">
        <v>44653.419502314813</v>
      </c>
      <c r="M151" s="14">
        <v>44653.424340277779</v>
      </c>
      <c r="N151" t="s">
        <v>3133</v>
      </c>
      <c r="O151" t="s">
        <v>84</v>
      </c>
      <c r="P151">
        <v>17286</v>
      </c>
      <c r="Q151" t="s">
        <v>65</v>
      </c>
      <c r="R151" t="s">
        <v>85</v>
      </c>
      <c r="S151" t="s">
        <v>86</v>
      </c>
      <c r="T151" t="s">
        <v>85</v>
      </c>
      <c r="U151" t="s">
        <v>86</v>
      </c>
      <c r="X151">
        <v>11996446078</v>
      </c>
      <c r="AA151" t="s">
        <v>142</v>
      </c>
      <c r="AB151" s="15">
        <v>1648904626163530</v>
      </c>
      <c r="AC151" t="s">
        <v>68</v>
      </c>
      <c r="AD151">
        <v>10738</v>
      </c>
      <c r="AE151" t="s">
        <v>69</v>
      </c>
      <c r="AF151" t="s">
        <v>70</v>
      </c>
      <c r="AM151" t="s">
        <v>1951</v>
      </c>
      <c r="AN151">
        <v>54283218812</v>
      </c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 t="s">
        <v>71</v>
      </c>
      <c r="BH151" s="8" t="s">
        <v>71</v>
      </c>
      <c r="BI151" s="8" t="s">
        <v>71</v>
      </c>
      <c r="BJ151" s="8" t="s">
        <v>71</v>
      </c>
      <c r="BK151" s="8" t="s">
        <v>71</v>
      </c>
      <c r="BL151" s="8" t="s">
        <v>71</v>
      </c>
      <c r="BM151" s="8" t="s">
        <v>71</v>
      </c>
      <c r="BN151" s="8" t="s">
        <v>71</v>
      </c>
      <c r="BO151" s="8" t="s">
        <v>71</v>
      </c>
      <c r="BP151" s="8" t="s">
        <v>71</v>
      </c>
      <c r="BQ151" s="8" t="s">
        <v>658</v>
      </c>
      <c r="BR151" s="8" t="s">
        <v>71</v>
      </c>
      <c r="BS151" s="8">
        <v>1921</v>
      </c>
      <c r="BT151" s="8" t="s">
        <v>82</v>
      </c>
      <c r="BU151" s="8" t="s">
        <v>659</v>
      </c>
      <c r="BV151" s="8" t="s">
        <v>71</v>
      </c>
      <c r="BW151" s="8" t="s">
        <v>660</v>
      </c>
    </row>
    <row r="152" spans="1:75" x14ac:dyDescent="0.25">
      <c r="A152" s="4">
        <f t="shared" si="14"/>
        <v>44653</v>
      </c>
      <c r="B152" s="5">
        <f t="shared" si="15"/>
        <v>0.41666666666666669</v>
      </c>
      <c r="C152" s="6">
        <f t="shared" si="16"/>
        <v>0.42152777777777778</v>
      </c>
      <c r="D152" s="7">
        <f t="shared" si="17"/>
        <v>3.1712962954770774E-3</v>
      </c>
      <c r="E152" s="6" t="str">
        <f t="shared" si="18"/>
        <v>BIANCA</v>
      </c>
      <c r="F152" s="6" t="str">
        <f t="shared" si="19"/>
        <v>sáb</v>
      </c>
      <c r="G152" s="6" t="str">
        <f t="shared" si="20"/>
        <v>51</v>
      </c>
      <c r="H152" s="6" t="str">
        <f>IFERROR(VLOOKUP($G152,DDD!$B:$D,3,0),"-")</f>
        <v>RS</v>
      </c>
      <c r="I152" s="6" t="str">
        <f>IFERROR(VLOOKUP($H152,DDD!$I:$K,3,0),"-")</f>
        <v>Sul</v>
      </c>
      <c r="J152">
        <v>7833912</v>
      </c>
      <c r="K152">
        <v>24228007</v>
      </c>
      <c r="L152" s="14">
        <v>44653.421840277777</v>
      </c>
      <c r="M152" s="14">
        <v>44653.425011574072</v>
      </c>
      <c r="N152" t="s">
        <v>3133</v>
      </c>
      <c r="O152" t="s">
        <v>78</v>
      </c>
      <c r="P152">
        <v>17283</v>
      </c>
      <c r="Q152" t="s">
        <v>65</v>
      </c>
      <c r="R152" t="s">
        <v>85</v>
      </c>
      <c r="S152" t="s">
        <v>86</v>
      </c>
      <c r="T152" t="s">
        <v>85</v>
      </c>
      <c r="U152" t="s">
        <v>86</v>
      </c>
      <c r="X152">
        <v>51995318428</v>
      </c>
      <c r="AA152" t="s">
        <v>194</v>
      </c>
      <c r="AB152" s="15">
        <v>1648904832170850</v>
      </c>
      <c r="AC152" t="s">
        <v>68</v>
      </c>
      <c r="AD152">
        <v>10738</v>
      </c>
      <c r="AE152" t="s">
        <v>69</v>
      </c>
      <c r="AF152" t="s">
        <v>70</v>
      </c>
      <c r="AM152" t="s">
        <v>1952</v>
      </c>
      <c r="AN152">
        <v>4911352035</v>
      </c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 t="s">
        <v>71</v>
      </c>
      <c r="BH152" s="8" t="s">
        <v>71</v>
      </c>
      <c r="BI152" s="8" t="s">
        <v>71</v>
      </c>
      <c r="BJ152" s="8" t="s">
        <v>71</v>
      </c>
      <c r="BK152" s="8" t="s">
        <v>71</v>
      </c>
      <c r="BL152" s="8" t="s">
        <v>71</v>
      </c>
      <c r="BM152" s="8" t="s">
        <v>71</v>
      </c>
      <c r="BN152" s="8" t="s">
        <v>71</v>
      </c>
      <c r="BO152" s="8" t="s">
        <v>71</v>
      </c>
      <c r="BP152" s="8" t="s">
        <v>71</v>
      </c>
      <c r="BQ152" s="8" t="s">
        <v>662</v>
      </c>
      <c r="BR152" s="8" t="s">
        <v>71</v>
      </c>
      <c r="BS152" s="8">
        <v>9417</v>
      </c>
      <c r="BT152" s="8" t="s">
        <v>82</v>
      </c>
      <c r="BU152" s="8" t="s">
        <v>663</v>
      </c>
      <c r="BV152" s="8" t="s">
        <v>71</v>
      </c>
      <c r="BW152" s="8" t="s">
        <v>664</v>
      </c>
    </row>
    <row r="153" spans="1:75" x14ac:dyDescent="0.25">
      <c r="A153" s="4">
        <f t="shared" si="14"/>
        <v>44653</v>
      </c>
      <c r="B153" s="5">
        <f t="shared" si="15"/>
        <v>0.41666666666666669</v>
      </c>
      <c r="C153" s="6">
        <f t="shared" si="16"/>
        <v>0.42708333333333331</v>
      </c>
      <c r="D153" s="7">
        <f t="shared" si="17"/>
        <v>9.0277777781011537E-4</v>
      </c>
      <c r="E153" s="6" t="str">
        <f t="shared" si="18"/>
        <v>ANA</v>
      </c>
      <c r="F153" s="6" t="str">
        <f t="shared" si="19"/>
        <v>sáb</v>
      </c>
      <c r="G153" s="6" t="str">
        <f t="shared" si="20"/>
        <v>51</v>
      </c>
      <c r="H153" s="6" t="str">
        <f>IFERROR(VLOOKUP($G153,DDD!$B:$D,3,0),"-")</f>
        <v>RS</v>
      </c>
      <c r="I153" s="6" t="str">
        <f>IFERROR(VLOOKUP($H153,DDD!$I:$K,3,0),"-")</f>
        <v>Sul</v>
      </c>
      <c r="J153">
        <v>7835094</v>
      </c>
      <c r="K153">
        <v>25386742</v>
      </c>
      <c r="L153" s="14">
        <v>44653.427708333336</v>
      </c>
      <c r="M153" s="14">
        <v>44653.428611111114</v>
      </c>
      <c r="N153" t="s">
        <v>3133</v>
      </c>
      <c r="O153" t="s">
        <v>64</v>
      </c>
      <c r="P153">
        <v>17281</v>
      </c>
      <c r="Q153" t="s">
        <v>65</v>
      </c>
      <c r="R153" t="s">
        <v>136</v>
      </c>
      <c r="S153" t="s">
        <v>273</v>
      </c>
      <c r="T153" t="s">
        <v>136</v>
      </c>
      <c r="U153" t="s">
        <v>273</v>
      </c>
      <c r="X153">
        <v>51995537609</v>
      </c>
      <c r="Y153">
        <v>51995537609</v>
      </c>
      <c r="Z153" s="14">
        <v>44653.449305555558</v>
      </c>
      <c r="AA153" t="s">
        <v>520</v>
      </c>
      <c r="AB153" s="15">
        <v>1648905298190040</v>
      </c>
      <c r="AC153" t="s">
        <v>68</v>
      </c>
      <c r="AD153">
        <v>10738</v>
      </c>
      <c r="AE153" t="s">
        <v>69</v>
      </c>
      <c r="AF153" t="s">
        <v>70</v>
      </c>
      <c r="AM153" t="s">
        <v>1953</v>
      </c>
      <c r="AN153">
        <v>3854950055</v>
      </c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 t="s">
        <v>71</v>
      </c>
      <c r="BH153" s="8" t="s">
        <v>71</v>
      </c>
      <c r="BI153" s="8" t="s">
        <v>71</v>
      </c>
      <c r="BJ153" s="8" t="s">
        <v>71</v>
      </c>
      <c r="BK153" s="8" t="s">
        <v>71</v>
      </c>
      <c r="BL153" s="8" t="s">
        <v>71</v>
      </c>
      <c r="BM153" s="8" t="s">
        <v>71</v>
      </c>
      <c r="BN153" s="8" t="s">
        <v>71</v>
      </c>
      <c r="BO153" s="8" t="s">
        <v>71</v>
      </c>
      <c r="BP153" s="8" t="s">
        <v>71</v>
      </c>
      <c r="BQ153" s="8" t="s">
        <v>666</v>
      </c>
      <c r="BR153" s="8" t="s">
        <v>71</v>
      </c>
      <c r="BS153" s="9">
        <v>1725</v>
      </c>
      <c r="BT153" s="8" t="s">
        <v>79</v>
      </c>
      <c r="BU153" s="8" t="s">
        <v>667</v>
      </c>
      <c r="BV153" s="8" t="s">
        <v>71</v>
      </c>
      <c r="BW153" s="8" t="s">
        <v>668</v>
      </c>
    </row>
    <row r="154" spans="1:75" x14ac:dyDescent="0.25">
      <c r="A154" s="4">
        <f t="shared" si="14"/>
        <v>44653</v>
      </c>
      <c r="B154" s="5">
        <f t="shared" si="15"/>
        <v>0.41666666666666669</v>
      </c>
      <c r="C154" s="6">
        <f t="shared" si="16"/>
        <v>0.42569444444444443</v>
      </c>
      <c r="D154" s="7">
        <f t="shared" si="17"/>
        <v>3.1481481491937302E-3</v>
      </c>
      <c r="E154" s="6" t="str">
        <f t="shared" si="18"/>
        <v>SILVIO</v>
      </c>
      <c r="F154" s="6" t="str">
        <f t="shared" si="19"/>
        <v>sáb</v>
      </c>
      <c r="G154" s="6" t="str">
        <f t="shared" si="20"/>
        <v>11</v>
      </c>
      <c r="H154" s="6" t="str">
        <f>IFERROR(VLOOKUP($G154,DDD!$B:$D,3,0),"-")</f>
        <v>SP</v>
      </c>
      <c r="I154" s="6" t="str">
        <f>IFERROR(VLOOKUP($H154,DDD!$I:$K,3,0),"-")</f>
        <v>Sudeste</v>
      </c>
      <c r="J154">
        <v>7834772</v>
      </c>
      <c r="K154">
        <v>21519102</v>
      </c>
      <c r="L154" s="14">
        <v>44653.426168981481</v>
      </c>
      <c r="M154" s="14">
        <v>44653.42931712963</v>
      </c>
      <c r="N154" t="s">
        <v>3133</v>
      </c>
      <c r="O154" t="s">
        <v>84</v>
      </c>
      <c r="P154">
        <v>17286</v>
      </c>
      <c r="Q154" t="s">
        <v>65</v>
      </c>
      <c r="R154" t="s">
        <v>85</v>
      </c>
      <c r="S154" t="s">
        <v>86</v>
      </c>
      <c r="T154" t="s">
        <v>85</v>
      </c>
      <c r="U154" t="s">
        <v>86</v>
      </c>
      <c r="X154">
        <v>11982678769</v>
      </c>
      <c r="AA154" t="s">
        <v>960</v>
      </c>
      <c r="AB154" s="15">
        <v>1648905207185230</v>
      </c>
      <c r="AC154" t="s">
        <v>68</v>
      </c>
      <c r="AD154">
        <v>10738</v>
      </c>
      <c r="AE154" t="s">
        <v>69</v>
      </c>
      <c r="AF154" t="s">
        <v>70</v>
      </c>
      <c r="AM154" t="s">
        <v>1954</v>
      </c>
      <c r="AN154">
        <v>48162636838</v>
      </c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 t="s">
        <v>71</v>
      </c>
      <c r="BH154" s="8" t="s">
        <v>71</v>
      </c>
      <c r="BI154" s="8" t="s">
        <v>71</v>
      </c>
      <c r="BJ154" s="8" t="s">
        <v>71</v>
      </c>
      <c r="BK154" s="8" t="s">
        <v>71</v>
      </c>
      <c r="BL154" s="8" t="s">
        <v>71</v>
      </c>
      <c r="BM154" s="8" t="s">
        <v>71</v>
      </c>
      <c r="BN154" s="8" t="s">
        <v>71</v>
      </c>
      <c r="BO154" s="8" t="s">
        <v>71</v>
      </c>
      <c r="BP154" s="8" t="s">
        <v>71</v>
      </c>
      <c r="BQ154" s="8" t="s">
        <v>670</v>
      </c>
      <c r="BR154" s="8" t="s">
        <v>71</v>
      </c>
      <c r="BS154" s="8">
        <v>1326</v>
      </c>
      <c r="BT154" s="8" t="s">
        <v>82</v>
      </c>
      <c r="BU154" s="8" t="s">
        <v>671</v>
      </c>
      <c r="BV154" s="8" t="s">
        <v>71</v>
      </c>
      <c r="BW154" s="8" t="s">
        <v>672</v>
      </c>
    </row>
    <row r="155" spans="1:75" x14ac:dyDescent="0.25">
      <c r="A155" s="4">
        <f t="shared" si="14"/>
        <v>44653</v>
      </c>
      <c r="B155" s="5">
        <f t="shared" si="15"/>
        <v>0.41666666666666669</v>
      </c>
      <c r="C155" s="6">
        <f t="shared" si="16"/>
        <v>0.4284722222222222</v>
      </c>
      <c r="D155" s="7">
        <f t="shared" si="17"/>
        <v>1.4467592554865405E-3</v>
      </c>
      <c r="E155" s="6" t="str">
        <f t="shared" si="18"/>
        <v>ANA</v>
      </c>
      <c r="F155" s="6" t="str">
        <f t="shared" si="19"/>
        <v>sáb</v>
      </c>
      <c r="G155" s="6" t="str">
        <f t="shared" si="20"/>
        <v>19</v>
      </c>
      <c r="H155" s="6" t="str">
        <f>IFERROR(VLOOKUP($G155,DDD!$B:$D,3,0),"-")</f>
        <v>SP</v>
      </c>
      <c r="I155" s="6" t="str">
        <f>IFERROR(VLOOKUP($H155,DDD!$I:$K,3,0),"-")</f>
        <v>Sudeste</v>
      </c>
      <c r="J155">
        <v>7835374</v>
      </c>
      <c r="K155">
        <v>21688538</v>
      </c>
      <c r="L155" s="14">
        <v>44653.429097222222</v>
      </c>
      <c r="M155" s="14">
        <v>44653.430543981478</v>
      </c>
      <c r="N155" t="s">
        <v>3133</v>
      </c>
      <c r="O155" t="s">
        <v>64</v>
      </c>
      <c r="P155">
        <v>17281</v>
      </c>
      <c r="Q155" t="s">
        <v>65</v>
      </c>
      <c r="R155" t="s">
        <v>136</v>
      </c>
      <c r="S155" t="s">
        <v>273</v>
      </c>
      <c r="T155" t="s">
        <v>136</v>
      </c>
      <c r="U155" t="s">
        <v>273</v>
      </c>
      <c r="X155">
        <v>19971477325</v>
      </c>
      <c r="Y155">
        <v>19971477325</v>
      </c>
      <c r="Z155" s="14">
        <v>44653.450694444444</v>
      </c>
      <c r="AA155" t="s">
        <v>968</v>
      </c>
      <c r="AB155" s="15">
        <v>1648905431194430</v>
      </c>
      <c r="AC155" t="s">
        <v>68</v>
      </c>
      <c r="AD155">
        <v>10738</v>
      </c>
      <c r="AE155" t="s">
        <v>69</v>
      </c>
      <c r="AF155" t="s">
        <v>70</v>
      </c>
      <c r="AM155" t="s">
        <v>1955</v>
      </c>
      <c r="AN155">
        <v>49514667832</v>
      </c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 t="s">
        <v>71</v>
      </c>
      <c r="BH155" s="8" t="s">
        <v>71</v>
      </c>
      <c r="BI155" s="8" t="s">
        <v>71</v>
      </c>
      <c r="BJ155" s="8" t="s">
        <v>71</v>
      </c>
      <c r="BK155" s="8" t="s">
        <v>71</v>
      </c>
      <c r="BL155" s="8" t="s">
        <v>71</v>
      </c>
      <c r="BM155" s="8" t="s">
        <v>71</v>
      </c>
      <c r="BN155" s="8" t="s">
        <v>71</v>
      </c>
      <c r="BO155" s="8" t="s">
        <v>71</v>
      </c>
      <c r="BP155" s="8" t="s">
        <v>71</v>
      </c>
      <c r="BQ155" s="8" t="s">
        <v>677</v>
      </c>
      <c r="BR155" s="8" t="s">
        <v>71</v>
      </c>
      <c r="BS155" s="8">
        <v>1184</v>
      </c>
      <c r="BT155" s="8" t="s">
        <v>82</v>
      </c>
      <c r="BU155" s="8" t="s">
        <v>678</v>
      </c>
      <c r="BV155" s="8" t="s">
        <v>71</v>
      </c>
      <c r="BW155" s="8"/>
    </row>
    <row r="156" spans="1:75" x14ac:dyDescent="0.25">
      <c r="A156" s="4">
        <f t="shared" si="14"/>
        <v>44653</v>
      </c>
      <c r="B156" s="5">
        <f t="shared" si="15"/>
        <v>0.41666666666666669</v>
      </c>
      <c r="C156" s="6">
        <f t="shared" si="16"/>
        <v>0.43124999999999997</v>
      </c>
      <c r="D156" s="7">
        <f t="shared" si="17"/>
        <v>2.7199074102099985E-3</v>
      </c>
      <c r="E156" s="6" t="str">
        <f t="shared" si="18"/>
        <v>ANA</v>
      </c>
      <c r="F156" s="6" t="str">
        <f t="shared" si="19"/>
        <v>sáb</v>
      </c>
      <c r="G156" s="6" t="str">
        <f t="shared" si="20"/>
        <v>19</v>
      </c>
      <c r="H156" s="6" t="str">
        <f>IFERROR(VLOOKUP($G156,DDD!$B:$D,3,0),"-")</f>
        <v>SP</v>
      </c>
      <c r="I156" s="6" t="str">
        <f>IFERROR(VLOOKUP($H156,DDD!$I:$K,3,0),"-")</f>
        <v>Sudeste</v>
      </c>
      <c r="J156">
        <v>7835957</v>
      </c>
      <c r="K156">
        <v>25386634</v>
      </c>
      <c r="L156" s="14">
        <v>44653.431828703702</v>
      </c>
      <c r="M156" s="14">
        <v>44653.434548611112</v>
      </c>
      <c r="N156" t="s">
        <v>3133</v>
      </c>
      <c r="O156" t="s">
        <v>64</v>
      </c>
      <c r="P156">
        <v>17281</v>
      </c>
      <c r="Q156" t="s">
        <v>65</v>
      </c>
      <c r="R156" t="s">
        <v>85</v>
      </c>
      <c r="S156" t="s">
        <v>86</v>
      </c>
      <c r="T156" t="s">
        <v>85</v>
      </c>
      <c r="U156" t="s">
        <v>86</v>
      </c>
      <c r="X156">
        <v>19993382758</v>
      </c>
      <c r="AA156" t="s">
        <v>520</v>
      </c>
      <c r="AB156" s="15">
        <v>1648905687205170</v>
      </c>
      <c r="AC156" t="s">
        <v>68</v>
      </c>
      <c r="AD156">
        <v>10738</v>
      </c>
      <c r="AE156" t="s">
        <v>69</v>
      </c>
      <c r="AF156" t="s">
        <v>70</v>
      </c>
      <c r="AM156" t="s">
        <v>1956</v>
      </c>
      <c r="AN156">
        <v>50076827801</v>
      </c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 t="s">
        <v>71</v>
      </c>
      <c r="BH156" s="8" t="s">
        <v>71</v>
      </c>
      <c r="BI156" s="8" t="s">
        <v>71</v>
      </c>
      <c r="BJ156" s="8" t="s">
        <v>71</v>
      </c>
      <c r="BK156" s="8" t="s">
        <v>71</v>
      </c>
      <c r="BL156" s="8" t="s">
        <v>71</v>
      </c>
      <c r="BM156" s="8" t="s">
        <v>71</v>
      </c>
      <c r="BN156" s="8" t="s">
        <v>71</v>
      </c>
      <c r="BO156" s="8" t="s">
        <v>71</v>
      </c>
      <c r="BP156" s="8" t="s">
        <v>71</v>
      </c>
      <c r="BQ156" s="8" t="s">
        <v>682</v>
      </c>
      <c r="BR156" s="8" t="s">
        <v>71</v>
      </c>
      <c r="BS156" s="9">
        <v>1842</v>
      </c>
      <c r="BT156" s="8" t="s">
        <v>100</v>
      </c>
      <c r="BU156" s="8" t="s">
        <v>683</v>
      </c>
      <c r="BV156" s="8" t="s">
        <v>71</v>
      </c>
      <c r="BW156" s="8"/>
    </row>
    <row r="157" spans="1:75" x14ac:dyDescent="0.25">
      <c r="A157" s="4">
        <f t="shared" ref="A157:A196" si="21">DATEVALUE(TEXT(L157,"dd/mm"))</f>
        <v>44653</v>
      </c>
      <c r="B157" s="5">
        <f t="shared" ref="B157:B196" si="22">TIMEVALUE(TEXT(LEFT(TEXT(L157,"hh:mm"),2)&amp;":"&amp;IF(RIGHT(TEXT(L157,"hh:mm"),2)&lt;"30",0,30),"hh:mm"))</f>
        <v>0.41666666666666669</v>
      </c>
      <c r="C157" s="6">
        <f t="shared" ref="C157:C196" si="23">TIMEVALUE(TEXT(L157,"hh:mm"))</f>
        <v>0.42569444444444443</v>
      </c>
      <c r="D157" s="7">
        <f t="shared" ref="D157:D196" si="24">IFERROR(($M157-$L157),0)</f>
        <v>1.598379630013369E-2</v>
      </c>
      <c r="E157" s="6" t="str">
        <f t="shared" ref="E157:E196" si="25">SUBSTITUTE(MID($O157,1,SEARCH(" ",$O157,1))," ","")</f>
        <v>BIANCA</v>
      </c>
      <c r="F157" s="6" t="str">
        <f t="shared" si="19"/>
        <v>sáb</v>
      </c>
      <c r="G157" s="6" t="str">
        <f t="shared" si="20"/>
        <v>51</v>
      </c>
      <c r="H157" s="6" t="str">
        <f>IFERROR(VLOOKUP($G157,DDD!$B:$D,3,0),"-")</f>
        <v>RS</v>
      </c>
      <c r="I157" s="6" t="str">
        <f>IFERROR(VLOOKUP($H157,DDD!$I:$K,3,0),"-")</f>
        <v>Sul</v>
      </c>
      <c r="J157">
        <v>7834718</v>
      </c>
      <c r="K157">
        <v>24165656</v>
      </c>
      <c r="L157" s="14">
        <v>44653.425844907404</v>
      </c>
      <c r="M157" s="14">
        <v>44653.441828703704</v>
      </c>
      <c r="N157" t="s">
        <v>3133</v>
      </c>
      <c r="O157" t="s">
        <v>78</v>
      </c>
      <c r="P157">
        <v>17283</v>
      </c>
      <c r="Q157" t="s">
        <v>65</v>
      </c>
      <c r="R157" t="s">
        <v>136</v>
      </c>
      <c r="S157" t="s">
        <v>273</v>
      </c>
      <c r="T157" t="s">
        <v>136</v>
      </c>
      <c r="U157" t="s">
        <v>273</v>
      </c>
      <c r="X157">
        <v>51982508724</v>
      </c>
      <c r="Y157">
        <v>51982508724</v>
      </c>
      <c r="Z157" s="14">
        <v>44659.416666666664</v>
      </c>
      <c r="AA157" t="s">
        <v>142</v>
      </c>
      <c r="AB157" s="15">
        <v>1648905166182930</v>
      </c>
      <c r="AC157" t="s">
        <v>68</v>
      </c>
      <c r="AD157">
        <v>10738</v>
      </c>
      <c r="AE157" t="s">
        <v>69</v>
      </c>
      <c r="AF157" t="s">
        <v>70</v>
      </c>
      <c r="AM157" t="s">
        <v>1957</v>
      </c>
      <c r="AN157">
        <v>34472711087</v>
      </c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 t="s">
        <v>71</v>
      </c>
      <c r="BH157" s="8" t="s">
        <v>71</v>
      </c>
      <c r="BI157" s="8" t="s">
        <v>71</v>
      </c>
      <c r="BJ157" s="8" t="s">
        <v>71</v>
      </c>
      <c r="BK157" s="8" t="s">
        <v>71</v>
      </c>
      <c r="BL157" s="8" t="s">
        <v>71</v>
      </c>
      <c r="BM157" s="8" t="s">
        <v>71</v>
      </c>
      <c r="BN157" s="8" t="s">
        <v>71</v>
      </c>
      <c r="BO157" s="8" t="s">
        <v>71</v>
      </c>
      <c r="BP157" s="8" t="s">
        <v>71</v>
      </c>
      <c r="BQ157" s="8" t="s">
        <v>685</v>
      </c>
      <c r="BR157" s="8" t="s">
        <v>71</v>
      </c>
      <c r="BS157" s="8">
        <v>7876</v>
      </c>
      <c r="BT157" s="8" t="s">
        <v>82</v>
      </c>
      <c r="BU157" s="8" t="s">
        <v>686</v>
      </c>
      <c r="BV157" s="8" t="s">
        <v>71</v>
      </c>
      <c r="BW157" s="8" t="s">
        <v>97</v>
      </c>
    </row>
    <row r="158" spans="1:75" x14ac:dyDescent="0.25">
      <c r="A158" s="4">
        <f t="shared" si="21"/>
        <v>44653</v>
      </c>
      <c r="B158" s="5">
        <f t="shared" si="22"/>
        <v>0.4375</v>
      </c>
      <c r="C158" s="6">
        <f t="shared" si="23"/>
        <v>0.4381944444444445</v>
      </c>
      <c r="D158" s="7">
        <f t="shared" si="24"/>
        <v>2.6620370408636518E-3</v>
      </c>
      <c r="E158" s="6" t="str">
        <f t="shared" si="25"/>
        <v>ANA</v>
      </c>
      <c r="F158" s="6" t="str">
        <f t="shared" si="19"/>
        <v>sáb</v>
      </c>
      <c r="G158" s="6" t="str">
        <f t="shared" si="20"/>
        <v>18</v>
      </c>
      <c r="H158" s="6" t="str">
        <f>IFERROR(VLOOKUP($G158,DDD!$B:$D,3,0),"-")</f>
        <v>SP</v>
      </c>
      <c r="I158" s="6" t="str">
        <f>IFERROR(VLOOKUP($H158,DDD!$I:$K,3,0),"-")</f>
        <v>Sudeste</v>
      </c>
      <c r="J158">
        <v>7837460</v>
      </c>
      <c r="K158">
        <v>23694379</v>
      </c>
      <c r="L158" s="14">
        <v>44653.438576388886</v>
      </c>
      <c r="M158" s="14">
        <v>44653.441238425927</v>
      </c>
      <c r="N158" t="s">
        <v>3133</v>
      </c>
      <c r="O158" t="s">
        <v>64</v>
      </c>
      <c r="P158">
        <v>17281</v>
      </c>
      <c r="Q158" t="s">
        <v>65</v>
      </c>
      <c r="R158" t="s">
        <v>136</v>
      </c>
      <c r="S158" t="s">
        <v>137</v>
      </c>
      <c r="T158" t="s">
        <v>136</v>
      </c>
      <c r="U158" t="s">
        <v>137</v>
      </c>
      <c r="X158">
        <v>18981596184</v>
      </c>
      <c r="Y158">
        <v>18981596184</v>
      </c>
      <c r="Z158" s="14">
        <v>44653.461805555555</v>
      </c>
      <c r="AA158" t="s">
        <v>179</v>
      </c>
      <c r="AB158" s="15">
        <v>1648906269220680</v>
      </c>
      <c r="AC158" t="s">
        <v>68</v>
      </c>
      <c r="AD158">
        <v>10738</v>
      </c>
      <c r="AE158" t="s">
        <v>69</v>
      </c>
      <c r="AF158" t="s">
        <v>70</v>
      </c>
      <c r="AM158" t="s">
        <v>1958</v>
      </c>
      <c r="AN158">
        <v>35234349802</v>
      </c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 t="s">
        <v>71</v>
      </c>
      <c r="BH158" s="8" t="s">
        <v>71</v>
      </c>
      <c r="BI158" s="8" t="s">
        <v>71</v>
      </c>
      <c r="BJ158" s="8" t="s">
        <v>71</v>
      </c>
      <c r="BK158" s="8" t="s">
        <v>71</v>
      </c>
      <c r="BL158" s="8" t="s">
        <v>71</v>
      </c>
      <c r="BM158" s="8" t="s">
        <v>71</v>
      </c>
      <c r="BN158" s="8" t="s">
        <v>71</v>
      </c>
      <c r="BO158" s="8" t="s">
        <v>71</v>
      </c>
      <c r="BP158" s="8" t="s">
        <v>71</v>
      </c>
      <c r="BQ158" s="8" t="s">
        <v>688</v>
      </c>
      <c r="BR158" s="8" t="s">
        <v>71</v>
      </c>
      <c r="BS158" s="9">
        <v>5026</v>
      </c>
      <c r="BT158" s="8" t="s">
        <v>72</v>
      </c>
      <c r="BU158" s="8" t="s">
        <v>689</v>
      </c>
      <c r="BV158" s="8" t="s">
        <v>71</v>
      </c>
      <c r="BW158" s="8" t="s">
        <v>690</v>
      </c>
    </row>
    <row r="159" spans="1:75" x14ac:dyDescent="0.25">
      <c r="A159" s="4">
        <f t="shared" si="21"/>
        <v>44653</v>
      </c>
      <c r="B159" s="5">
        <f t="shared" si="22"/>
        <v>0.4375</v>
      </c>
      <c r="C159" s="6">
        <f t="shared" si="23"/>
        <v>0.43888888888888888</v>
      </c>
      <c r="D159" s="7">
        <f t="shared" si="24"/>
        <v>5.0231481436640024E-3</v>
      </c>
      <c r="E159" s="6" t="str">
        <f t="shared" si="25"/>
        <v>SILVIO</v>
      </c>
      <c r="F159" s="6" t="str">
        <f t="shared" si="19"/>
        <v>sáb</v>
      </c>
      <c r="G159" s="6" t="str">
        <f t="shared" si="20"/>
        <v>17</v>
      </c>
      <c r="H159" s="6" t="str">
        <f>IFERROR(VLOOKUP($G159,DDD!$B:$D,3,0),"-")</f>
        <v>SP</v>
      </c>
      <c r="I159" s="6" t="str">
        <f>IFERROR(VLOOKUP($H159,DDD!$I:$K,3,0),"-")</f>
        <v>Sudeste</v>
      </c>
      <c r="J159">
        <v>7837577</v>
      </c>
      <c r="K159">
        <v>24165811</v>
      </c>
      <c r="L159" s="14">
        <v>44653.439062500001</v>
      </c>
      <c r="M159" s="14">
        <v>44653.444085648145</v>
      </c>
      <c r="N159" t="s">
        <v>3133</v>
      </c>
      <c r="O159" t="s">
        <v>84</v>
      </c>
      <c r="P159">
        <v>17286</v>
      </c>
      <c r="Q159" t="s">
        <v>65</v>
      </c>
      <c r="R159" t="s">
        <v>136</v>
      </c>
      <c r="S159" t="s">
        <v>137</v>
      </c>
      <c r="T159" t="s">
        <v>136</v>
      </c>
      <c r="U159" t="s">
        <v>137</v>
      </c>
      <c r="X159">
        <v>17992767012</v>
      </c>
      <c r="Y159">
        <v>17992767012</v>
      </c>
      <c r="Z159" s="14">
        <v>44660.463888888888</v>
      </c>
      <c r="AA159" t="s">
        <v>142</v>
      </c>
      <c r="AB159" s="15">
        <v>1648906301222120</v>
      </c>
      <c r="AC159" t="s">
        <v>68</v>
      </c>
      <c r="AD159">
        <v>10738</v>
      </c>
      <c r="AE159" t="s">
        <v>69</v>
      </c>
      <c r="AF159" t="s">
        <v>70</v>
      </c>
      <c r="AM159" t="s">
        <v>1959</v>
      </c>
      <c r="AN159">
        <v>29696851839</v>
      </c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 t="s">
        <v>71</v>
      </c>
      <c r="BH159" s="8" t="s">
        <v>71</v>
      </c>
      <c r="BI159" s="8" t="s">
        <v>71</v>
      </c>
      <c r="BJ159" s="8" t="s">
        <v>71</v>
      </c>
      <c r="BK159" s="8" t="s">
        <v>71</v>
      </c>
      <c r="BL159" s="8" t="s">
        <v>71</v>
      </c>
      <c r="BM159" s="8" t="s">
        <v>71</v>
      </c>
      <c r="BN159" s="8" t="s">
        <v>71</v>
      </c>
      <c r="BO159" s="8" t="s">
        <v>71</v>
      </c>
      <c r="BP159" s="8" t="s">
        <v>71</v>
      </c>
      <c r="BQ159" s="8" t="s">
        <v>692</v>
      </c>
      <c r="BR159" s="8" t="s">
        <v>71</v>
      </c>
      <c r="BS159" s="9">
        <v>1444</v>
      </c>
      <c r="BT159" s="8" t="s">
        <v>100</v>
      </c>
      <c r="BU159" s="8" t="s">
        <v>693</v>
      </c>
      <c r="BV159" s="8" t="s">
        <v>71</v>
      </c>
      <c r="BW159" s="8" t="s">
        <v>581</v>
      </c>
    </row>
    <row r="160" spans="1:75" x14ac:dyDescent="0.25">
      <c r="A160" s="4">
        <f t="shared" si="21"/>
        <v>44653</v>
      </c>
      <c r="B160" s="5">
        <f t="shared" si="22"/>
        <v>0.4375</v>
      </c>
      <c r="C160" s="6">
        <f t="shared" si="23"/>
        <v>0.45069444444444445</v>
      </c>
      <c r="D160" s="7">
        <f t="shared" si="24"/>
        <v>1.2152777781011537E-3</v>
      </c>
      <c r="E160" s="6" t="str">
        <f t="shared" si="25"/>
        <v>BIANCA</v>
      </c>
      <c r="F160" s="6" t="str">
        <f t="shared" si="19"/>
        <v>sáb</v>
      </c>
      <c r="G160" s="6" t="str">
        <f t="shared" si="20"/>
        <v>19</v>
      </c>
      <c r="H160" s="6" t="str">
        <f>IFERROR(VLOOKUP($G160,DDD!$B:$D,3,0),"-")</f>
        <v>SP</v>
      </c>
      <c r="I160" s="6" t="str">
        <f>IFERROR(VLOOKUP($H160,DDD!$I:$K,3,0),"-")</f>
        <v>Sudeste</v>
      </c>
      <c r="J160">
        <v>7840340</v>
      </c>
      <c r="K160">
        <v>24228139</v>
      </c>
      <c r="L160" s="14">
        <v>44653.451215277775</v>
      </c>
      <c r="M160" s="14">
        <v>44653.452430555553</v>
      </c>
      <c r="N160" t="s">
        <v>3133</v>
      </c>
      <c r="O160" t="s">
        <v>78</v>
      </c>
      <c r="P160">
        <v>17283</v>
      </c>
      <c r="Q160" t="s">
        <v>65</v>
      </c>
      <c r="R160" t="s">
        <v>85</v>
      </c>
      <c r="S160" t="s">
        <v>86</v>
      </c>
      <c r="T160" t="s">
        <v>85</v>
      </c>
      <c r="U160" t="s">
        <v>86</v>
      </c>
      <c r="X160">
        <v>19986089288</v>
      </c>
      <c r="AA160" t="s">
        <v>194</v>
      </c>
      <c r="AB160" s="15">
        <v>1648907368273620</v>
      </c>
      <c r="AC160" t="s">
        <v>68</v>
      </c>
      <c r="AD160">
        <v>10738</v>
      </c>
      <c r="AE160" t="s">
        <v>69</v>
      </c>
      <c r="AF160" t="s">
        <v>70</v>
      </c>
      <c r="AM160" t="s">
        <v>1960</v>
      </c>
      <c r="AN160">
        <v>43979019888</v>
      </c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 t="s">
        <v>71</v>
      </c>
      <c r="BH160" s="8" t="s">
        <v>71</v>
      </c>
      <c r="BI160" s="8" t="s">
        <v>71</v>
      </c>
      <c r="BJ160" s="8" t="s">
        <v>71</v>
      </c>
      <c r="BK160" s="8" t="s">
        <v>71</v>
      </c>
      <c r="BL160" s="8" t="s">
        <v>71</v>
      </c>
      <c r="BM160" s="8" t="s">
        <v>71</v>
      </c>
      <c r="BN160" s="8" t="s">
        <v>71</v>
      </c>
      <c r="BO160" s="8" t="s">
        <v>71</v>
      </c>
      <c r="BP160" s="8" t="s">
        <v>71</v>
      </c>
      <c r="BQ160" s="8" t="s">
        <v>695</v>
      </c>
      <c r="BR160" s="8" t="s">
        <v>71</v>
      </c>
      <c r="BS160" s="9">
        <v>7132</v>
      </c>
      <c r="BT160" s="8" t="s">
        <v>82</v>
      </c>
      <c r="BU160" s="8" t="s">
        <v>226</v>
      </c>
      <c r="BV160" s="8" t="s">
        <v>71</v>
      </c>
      <c r="BW160" s="8" t="s">
        <v>696</v>
      </c>
    </row>
    <row r="161" spans="1:75" x14ac:dyDescent="0.25">
      <c r="A161" s="4">
        <f t="shared" si="21"/>
        <v>44653</v>
      </c>
      <c r="B161" s="5">
        <f t="shared" si="22"/>
        <v>0.4375</v>
      </c>
      <c r="C161" s="6">
        <f t="shared" si="23"/>
        <v>0.45277777777777778</v>
      </c>
      <c r="D161" s="7">
        <f t="shared" si="24"/>
        <v>7.4074074655072764E-4</v>
      </c>
      <c r="E161" s="6" t="str">
        <f t="shared" si="25"/>
        <v>ANA</v>
      </c>
      <c r="F161" s="6" t="str">
        <f t="shared" si="19"/>
        <v>sáb</v>
      </c>
      <c r="G161" s="6" t="str">
        <f t="shared" si="20"/>
        <v>48</v>
      </c>
      <c r="H161" s="6" t="str">
        <f>IFERROR(VLOOKUP($G161,DDD!$B:$D,3,0),"-")</f>
        <v>SC</v>
      </c>
      <c r="I161" s="6" t="str">
        <f>IFERROR(VLOOKUP($H161,DDD!$I:$K,3,0),"-")</f>
        <v>Sul</v>
      </c>
      <c r="J161">
        <v>7840716</v>
      </c>
      <c r="K161">
        <v>22879046</v>
      </c>
      <c r="L161" s="14">
        <v>44653.453020833331</v>
      </c>
      <c r="M161" s="14">
        <v>44653.453761574077</v>
      </c>
      <c r="N161" t="s">
        <v>3133</v>
      </c>
      <c r="O161" t="s">
        <v>64</v>
      </c>
      <c r="P161">
        <v>17281</v>
      </c>
      <c r="Q161" t="s">
        <v>65</v>
      </c>
      <c r="R161" t="s">
        <v>136</v>
      </c>
      <c r="S161" t="s">
        <v>273</v>
      </c>
      <c r="T161" t="s">
        <v>136</v>
      </c>
      <c r="U161" t="s">
        <v>273</v>
      </c>
      <c r="X161">
        <v>48998595956</v>
      </c>
      <c r="Y161">
        <v>48998595956</v>
      </c>
      <c r="Z161" s="14">
        <v>44653.474305555559</v>
      </c>
      <c r="AA161" t="s">
        <v>155</v>
      </c>
      <c r="AB161" s="15">
        <v>1648907520281420</v>
      </c>
      <c r="AC161" t="s">
        <v>68</v>
      </c>
      <c r="AD161">
        <v>10738</v>
      </c>
      <c r="AE161" t="s">
        <v>69</v>
      </c>
      <c r="AF161" t="s">
        <v>70</v>
      </c>
      <c r="AM161" t="s">
        <v>1961</v>
      </c>
      <c r="AN161">
        <v>7410886900</v>
      </c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 t="s">
        <v>71</v>
      </c>
      <c r="BH161" s="8" t="s">
        <v>71</v>
      </c>
      <c r="BI161" s="8" t="s">
        <v>71</v>
      </c>
      <c r="BJ161" s="8" t="s">
        <v>71</v>
      </c>
      <c r="BK161" s="8" t="s">
        <v>71</v>
      </c>
      <c r="BL161" s="8" t="s">
        <v>71</v>
      </c>
      <c r="BM161" s="8" t="s">
        <v>71</v>
      </c>
      <c r="BN161" s="8" t="s">
        <v>71</v>
      </c>
      <c r="BO161" s="8" t="s">
        <v>71</v>
      </c>
      <c r="BP161" s="8" t="s">
        <v>71</v>
      </c>
      <c r="BQ161" s="8" t="s">
        <v>698</v>
      </c>
      <c r="BR161" s="8" t="s">
        <v>71</v>
      </c>
      <c r="BS161" s="9">
        <v>7757</v>
      </c>
      <c r="BT161" s="8" t="s">
        <v>100</v>
      </c>
      <c r="BU161" s="8" t="s">
        <v>699</v>
      </c>
      <c r="BV161" s="8" t="s">
        <v>71</v>
      </c>
      <c r="BW161" s="8" t="s">
        <v>700</v>
      </c>
    </row>
    <row r="162" spans="1:75" x14ac:dyDescent="0.25">
      <c r="A162" s="4">
        <f t="shared" si="21"/>
        <v>44653</v>
      </c>
      <c r="B162" s="5">
        <f t="shared" si="22"/>
        <v>0.4375</v>
      </c>
      <c r="C162" s="6">
        <f t="shared" si="23"/>
        <v>0.45069444444444445</v>
      </c>
      <c r="D162" s="7">
        <f t="shared" si="24"/>
        <v>3.9351851810351945E-3</v>
      </c>
      <c r="E162" s="6" t="str">
        <f t="shared" si="25"/>
        <v>SILVIO</v>
      </c>
      <c r="F162" s="6" t="str">
        <f t="shared" si="19"/>
        <v>sáb</v>
      </c>
      <c r="G162" s="6" t="str">
        <f t="shared" si="20"/>
        <v>18</v>
      </c>
      <c r="H162" s="6" t="str">
        <f>IFERROR(VLOOKUP($G162,DDD!$B:$D,3,0),"-")</f>
        <v>SP</v>
      </c>
      <c r="I162" s="6" t="str">
        <f>IFERROR(VLOOKUP($H162,DDD!$I:$K,3,0),"-")</f>
        <v>Sudeste</v>
      </c>
      <c r="J162">
        <v>7840349</v>
      </c>
      <c r="K162">
        <v>23414013</v>
      </c>
      <c r="L162" s="14">
        <v>44653.451261574075</v>
      </c>
      <c r="M162" s="14">
        <v>44653.455196759256</v>
      </c>
      <c r="N162" t="s">
        <v>3133</v>
      </c>
      <c r="O162" t="s">
        <v>84</v>
      </c>
      <c r="P162">
        <v>17286</v>
      </c>
      <c r="Q162" t="s">
        <v>65</v>
      </c>
      <c r="R162" t="s">
        <v>136</v>
      </c>
      <c r="S162" t="s">
        <v>137</v>
      </c>
      <c r="T162" t="s">
        <v>136</v>
      </c>
      <c r="U162" t="s">
        <v>137</v>
      </c>
      <c r="X162">
        <v>18991041461</v>
      </c>
      <c r="Y162">
        <v>18991041461</v>
      </c>
      <c r="Z162" s="14">
        <v>44659.625</v>
      </c>
      <c r="AA162" t="s">
        <v>141</v>
      </c>
      <c r="AB162" s="15">
        <v>1648907372273870</v>
      </c>
      <c r="AC162" t="s">
        <v>68</v>
      </c>
      <c r="AD162">
        <v>10738</v>
      </c>
      <c r="AE162" t="s">
        <v>69</v>
      </c>
      <c r="AF162" t="s">
        <v>70</v>
      </c>
      <c r="AM162" t="s">
        <v>1962</v>
      </c>
      <c r="AN162">
        <v>3812088185</v>
      </c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 t="s">
        <v>71</v>
      </c>
      <c r="BH162" s="8" t="s">
        <v>71</v>
      </c>
      <c r="BI162" s="8" t="s">
        <v>71</v>
      </c>
      <c r="BJ162" s="8" t="s">
        <v>71</v>
      </c>
      <c r="BK162" s="8" t="s">
        <v>71</v>
      </c>
      <c r="BL162" s="8" t="s">
        <v>71</v>
      </c>
      <c r="BM162" s="8" t="s">
        <v>71</v>
      </c>
      <c r="BN162" s="8" t="s">
        <v>71</v>
      </c>
      <c r="BO162" s="8" t="s">
        <v>71</v>
      </c>
      <c r="BP162" s="8" t="s">
        <v>71</v>
      </c>
      <c r="BQ162" s="8" t="s">
        <v>703</v>
      </c>
      <c r="BR162" s="8" t="s">
        <v>71</v>
      </c>
      <c r="BS162" s="8">
        <v>1488</v>
      </c>
      <c r="BT162" s="8" t="s">
        <v>100</v>
      </c>
      <c r="BU162" s="8" t="s">
        <v>704</v>
      </c>
      <c r="BV162" s="8" t="s">
        <v>71</v>
      </c>
      <c r="BW162" s="8" t="s">
        <v>705</v>
      </c>
    </row>
    <row r="163" spans="1:75" x14ac:dyDescent="0.25">
      <c r="A163" s="4">
        <f t="shared" si="21"/>
        <v>44653</v>
      </c>
      <c r="B163" s="5">
        <f t="shared" si="22"/>
        <v>0.4375</v>
      </c>
      <c r="C163" s="6">
        <f t="shared" si="23"/>
        <v>0.45347222222222222</v>
      </c>
      <c r="D163" s="7">
        <f t="shared" si="24"/>
        <v>4.7800925894989632E-3</v>
      </c>
      <c r="E163" s="6" t="str">
        <f t="shared" si="25"/>
        <v>ANA</v>
      </c>
      <c r="F163" s="6" t="str">
        <f t="shared" si="19"/>
        <v>sáb</v>
      </c>
      <c r="G163" s="6" t="str">
        <f t="shared" si="20"/>
        <v>14</v>
      </c>
      <c r="H163" s="6" t="str">
        <f>IFERROR(VLOOKUP($G163,DDD!$B:$D,3,0),"-")</f>
        <v>SP</v>
      </c>
      <c r="I163" s="6" t="str">
        <f>IFERROR(VLOOKUP($H163,DDD!$I:$K,3,0),"-")</f>
        <v>Sudeste</v>
      </c>
      <c r="J163">
        <v>7840976</v>
      </c>
      <c r="K163">
        <v>24073130</v>
      </c>
      <c r="L163" s="14">
        <v>44653.45412037037</v>
      </c>
      <c r="M163" s="14">
        <v>44653.45890046296</v>
      </c>
      <c r="N163" t="s">
        <v>3133</v>
      </c>
      <c r="O163" t="s">
        <v>64</v>
      </c>
      <c r="P163">
        <v>17281</v>
      </c>
      <c r="Q163" t="s">
        <v>65</v>
      </c>
      <c r="R163" t="s">
        <v>85</v>
      </c>
      <c r="S163" t="s">
        <v>86</v>
      </c>
      <c r="T163" t="s">
        <v>85</v>
      </c>
      <c r="U163" t="s">
        <v>86</v>
      </c>
      <c r="X163">
        <v>14996120466</v>
      </c>
      <c r="AA163" t="s">
        <v>87</v>
      </c>
      <c r="AB163" s="15">
        <v>1648907595285580</v>
      </c>
      <c r="AC163" t="s">
        <v>68</v>
      </c>
      <c r="AD163">
        <v>10738</v>
      </c>
      <c r="AE163" t="s">
        <v>69</v>
      </c>
      <c r="AF163" t="s">
        <v>70</v>
      </c>
      <c r="AM163" t="s">
        <v>1963</v>
      </c>
      <c r="AN163">
        <v>18092975833</v>
      </c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 t="s">
        <v>71</v>
      </c>
      <c r="BH163" s="8" t="s">
        <v>71</v>
      </c>
      <c r="BI163" s="8" t="s">
        <v>71</v>
      </c>
      <c r="BJ163" s="8" t="s">
        <v>71</v>
      </c>
      <c r="BK163" s="8" t="s">
        <v>71</v>
      </c>
      <c r="BL163" s="8" t="s">
        <v>71</v>
      </c>
      <c r="BM163" s="8" t="s">
        <v>71</v>
      </c>
      <c r="BN163" s="8" t="s">
        <v>71</v>
      </c>
      <c r="BO163" s="8" t="s">
        <v>71</v>
      </c>
      <c r="BP163" s="8" t="s">
        <v>71</v>
      </c>
      <c r="BQ163" s="8" t="s">
        <v>707</v>
      </c>
      <c r="BR163" s="8" t="s">
        <v>71</v>
      </c>
      <c r="BS163" s="8">
        <v>9714</v>
      </c>
      <c r="BT163" s="8" t="s">
        <v>100</v>
      </c>
      <c r="BU163" s="8" t="s">
        <v>708</v>
      </c>
      <c r="BV163" s="8" t="s">
        <v>71</v>
      </c>
      <c r="BW163" s="8" t="s">
        <v>97</v>
      </c>
    </row>
    <row r="164" spans="1:75" x14ac:dyDescent="0.25">
      <c r="A164" s="4">
        <f t="shared" si="21"/>
        <v>44653</v>
      </c>
      <c r="B164" s="5">
        <f t="shared" si="22"/>
        <v>0.4375</v>
      </c>
      <c r="C164" s="6">
        <f t="shared" si="23"/>
        <v>0.45694444444444443</v>
      </c>
      <c r="D164" s="7">
        <f t="shared" si="24"/>
        <v>1.898148148029577E-3</v>
      </c>
      <c r="E164" s="6" t="str">
        <f t="shared" si="25"/>
        <v>BIANCA</v>
      </c>
      <c r="F164" s="6" t="str">
        <f t="shared" si="19"/>
        <v>sáb</v>
      </c>
      <c r="G164" s="6" t="str">
        <f t="shared" si="20"/>
        <v>16</v>
      </c>
      <c r="H164" s="6" t="str">
        <f>IFERROR(VLOOKUP($G164,DDD!$B:$D,3,0),"-")</f>
        <v>SP</v>
      </c>
      <c r="I164" s="6" t="str">
        <f>IFERROR(VLOOKUP($H164,DDD!$I:$K,3,0),"-")</f>
        <v>Sudeste</v>
      </c>
      <c r="J164">
        <v>7841691</v>
      </c>
      <c r="K164">
        <v>24227934</v>
      </c>
      <c r="L164" s="14">
        <v>44653.457245370373</v>
      </c>
      <c r="M164" s="14">
        <v>44653.459143518521</v>
      </c>
      <c r="N164" t="s">
        <v>3133</v>
      </c>
      <c r="O164" t="s">
        <v>78</v>
      </c>
      <c r="P164">
        <v>17283</v>
      </c>
      <c r="Q164" t="s">
        <v>65</v>
      </c>
      <c r="R164" t="s">
        <v>85</v>
      </c>
      <c r="S164" t="s">
        <v>86</v>
      </c>
      <c r="T164" t="s">
        <v>85</v>
      </c>
      <c r="U164" t="s">
        <v>86</v>
      </c>
      <c r="X164">
        <v>16992993403</v>
      </c>
      <c r="AA164" t="s">
        <v>194</v>
      </c>
      <c r="AB164" s="15">
        <v>1648907888301360</v>
      </c>
      <c r="AC164" t="s">
        <v>68</v>
      </c>
      <c r="AD164">
        <v>10738</v>
      </c>
      <c r="AE164" t="s">
        <v>69</v>
      </c>
      <c r="AF164" t="s">
        <v>70</v>
      </c>
      <c r="AM164" t="s">
        <v>1964</v>
      </c>
      <c r="AN164">
        <v>29481425800</v>
      </c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 t="s">
        <v>71</v>
      </c>
      <c r="BH164" s="8" t="s">
        <v>71</v>
      </c>
      <c r="BI164" s="8" t="s">
        <v>71</v>
      </c>
      <c r="BJ164" s="8" t="s">
        <v>71</v>
      </c>
      <c r="BK164" s="8" t="s">
        <v>71</v>
      </c>
      <c r="BL164" s="8" t="s">
        <v>71</v>
      </c>
      <c r="BM164" s="8" t="s">
        <v>71</v>
      </c>
      <c r="BN164" s="8" t="s">
        <v>71</v>
      </c>
      <c r="BO164" s="8" t="s">
        <v>71</v>
      </c>
      <c r="BP164" s="8" t="s">
        <v>71</v>
      </c>
      <c r="BQ164" s="8" t="s">
        <v>710</v>
      </c>
      <c r="BR164" s="8" t="s">
        <v>71</v>
      </c>
      <c r="BS164" s="9">
        <v>13883</v>
      </c>
      <c r="BT164" s="8" t="s">
        <v>72</v>
      </c>
      <c r="BU164" s="8" t="s">
        <v>711</v>
      </c>
      <c r="BV164" s="8" t="s">
        <v>71</v>
      </c>
      <c r="BW164" s="8" t="s">
        <v>712</v>
      </c>
    </row>
    <row r="165" spans="1:75" x14ac:dyDescent="0.25">
      <c r="A165" s="4">
        <f t="shared" si="21"/>
        <v>44653</v>
      </c>
      <c r="B165" s="5">
        <f t="shared" si="22"/>
        <v>0.45833333333333331</v>
      </c>
      <c r="C165" s="6">
        <f t="shared" si="23"/>
        <v>0.45902777777777781</v>
      </c>
      <c r="D165" s="7">
        <f t="shared" si="24"/>
        <v>1.4930555553291924E-3</v>
      </c>
      <c r="E165" s="6" t="str">
        <f t="shared" si="25"/>
        <v>BIANCA</v>
      </c>
      <c r="F165" s="6" t="str">
        <f t="shared" si="19"/>
        <v>sáb</v>
      </c>
      <c r="G165" s="6" t="str">
        <f t="shared" si="20"/>
        <v>13</v>
      </c>
      <c r="H165" s="6" t="str">
        <f>IFERROR(VLOOKUP($G165,DDD!$B:$D,3,0),"-")</f>
        <v>SP</v>
      </c>
      <c r="I165" s="6" t="str">
        <f>IFERROR(VLOOKUP($H165,DDD!$I:$K,3,0),"-")</f>
        <v>Sudeste</v>
      </c>
      <c r="J165">
        <v>7842077</v>
      </c>
      <c r="K165">
        <v>24073046</v>
      </c>
      <c r="L165" s="14">
        <v>44653.459189814814</v>
      </c>
      <c r="M165" s="14">
        <v>44653.460682870369</v>
      </c>
      <c r="N165" t="s">
        <v>3133</v>
      </c>
      <c r="O165" t="s">
        <v>78</v>
      </c>
      <c r="P165">
        <v>17283</v>
      </c>
      <c r="Q165" t="s">
        <v>65</v>
      </c>
      <c r="R165" t="s">
        <v>136</v>
      </c>
      <c r="S165" t="s">
        <v>137</v>
      </c>
      <c r="T165" t="s">
        <v>136</v>
      </c>
      <c r="U165" t="s">
        <v>137</v>
      </c>
      <c r="X165">
        <v>13996138972</v>
      </c>
      <c r="Y165">
        <v>13996138972</v>
      </c>
      <c r="Z165" s="14">
        <v>44653.480555555558</v>
      </c>
      <c r="AA165" t="s">
        <v>87</v>
      </c>
      <c r="AB165" s="15">
        <v>1648908059310830</v>
      </c>
      <c r="AC165" t="s">
        <v>68</v>
      </c>
      <c r="AD165">
        <v>10738</v>
      </c>
      <c r="AE165" t="s">
        <v>69</v>
      </c>
      <c r="AF165" t="s">
        <v>70</v>
      </c>
      <c r="AM165" t="s">
        <v>1965</v>
      </c>
      <c r="AN165">
        <v>36455240880</v>
      </c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 t="s">
        <v>71</v>
      </c>
      <c r="BH165" s="8" t="s">
        <v>71</v>
      </c>
      <c r="BI165" s="8" t="s">
        <v>71</v>
      </c>
      <c r="BJ165" s="8" t="s">
        <v>71</v>
      </c>
      <c r="BK165" s="8" t="s">
        <v>71</v>
      </c>
      <c r="BL165" s="8" t="s">
        <v>71</v>
      </c>
      <c r="BM165" s="8" t="s">
        <v>71</v>
      </c>
      <c r="BN165" s="8" t="s">
        <v>71</v>
      </c>
      <c r="BO165" s="8" t="s">
        <v>71</v>
      </c>
      <c r="BP165" s="8" t="s">
        <v>71</v>
      </c>
      <c r="BQ165" s="8" t="s">
        <v>714</v>
      </c>
      <c r="BR165" s="8" t="s">
        <v>71</v>
      </c>
      <c r="BS165" s="8">
        <v>2313</v>
      </c>
      <c r="BT165" s="8" t="s">
        <v>121</v>
      </c>
      <c r="BU165" s="8" t="s">
        <v>715</v>
      </c>
      <c r="BV165" s="8" t="s">
        <v>71</v>
      </c>
      <c r="BW165" s="8" t="s">
        <v>716</v>
      </c>
    </row>
    <row r="166" spans="1:75" x14ac:dyDescent="0.25">
      <c r="A166" s="4">
        <f t="shared" si="21"/>
        <v>44653</v>
      </c>
      <c r="B166" s="5">
        <f t="shared" si="22"/>
        <v>0.4375</v>
      </c>
      <c r="C166" s="6">
        <f t="shared" si="23"/>
        <v>0.45763888888888887</v>
      </c>
      <c r="D166" s="7">
        <f t="shared" si="24"/>
        <v>3.7152777804294601E-3</v>
      </c>
      <c r="E166" s="6" t="str">
        <f t="shared" si="25"/>
        <v>SILVIO</v>
      </c>
      <c r="F166" s="6" t="str">
        <f t="shared" si="19"/>
        <v>sáb</v>
      </c>
      <c r="G166" s="6" t="str">
        <f t="shared" si="20"/>
        <v>51</v>
      </c>
      <c r="H166" s="6" t="str">
        <f>IFERROR(VLOOKUP($G166,DDD!$B:$D,3,0),"-")</f>
        <v>RS</v>
      </c>
      <c r="I166" s="6" t="str">
        <f>IFERROR(VLOOKUP($H166,DDD!$I:$K,3,0),"-")</f>
        <v>Sul</v>
      </c>
      <c r="J166">
        <v>7841846</v>
      </c>
      <c r="K166">
        <v>23694534</v>
      </c>
      <c r="L166" s="14">
        <v>44653.457997685182</v>
      </c>
      <c r="M166" s="14">
        <v>44653.461712962962</v>
      </c>
      <c r="N166" t="s">
        <v>3133</v>
      </c>
      <c r="O166" t="s">
        <v>84</v>
      </c>
      <c r="P166">
        <v>17286</v>
      </c>
      <c r="Q166" t="s">
        <v>65</v>
      </c>
      <c r="R166" t="s">
        <v>85</v>
      </c>
      <c r="S166" t="s">
        <v>86</v>
      </c>
      <c r="T166" t="s">
        <v>85</v>
      </c>
      <c r="U166" t="s">
        <v>86</v>
      </c>
      <c r="X166">
        <v>51991331367</v>
      </c>
      <c r="AA166" t="s">
        <v>179</v>
      </c>
      <c r="AB166" s="15">
        <v>1648907941304210</v>
      </c>
      <c r="AC166" t="s">
        <v>68</v>
      </c>
      <c r="AD166">
        <v>10738</v>
      </c>
      <c r="AE166" t="s">
        <v>69</v>
      </c>
      <c r="AF166" t="s">
        <v>70</v>
      </c>
      <c r="AM166" t="s">
        <v>1966</v>
      </c>
      <c r="AN166">
        <v>857736035</v>
      </c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 t="s">
        <v>71</v>
      </c>
      <c r="BH166" s="8" t="s">
        <v>71</v>
      </c>
      <c r="BI166" s="8" t="s">
        <v>71</v>
      </c>
      <c r="BJ166" s="8" t="s">
        <v>71</v>
      </c>
      <c r="BK166" s="8" t="s">
        <v>71</v>
      </c>
      <c r="BL166" s="8" t="s">
        <v>71</v>
      </c>
      <c r="BM166" s="8" t="s">
        <v>71</v>
      </c>
      <c r="BN166" s="8" t="s">
        <v>71</v>
      </c>
      <c r="BO166" s="8" t="s">
        <v>71</v>
      </c>
      <c r="BP166" s="8" t="s">
        <v>71</v>
      </c>
      <c r="BQ166" s="8" t="s">
        <v>718</v>
      </c>
      <c r="BR166" s="8" t="s">
        <v>71</v>
      </c>
      <c r="BS166" s="8">
        <v>9781</v>
      </c>
      <c r="BT166" s="8" t="s">
        <v>82</v>
      </c>
      <c r="BU166" s="8" t="s">
        <v>719</v>
      </c>
      <c r="BV166" s="8" t="s">
        <v>71</v>
      </c>
      <c r="BW166" s="8" t="s">
        <v>97</v>
      </c>
    </row>
    <row r="167" spans="1:75" x14ac:dyDescent="0.25">
      <c r="A167" s="4">
        <f t="shared" si="21"/>
        <v>44653</v>
      </c>
      <c r="B167" s="5">
        <f t="shared" si="22"/>
        <v>0.45833333333333331</v>
      </c>
      <c r="C167" s="6">
        <f t="shared" si="23"/>
        <v>0.46458333333333335</v>
      </c>
      <c r="D167" s="7">
        <f t="shared" si="24"/>
        <v>1.9675925432238728E-4</v>
      </c>
      <c r="E167" s="6" t="str">
        <f t="shared" si="25"/>
        <v>ANA</v>
      </c>
      <c r="F167" s="6" t="str">
        <f t="shared" si="19"/>
        <v>sáb</v>
      </c>
      <c r="G167" s="6" t="str">
        <f t="shared" si="20"/>
        <v>51</v>
      </c>
      <c r="H167" s="6" t="str">
        <f>IFERROR(VLOOKUP($G167,DDD!$B:$D,3,0),"-")</f>
        <v>RS</v>
      </c>
      <c r="I167" s="6" t="str">
        <f>IFERROR(VLOOKUP($H167,DDD!$I:$K,3,0),"-")</f>
        <v>Sul</v>
      </c>
      <c r="J167">
        <v>7843377</v>
      </c>
      <c r="K167">
        <v>23694527</v>
      </c>
      <c r="L167" s="14">
        <v>44653.464872685188</v>
      </c>
      <c r="M167" s="14">
        <v>44653.465069444443</v>
      </c>
      <c r="N167" t="s">
        <v>3133</v>
      </c>
      <c r="O167" t="s">
        <v>64</v>
      </c>
      <c r="P167">
        <v>17281</v>
      </c>
      <c r="Q167" t="s">
        <v>65</v>
      </c>
      <c r="R167" t="s">
        <v>136</v>
      </c>
      <c r="S167" t="s">
        <v>420</v>
      </c>
      <c r="T167" t="s">
        <v>136</v>
      </c>
      <c r="U167" t="s">
        <v>420</v>
      </c>
      <c r="X167">
        <v>51993158596</v>
      </c>
      <c r="Y167">
        <v>51993158596</v>
      </c>
      <c r="Z167" s="14">
        <v>44653.48541666667</v>
      </c>
      <c r="AA167" t="s">
        <v>179</v>
      </c>
      <c r="AB167" s="15">
        <v>1648908387329100</v>
      </c>
      <c r="AC167" t="s">
        <v>68</v>
      </c>
      <c r="AD167">
        <v>10738</v>
      </c>
      <c r="AE167" t="s">
        <v>69</v>
      </c>
      <c r="AF167" t="s">
        <v>70</v>
      </c>
      <c r="AM167" t="s">
        <v>1967</v>
      </c>
      <c r="AN167">
        <v>60131164074</v>
      </c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 t="s">
        <v>71</v>
      </c>
      <c r="BH167" s="8" t="s">
        <v>71</v>
      </c>
      <c r="BI167" s="8" t="s">
        <v>71</v>
      </c>
      <c r="BJ167" s="8" t="s">
        <v>71</v>
      </c>
      <c r="BK167" s="8" t="s">
        <v>71</v>
      </c>
      <c r="BL167" s="8" t="s">
        <v>71</v>
      </c>
      <c r="BM167" s="8" t="s">
        <v>71</v>
      </c>
      <c r="BN167" s="8" t="s">
        <v>71</v>
      </c>
      <c r="BO167" s="8" t="s">
        <v>71</v>
      </c>
      <c r="BP167" s="8" t="s">
        <v>71</v>
      </c>
      <c r="BQ167" s="8" t="s">
        <v>721</v>
      </c>
      <c r="BR167" s="8" t="s">
        <v>71</v>
      </c>
      <c r="BS167" s="9">
        <v>1890</v>
      </c>
      <c r="BT167" s="8" t="s">
        <v>82</v>
      </c>
      <c r="BU167" s="8" t="s">
        <v>96</v>
      </c>
      <c r="BV167" s="8" t="s">
        <v>71</v>
      </c>
      <c r="BW167" s="8" t="s">
        <v>503</v>
      </c>
    </row>
    <row r="168" spans="1:75" x14ac:dyDescent="0.25">
      <c r="A168" s="4">
        <f t="shared" si="21"/>
        <v>44653</v>
      </c>
      <c r="B168" s="5">
        <f t="shared" si="22"/>
        <v>0.45833333333333331</v>
      </c>
      <c r="C168" s="6">
        <f t="shared" si="23"/>
        <v>0.46180555555555558</v>
      </c>
      <c r="D168" s="7">
        <f t="shared" si="24"/>
        <v>4.3402777737355791E-3</v>
      </c>
      <c r="E168" s="6" t="str">
        <f t="shared" si="25"/>
        <v>SILVIO</v>
      </c>
      <c r="F168" s="6" t="str">
        <f t="shared" si="19"/>
        <v>sáb</v>
      </c>
      <c r="G168" s="6" t="str">
        <f t="shared" si="20"/>
        <v>12</v>
      </c>
      <c r="H168" s="6" t="str">
        <f>IFERROR(VLOOKUP($G168,DDD!$B:$D,3,0),"-")</f>
        <v>SP</v>
      </c>
      <c r="I168" s="6" t="str">
        <f>IFERROR(VLOOKUP($H168,DDD!$I:$K,3,0),"-")</f>
        <v>Sudeste</v>
      </c>
      <c r="J168">
        <v>7842830</v>
      </c>
      <c r="K168">
        <v>25386675</v>
      </c>
      <c r="L168" s="14">
        <v>44653.462465277778</v>
      </c>
      <c r="M168" s="14">
        <v>44653.466805555552</v>
      </c>
      <c r="N168" t="s">
        <v>3133</v>
      </c>
      <c r="O168" t="s">
        <v>84</v>
      </c>
      <c r="P168">
        <v>17286</v>
      </c>
      <c r="Q168" t="s">
        <v>65</v>
      </c>
      <c r="R168" t="s">
        <v>136</v>
      </c>
      <c r="S168" t="s">
        <v>137</v>
      </c>
      <c r="T168" t="s">
        <v>136</v>
      </c>
      <c r="U168" t="s">
        <v>137</v>
      </c>
      <c r="X168">
        <v>12991481445</v>
      </c>
      <c r="Y168">
        <v>12991481445</v>
      </c>
      <c r="Z168" s="14">
        <v>44662.654166666667</v>
      </c>
      <c r="AA168" t="s">
        <v>520</v>
      </c>
      <c r="AB168" s="15">
        <v>1648908339326520</v>
      </c>
      <c r="AC168" t="s">
        <v>68</v>
      </c>
      <c r="AD168">
        <v>10738</v>
      </c>
      <c r="AE168" t="s">
        <v>69</v>
      </c>
      <c r="AF168" t="s">
        <v>70</v>
      </c>
      <c r="AM168" t="s">
        <v>1968</v>
      </c>
      <c r="AN168">
        <v>47323962838</v>
      </c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 t="s">
        <v>71</v>
      </c>
      <c r="BH168" s="8" t="s">
        <v>71</v>
      </c>
      <c r="BI168" s="8" t="s">
        <v>71</v>
      </c>
      <c r="BJ168" s="8" t="s">
        <v>71</v>
      </c>
      <c r="BK168" s="8" t="s">
        <v>71</v>
      </c>
      <c r="BL168" s="8" t="s">
        <v>71</v>
      </c>
      <c r="BM168" s="8" t="s">
        <v>71</v>
      </c>
      <c r="BN168" s="8" t="s">
        <v>71</v>
      </c>
      <c r="BO168" s="8" t="s">
        <v>71</v>
      </c>
      <c r="BP168" s="8" t="s">
        <v>71</v>
      </c>
      <c r="BQ168" s="8" t="s">
        <v>723</v>
      </c>
      <c r="BR168" s="8" t="s">
        <v>71</v>
      </c>
      <c r="BS168" s="9">
        <v>8683</v>
      </c>
      <c r="BT168" s="8" t="s">
        <v>100</v>
      </c>
      <c r="BU168" s="8" t="s">
        <v>724</v>
      </c>
      <c r="BV168" s="8" t="s">
        <v>71</v>
      </c>
      <c r="BW168" s="8" t="s">
        <v>725</v>
      </c>
    </row>
    <row r="169" spans="1:75" x14ac:dyDescent="0.25">
      <c r="A169" s="4">
        <f t="shared" si="21"/>
        <v>44653</v>
      </c>
      <c r="B169" s="5">
        <f t="shared" si="22"/>
        <v>0.45833333333333331</v>
      </c>
      <c r="C169" s="6">
        <f t="shared" si="23"/>
        <v>0.46666666666666662</v>
      </c>
      <c r="D169" s="7">
        <f t="shared" si="24"/>
        <v>6.8634259223472327E-3</v>
      </c>
      <c r="E169" s="6" t="str">
        <f t="shared" si="25"/>
        <v>ANA</v>
      </c>
      <c r="F169" s="6" t="str">
        <f t="shared" si="19"/>
        <v>sáb</v>
      </c>
      <c r="G169" s="6" t="str">
        <f t="shared" si="20"/>
        <v>13</v>
      </c>
      <c r="H169" s="6" t="str">
        <f>IFERROR(VLOOKUP($G169,DDD!$B:$D,3,0),"-")</f>
        <v>SP</v>
      </c>
      <c r="I169" s="6" t="str">
        <f>IFERROR(VLOOKUP($H169,DDD!$I:$K,3,0),"-")</f>
        <v>Sudeste</v>
      </c>
      <c r="J169">
        <v>7843841</v>
      </c>
      <c r="K169">
        <v>25386678</v>
      </c>
      <c r="L169" s="14">
        <v>44653.466886574075</v>
      </c>
      <c r="M169" s="14">
        <v>44653.473749999997</v>
      </c>
      <c r="N169" t="s">
        <v>3133</v>
      </c>
      <c r="O169" t="s">
        <v>64</v>
      </c>
      <c r="P169">
        <v>17281</v>
      </c>
      <c r="Q169" t="s">
        <v>65</v>
      </c>
      <c r="R169" t="s">
        <v>85</v>
      </c>
      <c r="S169" t="s">
        <v>86</v>
      </c>
      <c r="T169" t="s">
        <v>85</v>
      </c>
      <c r="U169" t="s">
        <v>86</v>
      </c>
      <c r="X169">
        <v>13991284134</v>
      </c>
      <c r="AA169" t="s">
        <v>520</v>
      </c>
      <c r="AB169" s="15">
        <v>1648908711349420</v>
      </c>
      <c r="AC169" t="s">
        <v>68</v>
      </c>
      <c r="AD169">
        <v>10738</v>
      </c>
      <c r="AE169" t="s">
        <v>69</v>
      </c>
      <c r="AF169" t="s">
        <v>70</v>
      </c>
      <c r="AM169" t="s">
        <v>1969</v>
      </c>
      <c r="AN169">
        <v>28527434857</v>
      </c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 t="s">
        <v>71</v>
      </c>
      <c r="BH169" s="8" t="s">
        <v>71</v>
      </c>
      <c r="BI169" s="8" t="s">
        <v>71</v>
      </c>
      <c r="BJ169" s="8" t="s">
        <v>71</v>
      </c>
      <c r="BK169" s="8" t="s">
        <v>71</v>
      </c>
      <c r="BL169" s="8" t="s">
        <v>71</v>
      </c>
      <c r="BM169" s="8" t="s">
        <v>71</v>
      </c>
      <c r="BN169" s="8" t="s">
        <v>71</v>
      </c>
      <c r="BO169" s="8" t="s">
        <v>71</v>
      </c>
      <c r="BP169" s="8" t="s">
        <v>71</v>
      </c>
      <c r="BQ169" s="8" t="s">
        <v>727</v>
      </c>
      <c r="BR169" s="8" t="s">
        <v>71</v>
      </c>
      <c r="BS169" s="9">
        <v>1490</v>
      </c>
      <c r="BT169" s="8" t="s">
        <v>100</v>
      </c>
      <c r="BU169" s="8" t="s">
        <v>145</v>
      </c>
      <c r="BV169" s="8" t="s">
        <v>71</v>
      </c>
      <c r="BW169" s="9">
        <v>44669</v>
      </c>
    </row>
    <row r="170" spans="1:75" x14ac:dyDescent="0.25">
      <c r="A170" s="4">
        <f t="shared" si="21"/>
        <v>44653</v>
      </c>
      <c r="B170" s="5">
        <f t="shared" si="22"/>
        <v>0.45833333333333331</v>
      </c>
      <c r="C170" s="6">
        <f t="shared" si="23"/>
        <v>0.47083333333333338</v>
      </c>
      <c r="D170" s="7">
        <f t="shared" si="24"/>
        <v>1.2152777781011537E-3</v>
      </c>
      <c r="E170" s="6" t="str">
        <f t="shared" si="25"/>
        <v>BIANCA</v>
      </c>
      <c r="F170" s="6" t="str">
        <f t="shared" si="19"/>
        <v>sáb</v>
      </c>
      <c r="G170" s="6" t="str">
        <f t="shared" si="20"/>
        <v>51</v>
      </c>
      <c r="H170" s="6" t="str">
        <f>IFERROR(VLOOKUP($G170,DDD!$B:$D,3,0),"-")</f>
        <v>RS</v>
      </c>
      <c r="I170" s="6" t="str">
        <f>IFERROR(VLOOKUP($H170,DDD!$I:$K,3,0),"-")</f>
        <v>Sul</v>
      </c>
      <c r="J170">
        <v>7844848</v>
      </c>
      <c r="K170">
        <v>22879008</v>
      </c>
      <c r="L170" s="14">
        <v>44653.471273148149</v>
      </c>
      <c r="M170" s="14">
        <v>44653.472488425927</v>
      </c>
      <c r="N170" t="s">
        <v>3133</v>
      </c>
      <c r="O170" t="s">
        <v>78</v>
      </c>
      <c r="P170">
        <v>17283</v>
      </c>
      <c r="Q170" t="s">
        <v>65</v>
      </c>
      <c r="R170" t="s">
        <v>85</v>
      </c>
      <c r="S170" t="s">
        <v>86</v>
      </c>
      <c r="T170" t="s">
        <v>85</v>
      </c>
      <c r="U170" t="s">
        <v>86</v>
      </c>
      <c r="X170">
        <v>51997670249</v>
      </c>
      <c r="AA170" t="s">
        <v>155</v>
      </c>
      <c r="AB170" s="15">
        <v>1648909099371880</v>
      </c>
      <c r="AC170" t="s">
        <v>68</v>
      </c>
      <c r="AD170">
        <v>10738</v>
      </c>
      <c r="AE170" t="s">
        <v>69</v>
      </c>
      <c r="AF170" t="s">
        <v>70</v>
      </c>
      <c r="AM170" t="s">
        <v>1970</v>
      </c>
      <c r="AN170">
        <v>4324029008</v>
      </c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 t="s">
        <v>71</v>
      </c>
      <c r="BH170" s="8" t="s">
        <v>71</v>
      </c>
      <c r="BI170" s="8" t="s">
        <v>71</v>
      </c>
      <c r="BJ170" s="8" t="s">
        <v>71</v>
      </c>
      <c r="BK170" s="8" t="s">
        <v>71</v>
      </c>
      <c r="BL170" s="8" t="s">
        <v>71</v>
      </c>
      <c r="BM170" s="8" t="s">
        <v>71</v>
      </c>
      <c r="BN170" s="8" t="s">
        <v>71</v>
      </c>
      <c r="BO170" s="8" t="s">
        <v>71</v>
      </c>
      <c r="BP170" s="8" t="s">
        <v>71</v>
      </c>
      <c r="BQ170" s="8" t="s">
        <v>729</v>
      </c>
      <c r="BR170" s="8" t="s">
        <v>71</v>
      </c>
      <c r="BS170" s="8">
        <v>14499</v>
      </c>
      <c r="BT170" s="8" t="s">
        <v>72</v>
      </c>
      <c r="BU170" s="8" t="s">
        <v>730</v>
      </c>
      <c r="BV170" s="8" t="s">
        <v>71</v>
      </c>
      <c r="BW170" s="8" t="s">
        <v>731</v>
      </c>
    </row>
    <row r="171" spans="1:75" x14ac:dyDescent="0.25">
      <c r="A171" s="4">
        <f t="shared" si="21"/>
        <v>44653</v>
      </c>
      <c r="B171" s="5">
        <f t="shared" si="22"/>
        <v>0.45833333333333331</v>
      </c>
      <c r="C171" s="6">
        <f t="shared" si="23"/>
        <v>0.46875</v>
      </c>
      <c r="D171" s="7">
        <f t="shared" si="24"/>
        <v>3.7847222192795016E-3</v>
      </c>
      <c r="E171" s="6" t="str">
        <f t="shared" si="25"/>
        <v>SILVIO</v>
      </c>
      <c r="F171" s="6" t="str">
        <f t="shared" si="19"/>
        <v>sáb</v>
      </c>
      <c r="G171" s="6" t="str">
        <f t="shared" si="20"/>
        <v>47</v>
      </c>
      <c r="H171" s="6" t="str">
        <f>IFERROR(VLOOKUP($G171,DDD!$B:$D,3,0),"-")</f>
        <v>SC</v>
      </c>
      <c r="I171" s="6" t="str">
        <f>IFERROR(VLOOKUP($H171,DDD!$I:$K,3,0),"-")</f>
        <v>Sul</v>
      </c>
      <c r="J171">
        <v>7844384</v>
      </c>
      <c r="K171">
        <v>24072781</v>
      </c>
      <c r="L171" s="14">
        <v>44653.469224537039</v>
      </c>
      <c r="M171" s="14">
        <v>44653.473009259258</v>
      </c>
      <c r="N171" t="s">
        <v>3133</v>
      </c>
      <c r="O171" t="s">
        <v>84</v>
      </c>
      <c r="P171">
        <v>17286</v>
      </c>
      <c r="Q171" t="s">
        <v>65</v>
      </c>
      <c r="R171" t="s">
        <v>85</v>
      </c>
      <c r="S171" t="s">
        <v>86</v>
      </c>
      <c r="T171" t="s">
        <v>85</v>
      </c>
      <c r="U171" t="s">
        <v>86</v>
      </c>
      <c r="X171">
        <v>47996112939</v>
      </c>
      <c r="AA171" t="s">
        <v>87</v>
      </c>
      <c r="AB171" s="15">
        <v>1648908903361550</v>
      </c>
      <c r="AC171" t="s">
        <v>68</v>
      </c>
      <c r="AD171">
        <v>10738</v>
      </c>
      <c r="AE171" t="s">
        <v>69</v>
      </c>
      <c r="AF171" t="s">
        <v>70</v>
      </c>
      <c r="AM171" t="s">
        <v>1971</v>
      </c>
      <c r="AN171">
        <v>7676055946</v>
      </c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 t="s">
        <v>71</v>
      </c>
      <c r="BH171" s="8" t="s">
        <v>71</v>
      </c>
      <c r="BI171" s="8" t="s">
        <v>71</v>
      </c>
      <c r="BJ171" s="8" t="s">
        <v>71</v>
      </c>
      <c r="BK171" s="8" t="s">
        <v>71</v>
      </c>
      <c r="BL171" s="8" t="s">
        <v>71</v>
      </c>
      <c r="BM171" s="8" t="s">
        <v>71</v>
      </c>
      <c r="BN171" s="8" t="s">
        <v>71</v>
      </c>
      <c r="BO171" s="8" t="s">
        <v>71</v>
      </c>
      <c r="BP171" s="8" t="s">
        <v>71</v>
      </c>
      <c r="BQ171" s="8" t="s">
        <v>733</v>
      </c>
      <c r="BR171" s="8" t="s">
        <v>71</v>
      </c>
      <c r="BS171" s="9">
        <v>1082</v>
      </c>
      <c r="BT171" s="8" t="s">
        <v>121</v>
      </c>
      <c r="BU171" s="8" t="s">
        <v>608</v>
      </c>
      <c r="BV171" s="8" t="s">
        <v>71</v>
      </c>
      <c r="BW171" s="8" t="s">
        <v>734</v>
      </c>
    </row>
    <row r="172" spans="1:75" x14ac:dyDescent="0.25">
      <c r="A172" s="4">
        <f t="shared" si="21"/>
        <v>44653</v>
      </c>
      <c r="B172" s="5">
        <f t="shared" si="22"/>
        <v>0.45833333333333331</v>
      </c>
      <c r="C172" s="6">
        <f t="shared" si="23"/>
        <v>0.47361111111111115</v>
      </c>
      <c r="D172" s="7">
        <f t="shared" si="24"/>
        <v>1.273148154723458E-4</v>
      </c>
      <c r="E172" s="6" t="str">
        <f t="shared" si="25"/>
        <v>ANA</v>
      </c>
      <c r="F172" s="6" t="str">
        <f t="shared" si="19"/>
        <v>sáb</v>
      </c>
      <c r="G172" s="6" t="str">
        <f t="shared" si="20"/>
        <v>12</v>
      </c>
      <c r="H172" s="6" t="str">
        <f>IFERROR(VLOOKUP($G172,DDD!$B:$D,3,0),"-")</f>
        <v>SP</v>
      </c>
      <c r="I172" s="6" t="str">
        <f>IFERROR(VLOOKUP($H172,DDD!$I:$K,3,0),"-")</f>
        <v>Sudeste</v>
      </c>
      <c r="J172">
        <v>7845400</v>
      </c>
      <c r="K172">
        <v>21688800</v>
      </c>
      <c r="L172" s="14">
        <v>44653.473773148151</v>
      </c>
      <c r="M172" s="14">
        <v>44653.473900462966</v>
      </c>
      <c r="N172" t="s">
        <v>3133</v>
      </c>
      <c r="O172" t="s">
        <v>64</v>
      </c>
      <c r="P172">
        <v>17281</v>
      </c>
      <c r="Q172" t="s">
        <v>65</v>
      </c>
      <c r="R172" t="s">
        <v>136</v>
      </c>
      <c r="S172" t="s">
        <v>137</v>
      </c>
      <c r="T172" t="s">
        <v>136</v>
      </c>
      <c r="U172" t="s">
        <v>137</v>
      </c>
      <c r="X172">
        <v>12981444514</v>
      </c>
      <c r="Y172">
        <v>12981444514</v>
      </c>
      <c r="Z172" s="14">
        <v>44653.494444444441</v>
      </c>
      <c r="AA172" t="s">
        <v>81</v>
      </c>
      <c r="AB172" s="15">
        <v>1648909103372210</v>
      </c>
      <c r="AC172" t="s">
        <v>68</v>
      </c>
      <c r="AD172">
        <v>10738</v>
      </c>
      <c r="AE172" t="s">
        <v>69</v>
      </c>
      <c r="AF172" t="s">
        <v>70</v>
      </c>
      <c r="AM172" t="s">
        <v>1972</v>
      </c>
      <c r="AN172">
        <v>42928956867</v>
      </c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 t="s">
        <v>71</v>
      </c>
      <c r="BH172" s="8" t="s">
        <v>71</v>
      </c>
      <c r="BI172" s="8" t="s">
        <v>71</v>
      </c>
      <c r="BJ172" s="8" t="s">
        <v>71</v>
      </c>
      <c r="BK172" s="8" t="s">
        <v>71</v>
      </c>
      <c r="BL172" s="8" t="s">
        <v>71</v>
      </c>
      <c r="BM172" s="8" t="s">
        <v>71</v>
      </c>
      <c r="BN172" s="8" t="s">
        <v>71</v>
      </c>
      <c r="BO172" s="8" t="s">
        <v>71</v>
      </c>
      <c r="BP172" s="8" t="s">
        <v>71</v>
      </c>
      <c r="BQ172" s="8" t="s">
        <v>736</v>
      </c>
      <c r="BR172" s="8" t="s">
        <v>71</v>
      </c>
      <c r="BS172" s="9">
        <v>14524</v>
      </c>
      <c r="BT172" s="8" t="s">
        <v>72</v>
      </c>
      <c r="BU172" s="8" t="s">
        <v>737</v>
      </c>
      <c r="BV172" s="8" t="s">
        <v>71</v>
      </c>
      <c r="BW172" s="8" t="s">
        <v>738</v>
      </c>
    </row>
    <row r="173" spans="1:75" x14ac:dyDescent="0.25">
      <c r="A173" s="4">
        <f t="shared" si="21"/>
        <v>44653</v>
      </c>
      <c r="B173" s="5">
        <f t="shared" si="22"/>
        <v>0.45833333333333331</v>
      </c>
      <c r="C173" s="6">
        <f t="shared" si="23"/>
        <v>0.47291666666666665</v>
      </c>
      <c r="D173" s="7">
        <f t="shared" si="24"/>
        <v>1.9097222248092294E-3</v>
      </c>
      <c r="E173" s="6" t="str">
        <f t="shared" si="25"/>
        <v>BIANCA</v>
      </c>
      <c r="F173" s="6" t="str">
        <f t="shared" si="19"/>
        <v>sáb</v>
      </c>
      <c r="G173" s="6" t="str">
        <f t="shared" si="20"/>
        <v>14</v>
      </c>
      <c r="H173" s="6" t="str">
        <f>IFERROR(VLOOKUP($G173,DDD!$B:$D,3,0),"-")</f>
        <v>SP</v>
      </c>
      <c r="I173" s="6" t="str">
        <f>IFERROR(VLOOKUP($H173,DDD!$I:$K,3,0),"-")</f>
        <v>Sudeste</v>
      </c>
      <c r="J173">
        <v>7845321</v>
      </c>
      <c r="K173">
        <v>25386686</v>
      </c>
      <c r="L173" s="14">
        <v>44653.473414351851</v>
      </c>
      <c r="M173" s="14">
        <v>44653.475324074076</v>
      </c>
      <c r="N173" t="s">
        <v>3133</v>
      </c>
      <c r="O173" t="s">
        <v>78</v>
      </c>
      <c r="P173">
        <v>17283</v>
      </c>
      <c r="Q173" t="s">
        <v>65</v>
      </c>
      <c r="R173" t="s">
        <v>85</v>
      </c>
      <c r="S173" t="s">
        <v>86</v>
      </c>
      <c r="T173" t="s">
        <v>85</v>
      </c>
      <c r="U173" t="s">
        <v>86</v>
      </c>
      <c r="X173">
        <v>14981002113</v>
      </c>
      <c r="AA173" t="s">
        <v>520</v>
      </c>
      <c r="AB173" s="15">
        <v>1648909290379880</v>
      </c>
      <c r="AC173" t="s">
        <v>68</v>
      </c>
      <c r="AD173">
        <v>10738</v>
      </c>
      <c r="AE173" t="s">
        <v>69</v>
      </c>
      <c r="AF173" t="s">
        <v>70</v>
      </c>
      <c r="AM173" t="s">
        <v>1973</v>
      </c>
      <c r="AN173">
        <v>28723138858</v>
      </c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 t="s">
        <v>71</v>
      </c>
      <c r="BH173" s="8" t="s">
        <v>71</v>
      </c>
      <c r="BI173" s="8" t="s">
        <v>71</v>
      </c>
      <c r="BJ173" s="8" t="s">
        <v>71</v>
      </c>
      <c r="BK173" s="8" t="s">
        <v>71</v>
      </c>
      <c r="BL173" s="8" t="s">
        <v>71</v>
      </c>
      <c r="BM173" s="8" t="s">
        <v>71</v>
      </c>
      <c r="BN173" s="8" t="s">
        <v>71</v>
      </c>
      <c r="BO173" s="8" t="s">
        <v>71</v>
      </c>
      <c r="BP173" s="8" t="s">
        <v>71</v>
      </c>
      <c r="BQ173" s="8" t="s">
        <v>740</v>
      </c>
      <c r="BR173" s="8" t="s">
        <v>71</v>
      </c>
      <c r="BS173" s="9">
        <v>7220</v>
      </c>
      <c r="BT173" s="8" t="s">
        <v>100</v>
      </c>
      <c r="BU173" s="8" t="s">
        <v>636</v>
      </c>
      <c r="BV173" s="8" t="s">
        <v>71</v>
      </c>
      <c r="BW173" s="8" t="s">
        <v>97</v>
      </c>
    </row>
    <row r="174" spans="1:75" x14ac:dyDescent="0.25">
      <c r="A174" s="4">
        <f t="shared" si="21"/>
        <v>44653</v>
      </c>
      <c r="B174" s="5">
        <f t="shared" si="22"/>
        <v>0.45833333333333331</v>
      </c>
      <c r="C174" s="6">
        <f t="shared" si="23"/>
        <v>0.47500000000000003</v>
      </c>
      <c r="D174" s="7">
        <f t="shared" si="24"/>
        <v>7.9861110862111673E-4</v>
      </c>
      <c r="E174" s="6" t="str">
        <f t="shared" si="25"/>
        <v>BIANCA</v>
      </c>
      <c r="F174" s="6" t="str">
        <f t="shared" si="19"/>
        <v>sáb</v>
      </c>
      <c r="G174" s="6" t="str">
        <f t="shared" si="20"/>
        <v>11</v>
      </c>
      <c r="H174" s="6" t="str">
        <f>IFERROR(VLOOKUP($G174,DDD!$B:$D,3,0),"-")</f>
        <v>SP</v>
      </c>
      <c r="I174" s="6" t="str">
        <f>IFERROR(VLOOKUP($H174,DDD!$I:$K,3,0),"-")</f>
        <v>Sudeste</v>
      </c>
      <c r="J174">
        <v>7845794</v>
      </c>
      <c r="K174">
        <v>21518525</v>
      </c>
      <c r="L174" s="14">
        <v>44653.47556712963</v>
      </c>
      <c r="M174" s="14">
        <v>44653.476365740738</v>
      </c>
      <c r="N174" t="s">
        <v>3133</v>
      </c>
      <c r="O174" t="s">
        <v>78</v>
      </c>
      <c r="P174">
        <v>17283</v>
      </c>
      <c r="Q174" t="s">
        <v>65</v>
      </c>
      <c r="R174" t="s">
        <v>136</v>
      </c>
      <c r="S174" t="s">
        <v>273</v>
      </c>
      <c r="T174" t="s">
        <v>136</v>
      </c>
      <c r="U174" t="s">
        <v>273</v>
      </c>
      <c r="X174">
        <v>11951181166</v>
      </c>
      <c r="Y174">
        <v>11951181166</v>
      </c>
      <c r="Z174" s="14">
        <v>44653.496527777781</v>
      </c>
      <c r="AA174" t="s">
        <v>960</v>
      </c>
      <c r="AB174" s="15">
        <v>1648909471389190</v>
      </c>
      <c r="AC174" t="s">
        <v>68</v>
      </c>
      <c r="AD174">
        <v>10738</v>
      </c>
      <c r="AE174" t="s">
        <v>69</v>
      </c>
      <c r="AF174" t="s">
        <v>70</v>
      </c>
      <c r="AM174" t="s">
        <v>1974</v>
      </c>
      <c r="AN174">
        <v>41389145875</v>
      </c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 t="s">
        <v>71</v>
      </c>
      <c r="BH174" s="8" t="s">
        <v>71</v>
      </c>
      <c r="BI174" s="8" t="s">
        <v>71</v>
      </c>
      <c r="BJ174" s="8" t="s">
        <v>71</v>
      </c>
      <c r="BK174" s="8" t="s">
        <v>71</v>
      </c>
      <c r="BL174" s="8" t="s">
        <v>71</v>
      </c>
      <c r="BM174" s="8" t="s">
        <v>71</v>
      </c>
      <c r="BN174" s="8" t="s">
        <v>71</v>
      </c>
      <c r="BO174" s="8" t="s">
        <v>71</v>
      </c>
      <c r="BP174" s="8" t="s">
        <v>71</v>
      </c>
      <c r="BQ174" s="8" t="s">
        <v>742</v>
      </c>
      <c r="BR174" s="8" t="s">
        <v>71</v>
      </c>
      <c r="BS174" s="9">
        <v>1579</v>
      </c>
      <c r="BT174" s="8" t="s">
        <v>320</v>
      </c>
      <c r="BU174" s="8" t="s">
        <v>429</v>
      </c>
      <c r="BV174" s="8" t="s">
        <v>71</v>
      </c>
      <c r="BW174" s="8" t="s">
        <v>184</v>
      </c>
    </row>
    <row r="175" spans="1:75" x14ac:dyDescent="0.25">
      <c r="A175" s="4">
        <f t="shared" si="21"/>
        <v>44653</v>
      </c>
      <c r="B175" s="5">
        <f t="shared" si="22"/>
        <v>0.45833333333333331</v>
      </c>
      <c r="C175" s="6">
        <f t="shared" si="23"/>
        <v>0.47361111111111115</v>
      </c>
      <c r="D175" s="7">
        <f t="shared" si="24"/>
        <v>3.1597222259733826E-3</v>
      </c>
      <c r="E175" s="6" t="str">
        <f t="shared" si="25"/>
        <v>ANA</v>
      </c>
      <c r="F175" s="6" t="str">
        <f t="shared" si="19"/>
        <v>sáb</v>
      </c>
      <c r="G175" s="6" t="str">
        <f t="shared" si="20"/>
        <v>17</v>
      </c>
      <c r="H175" s="6" t="str">
        <f>IFERROR(VLOOKUP($G175,DDD!$B:$D,3,0),"-")</f>
        <v>SP</v>
      </c>
      <c r="I175" s="6" t="str">
        <f>IFERROR(VLOOKUP($H175,DDD!$I:$K,3,0),"-")</f>
        <v>Sudeste</v>
      </c>
      <c r="J175">
        <v>7845463</v>
      </c>
      <c r="K175">
        <v>25386726</v>
      </c>
      <c r="L175" s="14">
        <v>44653.474097222221</v>
      </c>
      <c r="M175" s="14">
        <v>44653.477256944447</v>
      </c>
      <c r="N175" t="s">
        <v>3133</v>
      </c>
      <c r="O175" t="s">
        <v>64</v>
      </c>
      <c r="P175">
        <v>17281</v>
      </c>
      <c r="Q175" t="s">
        <v>65</v>
      </c>
      <c r="R175" t="s">
        <v>85</v>
      </c>
      <c r="S175" t="s">
        <v>86</v>
      </c>
      <c r="T175" t="s">
        <v>85</v>
      </c>
      <c r="U175" t="s">
        <v>86</v>
      </c>
      <c r="X175">
        <v>17992112823</v>
      </c>
      <c r="AA175" t="s">
        <v>520</v>
      </c>
      <c r="AB175" s="15">
        <v>1648909284379560</v>
      </c>
      <c r="AC175" t="s">
        <v>68</v>
      </c>
      <c r="AD175">
        <v>10738</v>
      </c>
      <c r="AE175" t="s">
        <v>69</v>
      </c>
      <c r="AF175" t="s">
        <v>70</v>
      </c>
      <c r="AM175" t="s">
        <v>1975</v>
      </c>
      <c r="AN175">
        <v>46502295886</v>
      </c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 t="s">
        <v>71</v>
      </c>
      <c r="BH175" s="8" t="s">
        <v>71</v>
      </c>
      <c r="BI175" s="8" t="s">
        <v>71</v>
      </c>
      <c r="BJ175" s="8" t="s">
        <v>71</v>
      </c>
      <c r="BK175" s="8" t="s">
        <v>71</v>
      </c>
      <c r="BL175" s="8" t="s">
        <v>71</v>
      </c>
      <c r="BM175" s="8" t="s">
        <v>71</v>
      </c>
      <c r="BN175" s="8" t="s">
        <v>71</v>
      </c>
      <c r="BO175" s="8" t="s">
        <v>71</v>
      </c>
      <c r="BP175" s="8" t="s">
        <v>71</v>
      </c>
      <c r="BQ175" s="8" t="s">
        <v>744</v>
      </c>
      <c r="BR175" s="8" t="s">
        <v>71</v>
      </c>
      <c r="BS175" s="9">
        <v>7124</v>
      </c>
      <c r="BT175" s="8" t="s">
        <v>348</v>
      </c>
      <c r="BU175" s="8" t="s">
        <v>391</v>
      </c>
      <c r="BV175" s="8" t="s">
        <v>71</v>
      </c>
      <c r="BW175" s="8" t="s">
        <v>97</v>
      </c>
    </row>
    <row r="176" spans="1:75" x14ac:dyDescent="0.25">
      <c r="A176" s="4">
        <f t="shared" si="21"/>
        <v>44653</v>
      </c>
      <c r="B176" s="5">
        <f t="shared" si="22"/>
        <v>0.45833333333333331</v>
      </c>
      <c r="C176" s="6">
        <f t="shared" si="23"/>
        <v>0.4770833333333333</v>
      </c>
      <c r="D176" s="7">
        <f t="shared" si="24"/>
        <v>6.0185184702277184E-4</v>
      </c>
      <c r="E176" s="6" t="str">
        <f t="shared" si="25"/>
        <v>BIANCA</v>
      </c>
      <c r="F176" s="6" t="str">
        <f t="shared" si="19"/>
        <v>sáb</v>
      </c>
      <c r="G176" s="6" t="str">
        <f t="shared" si="20"/>
        <v>19</v>
      </c>
      <c r="H176" s="6" t="str">
        <f>IFERROR(VLOOKUP($G176,DDD!$B:$D,3,0),"-")</f>
        <v>SP</v>
      </c>
      <c r="I176" s="6" t="str">
        <f>IFERROR(VLOOKUP($H176,DDD!$I:$K,3,0),"-")</f>
        <v>Sudeste</v>
      </c>
      <c r="J176">
        <v>7846173</v>
      </c>
      <c r="K176">
        <v>24072755</v>
      </c>
      <c r="L176" s="14">
        <v>44653.477222222224</v>
      </c>
      <c r="M176" s="14">
        <v>44653.477824074071</v>
      </c>
      <c r="N176" t="s">
        <v>3133</v>
      </c>
      <c r="O176" t="s">
        <v>78</v>
      </c>
      <c r="P176">
        <v>17283</v>
      </c>
      <c r="Q176" t="s">
        <v>65</v>
      </c>
      <c r="R176" t="s">
        <v>136</v>
      </c>
      <c r="S176" t="s">
        <v>674</v>
      </c>
      <c r="T176" t="s">
        <v>136</v>
      </c>
      <c r="U176" t="s">
        <v>674</v>
      </c>
      <c r="X176">
        <v>19988053772</v>
      </c>
      <c r="Y176">
        <v>19988053772</v>
      </c>
      <c r="Z176" s="14">
        <v>44653.497916666667</v>
      </c>
      <c r="AA176" t="s">
        <v>87</v>
      </c>
      <c r="AB176" s="15">
        <v>1648909611397900</v>
      </c>
      <c r="AC176" t="s">
        <v>68</v>
      </c>
      <c r="AD176">
        <v>10738</v>
      </c>
      <c r="AE176" t="s">
        <v>69</v>
      </c>
      <c r="AF176" t="s">
        <v>70</v>
      </c>
      <c r="AM176" t="s">
        <v>1976</v>
      </c>
      <c r="AN176">
        <v>2415133671</v>
      </c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 t="s">
        <v>71</v>
      </c>
      <c r="BH176" s="8" t="s">
        <v>71</v>
      </c>
      <c r="BI176" s="8" t="s">
        <v>71</v>
      </c>
      <c r="BJ176" s="8" t="s">
        <v>71</v>
      </c>
      <c r="BK176" s="8" t="s">
        <v>71</v>
      </c>
      <c r="BL176" s="8" t="s">
        <v>71</v>
      </c>
      <c r="BM176" s="8" t="s">
        <v>71</v>
      </c>
      <c r="BN176" s="8" t="s">
        <v>71</v>
      </c>
      <c r="BO176" s="8" t="s">
        <v>71</v>
      </c>
      <c r="BP176" s="8" t="s">
        <v>71</v>
      </c>
      <c r="BQ176" s="8" t="s">
        <v>746</v>
      </c>
      <c r="BR176" s="8" t="s">
        <v>71</v>
      </c>
      <c r="BS176" s="9">
        <v>1782</v>
      </c>
      <c r="BT176" s="8" t="s">
        <v>100</v>
      </c>
      <c r="BU176" s="8" t="s">
        <v>747</v>
      </c>
      <c r="BV176" s="8" t="s">
        <v>71</v>
      </c>
      <c r="BW176" s="8" t="s">
        <v>184</v>
      </c>
    </row>
    <row r="177" spans="1:75" x14ac:dyDescent="0.25">
      <c r="A177" s="4">
        <f t="shared" si="21"/>
        <v>44653</v>
      </c>
      <c r="B177" s="5">
        <f t="shared" si="22"/>
        <v>0.47916666666666669</v>
      </c>
      <c r="C177" s="6">
        <f t="shared" si="23"/>
        <v>0.48055555555555557</v>
      </c>
      <c r="D177" s="7">
        <f t="shared" si="24"/>
        <v>9.9537037021946162E-4</v>
      </c>
      <c r="E177" s="6" t="str">
        <f t="shared" si="25"/>
        <v>ANA</v>
      </c>
      <c r="F177" s="6" t="str">
        <f t="shared" si="19"/>
        <v>sáb</v>
      </c>
      <c r="G177" s="6" t="str">
        <f t="shared" si="20"/>
        <v>19</v>
      </c>
      <c r="H177" s="6" t="str">
        <f>IFERROR(VLOOKUP($G177,DDD!$B:$D,3,0),"-")</f>
        <v>SP</v>
      </c>
      <c r="I177" s="6" t="str">
        <f>IFERROR(VLOOKUP($H177,DDD!$I:$K,3,0),"-")</f>
        <v>Sudeste</v>
      </c>
      <c r="J177">
        <v>7846928</v>
      </c>
      <c r="K177">
        <v>21518550</v>
      </c>
      <c r="L177" s="14">
        <v>44653.480706018519</v>
      </c>
      <c r="M177" s="14">
        <v>44653.48170138889</v>
      </c>
      <c r="N177" t="s">
        <v>3133</v>
      </c>
      <c r="O177" t="s">
        <v>64</v>
      </c>
      <c r="P177">
        <v>17281</v>
      </c>
      <c r="Q177" t="s">
        <v>65</v>
      </c>
      <c r="R177" t="s">
        <v>85</v>
      </c>
      <c r="S177" t="s">
        <v>86</v>
      </c>
      <c r="T177" t="s">
        <v>85</v>
      </c>
      <c r="U177" t="s">
        <v>86</v>
      </c>
      <c r="X177">
        <v>19991175393</v>
      </c>
      <c r="AA177" t="s">
        <v>960</v>
      </c>
      <c r="AB177" s="15">
        <v>1648909913417400</v>
      </c>
      <c r="AC177" t="s">
        <v>68</v>
      </c>
      <c r="AD177">
        <v>10738</v>
      </c>
      <c r="AE177" t="s">
        <v>69</v>
      </c>
      <c r="AF177" t="s">
        <v>70</v>
      </c>
      <c r="AM177" t="s">
        <v>1977</v>
      </c>
      <c r="AN177">
        <v>51457608847</v>
      </c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 t="s">
        <v>71</v>
      </c>
      <c r="BH177" s="8" t="s">
        <v>71</v>
      </c>
      <c r="BI177" s="8" t="s">
        <v>71</v>
      </c>
      <c r="BJ177" s="8" t="s">
        <v>71</v>
      </c>
      <c r="BK177" s="8" t="s">
        <v>71</v>
      </c>
      <c r="BL177" s="8" t="s">
        <v>71</v>
      </c>
      <c r="BM177" s="8" t="s">
        <v>71</v>
      </c>
      <c r="BN177" s="8" t="s">
        <v>71</v>
      </c>
      <c r="BO177" s="8" t="s">
        <v>71</v>
      </c>
      <c r="BP177" s="8" t="s">
        <v>71</v>
      </c>
      <c r="BQ177" s="8" t="s">
        <v>749</v>
      </c>
      <c r="BR177" s="8" t="s">
        <v>71</v>
      </c>
      <c r="BS177" s="8">
        <v>12543</v>
      </c>
      <c r="BT177" s="8" t="s">
        <v>90</v>
      </c>
      <c r="BU177" s="8" t="s">
        <v>750</v>
      </c>
      <c r="BV177" s="8" t="s">
        <v>71</v>
      </c>
      <c r="BW177" s="8" t="s">
        <v>497</v>
      </c>
    </row>
    <row r="178" spans="1:75" x14ac:dyDescent="0.25">
      <c r="A178" s="4">
        <f t="shared" si="21"/>
        <v>44653</v>
      </c>
      <c r="B178" s="5">
        <f t="shared" si="22"/>
        <v>0.47916666666666669</v>
      </c>
      <c r="C178" s="6">
        <f t="shared" si="23"/>
        <v>0.48125000000000001</v>
      </c>
      <c r="D178" s="7">
        <f t="shared" si="24"/>
        <v>6.8287036992842332E-4</v>
      </c>
      <c r="E178" s="6" t="str">
        <f t="shared" si="25"/>
        <v>BIANCA</v>
      </c>
      <c r="F178" s="6" t="str">
        <f t="shared" si="19"/>
        <v>sáb</v>
      </c>
      <c r="G178" s="6" t="str">
        <f t="shared" si="20"/>
        <v>47</v>
      </c>
      <c r="H178" s="6" t="str">
        <f>IFERROR(VLOOKUP($G178,DDD!$B:$D,3,0),"-")</f>
        <v>SC</v>
      </c>
      <c r="I178" s="6" t="str">
        <f>IFERROR(VLOOKUP($H178,DDD!$I:$K,3,0),"-")</f>
        <v>Sul</v>
      </c>
      <c r="J178">
        <v>7847067</v>
      </c>
      <c r="K178">
        <v>24072734</v>
      </c>
      <c r="L178" s="14">
        <v>44653.481504629628</v>
      </c>
      <c r="M178" s="14">
        <v>44653.482187499998</v>
      </c>
      <c r="N178" t="s">
        <v>3133</v>
      </c>
      <c r="O178" t="s">
        <v>78</v>
      </c>
      <c r="P178">
        <v>17283</v>
      </c>
      <c r="Q178" t="s">
        <v>65</v>
      </c>
      <c r="R178" t="s">
        <v>136</v>
      </c>
      <c r="S178" t="s">
        <v>273</v>
      </c>
      <c r="T178" t="s">
        <v>136</v>
      </c>
      <c r="U178" t="s">
        <v>273</v>
      </c>
      <c r="X178">
        <v>47997290716</v>
      </c>
      <c r="Y178">
        <v>47997290716</v>
      </c>
      <c r="Z178" s="14">
        <v>44653.506944444445</v>
      </c>
      <c r="AA178" t="s">
        <v>87</v>
      </c>
      <c r="AB178" s="15">
        <v>1648909985422280</v>
      </c>
      <c r="AC178" t="s">
        <v>68</v>
      </c>
      <c r="AD178">
        <v>10738</v>
      </c>
      <c r="AE178" t="s">
        <v>69</v>
      </c>
      <c r="AF178" t="s">
        <v>70</v>
      </c>
      <c r="AM178" t="s">
        <v>1978</v>
      </c>
      <c r="AN178">
        <v>7372649935</v>
      </c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 t="s">
        <v>71</v>
      </c>
      <c r="BH178" s="8" t="s">
        <v>71</v>
      </c>
      <c r="BI178" s="8" t="s">
        <v>71</v>
      </c>
      <c r="BJ178" s="8" t="s">
        <v>71</v>
      </c>
      <c r="BK178" s="8" t="s">
        <v>71</v>
      </c>
      <c r="BL178" s="8" t="s">
        <v>71</v>
      </c>
      <c r="BM178" s="8" t="s">
        <v>71</v>
      </c>
      <c r="BN178" s="8" t="s">
        <v>71</v>
      </c>
      <c r="BO178" s="8" t="s">
        <v>71</v>
      </c>
      <c r="BP178" s="8" t="s">
        <v>71</v>
      </c>
      <c r="BQ178" s="8" t="s">
        <v>752</v>
      </c>
      <c r="BR178" s="8" t="s">
        <v>71</v>
      </c>
      <c r="BS178" s="8">
        <v>13347</v>
      </c>
      <c r="BT178" s="8" t="s">
        <v>100</v>
      </c>
      <c r="BU178" s="8" t="s">
        <v>753</v>
      </c>
      <c r="BV178" s="8" t="s">
        <v>71</v>
      </c>
      <c r="BW178" s="8" t="s">
        <v>97</v>
      </c>
    </row>
    <row r="179" spans="1:75" x14ac:dyDescent="0.25">
      <c r="A179" s="4">
        <f t="shared" si="21"/>
        <v>44653</v>
      </c>
      <c r="B179" s="5">
        <f t="shared" si="22"/>
        <v>0.47916666666666669</v>
      </c>
      <c r="C179" s="6">
        <f t="shared" si="23"/>
        <v>0.48194444444444445</v>
      </c>
      <c r="D179" s="7">
        <f t="shared" si="24"/>
        <v>1.2847222242271528E-3</v>
      </c>
      <c r="E179" s="6" t="str">
        <f t="shared" si="25"/>
        <v>BIANCA</v>
      </c>
      <c r="F179" s="6" t="str">
        <f t="shared" si="19"/>
        <v>sáb</v>
      </c>
      <c r="G179" s="6" t="str">
        <f t="shared" si="20"/>
        <v>19</v>
      </c>
      <c r="H179" s="6" t="str">
        <f>IFERROR(VLOOKUP($G179,DDD!$B:$D,3,0),"-")</f>
        <v>SP</v>
      </c>
      <c r="I179" s="6" t="str">
        <f>IFERROR(VLOOKUP($H179,DDD!$I:$K,3,0),"-")</f>
        <v>Sudeste</v>
      </c>
      <c r="J179">
        <v>7847301</v>
      </c>
      <c r="K179">
        <v>23637927</v>
      </c>
      <c r="L179" s="14">
        <v>44653.482604166667</v>
      </c>
      <c r="M179" s="14">
        <v>44653.483888888892</v>
      </c>
      <c r="N179" t="s">
        <v>3133</v>
      </c>
      <c r="O179" t="s">
        <v>78</v>
      </c>
      <c r="P179">
        <v>17283</v>
      </c>
      <c r="Q179" t="s">
        <v>65</v>
      </c>
      <c r="R179" t="s">
        <v>85</v>
      </c>
      <c r="S179" t="s">
        <v>86</v>
      </c>
      <c r="T179" t="s">
        <v>85</v>
      </c>
      <c r="U179" t="s">
        <v>86</v>
      </c>
      <c r="X179">
        <v>19999723335</v>
      </c>
      <c r="AA179" t="s">
        <v>108</v>
      </c>
      <c r="AB179" s="15">
        <v>1648910070427880</v>
      </c>
      <c r="AC179" t="s">
        <v>68</v>
      </c>
      <c r="AD179">
        <v>10738</v>
      </c>
      <c r="AE179" t="s">
        <v>69</v>
      </c>
      <c r="AF179" t="s">
        <v>70</v>
      </c>
      <c r="AM179" t="s">
        <v>1979</v>
      </c>
      <c r="AN179">
        <v>41238545831</v>
      </c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 t="s">
        <v>71</v>
      </c>
      <c r="BH179" s="8" t="s">
        <v>71</v>
      </c>
      <c r="BI179" s="8" t="s">
        <v>71</v>
      </c>
      <c r="BJ179" s="8" t="s">
        <v>71</v>
      </c>
      <c r="BK179" s="8" t="s">
        <v>71</v>
      </c>
      <c r="BL179" s="8" t="s">
        <v>71</v>
      </c>
      <c r="BM179" s="8" t="s">
        <v>71</v>
      </c>
      <c r="BN179" s="8" t="s">
        <v>71</v>
      </c>
      <c r="BO179" s="8" t="s">
        <v>71</v>
      </c>
      <c r="BP179" s="8" t="s">
        <v>71</v>
      </c>
      <c r="BQ179" s="8" t="s">
        <v>755</v>
      </c>
      <c r="BR179" s="8" t="s">
        <v>71</v>
      </c>
      <c r="BS179" s="9">
        <v>7102</v>
      </c>
      <c r="BT179" s="8" t="s">
        <v>100</v>
      </c>
      <c r="BU179" s="8" t="s">
        <v>756</v>
      </c>
      <c r="BV179" s="8" t="s">
        <v>71</v>
      </c>
      <c r="BW179" s="8" t="s">
        <v>757</v>
      </c>
    </row>
    <row r="180" spans="1:75" x14ac:dyDescent="0.25">
      <c r="A180" s="4">
        <f t="shared" si="21"/>
        <v>44653</v>
      </c>
      <c r="B180" s="5">
        <f t="shared" si="22"/>
        <v>0.47916666666666669</v>
      </c>
      <c r="C180" s="6">
        <f t="shared" si="23"/>
        <v>0.48194444444444445</v>
      </c>
      <c r="D180" s="7">
        <f t="shared" si="24"/>
        <v>2.7314814797136933E-3</v>
      </c>
      <c r="E180" s="6" t="str">
        <f t="shared" si="25"/>
        <v>ANA</v>
      </c>
      <c r="F180" s="6" t="str">
        <f t="shared" si="19"/>
        <v>sáb</v>
      </c>
      <c r="G180" s="6" t="str">
        <f t="shared" si="20"/>
        <v>11</v>
      </c>
      <c r="H180" s="6" t="str">
        <f>IFERROR(VLOOKUP($G180,DDD!$B:$D,3,0),"-")</f>
        <v>SP</v>
      </c>
      <c r="I180" s="6" t="str">
        <f>IFERROR(VLOOKUP($H180,DDD!$I:$K,3,0),"-")</f>
        <v>Sudeste</v>
      </c>
      <c r="J180">
        <v>7847275</v>
      </c>
      <c r="K180">
        <v>23187159</v>
      </c>
      <c r="L180" s="14">
        <v>44653.482488425929</v>
      </c>
      <c r="M180" s="14">
        <v>44653.485219907408</v>
      </c>
      <c r="N180" t="s">
        <v>3133</v>
      </c>
      <c r="O180" t="s">
        <v>64</v>
      </c>
      <c r="P180">
        <v>17281</v>
      </c>
      <c r="Q180" t="s">
        <v>65</v>
      </c>
      <c r="R180" t="s">
        <v>85</v>
      </c>
      <c r="S180" t="s">
        <v>86</v>
      </c>
      <c r="T180" t="s">
        <v>85</v>
      </c>
      <c r="U180" t="s">
        <v>86</v>
      </c>
      <c r="X180">
        <v>11964140330</v>
      </c>
      <c r="AA180" t="s">
        <v>1815</v>
      </c>
      <c r="AB180" s="15">
        <v>1648910058427310</v>
      </c>
      <c r="AC180" t="s">
        <v>68</v>
      </c>
      <c r="AD180">
        <v>10738</v>
      </c>
      <c r="AE180" t="s">
        <v>69</v>
      </c>
      <c r="AF180" t="s">
        <v>70</v>
      </c>
      <c r="AM180" t="s">
        <v>1980</v>
      </c>
      <c r="AN180">
        <v>42474675817</v>
      </c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 t="s">
        <v>71</v>
      </c>
      <c r="BH180" s="8" t="s">
        <v>71</v>
      </c>
      <c r="BI180" s="8" t="s">
        <v>71</v>
      </c>
      <c r="BJ180" s="8" t="s">
        <v>71</v>
      </c>
      <c r="BK180" s="8" t="s">
        <v>71</v>
      </c>
      <c r="BL180" s="8" t="s">
        <v>71</v>
      </c>
      <c r="BM180" s="8" t="s">
        <v>71</v>
      </c>
      <c r="BN180" s="8" t="s">
        <v>71</v>
      </c>
      <c r="BO180" s="8" t="s">
        <v>71</v>
      </c>
      <c r="BP180" s="8" t="s">
        <v>71</v>
      </c>
      <c r="BQ180" s="8" t="s">
        <v>759</v>
      </c>
      <c r="BR180" s="8" t="s">
        <v>71</v>
      </c>
      <c r="BS180" s="9">
        <v>9444</v>
      </c>
      <c r="BT180" s="8" t="s">
        <v>182</v>
      </c>
      <c r="BU180" s="8" t="s">
        <v>760</v>
      </c>
      <c r="BV180" s="8" t="s">
        <v>71</v>
      </c>
      <c r="BW180" s="8" t="s">
        <v>761</v>
      </c>
    </row>
    <row r="181" spans="1:75" x14ac:dyDescent="0.25">
      <c r="A181" s="4">
        <f t="shared" si="21"/>
        <v>44653</v>
      </c>
      <c r="B181" s="5">
        <f t="shared" si="22"/>
        <v>0.47916666666666669</v>
      </c>
      <c r="C181" s="6">
        <f t="shared" si="23"/>
        <v>0.48472222222222222</v>
      </c>
      <c r="D181" s="7">
        <f t="shared" si="24"/>
        <v>1.5625000014551915E-3</v>
      </c>
      <c r="E181" s="6" t="str">
        <f t="shared" si="25"/>
        <v>BIANCA</v>
      </c>
      <c r="F181" s="6" t="str">
        <f t="shared" si="19"/>
        <v>sáb</v>
      </c>
      <c r="G181" s="6" t="str">
        <f t="shared" si="20"/>
        <v>11</v>
      </c>
      <c r="H181" s="6" t="str">
        <f>IFERROR(VLOOKUP($G181,DDD!$B:$D,3,0),"-")</f>
        <v>SP</v>
      </c>
      <c r="I181" s="6" t="str">
        <f>IFERROR(VLOOKUP($H181,DDD!$I:$K,3,0),"-")</f>
        <v>Sudeste</v>
      </c>
      <c r="J181">
        <v>7847726</v>
      </c>
      <c r="K181">
        <v>23434324</v>
      </c>
      <c r="L181" s="14">
        <v>44653.484768518516</v>
      </c>
      <c r="M181" s="14">
        <v>44653.486331018517</v>
      </c>
      <c r="N181" t="s">
        <v>3133</v>
      </c>
      <c r="O181" t="s">
        <v>78</v>
      </c>
      <c r="P181">
        <v>17283</v>
      </c>
      <c r="Q181" t="s">
        <v>65</v>
      </c>
      <c r="R181" t="s">
        <v>136</v>
      </c>
      <c r="S181" t="s">
        <v>137</v>
      </c>
      <c r="T181" t="s">
        <v>136</v>
      </c>
      <c r="U181" t="s">
        <v>137</v>
      </c>
      <c r="X181">
        <v>11961990527</v>
      </c>
      <c r="Y181">
        <v>11961990527</v>
      </c>
      <c r="Z181" s="14">
        <v>44653.506249999999</v>
      </c>
      <c r="AA181" t="s">
        <v>416</v>
      </c>
      <c r="AB181" s="15">
        <v>1648910248440820</v>
      </c>
      <c r="AC181" t="s">
        <v>68</v>
      </c>
      <c r="AD181">
        <v>10738</v>
      </c>
      <c r="AE181" t="s">
        <v>69</v>
      </c>
      <c r="AF181" t="s">
        <v>70</v>
      </c>
      <c r="AM181" t="s">
        <v>1981</v>
      </c>
      <c r="AN181">
        <v>39506901821</v>
      </c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 t="s">
        <v>71</v>
      </c>
      <c r="BH181" s="8" t="s">
        <v>71</v>
      </c>
      <c r="BI181" s="8" t="s">
        <v>71</v>
      </c>
      <c r="BJ181" s="8" t="s">
        <v>71</v>
      </c>
      <c r="BK181" s="8" t="s">
        <v>71</v>
      </c>
      <c r="BL181" s="8" t="s">
        <v>71</v>
      </c>
      <c r="BM181" s="8" t="s">
        <v>71</v>
      </c>
      <c r="BN181" s="8" t="s">
        <v>71</v>
      </c>
      <c r="BO181" s="8" t="s">
        <v>71</v>
      </c>
      <c r="BP181" s="8" t="s">
        <v>71</v>
      </c>
      <c r="BQ181" s="8" t="s">
        <v>763</v>
      </c>
      <c r="BR181" s="8" t="s">
        <v>71</v>
      </c>
      <c r="BS181" s="9">
        <v>1332</v>
      </c>
      <c r="BT181" s="8" t="s">
        <v>100</v>
      </c>
      <c r="BU181" s="8" t="s">
        <v>764</v>
      </c>
      <c r="BV181" s="8" t="s">
        <v>71</v>
      </c>
      <c r="BW181" s="8" t="s">
        <v>765</v>
      </c>
    </row>
    <row r="182" spans="1:75" x14ac:dyDescent="0.25">
      <c r="A182" s="4">
        <f t="shared" si="21"/>
        <v>44653</v>
      </c>
      <c r="B182" s="5">
        <f t="shared" si="22"/>
        <v>0.47916666666666669</v>
      </c>
      <c r="C182" s="6">
        <f t="shared" si="23"/>
        <v>0.48472222222222222</v>
      </c>
      <c r="D182" s="7">
        <f t="shared" si="24"/>
        <v>1.5393518478958867E-3</v>
      </c>
      <c r="E182" s="6" t="str">
        <f t="shared" si="25"/>
        <v>SILVIO</v>
      </c>
      <c r="F182" s="6" t="str">
        <f t="shared" si="19"/>
        <v>sáb</v>
      </c>
      <c r="G182" s="6" t="str">
        <f t="shared" si="20"/>
        <v>49</v>
      </c>
      <c r="H182" s="6" t="str">
        <f>IFERROR(VLOOKUP($G182,DDD!$B:$D,3,0),"-")</f>
        <v>SC</v>
      </c>
      <c r="I182" s="6" t="str">
        <f>IFERROR(VLOOKUP($H182,DDD!$I:$K,3,0),"-")</f>
        <v>Sul</v>
      </c>
      <c r="J182">
        <v>7847779</v>
      </c>
      <c r="K182">
        <v>24072672</v>
      </c>
      <c r="L182" s="14">
        <v>44653.485000000001</v>
      </c>
      <c r="M182" s="14">
        <v>44653.486539351848</v>
      </c>
      <c r="N182" t="s">
        <v>3133</v>
      </c>
      <c r="O182" t="s">
        <v>84</v>
      </c>
      <c r="P182">
        <v>17286</v>
      </c>
      <c r="Q182" t="s">
        <v>65</v>
      </c>
      <c r="R182" t="s">
        <v>136</v>
      </c>
      <c r="S182" t="s">
        <v>137</v>
      </c>
      <c r="T182" t="s">
        <v>136</v>
      </c>
      <c r="U182" t="s">
        <v>137</v>
      </c>
      <c r="X182">
        <v>49988019524</v>
      </c>
      <c r="Y182">
        <v>49988019524</v>
      </c>
      <c r="Z182" s="14">
        <v>44662.652777777781</v>
      </c>
      <c r="AA182" t="s">
        <v>87</v>
      </c>
      <c r="AB182" s="15">
        <v>1648910246440740</v>
      </c>
      <c r="AC182" t="s">
        <v>68</v>
      </c>
      <c r="AD182">
        <v>10738</v>
      </c>
      <c r="AE182" t="s">
        <v>69</v>
      </c>
      <c r="AF182" t="s">
        <v>70</v>
      </c>
      <c r="AM182" t="s">
        <v>1982</v>
      </c>
      <c r="AN182">
        <v>3582429911</v>
      </c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 t="s">
        <v>71</v>
      </c>
      <c r="BH182" s="8" t="s">
        <v>71</v>
      </c>
      <c r="BI182" s="8" t="s">
        <v>71</v>
      </c>
      <c r="BJ182" s="8" t="s">
        <v>71</v>
      </c>
      <c r="BK182" s="8" t="s">
        <v>71</v>
      </c>
      <c r="BL182" s="8" t="s">
        <v>71</v>
      </c>
      <c r="BM182" s="8" t="s">
        <v>71</v>
      </c>
      <c r="BN182" s="8" t="s">
        <v>71</v>
      </c>
      <c r="BO182" s="8" t="s">
        <v>71</v>
      </c>
      <c r="BP182" s="8" t="s">
        <v>71</v>
      </c>
      <c r="BQ182" s="8" t="s">
        <v>767</v>
      </c>
      <c r="BR182" s="8" t="s">
        <v>71</v>
      </c>
      <c r="BS182" s="9">
        <v>8683</v>
      </c>
      <c r="BT182" s="8" t="s">
        <v>100</v>
      </c>
      <c r="BU182" s="8" t="s">
        <v>724</v>
      </c>
      <c r="BV182" s="8" t="s">
        <v>71</v>
      </c>
      <c r="BW182" s="8" t="s">
        <v>768</v>
      </c>
    </row>
    <row r="183" spans="1:75" x14ac:dyDescent="0.25">
      <c r="A183" s="4">
        <f t="shared" si="21"/>
        <v>44653</v>
      </c>
      <c r="B183" s="5">
        <f t="shared" si="22"/>
        <v>0.47916666666666669</v>
      </c>
      <c r="C183" s="6">
        <f t="shared" si="23"/>
        <v>0.49027777777777781</v>
      </c>
      <c r="D183" s="7">
        <f t="shared" si="24"/>
        <v>4.7337962969322689E-3</v>
      </c>
      <c r="E183" s="6" t="str">
        <f t="shared" si="25"/>
        <v>SILVIO</v>
      </c>
      <c r="F183" s="6" t="str">
        <f t="shared" si="19"/>
        <v>sáb</v>
      </c>
      <c r="G183" s="6" t="str">
        <f t="shared" si="20"/>
        <v>14</v>
      </c>
      <c r="H183" s="6" t="str">
        <f>IFERROR(VLOOKUP($G183,DDD!$B:$D,3,0),"-")</f>
        <v>SP</v>
      </c>
      <c r="I183" s="6" t="str">
        <f>IFERROR(VLOOKUP($H183,DDD!$I:$K,3,0),"-")</f>
        <v>Sudeste</v>
      </c>
      <c r="J183">
        <v>7848555</v>
      </c>
      <c r="K183">
        <v>23694314</v>
      </c>
      <c r="L183" s="14">
        <v>44653.490567129629</v>
      </c>
      <c r="M183" s="14">
        <v>44653.495300925926</v>
      </c>
      <c r="N183" t="s">
        <v>3133</v>
      </c>
      <c r="O183" t="s">
        <v>84</v>
      </c>
      <c r="P183">
        <v>17286</v>
      </c>
      <c r="Q183" t="s">
        <v>65</v>
      </c>
      <c r="R183" t="s">
        <v>85</v>
      </c>
      <c r="S183" t="s">
        <v>86</v>
      </c>
      <c r="T183" t="s">
        <v>85</v>
      </c>
      <c r="U183" t="s">
        <v>86</v>
      </c>
      <c r="X183">
        <v>14997134150</v>
      </c>
      <c r="AA183" t="s">
        <v>179</v>
      </c>
      <c r="AB183" s="15">
        <v>1648910758463510</v>
      </c>
      <c r="AC183" t="s">
        <v>68</v>
      </c>
      <c r="AD183">
        <v>10738</v>
      </c>
      <c r="AE183" t="s">
        <v>69</v>
      </c>
      <c r="AF183" t="s">
        <v>70</v>
      </c>
      <c r="AM183" t="s">
        <v>1983</v>
      </c>
      <c r="AN183">
        <v>50616342845</v>
      </c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 t="s">
        <v>71</v>
      </c>
      <c r="BH183" s="8" t="s">
        <v>71</v>
      </c>
      <c r="BI183" s="8" t="s">
        <v>71</v>
      </c>
      <c r="BJ183" s="8" t="s">
        <v>71</v>
      </c>
      <c r="BK183" s="8" t="s">
        <v>71</v>
      </c>
      <c r="BL183" s="8" t="s">
        <v>71</v>
      </c>
      <c r="BM183" s="8" t="s">
        <v>71</v>
      </c>
      <c r="BN183" s="8" t="s">
        <v>71</v>
      </c>
      <c r="BO183" s="8" t="s">
        <v>71</v>
      </c>
      <c r="BP183" s="8" t="s">
        <v>71</v>
      </c>
      <c r="BQ183" s="8" t="s">
        <v>770</v>
      </c>
      <c r="BR183" s="8" t="s">
        <v>71</v>
      </c>
      <c r="BS183" s="8">
        <v>1488</v>
      </c>
      <c r="BT183" s="8" t="s">
        <v>100</v>
      </c>
      <c r="BU183" s="8" t="s">
        <v>704</v>
      </c>
      <c r="BV183" s="8" t="s">
        <v>71</v>
      </c>
      <c r="BW183" s="8" t="s">
        <v>184</v>
      </c>
    </row>
    <row r="184" spans="1:75" x14ac:dyDescent="0.25">
      <c r="A184" s="4">
        <f t="shared" si="21"/>
        <v>44653</v>
      </c>
      <c r="B184" s="5">
        <f t="shared" si="22"/>
        <v>0.47916666666666669</v>
      </c>
      <c r="C184" s="6">
        <f t="shared" si="23"/>
        <v>0.49791666666666662</v>
      </c>
      <c r="D184" s="7">
        <f t="shared" si="24"/>
        <v>1.8518518481869251E-4</v>
      </c>
      <c r="E184" s="6" t="str">
        <f t="shared" si="25"/>
        <v>SILVIO</v>
      </c>
      <c r="F184" s="6" t="str">
        <f t="shared" ref="F184:F241" si="26">TEXT(L184,"ddd")</f>
        <v>sáb</v>
      </c>
      <c r="G184" s="6" t="str">
        <f t="shared" si="20"/>
        <v>11</v>
      </c>
      <c r="H184" s="6" t="str">
        <f>IFERROR(VLOOKUP($G184,DDD!$B:$D,3,0),"-")</f>
        <v>SP</v>
      </c>
      <c r="I184" s="6" t="str">
        <f>IFERROR(VLOOKUP($H184,DDD!$I:$K,3,0),"-")</f>
        <v>Sudeste</v>
      </c>
      <c r="J184">
        <v>7849685</v>
      </c>
      <c r="K184">
        <v>23637932</v>
      </c>
      <c r="L184" s="14">
        <v>44653.498252314814</v>
      </c>
      <c r="M184" s="14">
        <v>44653.498437499999</v>
      </c>
      <c r="N184" t="s">
        <v>3133</v>
      </c>
      <c r="O184" t="s">
        <v>84</v>
      </c>
      <c r="P184">
        <v>17286</v>
      </c>
      <c r="Q184" t="s">
        <v>65</v>
      </c>
      <c r="R184" t="s">
        <v>85</v>
      </c>
      <c r="S184" t="s">
        <v>86</v>
      </c>
      <c r="T184" t="s">
        <v>85</v>
      </c>
      <c r="U184" t="s">
        <v>86</v>
      </c>
      <c r="X184">
        <v>11940138867</v>
      </c>
      <c r="AA184" t="s">
        <v>108</v>
      </c>
      <c r="AC184" t="s">
        <v>202</v>
      </c>
      <c r="AD184">
        <v>10738</v>
      </c>
      <c r="AE184" t="s">
        <v>69</v>
      </c>
      <c r="AF184" t="s">
        <v>70</v>
      </c>
      <c r="AM184" t="s">
        <v>1984</v>
      </c>
      <c r="AN184">
        <v>40414307801</v>
      </c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 t="s">
        <v>71</v>
      </c>
      <c r="BH184" s="8" t="s">
        <v>71</v>
      </c>
      <c r="BI184" s="8" t="s">
        <v>71</v>
      </c>
      <c r="BJ184" s="8" t="s">
        <v>71</v>
      </c>
      <c r="BK184" s="8" t="s">
        <v>71</v>
      </c>
      <c r="BL184" s="8" t="s">
        <v>71</v>
      </c>
      <c r="BM184" s="8" t="s">
        <v>71</v>
      </c>
      <c r="BN184" s="8" t="s">
        <v>71</v>
      </c>
      <c r="BO184" s="8" t="s">
        <v>71</v>
      </c>
      <c r="BP184" s="8" t="s">
        <v>71</v>
      </c>
      <c r="BQ184" s="8" t="s">
        <v>772</v>
      </c>
      <c r="BR184" s="8" t="s">
        <v>71</v>
      </c>
      <c r="BS184" s="9">
        <v>14336</v>
      </c>
      <c r="BT184" s="8" t="s">
        <v>72</v>
      </c>
      <c r="BU184" s="8" t="s">
        <v>773</v>
      </c>
      <c r="BV184" s="8" t="s">
        <v>71</v>
      </c>
      <c r="BW184" s="8" t="s">
        <v>774</v>
      </c>
    </row>
    <row r="185" spans="1:75" x14ac:dyDescent="0.25">
      <c r="A185" s="4">
        <f t="shared" si="21"/>
        <v>44653</v>
      </c>
      <c r="B185" s="5">
        <f t="shared" si="22"/>
        <v>0.5</v>
      </c>
      <c r="C185" s="6">
        <f t="shared" si="23"/>
        <v>0.51597222222222217</v>
      </c>
      <c r="D185" s="7">
        <f t="shared" si="24"/>
        <v>2.0833333110203966E-4</v>
      </c>
      <c r="E185" s="6" t="str">
        <f t="shared" si="25"/>
        <v>BIANCA</v>
      </c>
      <c r="F185" s="6" t="str">
        <f t="shared" si="26"/>
        <v>sáb</v>
      </c>
      <c r="G185" s="6" t="str">
        <f t="shared" si="20"/>
        <v>13</v>
      </c>
      <c r="H185" s="6" t="str">
        <f>IFERROR(VLOOKUP($G185,DDD!$B:$D,3,0),"-")</f>
        <v>SP</v>
      </c>
      <c r="I185" s="6" t="str">
        <f>IFERROR(VLOOKUP($H185,DDD!$I:$K,3,0),"-")</f>
        <v>Sudeste</v>
      </c>
      <c r="J185">
        <v>7853312</v>
      </c>
      <c r="K185">
        <v>25386656</v>
      </c>
      <c r="L185" s="14">
        <v>44653.516504629632</v>
      </c>
      <c r="M185" s="14">
        <v>44653.516712962963</v>
      </c>
      <c r="N185" t="s">
        <v>3133</v>
      </c>
      <c r="O185" t="s">
        <v>78</v>
      </c>
      <c r="P185">
        <v>17283</v>
      </c>
      <c r="Q185" t="s">
        <v>65</v>
      </c>
      <c r="R185" t="s">
        <v>136</v>
      </c>
      <c r="S185" t="s">
        <v>674</v>
      </c>
      <c r="T185" t="s">
        <v>136</v>
      </c>
      <c r="U185" t="s">
        <v>674</v>
      </c>
      <c r="X185">
        <v>13991314480</v>
      </c>
      <c r="Y185">
        <v>13991314480</v>
      </c>
      <c r="Z185" s="14">
        <v>44653.536805555559</v>
      </c>
      <c r="AA185" t="s">
        <v>520</v>
      </c>
      <c r="AB185" s="15">
        <v>1648912999549150</v>
      </c>
      <c r="AC185" t="s">
        <v>68</v>
      </c>
      <c r="AD185">
        <v>10738</v>
      </c>
      <c r="AE185" t="s">
        <v>69</v>
      </c>
      <c r="AF185" t="s">
        <v>70</v>
      </c>
      <c r="AM185" t="s">
        <v>1985</v>
      </c>
      <c r="AN185">
        <v>53894590831</v>
      </c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 t="s">
        <v>71</v>
      </c>
      <c r="BH185" s="8" t="s">
        <v>71</v>
      </c>
      <c r="BI185" s="8" t="s">
        <v>71</v>
      </c>
      <c r="BJ185" s="8" t="s">
        <v>71</v>
      </c>
      <c r="BK185" s="8" t="s">
        <v>71</v>
      </c>
      <c r="BL185" s="8" t="s">
        <v>71</v>
      </c>
      <c r="BM185" s="8" t="s">
        <v>71</v>
      </c>
      <c r="BN185" s="8" t="s">
        <v>71</v>
      </c>
      <c r="BO185" s="8" t="s">
        <v>71</v>
      </c>
      <c r="BP185" s="8" t="s">
        <v>71</v>
      </c>
      <c r="BQ185" s="8" t="s">
        <v>776</v>
      </c>
      <c r="BR185" s="8" t="s">
        <v>71</v>
      </c>
      <c r="BS185" s="9">
        <v>13988</v>
      </c>
      <c r="BT185" s="8" t="s">
        <v>72</v>
      </c>
      <c r="BU185" s="8" t="s">
        <v>777</v>
      </c>
      <c r="BV185" s="8" t="s">
        <v>71</v>
      </c>
      <c r="BW185" s="8" t="s">
        <v>778</v>
      </c>
    </row>
    <row r="186" spans="1:75" x14ac:dyDescent="0.25">
      <c r="A186" s="4">
        <f t="shared" si="21"/>
        <v>44653</v>
      </c>
      <c r="B186" s="5">
        <f t="shared" si="22"/>
        <v>0.5</v>
      </c>
      <c r="C186" s="6">
        <f t="shared" si="23"/>
        <v>0.51666666666666672</v>
      </c>
      <c r="D186" s="7">
        <f t="shared" si="24"/>
        <v>6.7129629314877093E-4</v>
      </c>
      <c r="E186" s="6" t="str">
        <f t="shared" si="25"/>
        <v>BIANCA</v>
      </c>
      <c r="F186" s="6" t="str">
        <f t="shared" si="26"/>
        <v>sáb</v>
      </c>
      <c r="G186" s="6" t="str">
        <f t="shared" si="20"/>
        <v>11</v>
      </c>
      <c r="H186" s="6" t="str">
        <f>IFERROR(VLOOKUP($G186,DDD!$B:$D,3,0),"-")</f>
        <v>SP</v>
      </c>
      <c r="I186" s="6" t="str">
        <f>IFERROR(VLOOKUP($H186,DDD!$I:$K,3,0),"-")</f>
        <v>Sudeste</v>
      </c>
      <c r="J186">
        <v>7853408</v>
      </c>
      <c r="K186">
        <v>24072812</v>
      </c>
      <c r="L186" s="14">
        <v>44653.517025462963</v>
      </c>
      <c r="M186" s="14">
        <v>44653.517696759256</v>
      </c>
      <c r="N186" t="s">
        <v>3133</v>
      </c>
      <c r="O186" t="s">
        <v>78</v>
      </c>
      <c r="P186">
        <v>17283</v>
      </c>
      <c r="Q186" t="s">
        <v>65</v>
      </c>
      <c r="R186" t="s">
        <v>136</v>
      </c>
      <c r="S186" t="s">
        <v>137</v>
      </c>
      <c r="T186" t="s">
        <v>136</v>
      </c>
      <c r="U186" t="s">
        <v>137</v>
      </c>
      <c r="X186">
        <v>11992925864</v>
      </c>
      <c r="Y186">
        <v>11992925864</v>
      </c>
      <c r="Z186" s="14">
        <v>44653.537499999999</v>
      </c>
      <c r="AA186" t="s">
        <v>87</v>
      </c>
      <c r="AB186" s="15">
        <v>1648913053552590</v>
      </c>
      <c r="AC186" t="s">
        <v>68</v>
      </c>
      <c r="AD186">
        <v>10738</v>
      </c>
      <c r="AE186" t="s">
        <v>69</v>
      </c>
      <c r="AF186" t="s">
        <v>70</v>
      </c>
      <c r="AM186" t="s">
        <v>1986</v>
      </c>
      <c r="AN186">
        <v>36845847894</v>
      </c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 t="s">
        <v>71</v>
      </c>
      <c r="BH186" s="8" t="s">
        <v>71</v>
      </c>
      <c r="BI186" s="8" t="s">
        <v>71</v>
      </c>
      <c r="BJ186" s="8" t="s">
        <v>71</v>
      </c>
      <c r="BK186" s="8" t="s">
        <v>71</v>
      </c>
      <c r="BL186" s="8" t="s">
        <v>71</v>
      </c>
      <c r="BM186" s="8" t="s">
        <v>71</v>
      </c>
      <c r="BN186" s="8" t="s">
        <v>71</v>
      </c>
      <c r="BO186" s="8" t="s">
        <v>71</v>
      </c>
      <c r="BP186" s="8" t="s">
        <v>71</v>
      </c>
      <c r="BQ186" s="8" t="s">
        <v>780</v>
      </c>
      <c r="BR186" s="8" t="s">
        <v>71</v>
      </c>
      <c r="BS186" s="8">
        <v>12176</v>
      </c>
      <c r="BT186" s="8" t="s">
        <v>72</v>
      </c>
      <c r="BU186" s="8" t="s">
        <v>781</v>
      </c>
      <c r="BV186" s="8" t="s">
        <v>71</v>
      </c>
      <c r="BW186" s="8" t="s">
        <v>782</v>
      </c>
    </row>
    <row r="187" spans="1:75" x14ac:dyDescent="0.25">
      <c r="A187" s="4">
        <f t="shared" si="21"/>
        <v>44653</v>
      </c>
      <c r="B187" s="5">
        <f t="shared" si="22"/>
        <v>0.5</v>
      </c>
      <c r="C187" s="6">
        <f t="shared" si="23"/>
        <v>0.51597222222222217</v>
      </c>
      <c r="D187" s="7">
        <f t="shared" si="24"/>
        <v>3.379629626579117E-3</v>
      </c>
      <c r="E187" s="6" t="str">
        <f t="shared" si="25"/>
        <v>SILVIO</v>
      </c>
      <c r="F187" s="6" t="str">
        <f t="shared" si="26"/>
        <v>sáb</v>
      </c>
      <c r="G187" s="6" t="str">
        <f t="shared" si="20"/>
        <v>12</v>
      </c>
      <c r="H187" s="6" t="str">
        <f>IFERROR(VLOOKUP($G187,DDD!$B:$D,3,0),"-")</f>
        <v>SP</v>
      </c>
      <c r="I187" s="6" t="str">
        <f>IFERROR(VLOOKUP($H187,DDD!$I:$K,3,0),"-")</f>
        <v>Sudeste</v>
      </c>
      <c r="J187">
        <v>7853265</v>
      </c>
      <c r="K187">
        <v>23434451</v>
      </c>
      <c r="L187" s="14">
        <v>44653.51630787037</v>
      </c>
      <c r="M187" s="14">
        <v>44653.519687499997</v>
      </c>
      <c r="N187" t="s">
        <v>3133</v>
      </c>
      <c r="O187" t="s">
        <v>84</v>
      </c>
      <c r="P187">
        <v>17286</v>
      </c>
      <c r="Q187" t="s">
        <v>65</v>
      </c>
      <c r="R187" t="s">
        <v>85</v>
      </c>
      <c r="S187" t="s">
        <v>86</v>
      </c>
      <c r="T187" t="s">
        <v>85</v>
      </c>
      <c r="U187" t="s">
        <v>86</v>
      </c>
      <c r="X187">
        <v>12981440916</v>
      </c>
      <c r="AA187" t="s">
        <v>416</v>
      </c>
      <c r="AB187" s="15">
        <v>1648912996548960</v>
      </c>
      <c r="AC187" t="s">
        <v>68</v>
      </c>
      <c r="AD187">
        <v>10738</v>
      </c>
      <c r="AE187" t="s">
        <v>69</v>
      </c>
      <c r="AF187" t="s">
        <v>70</v>
      </c>
      <c r="AM187" t="s">
        <v>665</v>
      </c>
      <c r="AN187">
        <v>49352799828</v>
      </c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 t="s">
        <v>71</v>
      </c>
      <c r="BH187" s="8" t="s">
        <v>71</v>
      </c>
      <c r="BI187" s="8" t="s">
        <v>71</v>
      </c>
      <c r="BJ187" s="8" t="s">
        <v>71</v>
      </c>
      <c r="BK187" s="8" t="s">
        <v>71</v>
      </c>
      <c r="BL187" s="8" t="s">
        <v>71</v>
      </c>
      <c r="BM187" s="8" t="s">
        <v>71</v>
      </c>
      <c r="BN187" s="8" t="s">
        <v>71</v>
      </c>
      <c r="BO187" s="8" t="s">
        <v>71</v>
      </c>
      <c r="BP187" s="8" t="s">
        <v>71</v>
      </c>
      <c r="BQ187" s="8" t="s">
        <v>784</v>
      </c>
      <c r="BR187" s="8" t="s">
        <v>71</v>
      </c>
      <c r="BS187" s="9">
        <v>1452</v>
      </c>
      <c r="BT187" s="8" t="s">
        <v>79</v>
      </c>
      <c r="BU187" s="8" t="s">
        <v>785</v>
      </c>
      <c r="BV187" s="8" t="s">
        <v>71</v>
      </c>
      <c r="BW187" s="8"/>
    </row>
    <row r="188" spans="1:75" x14ac:dyDescent="0.25">
      <c r="A188" s="4">
        <f t="shared" si="21"/>
        <v>44653</v>
      </c>
      <c r="B188" s="5">
        <f t="shared" si="22"/>
        <v>0.52083333333333337</v>
      </c>
      <c r="C188" s="6">
        <f t="shared" si="23"/>
        <v>0.52708333333333335</v>
      </c>
      <c r="D188" s="7">
        <f t="shared" si="24"/>
        <v>3.3912037033587694E-3</v>
      </c>
      <c r="E188" s="6" t="str">
        <f t="shared" si="25"/>
        <v>SILVIO</v>
      </c>
      <c r="F188" s="6" t="str">
        <f t="shared" si="26"/>
        <v>sáb</v>
      </c>
      <c r="G188" s="6" t="str">
        <f t="shared" si="20"/>
        <v>51</v>
      </c>
      <c r="H188" s="6" t="str">
        <f>IFERROR(VLOOKUP($G188,DDD!$B:$D,3,0),"-")</f>
        <v>RS</v>
      </c>
      <c r="I188" s="6" t="str">
        <f>IFERROR(VLOOKUP($H188,DDD!$I:$K,3,0),"-")</f>
        <v>Sul</v>
      </c>
      <c r="J188">
        <v>7855470</v>
      </c>
      <c r="K188">
        <v>24228090</v>
      </c>
      <c r="L188" s="14">
        <v>44653.527118055557</v>
      </c>
      <c r="M188" s="14">
        <v>44653.530509259261</v>
      </c>
      <c r="N188" t="s">
        <v>3133</v>
      </c>
      <c r="O188" t="s">
        <v>84</v>
      </c>
      <c r="P188">
        <v>17286</v>
      </c>
      <c r="Q188" t="s">
        <v>65</v>
      </c>
      <c r="R188" t="s">
        <v>85</v>
      </c>
      <c r="S188" t="s">
        <v>86</v>
      </c>
      <c r="T188" t="s">
        <v>85</v>
      </c>
      <c r="U188" t="s">
        <v>86</v>
      </c>
      <c r="X188">
        <v>51990183543</v>
      </c>
      <c r="AA188" t="s">
        <v>194</v>
      </c>
      <c r="AB188" s="15">
        <v>1648913918613290</v>
      </c>
      <c r="AC188" t="s">
        <v>68</v>
      </c>
      <c r="AD188">
        <v>10738</v>
      </c>
      <c r="AE188" t="s">
        <v>69</v>
      </c>
      <c r="AF188" t="s">
        <v>70</v>
      </c>
      <c r="AM188" t="s">
        <v>1987</v>
      </c>
      <c r="AN188">
        <v>2074547013</v>
      </c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 t="s">
        <v>71</v>
      </c>
      <c r="BH188" s="8" t="s">
        <v>71</v>
      </c>
      <c r="BI188" s="8" t="s">
        <v>71</v>
      </c>
      <c r="BJ188" s="8" t="s">
        <v>71</v>
      </c>
      <c r="BK188" s="8" t="s">
        <v>71</v>
      </c>
      <c r="BL188" s="8" t="s">
        <v>71</v>
      </c>
      <c r="BM188" s="8" t="s">
        <v>71</v>
      </c>
      <c r="BN188" s="8" t="s">
        <v>71</v>
      </c>
      <c r="BO188" s="8" t="s">
        <v>71</v>
      </c>
      <c r="BP188" s="8" t="s">
        <v>71</v>
      </c>
      <c r="BQ188" s="8" t="s">
        <v>787</v>
      </c>
      <c r="BR188" s="8" t="s">
        <v>71</v>
      </c>
      <c r="BS188" s="8">
        <v>14336</v>
      </c>
      <c r="BT188" s="8" t="s">
        <v>72</v>
      </c>
      <c r="BU188" s="8" t="s">
        <v>773</v>
      </c>
      <c r="BV188" s="8" t="s">
        <v>71</v>
      </c>
      <c r="BW188" s="8" t="s">
        <v>788</v>
      </c>
    </row>
    <row r="189" spans="1:75" x14ac:dyDescent="0.25">
      <c r="A189" s="4">
        <f t="shared" si="21"/>
        <v>44653</v>
      </c>
      <c r="B189" s="5">
        <f t="shared" si="22"/>
        <v>0.52083333333333337</v>
      </c>
      <c r="C189" s="6">
        <f t="shared" si="23"/>
        <v>0.53263888888888888</v>
      </c>
      <c r="D189" s="7">
        <f t="shared" si="24"/>
        <v>3.3564814657438546E-4</v>
      </c>
      <c r="E189" s="6" t="str">
        <f t="shared" si="25"/>
        <v>BIANCA</v>
      </c>
      <c r="F189" s="6" t="str">
        <f t="shared" si="26"/>
        <v>sáb</v>
      </c>
      <c r="G189" s="6" t="str">
        <f t="shared" si="20"/>
        <v>16</v>
      </c>
      <c r="H189" s="6" t="str">
        <f>IFERROR(VLOOKUP($G189,DDD!$B:$D,3,0),"-")</f>
        <v>SP</v>
      </c>
      <c r="I189" s="6" t="str">
        <f>IFERROR(VLOOKUP($H189,DDD!$I:$K,3,0),"-")</f>
        <v>Sudeste</v>
      </c>
      <c r="J189">
        <v>7856613</v>
      </c>
      <c r="K189">
        <v>22939111</v>
      </c>
      <c r="L189" s="14">
        <v>44653.532673611109</v>
      </c>
      <c r="M189" s="14">
        <v>44653.533009259256</v>
      </c>
      <c r="N189" t="s">
        <v>3133</v>
      </c>
      <c r="O189" t="s">
        <v>78</v>
      </c>
      <c r="P189">
        <v>17283</v>
      </c>
      <c r="Q189" t="s">
        <v>65</v>
      </c>
      <c r="R189" t="s">
        <v>136</v>
      </c>
      <c r="S189" t="s">
        <v>273</v>
      </c>
      <c r="T189" t="s">
        <v>136</v>
      </c>
      <c r="U189" t="s">
        <v>273</v>
      </c>
      <c r="X189">
        <v>16991377327</v>
      </c>
      <c r="Y189">
        <v>16991377327</v>
      </c>
      <c r="Z189" s="14">
        <v>44655.375</v>
      </c>
      <c r="AA189" t="s">
        <v>1877</v>
      </c>
      <c r="AB189" s="15">
        <v>1648914402642540</v>
      </c>
      <c r="AC189" t="s">
        <v>68</v>
      </c>
      <c r="AD189">
        <v>10738</v>
      </c>
      <c r="AE189" t="s">
        <v>69</v>
      </c>
      <c r="AF189" t="s">
        <v>70</v>
      </c>
      <c r="AM189" t="s">
        <v>1988</v>
      </c>
      <c r="AN189">
        <v>39741456808</v>
      </c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 t="s">
        <v>71</v>
      </c>
      <c r="BH189" s="8" t="s">
        <v>71</v>
      </c>
      <c r="BI189" s="8" t="s">
        <v>71</v>
      </c>
      <c r="BJ189" s="8" t="s">
        <v>71</v>
      </c>
      <c r="BK189" s="8" t="s">
        <v>71</v>
      </c>
      <c r="BL189" s="8" t="s">
        <v>71</v>
      </c>
      <c r="BM189" s="8" t="s">
        <v>71</v>
      </c>
      <c r="BN189" s="8" t="s">
        <v>71</v>
      </c>
      <c r="BO189" s="8" t="s">
        <v>71</v>
      </c>
      <c r="BP189" s="8" t="s">
        <v>71</v>
      </c>
      <c r="BQ189" s="8" t="s">
        <v>790</v>
      </c>
      <c r="BR189" s="8" t="s">
        <v>71</v>
      </c>
      <c r="BS189" s="8">
        <v>9594</v>
      </c>
      <c r="BT189" s="8" t="s">
        <v>90</v>
      </c>
      <c r="BU189" s="8" t="s">
        <v>791</v>
      </c>
      <c r="BV189" s="8" t="s">
        <v>71</v>
      </c>
      <c r="BW189" s="8" t="s">
        <v>761</v>
      </c>
    </row>
    <row r="190" spans="1:75" x14ac:dyDescent="0.25">
      <c r="A190" s="4">
        <f t="shared" si="21"/>
        <v>44653</v>
      </c>
      <c r="B190" s="5">
        <f t="shared" si="22"/>
        <v>0.52083333333333337</v>
      </c>
      <c r="C190" s="6">
        <f t="shared" si="23"/>
        <v>0.53263888888888888</v>
      </c>
      <c r="D190" s="7">
        <f t="shared" si="24"/>
        <v>3.9351851592073217E-4</v>
      </c>
      <c r="E190" s="6" t="str">
        <f t="shared" si="25"/>
        <v>ANA</v>
      </c>
      <c r="F190" s="6" t="str">
        <f t="shared" si="26"/>
        <v>sáb</v>
      </c>
      <c r="G190" s="6" t="str">
        <f t="shared" si="20"/>
        <v>48</v>
      </c>
      <c r="H190" s="6" t="str">
        <f>IFERROR(VLOOKUP($G190,DDD!$B:$D,3,0),"-")</f>
        <v>SC</v>
      </c>
      <c r="I190" s="6" t="str">
        <f>IFERROR(VLOOKUP($H190,DDD!$I:$K,3,0),"-")</f>
        <v>Sul</v>
      </c>
      <c r="J190">
        <v>7856652</v>
      </c>
      <c r="K190">
        <v>24165768</v>
      </c>
      <c r="L190" s="14">
        <v>44653.532847222225</v>
      </c>
      <c r="M190" s="14">
        <v>44653.53324074074</v>
      </c>
      <c r="N190" t="s">
        <v>3133</v>
      </c>
      <c r="O190" t="s">
        <v>64</v>
      </c>
      <c r="P190">
        <v>17281</v>
      </c>
      <c r="Q190" t="s">
        <v>65</v>
      </c>
      <c r="R190" t="s">
        <v>85</v>
      </c>
      <c r="S190" t="s">
        <v>86</v>
      </c>
      <c r="T190" t="s">
        <v>85</v>
      </c>
      <c r="U190" t="s">
        <v>86</v>
      </c>
      <c r="X190">
        <v>48999006263</v>
      </c>
      <c r="AA190" t="s">
        <v>142</v>
      </c>
      <c r="AC190" t="s">
        <v>202</v>
      </c>
      <c r="AD190">
        <v>10738</v>
      </c>
      <c r="AE190" t="s">
        <v>69</v>
      </c>
      <c r="AF190" t="s">
        <v>70</v>
      </c>
      <c r="AM190" t="s">
        <v>1949</v>
      </c>
      <c r="AN190">
        <v>69524408015</v>
      </c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 t="s">
        <v>71</v>
      </c>
      <c r="BH190" s="8" t="s">
        <v>71</v>
      </c>
      <c r="BI190" s="8" t="s">
        <v>71</v>
      </c>
      <c r="BJ190" s="8" t="s">
        <v>71</v>
      </c>
      <c r="BK190" s="8" t="s">
        <v>71</v>
      </c>
      <c r="BL190" s="8" t="s">
        <v>71</v>
      </c>
      <c r="BM190" s="8" t="s">
        <v>71</v>
      </c>
      <c r="BN190" s="8" t="s">
        <v>71</v>
      </c>
      <c r="BO190" s="8" t="s">
        <v>71</v>
      </c>
      <c r="BP190" s="8" t="s">
        <v>71</v>
      </c>
      <c r="BQ190" s="8" t="s">
        <v>793</v>
      </c>
      <c r="BR190" s="8" t="s">
        <v>71</v>
      </c>
      <c r="BS190" s="9">
        <v>1112</v>
      </c>
      <c r="BT190" s="8" t="s">
        <v>82</v>
      </c>
      <c r="BU190" s="8" t="s">
        <v>794</v>
      </c>
      <c r="BV190" s="8" t="s">
        <v>71</v>
      </c>
      <c r="BW190" s="8" t="s">
        <v>795</v>
      </c>
    </row>
    <row r="191" spans="1:75" x14ac:dyDescent="0.25">
      <c r="A191" s="4">
        <f t="shared" si="21"/>
        <v>44653</v>
      </c>
      <c r="B191" s="5">
        <f t="shared" si="22"/>
        <v>0.52083333333333337</v>
      </c>
      <c r="C191" s="6">
        <f t="shared" si="23"/>
        <v>0.53402777777777777</v>
      </c>
      <c r="D191" s="7">
        <f t="shared" si="24"/>
        <v>9.7222221666015685E-4</v>
      </c>
      <c r="E191" s="6" t="str">
        <f t="shared" si="25"/>
        <v>BIANCA</v>
      </c>
      <c r="F191" s="6" t="str">
        <f t="shared" si="26"/>
        <v>sáb</v>
      </c>
      <c r="G191" s="6" t="str">
        <f t="shared" si="20"/>
        <v>15</v>
      </c>
      <c r="H191" s="6" t="str">
        <f>IFERROR(VLOOKUP($G191,DDD!$B:$D,3,0),"-")</f>
        <v>SP</v>
      </c>
      <c r="I191" s="6" t="str">
        <f>IFERROR(VLOOKUP($H191,DDD!$I:$K,3,0),"-")</f>
        <v>Sudeste</v>
      </c>
      <c r="J191">
        <v>7856927</v>
      </c>
      <c r="K191">
        <v>21518059</v>
      </c>
      <c r="L191" s="14">
        <v>44653.534062500003</v>
      </c>
      <c r="M191" s="14">
        <v>44653.535034722219</v>
      </c>
      <c r="N191" t="s">
        <v>3133</v>
      </c>
      <c r="O191" t="s">
        <v>78</v>
      </c>
      <c r="P191">
        <v>17283</v>
      </c>
      <c r="Q191" t="s">
        <v>65</v>
      </c>
      <c r="R191" t="s">
        <v>85</v>
      </c>
      <c r="S191" t="s">
        <v>86</v>
      </c>
      <c r="T191" t="s">
        <v>85</v>
      </c>
      <c r="U191" t="s">
        <v>86</v>
      </c>
      <c r="X191">
        <v>15996551168</v>
      </c>
      <c r="AA191" t="s">
        <v>960</v>
      </c>
      <c r="AB191" s="15">
        <v>1648914518650570</v>
      </c>
      <c r="AC191" t="s">
        <v>68</v>
      </c>
      <c r="AD191">
        <v>10738</v>
      </c>
      <c r="AE191" t="s">
        <v>69</v>
      </c>
      <c r="AF191" t="s">
        <v>70</v>
      </c>
      <c r="AM191" t="s">
        <v>1989</v>
      </c>
      <c r="AN191">
        <v>45143263808</v>
      </c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 t="s">
        <v>71</v>
      </c>
      <c r="BH191" s="8" t="s">
        <v>71</v>
      </c>
      <c r="BI191" s="8" t="s">
        <v>71</v>
      </c>
      <c r="BJ191" s="8" t="s">
        <v>71</v>
      </c>
      <c r="BK191" s="8" t="s">
        <v>71</v>
      </c>
      <c r="BL191" s="8" t="s">
        <v>71</v>
      </c>
      <c r="BM191" s="8" t="s">
        <v>71</v>
      </c>
      <c r="BN191" s="8" t="s">
        <v>71</v>
      </c>
      <c r="BO191" s="8" t="s">
        <v>71</v>
      </c>
      <c r="BP191" s="8" t="s">
        <v>71</v>
      </c>
      <c r="BQ191" s="8" t="s">
        <v>797</v>
      </c>
      <c r="BR191" s="8" t="s">
        <v>71</v>
      </c>
      <c r="BS191" s="8">
        <v>1272</v>
      </c>
      <c r="BT191" s="8" t="s">
        <v>82</v>
      </c>
      <c r="BU191" s="8" t="s">
        <v>798</v>
      </c>
      <c r="BV191" s="8" t="s">
        <v>71</v>
      </c>
      <c r="BW191" s="8" t="s">
        <v>799</v>
      </c>
    </row>
    <row r="192" spans="1:75" x14ac:dyDescent="0.25">
      <c r="A192" s="4">
        <f t="shared" si="21"/>
        <v>44653</v>
      </c>
      <c r="B192" s="5">
        <f t="shared" si="22"/>
        <v>0.52083333333333337</v>
      </c>
      <c r="C192" s="6">
        <f t="shared" si="23"/>
        <v>0.53194444444444444</v>
      </c>
      <c r="D192" s="7">
        <f t="shared" si="24"/>
        <v>3.4606481494847685E-3</v>
      </c>
      <c r="E192" s="6" t="str">
        <f t="shared" si="25"/>
        <v>SILVIO</v>
      </c>
      <c r="F192" s="6" t="str">
        <f t="shared" si="26"/>
        <v>sáb</v>
      </c>
      <c r="G192" s="6" t="str">
        <f t="shared" ref="G192:G255" si="27">TRIM(LEFT($X192,2))</f>
        <v>51</v>
      </c>
      <c r="H192" s="6" t="str">
        <f>IFERROR(VLOOKUP($G192,DDD!$B:$D,3,0),"-")</f>
        <v>RS</v>
      </c>
      <c r="I192" s="6" t="str">
        <f>IFERROR(VLOOKUP($H192,DDD!$I:$K,3,0),"-")</f>
        <v>Sul</v>
      </c>
      <c r="J192">
        <v>7856548</v>
      </c>
      <c r="K192">
        <v>25386767</v>
      </c>
      <c r="L192" s="14">
        <v>44653.532372685186</v>
      </c>
      <c r="M192" s="14">
        <v>44653.535833333335</v>
      </c>
      <c r="N192" t="s">
        <v>3133</v>
      </c>
      <c r="O192" t="s">
        <v>84</v>
      </c>
      <c r="P192">
        <v>17286</v>
      </c>
      <c r="Q192" t="s">
        <v>65</v>
      </c>
      <c r="R192" t="s">
        <v>85</v>
      </c>
      <c r="S192" t="s">
        <v>86</v>
      </c>
      <c r="T192" t="s">
        <v>85</v>
      </c>
      <c r="U192" t="s">
        <v>86</v>
      </c>
      <c r="X192">
        <v>51993919634</v>
      </c>
      <c r="AA192" t="s">
        <v>520</v>
      </c>
      <c r="AB192" s="15">
        <v>1648914382641180</v>
      </c>
      <c r="AC192" t="s">
        <v>68</v>
      </c>
      <c r="AD192">
        <v>10738</v>
      </c>
      <c r="AE192" t="s">
        <v>69</v>
      </c>
      <c r="AF192" t="s">
        <v>70</v>
      </c>
      <c r="AM192" t="s">
        <v>1990</v>
      </c>
      <c r="AN192">
        <v>60153406062</v>
      </c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 t="s">
        <v>71</v>
      </c>
      <c r="BH192" s="8" t="s">
        <v>71</v>
      </c>
      <c r="BI192" s="8" t="s">
        <v>71</v>
      </c>
      <c r="BJ192" s="8" t="s">
        <v>71</v>
      </c>
      <c r="BK192" s="8" t="s">
        <v>71</v>
      </c>
      <c r="BL192" s="8" t="s">
        <v>71</v>
      </c>
      <c r="BM192" s="8" t="s">
        <v>71</v>
      </c>
      <c r="BN192" s="8" t="s">
        <v>71</v>
      </c>
      <c r="BO192" s="8" t="s">
        <v>71</v>
      </c>
      <c r="BP192" s="8" t="s">
        <v>71</v>
      </c>
      <c r="BQ192" s="8" t="s">
        <v>801</v>
      </c>
      <c r="BR192" s="8" t="s">
        <v>71</v>
      </c>
      <c r="BS192" s="9">
        <v>13861</v>
      </c>
      <c r="BT192" s="8" t="s">
        <v>187</v>
      </c>
      <c r="BU192" s="8" t="s">
        <v>426</v>
      </c>
      <c r="BV192" s="8" t="s">
        <v>71</v>
      </c>
      <c r="BW192" s="8" t="s">
        <v>802</v>
      </c>
    </row>
    <row r="193" spans="1:75" x14ac:dyDescent="0.25">
      <c r="A193" s="4">
        <f t="shared" si="21"/>
        <v>44653</v>
      </c>
      <c r="B193" s="5">
        <f t="shared" si="22"/>
        <v>0.52083333333333337</v>
      </c>
      <c r="C193" s="6">
        <f t="shared" si="23"/>
        <v>0.53611111111111109</v>
      </c>
      <c r="D193" s="7">
        <f t="shared" si="24"/>
        <v>4.9768518510973081E-4</v>
      </c>
      <c r="E193" s="6" t="str">
        <f t="shared" si="25"/>
        <v>BIANCA</v>
      </c>
      <c r="F193" s="6" t="str">
        <f t="shared" si="26"/>
        <v>sáb</v>
      </c>
      <c r="G193" s="6" t="str">
        <f t="shared" si="27"/>
        <v>48</v>
      </c>
      <c r="H193" s="6" t="str">
        <f>IFERROR(VLOOKUP($G193,DDD!$B:$D,3,0),"-")</f>
        <v>SC</v>
      </c>
      <c r="I193" s="6" t="str">
        <f>IFERROR(VLOOKUP($H193,DDD!$I:$K,3,0),"-")</f>
        <v>Sul</v>
      </c>
      <c r="J193">
        <v>7857401</v>
      </c>
      <c r="K193">
        <v>23618610</v>
      </c>
      <c r="L193" s="14">
        <v>44653.536215277774</v>
      </c>
      <c r="M193" s="14">
        <v>44653.536712962959</v>
      </c>
      <c r="N193" t="s">
        <v>3133</v>
      </c>
      <c r="O193" t="s">
        <v>78</v>
      </c>
      <c r="P193">
        <v>17283</v>
      </c>
      <c r="Q193" t="s">
        <v>65</v>
      </c>
      <c r="R193" t="s">
        <v>136</v>
      </c>
      <c r="S193" t="s">
        <v>273</v>
      </c>
      <c r="T193" t="s">
        <v>136</v>
      </c>
      <c r="U193" t="s">
        <v>273</v>
      </c>
      <c r="X193">
        <v>48988250887</v>
      </c>
      <c r="Y193">
        <v>48988250887</v>
      </c>
      <c r="Z193" s="14">
        <v>44655.458333333336</v>
      </c>
      <c r="AA193" t="s">
        <v>449</v>
      </c>
      <c r="AB193" s="15">
        <v>1648914701663640</v>
      </c>
      <c r="AC193" t="s">
        <v>68</v>
      </c>
      <c r="AD193">
        <v>10738</v>
      </c>
      <c r="AE193" t="s">
        <v>69</v>
      </c>
      <c r="AF193" t="s">
        <v>70</v>
      </c>
      <c r="AM193" t="s">
        <v>1991</v>
      </c>
      <c r="AN193">
        <v>4726404962</v>
      </c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 t="s">
        <v>71</v>
      </c>
      <c r="BH193" s="8" t="s">
        <v>71</v>
      </c>
      <c r="BI193" s="8" t="s">
        <v>71</v>
      </c>
      <c r="BJ193" s="8" t="s">
        <v>71</v>
      </c>
      <c r="BK193" s="8" t="s">
        <v>71</v>
      </c>
      <c r="BL193" s="8" t="s">
        <v>71</v>
      </c>
      <c r="BM193" s="8" t="s">
        <v>71</v>
      </c>
      <c r="BN193" s="8" t="s">
        <v>71</v>
      </c>
      <c r="BO193" s="8" t="s">
        <v>71</v>
      </c>
      <c r="BP193" s="8" t="s">
        <v>71</v>
      </c>
      <c r="BQ193" s="8" t="s">
        <v>803</v>
      </c>
      <c r="BR193" s="8" t="s">
        <v>71</v>
      </c>
      <c r="BS193" s="9">
        <v>2000</v>
      </c>
      <c r="BT193" s="8" t="s">
        <v>121</v>
      </c>
      <c r="BU193" s="8" t="s">
        <v>298</v>
      </c>
      <c r="BV193" s="8" t="s">
        <v>71</v>
      </c>
      <c r="BW193" s="8" t="s">
        <v>804</v>
      </c>
    </row>
    <row r="194" spans="1:75" x14ac:dyDescent="0.25">
      <c r="A194" s="4">
        <f t="shared" si="21"/>
        <v>44653</v>
      </c>
      <c r="B194" s="5">
        <f t="shared" si="22"/>
        <v>0.52083333333333337</v>
      </c>
      <c r="C194" s="6">
        <f t="shared" si="23"/>
        <v>0.53611111111111109</v>
      </c>
      <c r="D194" s="7">
        <f t="shared" si="24"/>
        <v>7.1759259299142286E-4</v>
      </c>
      <c r="E194" s="6" t="str">
        <f t="shared" si="25"/>
        <v>SILVIO</v>
      </c>
      <c r="F194" s="6" t="str">
        <f t="shared" si="26"/>
        <v>sáb</v>
      </c>
      <c r="G194" s="6" t="str">
        <f t="shared" si="27"/>
        <v>16</v>
      </c>
      <c r="H194" s="6" t="str">
        <f>IFERROR(VLOOKUP($G194,DDD!$B:$D,3,0),"-")</f>
        <v>SP</v>
      </c>
      <c r="I194" s="6" t="str">
        <f>IFERROR(VLOOKUP($H194,DDD!$I:$K,3,0),"-")</f>
        <v>Sudeste</v>
      </c>
      <c r="J194">
        <v>7857519</v>
      </c>
      <c r="K194">
        <v>23413732</v>
      </c>
      <c r="L194" s="14">
        <v>44653.536759259259</v>
      </c>
      <c r="M194" s="14">
        <v>44653.537476851852</v>
      </c>
      <c r="N194" t="s">
        <v>3133</v>
      </c>
      <c r="O194" t="s">
        <v>84</v>
      </c>
      <c r="P194">
        <v>17286</v>
      </c>
      <c r="Q194" t="s">
        <v>65</v>
      </c>
      <c r="R194" t="s">
        <v>136</v>
      </c>
      <c r="S194" t="s">
        <v>273</v>
      </c>
      <c r="T194" t="s">
        <v>136</v>
      </c>
      <c r="U194" t="s">
        <v>273</v>
      </c>
      <c r="X194">
        <v>16992272239</v>
      </c>
      <c r="Y194">
        <v>16992272239</v>
      </c>
      <c r="Z194" s="14">
        <v>44655.652777777781</v>
      </c>
      <c r="AA194" t="s">
        <v>141</v>
      </c>
      <c r="AB194" s="15">
        <v>1648914747667120</v>
      </c>
      <c r="AC194" t="s">
        <v>68</v>
      </c>
      <c r="AD194">
        <v>10738</v>
      </c>
      <c r="AE194" t="s">
        <v>69</v>
      </c>
      <c r="AF194" t="s">
        <v>70</v>
      </c>
      <c r="AM194" t="s">
        <v>1992</v>
      </c>
      <c r="AN194">
        <v>47405634877</v>
      </c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 t="s">
        <v>71</v>
      </c>
      <c r="BH194" s="8" t="s">
        <v>71</v>
      </c>
      <c r="BI194" s="8" t="s">
        <v>71</v>
      </c>
      <c r="BJ194" s="8" t="s">
        <v>71</v>
      </c>
      <c r="BK194" s="8" t="s">
        <v>71</v>
      </c>
      <c r="BL194" s="8" t="s">
        <v>71</v>
      </c>
      <c r="BM194" s="8" t="s">
        <v>71</v>
      </c>
      <c r="BN194" s="8" t="s">
        <v>71</v>
      </c>
      <c r="BO194" s="8" t="s">
        <v>71</v>
      </c>
      <c r="BP194" s="8" t="s">
        <v>71</v>
      </c>
      <c r="BQ194" s="8" t="s">
        <v>809</v>
      </c>
      <c r="BR194" s="8" t="s">
        <v>71</v>
      </c>
      <c r="BS194" s="9">
        <v>2152</v>
      </c>
      <c r="BT194" s="8" t="s">
        <v>72</v>
      </c>
      <c r="BU194" s="8" t="s">
        <v>73</v>
      </c>
      <c r="BV194" s="8" t="s">
        <v>71</v>
      </c>
      <c r="BW194" s="8"/>
    </row>
    <row r="195" spans="1:75" x14ac:dyDescent="0.25">
      <c r="A195" s="4">
        <f t="shared" si="21"/>
        <v>44653</v>
      </c>
      <c r="B195" s="5">
        <f t="shared" si="22"/>
        <v>0.52083333333333337</v>
      </c>
      <c r="C195" s="6">
        <f t="shared" si="23"/>
        <v>0.5395833333333333</v>
      </c>
      <c r="D195" s="7">
        <f t="shared" si="24"/>
        <v>3.5879629285773262E-4</v>
      </c>
      <c r="E195" s="6" t="str">
        <f t="shared" si="25"/>
        <v>BIANCA</v>
      </c>
      <c r="F195" s="6" t="str">
        <f t="shared" si="26"/>
        <v>sáb</v>
      </c>
      <c r="G195" s="6" t="str">
        <f t="shared" si="27"/>
        <v>12</v>
      </c>
      <c r="H195" s="6" t="str">
        <f>IFERROR(VLOOKUP($G195,DDD!$B:$D,3,0),"-")</f>
        <v>SP</v>
      </c>
      <c r="I195" s="6" t="str">
        <f>IFERROR(VLOOKUP($H195,DDD!$I:$K,3,0),"-")</f>
        <v>Sudeste</v>
      </c>
      <c r="J195">
        <v>7858248</v>
      </c>
      <c r="K195">
        <v>25386710</v>
      </c>
      <c r="L195" s="14">
        <v>44653.540162037039</v>
      </c>
      <c r="M195" s="14">
        <v>44653.540520833332</v>
      </c>
      <c r="N195" t="s">
        <v>3133</v>
      </c>
      <c r="O195" t="s">
        <v>78</v>
      </c>
      <c r="P195">
        <v>17283</v>
      </c>
      <c r="Q195" t="s">
        <v>65</v>
      </c>
      <c r="R195" t="s">
        <v>136</v>
      </c>
      <c r="S195" t="s">
        <v>674</v>
      </c>
      <c r="T195" t="s">
        <v>136</v>
      </c>
      <c r="U195" t="s">
        <v>674</v>
      </c>
      <c r="X195">
        <v>12992060175</v>
      </c>
      <c r="Y195">
        <v>12992060175</v>
      </c>
      <c r="Z195" s="14">
        <v>44653.560416666667</v>
      </c>
      <c r="AA195" t="s">
        <v>520</v>
      </c>
      <c r="AB195" s="15">
        <v>1648915043686290</v>
      </c>
      <c r="AC195" t="s">
        <v>68</v>
      </c>
      <c r="AD195">
        <v>10738</v>
      </c>
      <c r="AE195" t="s">
        <v>69</v>
      </c>
      <c r="AF195" t="s">
        <v>70</v>
      </c>
      <c r="AM195" t="s">
        <v>1993</v>
      </c>
      <c r="AN195">
        <v>49011214803</v>
      </c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 t="s">
        <v>71</v>
      </c>
      <c r="BH195" s="8" t="s">
        <v>71</v>
      </c>
      <c r="BI195" s="8" t="s">
        <v>71</v>
      </c>
      <c r="BJ195" s="8" t="s">
        <v>71</v>
      </c>
      <c r="BK195" s="8" t="s">
        <v>71</v>
      </c>
      <c r="BL195" s="8" t="s">
        <v>71</v>
      </c>
      <c r="BM195" s="8" t="s">
        <v>71</v>
      </c>
      <c r="BN195" s="8" t="s">
        <v>71</v>
      </c>
      <c r="BO195" s="8" t="s">
        <v>71</v>
      </c>
      <c r="BP195" s="8" t="s">
        <v>71</v>
      </c>
      <c r="BQ195" s="8" t="s">
        <v>812</v>
      </c>
      <c r="BR195" s="8" t="s">
        <v>71</v>
      </c>
      <c r="BS195" s="8">
        <v>1580</v>
      </c>
      <c r="BT195" s="8" t="s">
        <v>82</v>
      </c>
      <c r="BU195" s="8" t="s">
        <v>813</v>
      </c>
      <c r="BV195" s="8" t="s">
        <v>71</v>
      </c>
      <c r="BW195" s="8"/>
    </row>
    <row r="196" spans="1:75" x14ac:dyDescent="0.25">
      <c r="A196" s="4">
        <f t="shared" si="21"/>
        <v>44653</v>
      </c>
      <c r="B196" s="5">
        <f t="shared" si="22"/>
        <v>0.52083333333333337</v>
      </c>
      <c r="C196" s="6">
        <f t="shared" si="23"/>
        <v>0.54097222222222219</v>
      </c>
      <c r="D196" s="7">
        <f t="shared" si="24"/>
        <v>9.2592592409346253E-5</v>
      </c>
      <c r="E196" s="6" t="str">
        <f t="shared" si="25"/>
        <v>ANA</v>
      </c>
      <c r="F196" s="6" t="str">
        <f t="shared" si="26"/>
        <v>sáb</v>
      </c>
      <c r="G196" s="6" t="str">
        <f t="shared" si="27"/>
        <v>14</v>
      </c>
      <c r="H196" s="6" t="str">
        <f>IFERROR(VLOOKUP($G196,DDD!$B:$D,3,0),"-")</f>
        <v>SP</v>
      </c>
      <c r="I196" s="6" t="str">
        <f>IFERROR(VLOOKUP($H196,DDD!$I:$K,3,0),"-")</f>
        <v>Sudeste</v>
      </c>
      <c r="J196">
        <v>7858439</v>
      </c>
      <c r="K196">
        <v>21590213</v>
      </c>
      <c r="L196" s="14">
        <v>44653.541145833333</v>
      </c>
      <c r="M196" s="14">
        <v>44653.541238425925</v>
      </c>
      <c r="N196" t="s">
        <v>3133</v>
      </c>
      <c r="O196" t="s">
        <v>64</v>
      </c>
      <c r="P196">
        <v>17281</v>
      </c>
      <c r="Q196" t="s">
        <v>65</v>
      </c>
      <c r="R196" t="s">
        <v>85</v>
      </c>
      <c r="S196" t="s">
        <v>86</v>
      </c>
      <c r="T196" t="s">
        <v>85</v>
      </c>
      <c r="U196" t="s">
        <v>86</v>
      </c>
      <c r="X196">
        <v>14988346953</v>
      </c>
      <c r="AA196" t="s">
        <v>1837</v>
      </c>
      <c r="AB196" s="15">
        <v>1648914835671540</v>
      </c>
      <c r="AC196" t="s">
        <v>68</v>
      </c>
      <c r="AD196">
        <v>10738</v>
      </c>
      <c r="AE196" t="s">
        <v>69</v>
      </c>
      <c r="AF196" t="s">
        <v>70</v>
      </c>
      <c r="AM196" t="s">
        <v>1994</v>
      </c>
      <c r="AN196">
        <v>34627532822</v>
      </c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 t="s">
        <v>71</v>
      </c>
      <c r="BH196" s="8" t="s">
        <v>71</v>
      </c>
      <c r="BI196" s="8" t="s">
        <v>71</v>
      </c>
      <c r="BJ196" s="8" t="s">
        <v>71</v>
      </c>
      <c r="BK196" s="8" t="s">
        <v>71</v>
      </c>
      <c r="BL196" s="8" t="s">
        <v>71</v>
      </c>
      <c r="BM196" s="8" t="s">
        <v>71</v>
      </c>
      <c r="BN196" s="8" t="s">
        <v>71</v>
      </c>
      <c r="BO196" s="8" t="s">
        <v>71</v>
      </c>
      <c r="BP196" s="8" t="s">
        <v>71</v>
      </c>
      <c r="BQ196" s="8" t="s">
        <v>816</v>
      </c>
      <c r="BR196" s="8" t="s">
        <v>71</v>
      </c>
      <c r="BS196" s="8">
        <v>1309</v>
      </c>
      <c r="BT196" s="8" t="s">
        <v>82</v>
      </c>
      <c r="BU196" s="8" t="s">
        <v>111</v>
      </c>
      <c r="BV196" s="8" t="s">
        <v>71</v>
      </c>
      <c r="BW196" s="8"/>
    </row>
    <row r="197" spans="1:75" x14ac:dyDescent="0.25">
      <c r="A197" s="4">
        <f t="shared" ref="A197:A212" si="28">DATEVALUE(TEXT(L197,"dd/mm"))</f>
        <v>44653</v>
      </c>
      <c r="B197" s="5">
        <f t="shared" ref="B197:B212" si="29">TIMEVALUE(TEXT(LEFT(TEXT(L197,"hh:mm"),2)&amp;":"&amp;IF(RIGHT(TEXT(L197,"hh:mm"),2)&lt;"30",0,30),"hh:mm"))</f>
        <v>0.52083333333333337</v>
      </c>
      <c r="C197" s="6">
        <f t="shared" ref="C197:C212" si="30">TIMEVALUE(TEXT(L197,"hh:mm"))</f>
        <v>0.54097222222222219</v>
      </c>
      <c r="D197" s="7">
        <f t="shared" ref="D197:D212" si="31">IFERROR(($M197-$L197),0)</f>
        <v>1.3194444400141947E-3</v>
      </c>
      <c r="E197" s="6" t="str">
        <f t="shared" ref="E197:E212" si="32">SUBSTITUTE(MID($O197,1,SEARCH(" ",$O197,1))," ","")</f>
        <v>BIANCA</v>
      </c>
      <c r="F197" s="6" t="str">
        <f t="shared" si="26"/>
        <v>sáb</v>
      </c>
      <c r="G197" s="6" t="str">
        <f t="shared" si="27"/>
        <v>13</v>
      </c>
      <c r="H197" s="6" t="str">
        <f>IFERROR(VLOOKUP($G197,DDD!$B:$D,3,0),"-")</f>
        <v>SP</v>
      </c>
      <c r="I197" s="6" t="str">
        <f>IFERROR(VLOOKUP($H197,DDD!$I:$K,3,0),"-")</f>
        <v>Sudeste</v>
      </c>
      <c r="J197">
        <v>7858481</v>
      </c>
      <c r="K197">
        <v>24165608</v>
      </c>
      <c r="L197" s="14">
        <v>44653.541342592594</v>
      </c>
      <c r="M197" s="14">
        <v>44653.542662037034</v>
      </c>
      <c r="N197" t="s">
        <v>3133</v>
      </c>
      <c r="O197" t="s">
        <v>78</v>
      </c>
      <c r="P197">
        <v>17283</v>
      </c>
      <c r="Q197" t="s">
        <v>65</v>
      </c>
      <c r="R197" t="s">
        <v>85</v>
      </c>
      <c r="S197" t="s">
        <v>86</v>
      </c>
      <c r="T197" t="s">
        <v>85</v>
      </c>
      <c r="U197" t="s">
        <v>86</v>
      </c>
      <c r="X197">
        <v>13996589814</v>
      </c>
      <c r="AA197" t="s">
        <v>142</v>
      </c>
      <c r="AB197" s="15">
        <v>1648915152694870</v>
      </c>
      <c r="AC197" t="s">
        <v>68</v>
      </c>
      <c r="AD197">
        <v>10738</v>
      </c>
      <c r="AE197" t="s">
        <v>69</v>
      </c>
      <c r="AF197" t="s">
        <v>70</v>
      </c>
      <c r="AM197" t="s">
        <v>1995</v>
      </c>
      <c r="AN197">
        <v>44440387802</v>
      </c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 t="s">
        <v>71</v>
      </c>
      <c r="BH197" s="8" t="s">
        <v>71</v>
      </c>
      <c r="BI197" s="8" t="s">
        <v>71</v>
      </c>
      <c r="BJ197" s="8" t="s">
        <v>71</v>
      </c>
      <c r="BK197" s="8" t="s">
        <v>71</v>
      </c>
      <c r="BL197" s="8" t="s">
        <v>71</v>
      </c>
      <c r="BM197" s="8" t="s">
        <v>71</v>
      </c>
      <c r="BN197" s="8" t="s">
        <v>71</v>
      </c>
      <c r="BO197" s="8" t="s">
        <v>71</v>
      </c>
      <c r="BP197" s="8" t="s">
        <v>71</v>
      </c>
      <c r="BQ197" s="8" t="s">
        <v>821</v>
      </c>
      <c r="BR197" s="8" t="s">
        <v>71</v>
      </c>
      <c r="BS197" s="8">
        <v>12040</v>
      </c>
      <c r="BT197" s="8" t="s">
        <v>121</v>
      </c>
      <c r="BU197" s="8" t="s">
        <v>822</v>
      </c>
      <c r="BV197" s="8" t="s">
        <v>71</v>
      </c>
      <c r="BW197" s="8"/>
    </row>
    <row r="198" spans="1:75" x14ac:dyDescent="0.25">
      <c r="A198" s="4">
        <f t="shared" si="28"/>
        <v>44653</v>
      </c>
      <c r="B198" s="5">
        <f t="shared" si="29"/>
        <v>0.54166666666666663</v>
      </c>
      <c r="C198" s="6">
        <f t="shared" si="30"/>
        <v>0.54305555555555551</v>
      </c>
      <c r="D198" s="7">
        <f t="shared" si="31"/>
        <v>2.7777778450399637E-4</v>
      </c>
      <c r="E198" s="6" t="str">
        <f t="shared" si="32"/>
        <v>ANA</v>
      </c>
      <c r="F198" s="6" t="str">
        <f t="shared" si="26"/>
        <v>sáb</v>
      </c>
      <c r="G198" s="6" t="str">
        <f t="shared" si="27"/>
        <v>18</v>
      </c>
      <c r="H198" s="6" t="str">
        <f>IFERROR(VLOOKUP($G198,DDD!$B:$D,3,0),"-")</f>
        <v>SP</v>
      </c>
      <c r="I198" s="6" t="str">
        <f>IFERROR(VLOOKUP($H198,DDD!$I:$K,3,0),"-")</f>
        <v>Sudeste</v>
      </c>
      <c r="J198">
        <v>7858872</v>
      </c>
      <c r="K198">
        <v>24165695</v>
      </c>
      <c r="L198" s="14">
        <v>44653.543124999997</v>
      </c>
      <c r="M198" s="14">
        <v>44653.543402777781</v>
      </c>
      <c r="N198" t="s">
        <v>3133</v>
      </c>
      <c r="O198" t="s">
        <v>64</v>
      </c>
      <c r="P198">
        <v>17281</v>
      </c>
      <c r="Q198" t="s">
        <v>65</v>
      </c>
      <c r="R198" t="s">
        <v>136</v>
      </c>
      <c r="S198" t="s">
        <v>273</v>
      </c>
      <c r="T198" t="s">
        <v>136</v>
      </c>
      <c r="U198" t="s">
        <v>273</v>
      </c>
      <c r="X198">
        <v>18997294535</v>
      </c>
      <c r="Y198">
        <v>18997294535</v>
      </c>
      <c r="Z198" s="14">
        <v>44653.563888888886</v>
      </c>
      <c r="AA198" t="s">
        <v>142</v>
      </c>
      <c r="AB198" s="15">
        <v>1648915247701030</v>
      </c>
      <c r="AC198" t="s">
        <v>68</v>
      </c>
      <c r="AD198">
        <v>10738</v>
      </c>
      <c r="AE198" t="s">
        <v>69</v>
      </c>
      <c r="AF198" t="s">
        <v>70</v>
      </c>
      <c r="AM198" t="s">
        <v>1996</v>
      </c>
      <c r="AN198">
        <v>49954359800</v>
      </c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 t="s">
        <v>71</v>
      </c>
      <c r="BH198" s="8" t="s">
        <v>71</v>
      </c>
      <c r="BI198" s="8" t="s">
        <v>71</v>
      </c>
      <c r="BJ198" s="8" t="s">
        <v>71</v>
      </c>
      <c r="BK198" s="8" t="s">
        <v>71</v>
      </c>
      <c r="BL198" s="8" t="s">
        <v>71</v>
      </c>
      <c r="BM198" s="8" t="s">
        <v>71</v>
      </c>
      <c r="BN198" s="8" t="s">
        <v>71</v>
      </c>
      <c r="BO198" s="8" t="s">
        <v>71</v>
      </c>
      <c r="BP198" s="8" t="s">
        <v>71</v>
      </c>
      <c r="BQ198" s="8" t="s">
        <v>826</v>
      </c>
      <c r="BR198" s="8" t="s">
        <v>71</v>
      </c>
      <c r="BS198" s="8">
        <v>2407</v>
      </c>
      <c r="BT198" s="8" t="s">
        <v>271</v>
      </c>
      <c r="BU198" s="8" t="s">
        <v>827</v>
      </c>
      <c r="BV198" s="8" t="s">
        <v>71</v>
      </c>
      <c r="BW198" s="8"/>
    </row>
    <row r="199" spans="1:75" x14ac:dyDescent="0.25">
      <c r="A199" s="4">
        <f t="shared" si="28"/>
        <v>44653</v>
      </c>
      <c r="B199" s="5">
        <f t="shared" si="29"/>
        <v>0.52083333333333337</v>
      </c>
      <c r="C199" s="6">
        <f t="shared" si="30"/>
        <v>0.5395833333333333</v>
      </c>
      <c r="D199" s="7">
        <f t="shared" si="31"/>
        <v>3.7615740729961544E-3</v>
      </c>
      <c r="E199" s="6" t="str">
        <f t="shared" si="32"/>
        <v>SILVIO</v>
      </c>
      <c r="F199" s="6" t="str">
        <f t="shared" si="26"/>
        <v>sáb</v>
      </c>
      <c r="G199" s="6" t="str">
        <f t="shared" si="27"/>
        <v>51</v>
      </c>
      <c r="H199" s="6" t="str">
        <f>IFERROR(VLOOKUP($G199,DDD!$B:$D,3,0),"-")</f>
        <v>RS</v>
      </c>
      <c r="I199" s="6" t="str">
        <f>IFERROR(VLOOKUP($H199,DDD!$I:$K,3,0),"-")</f>
        <v>Sul</v>
      </c>
      <c r="J199">
        <v>7858209</v>
      </c>
      <c r="K199">
        <v>24165548</v>
      </c>
      <c r="L199" s="14">
        <v>44653.54</v>
      </c>
      <c r="M199" s="14">
        <v>44653.543761574074</v>
      </c>
      <c r="N199" t="s">
        <v>3133</v>
      </c>
      <c r="O199" t="s">
        <v>84</v>
      </c>
      <c r="P199">
        <v>17286</v>
      </c>
      <c r="Q199" t="s">
        <v>65</v>
      </c>
      <c r="R199" t="s">
        <v>85</v>
      </c>
      <c r="S199" t="s">
        <v>86</v>
      </c>
      <c r="T199" t="s">
        <v>85</v>
      </c>
      <c r="U199" t="s">
        <v>86</v>
      </c>
      <c r="X199">
        <v>51996111610</v>
      </c>
      <c r="AA199" t="s">
        <v>142</v>
      </c>
      <c r="AB199" s="15">
        <v>1648915041686030</v>
      </c>
      <c r="AC199" t="s">
        <v>68</v>
      </c>
      <c r="AD199">
        <v>10738</v>
      </c>
      <c r="AE199" t="s">
        <v>69</v>
      </c>
      <c r="AF199" t="s">
        <v>70</v>
      </c>
      <c r="AM199" t="s">
        <v>1997</v>
      </c>
      <c r="AN199">
        <v>1400866413</v>
      </c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 t="s">
        <v>71</v>
      </c>
      <c r="BH199" s="8" t="s">
        <v>71</v>
      </c>
      <c r="BI199" s="8" t="s">
        <v>71</v>
      </c>
      <c r="BJ199" s="8" t="s">
        <v>71</v>
      </c>
      <c r="BK199" s="8" t="s">
        <v>71</v>
      </c>
      <c r="BL199" s="8" t="s">
        <v>71</v>
      </c>
      <c r="BM199" s="8" t="s">
        <v>71</v>
      </c>
      <c r="BN199" s="8" t="s">
        <v>71</v>
      </c>
      <c r="BO199" s="8" t="s">
        <v>71</v>
      </c>
      <c r="BP199" s="8" t="s">
        <v>71</v>
      </c>
      <c r="BQ199" s="8" t="s">
        <v>829</v>
      </c>
      <c r="BR199" s="8" t="s">
        <v>71</v>
      </c>
      <c r="BS199" s="8">
        <v>1863</v>
      </c>
      <c r="BT199" s="8" t="s">
        <v>121</v>
      </c>
      <c r="BU199" s="8" t="s">
        <v>830</v>
      </c>
      <c r="BV199" s="8" t="s">
        <v>71</v>
      </c>
      <c r="BW199" s="8"/>
    </row>
    <row r="200" spans="1:75" x14ac:dyDescent="0.25">
      <c r="A200" s="4">
        <f t="shared" si="28"/>
        <v>44653</v>
      </c>
      <c r="B200" s="5">
        <f t="shared" si="29"/>
        <v>0.54166666666666663</v>
      </c>
      <c r="C200" s="6">
        <f t="shared" si="30"/>
        <v>0.54791666666666672</v>
      </c>
      <c r="D200" s="7">
        <f t="shared" si="31"/>
        <v>2.7199074102099985E-3</v>
      </c>
      <c r="E200" s="6" t="str">
        <f t="shared" si="32"/>
        <v>BIANCA</v>
      </c>
      <c r="F200" s="6" t="str">
        <f t="shared" si="26"/>
        <v>sáb</v>
      </c>
      <c r="G200" s="6" t="str">
        <f t="shared" si="27"/>
        <v>11</v>
      </c>
      <c r="H200" s="6" t="str">
        <f>IFERROR(VLOOKUP($G200,DDD!$B:$D,3,0),"-")</f>
        <v>SP</v>
      </c>
      <c r="I200" s="6" t="str">
        <f>IFERROR(VLOOKUP($H200,DDD!$I:$K,3,0),"-")</f>
        <v>Sudeste</v>
      </c>
      <c r="J200">
        <v>7859668</v>
      </c>
      <c r="K200">
        <v>23694359</v>
      </c>
      <c r="L200" s="14">
        <v>44653.547997685186</v>
      </c>
      <c r="M200" s="14">
        <v>44653.550717592596</v>
      </c>
      <c r="N200" t="s">
        <v>3133</v>
      </c>
      <c r="O200" t="s">
        <v>78</v>
      </c>
      <c r="P200">
        <v>17283</v>
      </c>
      <c r="Q200" t="s">
        <v>65</v>
      </c>
      <c r="R200" t="s">
        <v>85</v>
      </c>
      <c r="S200" t="s">
        <v>86</v>
      </c>
      <c r="T200" t="s">
        <v>85</v>
      </c>
      <c r="U200" t="s">
        <v>86</v>
      </c>
      <c r="X200">
        <v>11954593448</v>
      </c>
      <c r="AA200" t="s">
        <v>179</v>
      </c>
      <c r="AB200" s="15">
        <v>1648915716733630</v>
      </c>
      <c r="AC200" t="s">
        <v>68</v>
      </c>
      <c r="AD200">
        <v>10738</v>
      </c>
      <c r="AE200" t="s">
        <v>69</v>
      </c>
      <c r="AF200" t="s">
        <v>70</v>
      </c>
      <c r="AM200" t="s">
        <v>1998</v>
      </c>
      <c r="AN200">
        <v>35660214827</v>
      </c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 t="s">
        <v>71</v>
      </c>
      <c r="BH200" s="8" t="s">
        <v>71</v>
      </c>
      <c r="BI200" s="8" t="s">
        <v>71</v>
      </c>
      <c r="BJ200" s="8" t="s">
        <v>71</v>
      </c>
      <c r="BK200" s="8" t="s">
        <v>71</v>
      </c>
      <c r="BL200" s="8" t="s">
        <v>71</v>
      </c>
      <c r="BM200" s="8" t="s">
        <v>71</v>
      </c>
      <c r="BN200" s="8" t="s">
        <v>71</v>
      </c>
      <c r="BO200" s="8" t="s">
        <v>71</v>
      </c>
      <c r="BP200" s="8" t="s">
        <v>71</v>
      </c>
      <c r="BQ200" s="8" t="s">
        <v>834</v>
      </c>
      <c r="BR200" s="8" t="s">
        <v>71</v>
      </c>
      <c r="BS200" s="9">
        <v>9594</v>
      </c>
      <c r="BT200" s="8" t="s">
        <v>90</v>
      </c>
      <c r="BU200" s="8" t="s">
        <v>791</v>
      </c>
      <c r="BV200" s="8" t="s">
        <v>71</v>
      </c>
      <c r="BW200" s="8" t="s">
        <v>835</v>
      </c>
    </row>
    <row r="201" spans="1:75" x14ac:dyDescent="0.25">
      <c r="A201" s="4">
        <f t="shared" si="28"/>
        <v>44653</v>
      </c>
      <c r="B201" s="5">
        <f t="shared" si="29"/>
        <v>0.54166666666666663</v>
      </c>
      <c r="C201" s="6">
        <f t="shared" si="30"/>
        <v>0.54861111111111105</v>
      </c>
      <c r="D201" s="7">
        <f t="shared" si="31"/>
        <v>3.5532407346181571E-3</v>
      </c>
      <c r="E201" s="6" t="str">
        <f t="shared" si="32"/>
        <v>SILVIO</v>
      </c>
      <c r="F201" s="6" t="str">
        <f t="shared" si="26"/>
        <v>sáb</v>
      </c>
      <c r="G201" s="6" t="str">
        <f t="shared" si="27"/>
        <v>11</v>
      </c>
      <c r="H201" s="6" t="str">
        <f>IFERROR(VLOOKUP($G201,DDD!$B:$D,3,0),"-")</f>
        <v>SP</v>
      </c>
      <c r="I201" s="6" t="str">
        <f>IFERROR(VLOOKUP($H201,DDD!$I:$K,3,0),"-")</f>
        <v>Sudeste</v>
      </c>
      <c r="J201">
        <v>7859833</v>
      </c>
      <c r="K201">
        <v>24072906</v>
      </c>
      <c r="L201" s="14">
        <v>44653.54928240741</v>
      </c>
      <c r="M201" s="14">
        <v>44653.552835648145</v>
      </c>
      <c r="N201" t="s">
        <v>3133</v>
      </c>
      <c r="O201" t="s">
        <v>84</v>
      </c>
      <c r="P201">
        <v>17286</v>
      </c>
      <c r="Q201" t="s">
        <v>65</v>
      </c>
      <c r="R201" t="s">
        <v>136</v>
      </c>
      <c r="S201" t="s">
        <v>137</v>
      </c>
      <c r="T201" t="s">
        <v>136</v>
      </c>
      <c r="U201" t="s">
        <v>137</v>
      </c>
      <c r="X201">
        <v>11961955922</v>
      </c>
      <c r="Y201">
        <v>11961955922</v>
      </c>
      <c r="Z201" s="14">
        <v>44662.697916666664</v>
      </c>
      <c r="AA201" t="s">
        <v>87</v>
      </c>
      <c r="AB201" s="15">
        <v>1648915813739590</v>
      </c>
      <c r="AC201" t="s">
        <v>68</v>
      </c>
      <c r="AD201">
        <v>10738</v>
      </c>
      <c r="AE201" t="s">
        <v>69</v>
      </c>
      <c r="AF201" t="s">
        <v>70</v>
      </c>
      <c r="AM201" t="s">
        <v>1999</v>
      </c>
      <c r="AN201">
        <v>3583132289</v>
      </c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 t="s">
        <v>71</v>
      </c>
      <c r="BH201" s="8" t="s">
        <v>71</v>
      </c>
      <c r="BI201" s="8" t="s">
        <v>71</v>
      </c>
      <c r="BJ201" s="8" t="s">
        <v>71</v>
      </c>
      <c r="BK201" s="8" t="s">
        <v>71</v>
      </c>
      <c r="BL201" s="8" t="s">
        <v>71</v>
      </c>
      <c r="BM201" s="8" t="s">
        <v>71</v>
      </c>
      <c r="BN201" s="8" t="s">
        <v>71</v>
      </c>
      <c r="BO201" s="8" t="s">
        <v>71</v>
      </c>
      <c r="BP201" s="8" t="s">
        <v>71</v>
      </c>
      <c r="BQ201" s="8" t="s">
        <v>837</v>
      </c>
      <c r="BR201" s="8" t="s">
        <v>71</v>
      </c>
      <c r="BS201" s="8">
        <v>8710</v>
      </c>
      <c r="BT201" s="8" t="s">
        <v>432</v>
      </c>
      <c r="BU201" s="8" t="s">
        <v>838</v>
      </c>
      <c r="BV201" s="8" t="s">
        <v>71</v>
      </c>
      <c r="BW201" s="8"/>
    </row>
    <row r="202" spans="1:75" x14ac:dyDescent="0.25">
      <c r="A202" s="4">
        <f t="shared" si="28"/>
        <v>44653</v>
      </c>
      <c r="B202" s="5">
        <f t="shared" si="29"/>
        <v>0.54166666666666663</v>
      </c>
      <c r="C202" s="6">
        <f t="shared" si="30"/>
        <v>0.55138888888888882</v>
      </c>
      <c r="D202" s="7">
        <f t="shared" si="31"/>
        <v>2.1064814791316167E-3</v>
      </c>
      <c r="E202" s="6" t="str">
        <f t="shared" si="32"/>
        <v>BIANCA</v>
      </c>
      <c r="F202" s="6" t="str">
        <f t="shared" si="26"/>
        <v>sáb</v>
      </c>
      <c r="G202" s="6" t="str">
        <f t="shared" si="27"/>
        <v>54</v>
      </c>
      <c r="H202" s="6" t="str">
        <f>IFERROR(VLOOKUP($G202,DDD!$B:$D,3,0),"-")</f>
        <v>RS</v>
      </c>
      <c r="I202" s="6" t="str">
        <f>IFERROR(VLOOKUP($H202,DDD!$I:$K,3,0),"-")</f>
        <v>Sul</v>
      </c>
      <c r="J202">
        <v>7860229</v>
      </c>
      <c r="K202">
        <v>22879035</v>
      </c>
      <c r="L202" s="14">
        <v>44653.551990740743</v>
      </c>
      <c r="M202" s="14">
        <v>44653.554097222222</v>
      </c>
      <c r="N202" t="s">
        <v>3133</v>
      </c>
      <c r="O202" t="s">
        <v>78</v>
      </c>
      <c r="P202">
        <v>17283</v>
      </c>
      <c r="Q202" t="s">
        <v>65</v>
      </c>
      <c r="R202" t="s">
        <v>136</v>
      </c>
      <c r="S202" t="s">
        <v>420</v>
      </c>
      <c r="T202" t="s">
        <v>136</v>
      </c>
      <c r="U202" t="s">
        <v>420</v>
      </c>
      <c r="X202">
        <v>54991412048</v>
      </c>
      <c r="Y202">
        <v>54991412048</v>
      </c>
      <c r="Z202" s="14">
        <v>44653.574305555558</v>
      </c>
      <c r="AA202" t="s">
        <v>155</v>
      </c>
      <c r="AB202" s="15">
        <v>1648916062754510</v>
      </c>
      <c r="AC202" t="s">
        <v>68</v>
      </c>
      <c r="AD202">
        <v>10738</v>
      </c>
      <c r="AE202" t="s">
        <v>69</v>
      </c>
      <c r="AF202" t="s">
        <v>70</v>
      </c>
      <c r="AM202" t="s">
        <v>2000</v>
      </c>
      <c r="AN202">
        <v>762701064</v>
      </c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 t="s">
        <v>71</v>
      </c>
      <c r="BH202" s="8" t="s">
        <v>71</v>
      </c>
      <c r="BI202" s="8" t="s">
        <v>71</v>
      </c>
      <c r="BJ202" s="8" t="s">
        <v>71</v>
      </c>
      <c r="BK202" s="8" t="s">
        <v>71</v>
      </c>
      <c r="BL202" s="8" t="s">
        <v>71</v>
      </c>
      <c r="BM202" s="8" t="s">
        <v>71</v>
      </c>
      <c r="BN202" s="8" t="s">
        <v>71</v>
      </c>
      <c r="BO202" s="8" t="s">
        <v>71</v>
      </c>
      <c r="BP202" s="8" t="s">
        <v>71</v>
      </c>
      <c r="BQ202" s="8" t="s">
        <v>840</v>
      </c>
      <c r="BR202" s="8" t="s">
        <v>71</v>
      </c>
      <c r="BS202" s="8">
        <v>1224</v>
      </c>
      <c r="BT202" s="8" t="s">
        <v>432</v>
      </c>
      <c r="BU202" s="8" t="s">
        <v>306</v>
      </c>
      <c r="BV202" s="8" t="s">
        <v>71</v>
      </c>
      <c r="BW202" s="8" t="s">
        <v>841</v>
      </c>
    </row>
    <row r="203" spans="1:75" x14ac:dyDescent="0.25">
      <c r="A203" s="4">
        <f t="shared" si="28"/>
        <v>44653</v>
      </c>
      <c r="B203" s="5">
        <f t="shared" si="29"/>
        <v>0.54166666666666663</v>
      </c>
      <c r="C203" s="6">
        <f t="shared" si="30"/>
        <v>0.55694444444444446</v>
      </c>
      <c r="D203" s="7">
        <f t="shared" si="31"/>
        <v>3.0092592351138592E-4</v>
      </c>
      <c r="E203" s="6" t="str">
        <f t="shared" si="32"/>
        <v>ANA</v>
      </c>
      <c r="F203" s="6" t="str">
        <f t="shared" si="26"/>
        <v>sáb</v>
      </c>
      <c r="G203" s="6" t="str">
        <f t="shared" si="27"/>
        <v>14</v>
      </c>
      <c r="H203" s="6" t="str">
        <f>IFERROR(VLOOKUP($G203,DDD!$B:$D,3,0),"-")</f>
        <v>SP</v>
      </c>
      <c r="I203" s="6" t="str">
        <f>IFERROR(VLOOKUP($H203,DDD!$I:$K,3,0),"-")</f>
        <v>Sudeste</v>
      </c>
      <c r="J203">
        <v>7860874</v>
      </c>
      <c r="K203">
        <v>24165888</v>
      </c>
      <c r="L203" s="14">
        <v>44653.557222222225</v>
      </c>
      <c r="M203" s="14">
        <v>44653.557523148149</v>
      </c>
      <c r="N203" t="s">
        <v>3133</v>
      </c>
      <c r="O203" t="s">
        <v>64</v>
      </c>
      <c r="P203">
        <v>17281</v>
      </c>
      <c r="Q203" t="s">
        <v>65</v>
      </c>
      <c r="R203" t="s">
        <v>85</v>
      </c>
      <c r="S203" t="s">
        <v>86</v>
      </c>
      <c r="T203" t="s">
        <v>85</v>
      </c>
      <c r="U203" t="s">
        <v>86</v>
      </c>
      <c r="X203">
        <v>14991086173</v>
      </c>
      <c r="AA203" t="s">
        <v>142</v>
      </c>
      <c r="AB203" s="15">
        <v>1648915801738690</v>
      </c>
      <c r="AC203" t="s">
        <v>68</v>
      </c>
      <c r="AD203">
        <v>10738</v>
      </c>
      <c r="AE203" t="s">
        <v>69</v>
      </c>
      <c r="AF203" t="s">
        <v>70</v>
      </c>
      <c r="AM203" t="s">
        <v>2001</v>
      </c>
      <c r="AN203">
        <v>11071442805</v>
      </c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 t="s">
        <v>71</v>
      </c>
      <c r="BH203" s="8" t="s">
        <v>71</v>
      </c>
      <c r="BI203" s="8" t="s">
        <v>71</v>
      </c>
      <c r="BJ203" s="8" t="s">
        <v>71</v>
      </c>
      <c r="BK203" s="8" t="s">
        <v>71</v>
      </c>
      <c r="BL203" s="8" t="s">
        <v>71</v>
      </c>
      <c r="BM203" s="8" t="s">
        <v>71</v>
      </c>
      <c r="BN203" s="8" t="s">
        <v>71</v>
      </c>
      <c r="BO203" s="8" t="s">
        <v>71</v>
      </c>
      <c r="BP203" s="8" t="s">
        <v>71</v>
      </c>
      <c r="BQ203" s="8" t="s">
        <v>843</v>
      </c>
      <c r="BR203" s="8" t="s">
        <v>71</v>
      </c>
      <c r="BS203" s="9">
        <v>1756</v>
      </c>
      <c r="BT203" s="8" t="s">
        <v>79</v>
      </c>
      <c r="BU203" s="8" t="s">
        <v>844</v>
      </c>
      <c r="BV203" s="8" t="s">
        <v>71</v>
      </c>
      <c r="BW203" s="8"/>
    </row>
    <row r="204" spans="1:75" x14ac:dyDescent="0.25">
      <c r="A204" s="4">
        <f t="shared" si="28"/>
        <v>44653</v>
      </c>
      <c r="B204" s="5">
        <f t="shared" si="29"/>
        <v>0.54166666666666663</v>
      </c>
      <c r="C204" s="6">
        <f t="shared" si="30"/>
        <v>0.55833333333333335</v>
      </c>
      <c r="D204" s="7">
        <f t="shared" si="31"/>
        <v>1.3888888861401938E-3</v>
      </c>
      <c r="E204" s="6" t="str">
        <f t="shared" si="32"/>
        <v>BIANCA</v>
      </c>
      <c r="F204" s="6" t="str">
        <f t="shared" si="26"/>
        <v>sáb</v>
      </c>
      <c r="G204" s="6" t="str">
        <f t="shared" si="27"/>
        <v>11</v>
      </c>
      <c r="H204" s="6" t="str">
        <f>IFERROR(VLOOKUP($G204,DDD!$B:$D,3,0),"-")</f>
        <v>SP</v>
      </c>
      <c r="I204" s="6" t="str">
        <f>IFERROR(VLOOKUP($H204,DDD!$I:$K,3,0),"-")</f>
        <v>Sudeste</v>
      </c>
      <c r="J204">
        <v>7860991</v>
      </c>
      <c r="K204">
        <v>24161209</v>
      </c>
      <c r="L204" s="14">
        <v>44653.558483796296</v>
      </c>
      <c r="M204" s="14">
        <v>44653.559872685182</v>
      </c>
      <c r="N204" t="s">
        <v>3133</v>
      </c>
      <c r="O204" t="s">
        <v>78</v>
      </c>
      <c r="P204">
        <v>17283</v>
      </c>
      <c r="Q204" t="s">
        <v>65</v>
      </c>
      <c r="R204" t="s">
        <v>85</v>
      </c>
      <c r="S204" t="s">
        <v>86</v>
      </c>
      <c r="T204" t="s">
        <v>85</v>
      </c>
      <c r="U204" t="s">
        <v>86</v>
      </c>
      <c r="X204">
        <v>11974306116</v>
      </c>
      <c r="AA204" t="s">
        <v>235</v>
      </c>
      <c r="AB204" s="15">
        <v>1648916634784350</v>
      </c>
      <c r="AC204" t="s">
        <v>68</v>
      </c>
      <c r="AD204">
        <v>10738</v>
      </c>
      <c r="AE204" t="s">
        <v>69</v>
      </c>
      <c r="AF204" t="s">
        <v>70</v>
      </c>
      <c r="AM204" t="s">
        <v>2002</v>
      </c>
      <c r="AN204">
        <v>44402207894</v>
      </c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 t="s">
        <v>71</v>
      </c>
      <c r="BH204" s="8" t="s">
        <v>71</v>
      </c>
      <c r="BI204" s="8" t="s">
        <v>71</v>
      </c>
      <c r="BJ204" s="8" t="s">
        <v>71</v>
      </c>
      <c r="BK204" s="8" t="s">
        <v>71</v>
      </c>
      <c r="BL204" s="8" t="s">
        <v>71</v>
      </c>
      <c r="BM204" s="8" t="s">
        <v>71</v>
      </c>
      <c r="BN204" s="8" t="s">
        <v>71</v>
      </c>
      <c r="BO204" s="8" t="s">
        <v>71</v>
      </c>
      <c r="BP204" s="8" t="s">
        <v>71</v>
      </c>
      <c r="BQ204" s="8" t="s">
        <v>848</v>
      </c>
      <c r="BR204" s="8" t="s">
        <v>71</v>
      </c>
      <c r="BS204" s="8">
        <v>2196</v>
      </c>
      <c r="BT204" s="8" t="s">
        <v>271</v>
      </c>
      <c r="BU204" s="8" t="s">
        <v>849</v>
      </c>
      <c r="BV204" s="8" t="s">
        <v>71</v>
      </c>
      <c r="BW204" s="8"/>
    </row>
    <row r="205" spans="1:75" x14ac:dyDescent="0.25">
      <c r="A205" s="4">
        <f t="shared" si="28"/>
        <v>44653</v>
      </c>
      <c r="B205" s="5">
        <f t="shared" si="29"/>
        <v>0.54166666666666663</v>
      </c>
      <c r="C205" s="6">
        <f t="shared" si="30"/>
        <v>0.55486111111111114</v>
      </c>
      <c r="D205" s="7">
        <f t="shared" si="31"/>
        <v>6.1458333293558098E-3</v>
      </c>
      <c r="E205" s="6" t="str">
        <f t="shared" si="32"/>
        <v>SILVIO</v>
      </c>
      <c r="F205" s="6" t="str">
        <f t="shared" si="26"/>
        <v>sáb</v>
      </c>
      <c r="G205" s="6" t="str">
        <f t="shared" si="27"/>
        <v>15</v>
      </c>
      <c r="H205" s="6" t="str">
        <f>IFERROR(VLOOKUP($G205,DDD!$B:$D,3,0),"-")</f>
        <v>SP</v>
      </c>
      <c r="I205" s="6" t="str">
        <f>IFERROR(VLOOKUP($H205,DDD!$I:$K,3,0),"-")</f>
        <v>Sudeste</v>
      </c>
      <c r="J205">
        <v>7860590</v>
      </c>
      <c r="K205">
        <v>24072702</v>
      </c>
      <c r="L205" s="14">
        <v>44653.554942129631</v>
      </c>
      <c r="M205" s="14">
        <v>44653.56108796296</v>
      </c>
      <c r="N205" t="s">
        <v>3133</v>
      </c>
      <c r="O205" t="s">
        <v>84</v>
      </c>
      <c r="P205">
        <v>17286</v>
      </c>
      <c r="Q205" t="s">
        <v>65</v>
      </c>
      <c r="R205" t="s">
        <v>85</v>
      </c>
      <c r="S205" t="s">
        <v>86</v>
      </c>
      <c r="T205" t="s">
        <v>85</v>
      </c>
      <c r="U205" t="s">
        <v>86</v>
      </c>
      <c r="X205">
        <v>15998362915</v>
      </c>
      <c r="AA205" t="s">
        <v>87</v>
      </c>
      <c r="AB205" s="15">
        <v>1648916331770860</v>
      </c>
      <c r="AC205" t="s">
        <v>68</v>
      </c>
      <c r="AD205">
        <v>10738</v>
      </c>
      <c r="AE205" t="s">
        <v>69</v>
      </c>
      <c r="AF205" t="s">
        <v>70</v>
      </c>
      <c r="AM205" t="s">
        <v>2003</v>
      </c>
      <c r="AN205">
        <v>43347476808</v>
      </c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 t="s">
        <v>71</v>
      </c>
      <c r="BH205" s="8" t="s">
        <v>71</v>
      </c>
      <c r="BI205" s="8" t="s">
        <v>71</v>
      </c>
      <c r="BJ205" s="8" t="s">
        <v>71</v>
      </c>
      <c r="BK205" s="8" t="s">
        <v>71</v>
      </c>
      <c r="BL205" s="8" t="s">
        <v>71</v>
      </c>
      <c r="BM205" s="8" t="s">
        <v>71</v>
      </c>
      <c r="BN205" s="8" t="s">
        <v>71</v>
      </c>
      <c r="BO205" s="8" t="s">
        <v>71</v>
      </c>
      <c r="BP205" s="8" t="s">
        <v>71</v>
      </c>
      <c r="BQ205" s="8" t="s">
        <v>850</v>
      </c>
      <c r="BR205" s="8" t="s">
        <v>71</v>
      </c>
      <c r="BS205" s="8">
        <v>2912</v>
      </c>
      <c r="BT205" s="8" t="s">
        <v>121</v>
      </c>
      <c r="BU205" s="8" t="s">
        <v>493</v>
      </c>
      <c r="BV205" s="8" t="s">
        <v>71</v>
      </c>
      <c r="BW205" s="8"/>
    </row>
    <row r="206" spans="1:75" x14ac:dyDescent="0.25">
      <c r="A206" s="4">
        <f t="shared" si="28"/>
        <v>44653</v>
      </c>
      <c r="B206" s="5">
        <f t="shared" si="29"/>
        <v>0.54166666666666663</v>
      </c>
      <c r="C206" s="6">
        <f t="shared" si="30"/>
        <v>0.56180555555555556</v>
      </c>
      <c r="D206" s="7">
        <f t="shared" si="31"/>
        <v>2.6620370044838637E-4</v>
      </c>
      <c r="E206" s="6" t="str">
        <f t="shared" si="32"/>
        <v>ANA</v>
      </c>
      <c r="F206" s="6" t="str">
        <f t="shared" si="26"/>
        <v>sáb</v>
      </c>
      <c r="G206" s="6" t="str">
        <f t="shared" si="27"/>
        <v>14</v>
      </c>
      <c r="H206" s="6" t="str">
        <f>IFERROR(VLOOKUP($G206,DDD!$B:$D,3,0),"-")</f>
        <v>SP</v>
      </c>
      <c r="I206" s="6" t="str">
        <f>IFERROR(VLOOKUP($H206,DDD!$I:$K,3,0),"-")</f>
        <v>Sudeste</v>
      </c>
      <c r="J206">
        <v>7861413</v>
      </c>
      <c r="K206">
        <v>23187261</v>
      </c>
      <c r="L206" s="14">
        <v>44653.562291666669</v>
      </c>
      <c r="M206" s="14">
        <v>44653.562557870369</v>
      </c>
      <c r="N206" t="s">
        <v>3133</v>
      </c>
      <c r="O206" t="s">
        <v>64</v>
      </c>
      <c r="P206">
        <v>17281</v>
      </c>
      <c r="Q206" t="s">
        <v>65</v>
      </c>
      <c r="R206" t="s">
        <v>136</v>
      </c>
      <c r="S206" t="s">
        <v>674</v>
      </c>
      <c r="T206" t="s">
        <v>136</v>
      </c>
      <c r="U206" t="s">
        <v>674</v>
      </c>
      <c r="X206">
        <v>14991344259</v>
      </c>
      <c r="Y206">
        <v>14991344259</v>
      </c>
      <c r="Z206" s="14">
        <v>44653.583333333336</v>
      </c>
      <c r="AA206" t="s">
        <v>1815</v>
      </c>
      <c r="AB206" s="15">
        <v>1648916949789840</v>
      </c>
      <c r="AC206" t="s">
        <v>68</v>
      </c>
      <c r="AD206">
        <v>10738</v>
      </c>
      <c r="AE206" t="s">
        <v>69</v>
      </c>
      <c r="AF206" t="s">
        <v>70</v>
      </c>
      <c r="AM206" t="s">
        <v>2004</v>
      </c>
      <c r="AN206">
        <v>37210034897</v>
      </c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 t="s">
        <v>71</v>
      </c>
      <c r="BH206" s="8" t="s">
        <v>71</v>
      </c>
      <c r="BI206" s="8" t="s">
        <v>71</v>
      </c>
      <c r="BJ206" s="8" t="s">
        <v>71</v>
      </c>
      <c r="BK206" s="8" t="s">
        <v>71</v>
      </c>
      <c r="BL206" s="8" t="s">
        <v>71</v>
      </c>
      <c r="BM206" s="8" t="s">
        <v>71</v>
      </c>
      <c r="BN206" s="8" t="s">
        <v>71</v>
      </c>
      <c r="BO206" s="8" t="s">
        <v>71</v>
      </c>
      <c r="BP206" s="8" t="s">
        <v>71</v>
      </c>
      <c r="BQ206" s="8" t="s">
        <v>852</v>
      </c>
      <c r="BR206" s="8" t="s">
        <v>71</v>
      </c>
      <c r="BS206" s="8">
        <v>2207</v>
      </c>
      <c r="BT206" s="8" t="s">
        <v>82</v>
      </c>
      <c r="BU206" s="8" t="s">
        <v>276</v>
      </c>
      <c r="BV206" s="8" t="s">
        <v>71</v>
      </c>
      <c r="BW206" s="8"/>
    </row>
    <row r="207" spans="1:75" x14ac:dyDescent="0.25">
      <c r="A207" s="4">
        <f t="shared" si="28"/>
        <v>44653</v>
      </c>
      <c r="B207" s="5">
        <f t="shared" si="29"/>
        <v>0.54166666666666663</v>
      </c>
      <c r="C207" s="6">
        <f t="shared" si="30"/>
        <v>0.56041666666666667</v>
      </c>
      <c r="D207" s="7">
        <f t="shared" si="31"/>
        <v>2.9166666645323858E-3</v>
      </c>
      <c r="E207" s="6" t="str">
        <f t="shared" si="32"/>
        <v>BIANCA</v>
      </c>
      <c r="F207" s="6" t="str">
        <f t="shared" si="26"/>
        <v>sáb</v>
      </c>
      <c r="G207" s="6" t="str">
        <f t="shared" si="27"/>
        <v>47</v>
      </c>
      <c r="H207" s="6" t="str">
        <f>IFERROR(VLOOKUP($G207,DDD!$B:$D,3,0),"-")</f>
        <v>SC</v>
      </c>
      <c r="I207" s="6" t="str">
        <f>IFERROR(VLOOKUP($H207,DDD!$I:$K,3,0),"-")</f>
        <v>Sul</v>
      </c>
      <c r="J207">
        <v>7861214</v>
      </c>
      <c r="K207">
        <v>24165775</v>
      </c>
      <c r="L207" s="14">
        <v>44653.560520833336</v>
      </c>
      <c r="M207" s="14">
        <v>44653.563437500001</v>
      </c>
      <c r="N207" t="s">
        <v>3133</v>
      </c>
      <c r="O207" t="s">
        <v>78</v>
      </c>
      <c r="P207">
        <v>17283</v>
      </c>
      <c r="Q207" t="s">
        <v>65</v>
      </c>
      <c r="R207" t="s">
        <v>136</v>
      </c>
      <c r="S207" t="s">
        <v>420</v>
      </c>
      <c r="T207" t="s">
        <v>136</v>
      </c>
      <c r="U207" t="s">
        <v>420</v>
      </c>
      <c r="X207">
        <v>47991800747</v>
      </c>
      <c r="Y207">
        <v>47991800747</v>
      </c>
      <c r="Z207" s="14">
        <v>44653.583333333336</v>
      </c>
      <c r="AA207" t="s">
        <v>142</v>
      </c>
      <c r="AB207" s="15">
        <v>1648916815787480</v>
      </c>
      <c r="AC207" t="s">
        <v>68</v>
      </c>
      <c r="AD207">
        <v>10738</v>
      </c>
      <c r="AE207" t="s">
        <v>69</v>
      </c>
      <c r="AF207" t="s">
        <v>70</v>
      </c>
      <c r="AM207" t="s">
        <v>2005</v>
      </c>
      <c r="AN207">
        <v>11180136977</v>
      </c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 t="s">
        <v>71</v>
      </c>
      <c r="BH207" s="8" t="s">
        <v>71</v>
      </c>
      <c r="BI207" s="8" t="s">
        <v>71</v>
      </c>
      <c r="BJ207" s="8" t="s">
        <v>71</v>
      </c>
      <c r="BK207" s="8" t="s">
        <v>71</v>
      </c>
      <c r="BL207" s="8" t="s">
        <v>71</v>
      </c>
      <c r="BM207" s="8" t="s">
        <v>71</v>
      </c>
      <c r="BN207" s="8" t="s">
        <v>71</v>
      </c>
      <c r="BO207" s="8" t="s">
        <v>71</v>
      </c>
      <c r="BP207" s="8" t="s">
        <v>71</v>
      </c>
      <c r="BQ207" s="8" t="s">
        <v>854</v>
      </c>
      <c r="BR207" s="8" t="s">
        <v>71</v>
      </c>
      <c r="BS207" s="9">
        <v>9545</v>
      </c>
      <c r="BT207" s="8" t="s">
        <v>72</v>
      </c>
      <c r="BU207" s="8" t="s">
        <v>855</v>
      </c>
      <c r="BV207" s="8" t="s">
        <v>71</v>
      </c>
      <c r="BW207" s="8" t="s">
        <v>856</v>
      </c>
    </row>
    <row r="208" spans="1:75" x14ac:dyDescent="0.25">
      <c r="A208" s="4">
        <f t="shared" si="28"/>
        <v>44653</v>
      </c>
      <c r="B208" s="5">
        <f t="shared" si="29"/>
        <v>0.5625</v>
      </c>
      <c r="C208" s="6">
        <f t="shared" si="30"/>
        <v>0.5708333333333333</v>
      </c>
      <c r="D208" s="7">
        <f t="shared" si="31"/>
        <v>6.1342592380242422E-4</v>
      </c>
      <c r="E208" s="6" t="str">
        <f t="shared" si="32"/>
        <v>BIANCA</v>
      </c>
      <c r="F208" s="6" t="str">
        <f t="shared" si="26"/>
        <v>sáb</v>
      </c>
      <c r="G208" s="6" t="str">
        <f t="shared" si="27"/>
        <v>12</v>
      </c>
      <c r="H208" s="6" t="str">
        <f>IFERROR(VLOOKUP($G208,DDD!$B:$D,3,0),"-")</f>
        <v>SP</v>
      </c>
      <c r="I208" s="6" t="str">
        <f>IFERROR(VLOOKUP($H208,DDD!$I:$K,3,0),"-")</f>
        <v>Sudeste</v>
      </c>
      <c r="J208">
        <v>7862314</v>
      </c>
      <c r="K208">
        <v>24165680</v>
      </c>
      <c r="L208" s="14">
        <v>44653.570844907408</v>
      </c>
      <c r="M208" s="14">
        <v>44653.571458333332</v>
      </c>
      <c r="N208" t="s">
        <v>3133</v>
      </c>
      <c r="O208" t="s">
        <v>78</v>
      </c>
      <c r="P208">
        <v>17283</v>
      </c>
      <c r="Q208" t="s">
        <v>65</v>
      </c>
      <c r="R208" t="s">
        <v>136</v>
      </c>
      <c r="S208" t="s">
        <v>674</v>
      </c>
      <c r="T208" t="s">
        <v>136</v>
      </c>
      <c r="U208" t="s">
        <v>674</v>
      </c>
      <c r="X208">
        <v>12991841776</v>
      </c>
      <c r="Y208">
        <v>12991841776</v>
      </c>
      <c r="Z208" s="14">
        <v>44653.59097222222</v>
      </c>
      <c r="AA208" t="s">
        <v>142</v>
      </c>
      <c r="AB208" s="15">
        <v>1648917698794480</v>
      </c>
      <c r="AC208" t="s">
        <v>68</v>
      </c>
      <c r="AD208">
        <v>10738</v>
      </c>
      <c r="AE208" t="s">
        <v>69</v>
      </c>
      <c r="AF208" t="s">
        <v>70</v>
      </c>
      <c r="AM208" t="s">
        <v>2006</v>
      </c>
      <c r="AN208">
        <v>44709252840</v>
      </c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 t="s">
        <v>71</v>
      </c>
      <c r="BH208" s="8" t="s">
        <v>71</v>
      </c>
      <c r="BI208" s="8" t="s">
        <v>71</v>
      </c>
      <c r="BJ208" s="8" t="s">
        <v>71</v>
      </c>
      <c r="BK208" s="8" t="s">
        <v>71</v>
      </c>
      <c r="BL208" s="8" t="s">
        <v>71</v>
      </c>
      <c r="BM208" s="8" t="s">
        <v>71</v>
      </c>
      <c r="BN208" s="8" t="s">
        <v>71</v>
      </c>
      <c r="BO208" s="8" t="s">
        <v>71</v>
      </c>
      <c r="BP208" s="8" t="s">
        <v>71</v>
      </c>
      <c r="BQ208" s="8" t="s">
        <v>858</v>
      </c>
      <c r="BR208" s="8" t="s">
        <v>71</v>
      </c>
      <c r="BS208" s="9">
        <v>7084</v>
      </c>
      <c r="BT208" s="8" t="s">
        <v>100</v>
      </c>
      <c r="BU208" s="8" t="s">
        <v>859</v>
      </c>
      <c r="BV208" s="8" t="s">
        <v>71</v>
      </c>
      <c r="BW208" s="8"/>
    </row>
    <row r="209" spans="1:75" x14ac:dyDescent="0.25">
      <c r="A209" s="4">
        <f t="shared" si="28"/>
        <v>44653</v>
      </c>
      <c r="B209" s="5">
        <f t="shared" si="29"/>
        <v>0.5625</v>
      </c>
      <c r="C209" s="6">
        <f t="shared" si="30"/>
        <v>0.5708333333333333</v>
      </c>
      <c r="D209" s="7">
        <f t="shared" si="31"/>
        <v>9.490740776527673E-4</v>
      </c>
      <c r="E209" s="6" t="str">
        <f t="shared" si="32"/>
        <v>SILVIO</v>
      </c>
      <c r="F209" s="6" t="str">
        <f t="shared" si="26"/>
        <v>sáb</v>
      </c>
      <c r="G209" s="6" t="str">
        <f t="shared" si="27"/>
        <v>19</v>
      </c>
      <c r="H209" s="6" t="str">
        <f>IFERROR(VLOOKUP($G209,DDD!$B:$D,3,0),"-")</f>
        <v>SP</v>
      </c>
      <c r="I209" s="6" t="str">
        <f>IFERROR(VLOOKUP($H209,DDD!$I:$K,3,0),"-")</f>
        <v>Sudeste</v>
      </c>
      <c r="J209">
        <v>7862391</v>
      </c>
      <c r="K209">
        <v>23694320</v>
      </c>
      <c r="L209" s="14">
        <v>44653.571516203701</v>
      </c>
      <c r="M209" s="14">
        <v>44653.572465277779</v>
      </c>
      <c r="N209" t="s">
        <v>3133</v>
      </c>
      <c r="O209" t="s">
        <v>84</v>
      </c>
      <c r="P209">
        <v>17286</v>
      </c>
      <c r="Q209" t="s">
        <v>65</v>
      </c>
      <c r="R209" t="s">
        <v>136</v>
      </c>
      <c r="S209" t="s">
        <v>273</v>
      </c>
      <c r="T209" t="s">
        <v>136</v>
      </c>
      <c r="U209" t="s">
        <v>273</v>
      </c>
      <c r="X209">
        <v>19993462388</v>
      </c>
      <c r="Y209">
        <v>19993462388</v>
      </c>
      <c r="Z209" s="14">
        <v>44655.593055555553</v>
      </c>
      <c r="AA209" t="s">
        <v>179</v>
      </c>
      <c r="AB209" s="15">
        <v>1648917757795920</v>
      </c>
      <c r="AC209" t="s">
        <v>68</v>
      </c>
      <c r="AD209">
        <v>10738</v>
      </c>
      <c r="AE209" t="s">
        <v>69</v>
      </c>
      <c r="AF209" t="s">
        <v>70</v>
      </c>
      <c r="AM209" t="s">
        <v>2007</v>
      </c>
      <c r="AN209">
        <v>21724087860</v>
      </c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 t="s">
        <v>71</v>
      </c>
      <c r="BH209" s="8" t="s">
        <v>71</v>
      </c>
      <c r="BI209" s="8" t="s">
        <v>71</v>
      </c>
      <c r="BJ209" s="8" t="s">
        <v>71</v>
      </c>
      <c r="BK209" s="8" t="s">
        <v>71</v>
      </c>
      <c r="BL209" s="8" t="s">
        <v>71</v>
      </c>
      <c r="BM209" s="8" t="s">
        <v>71</v>
      </c>
      <c r="BN209" s="8" t="s">
        <v>71</v>
      </c>
      <c r="BO209" s="8" t="s">
        <v>71</v>
      </c>
      <c r="BP209" s="8" t="s">
        <v>71</v>
      </c>
      <c r="BQ209" s="8" t="s">
        <v>862</v>
      </c>
      <c r="BR209" s="8" t="s">
        <v>71</v>
      </c>
      <c r="BS209" s="8">
        <v>1243</v>
      </c>
      <c r="BT209" s="8" t="s">
        <v>121</v>
      </c>
      <c r="BU209" s="8" t="s">
        <v>863</v>
      </c>
      <c r="BV209" s="8" t="s">
        <v>71</v>
      </c>
      <c r="BW209" s="8"/>
    </row>
    <row r="210" spans="1:75" x14ac:dyDescent="0.25">
      <c r="A210" s="4">
        <f t="shared" si="28"/>
        <v>44653</v>
      </c>
      <c r="B210" s="5">
        <f t="shared" si="29"/>
        <v>0.5625</v>
      </c>
      <c r="C210" s="6">
        <f t="shared" si="30"/>
        <v>0.57222222222222219</v>
      </c>
      <c r="D210" s="7">
        <f t="shared" si="31"/>
        <v>2.9166666718083434E-3</v>
      </c>
      <c r="E210" s="6" t="str">
        <f t="shared" si="32"/>
        <v>BIANCA</v>
      </c>
      <c r="F210" s="6" t="str">
        <f t="shared" si="26"/>
        <v>sáb</v>
      </c>
      <c r="G210" s="6" t="str">
        <f t="shared" si="27"/>
        <v>51</v>
      </c>
      <c r="H210" s="6" t="str">
        <f>IFERROR(VLOOKUP($G210,DDD!$B:$D,3,0),"-")</f>
        <v>RS</v>
      </c>
      <c r="I210" s="6" t="str">
        <f>IFERROR(VLOOKUP($H210,DDD!$I:$K,3,0),"-")</f>
        <v>Sul</v>
      </c>
      <c r="J210">
        <v>7862518</v>
      </c>
      <c r="K210">
        <v>24161097</v>
      </c>
      <c r="L210" s="14">
        <v>44653.572824074072</v>
      </c>
      <c r="M210" s="14">
        <v>44653.575740740744</v>
      </c>
      <c r="N210" t="s">
        <v>3133</v>
      </c>
      <c r="O210" t="s">
        <v>78</v>
      </c>
      <c r="P210">
        <v>17283</v>
      </c>
      <c r="Q210" t="s">
        <v>65</v>
      </c>
      <c r="R210" t="s">
        <v>85</v>
      </c>
      <c r="S210" t="s">
        <v>86</v>
      </c>
      <c r="T210" t="s">
        <v>85</v>
      </c>
      <c r="U210" t="s">
        <v>86</v>
      </c>
      <c r="X210">
        <v>51989762937</v>
      </c>
      <c r="AA210" t="s">
        <v>235</v>
      </c>
      <c r="AB210" s="15">
        <v>1648917872801050</v>
      </c>
      <c r="AC210" t="s">
        <v>68</v>
      </c>
      <c r="AD210">
        <v>10738</v>
      </c>
      <c r="AE210" t="s">
        <v>69</v>
      </c>
      <c r="AF210" t="s">
        <v>70</v>
      </c>
      <c r="AM210" t="s">
        <v>2008</v>
      </c>
      <c r="AN210">
        <v>1915691001</v>
      </c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 t="s">
        <v>71</v>
      </c>
      <c r="BH210" s="8" t="s">
        <v>71</v>
      </c>
      <c r="BI210" s="8" t="s">
        <v>71</v>
      </c>
      <c r="BJ210" s="8" t="s">
        <v>71</v>
      </c>
      <c r="BK210" s="8" t="s">
        <v>71</v>
      </c>
      <c r="BL210" s="8" t="s">
        <v>71</v>
      </c>
      <c r="BM210" s="8" t="s">
        <v>71</v>
      </c>
      <c r="BN210" s="8" t="s">
        <v>71</v>
      </c>
      <c r="BO210" s="8" t="s">
        <v>71</v>
      </c>
      <c r="BP210" s="8" t="s">
        <v>71</v>
      </c>
      <c r="BQ210" s="8" t="s">
        <v>865</v>
      </c>
      <c r="BR210" s="8" t="s">
        <v>71</v>
      </c>
      <c r="BS210" s="9">
        <v>4500</v>
      </c>
      <c r="BT210" s="8" t="s">
        <v>271</v>
      </c>
      <c r="BU210" s="8" t="s">
        <v>866</v>
      </c>
      <c r="BV210" s="8" t="s">
        <v>71</v>
      </c>
      <c r="BW210" s="8"/>
    </row>
    <row r="211" spans="1:75" x14ac:dyDescent="0.25">
      <c r="A211" s="4">
        <f t="shared" si="28"/>
        <v>44653</v>
      </c>
      <c r="B211" s="5">
        <f t="shared" si="29"/>
        <v>0.5625</v>
      </c>
      <c r="C211" s="6">
        <f t="shared" si="30"/>
        <v>0.58263888888888882</v>
      </c>
      <c r="D211" s="7">
        <f t="shared" si="31"/>
        <v>1.2847222242271528E-3</v>
      </c>
      <c r="E211" s="6" t="str">
        <f t="shared" si="32"/>
        <v>BIANCA</v>
      </c>
      <c r="F211" s="6" t="str">
        <f t="shared" si="26"/>
        <v>sáb</v>
      </c>
      <c r="G211" s="6" t="str">
        <f t="shared" si="27"/>
        <v>51</v>
      </c>
      <c r="H211" s="6" t="str">
        <f>IFERROR(VLOOKUP($G211,DDD!$B:$D,3,0),"-")</f>
        <v>RS</v>
      </c>
      <c r="I211" s="6" t="str">
        <f>IFERROR(VLOOKUP($H211,DDD!$I:$K,3,0),"-")</f>
        <v>Sul</v>
      </c>
      <c r="J211">
        <v>7863539</v>
      </c>
      <c r="K211">
        <v>24228041</v>
      </c>
      <c r="L211" s="14">
        <v>44653.582789351851</v>
      </c>
      <c r="M211" s="14">
        <v>44653.584074074075</v>
      </c>
      <c r="N211" t="s">
        <v>3133</v>
      </c>
      <c r="O211" t="s">
        <v>78</v>
      </c>
      <c r="P211">
        <v>17283</v>
      </c>
      <c r="Q211" t="s">
        <v>65</v>
      </c>
      <c r="R211" t="s">
        <v>85</v>
      </c>
      <c r="S211" t="s">
        <v>86</v>
      </c>
      <c r="T211" t="s">
        <v>85</v>
      </c>
      <c r="U211" t="s">
        <v>86</v>
      </c>
      <c r="X211">
        <v>51994039648</v>
      </c>
      <c r="AA211" t="s">
        <v>194</v>
      </c>
      <c r="AB211" s="15">
        <v>1648918738857020</v>
      </c>
      <c r="AC211" t="s">
        <v>68</v>
      </c>
      <c r="AD211">
        <v>10738</v>
      </c>
      <c r="AE211" t="s">
        <v>69</v>
      </c>
      <c r="AF211" t="s">
        <v>70</v>
      </c>
      <c r="AM211" t="s">
        <v>2009</v>
      </c>
      <c r="AN211">
        <v>98671294072</v>
      </c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 t="s">
        <v>71</v>
      </c>
      <c r="BH211" s="8" t="s">
        <v>71</v>
      </c>
      <c r="BI211" s="8" t="s">
        <v>71</v>
      </c>
      <c r="BJ211" s="8" t="s">
        <v>71</v>
      </c>
      <c r="BK211" s="8" t="s">
        <v>71</v>
      </c>
      <c r="BL211" s="8" t="s">
        <v>71</v>
      </c>
      <c r="BM211" s="8" t="s">
        <v>71</v>
      </c>
      <c r="BN211" s="8" t="s">
        <v>71</v>
      </c>
      <c r="BO211" s="8" t="s">
        <v>71</v>
      </c>
      <c r="BP211" s="8" t="s">
        <v>71</v>
      </c>
      <c r="BQ211" s="8" t="s">
        <v>871</v>
      </c>
      <c r="BR211" s="8" t="s">
        <v>71</v>
      </c>
      <c r="BS211" s="9">
        <v>8683</v>
      </c>
      <c r="BT211" s="8" t="s">
        <v>432</v>
      </c>
      <c r="BU211" s="8" t="s">
        <v>724</v>
      </c>
      <c r="BV211" s="8" t="s">
        <v>71</v>
      </c>
      <c r="BW211" s="8"/>
    </row>
    <row r="212" spans="1:75" x14ac:dyDescent="0.25">
      <c r="A212" s="4">
        <f t="shared" si="28"/>
        <v>44653</v>
      </c>
      <c r="B212" s="5">
        <f t="shared" si="29"/>
        <v>0.58333333333333337</v>
      </c>
      <c r="C212" s="6">
        <f t="shared" si="30"/>
        <v>0.58402777777777781</v>
      </c>
      <c r="D212" s="7">
        <f t="shared" si="31"/>
        <v>1.9675925432238728E-4</v>
      </c>
      <c r="E212" s="6" t="str">
        <f t="shared" si="32"/>
        <v>SILVIO</v>
      </c>
      <c r="F212" s="6" t="str">
        <f t="shared" si="26"/>
        <v>sáb</v>
      </c>
      <c r="G212" s="6" t="str">
        <f t="shared" si="27"/>
        <v>11</v>
      </c>
      <c r="H212" s="6" t="str">
        <f>IFERROR(VLOOKUP($G212,DDD!$B:$D,3,0),"-")</f>
        <v>SP</v>
      </c>
      <c r="I212" s="6" t="str">
        <f>IFERROR(VLOOKUP($H212,DDD!$I:$K,3,0),"-")</f>
        <v>Sudeste</v>
      </c>
      <c r="J212">
        <v>7863697</v>
      </c>
      <c r="K212">
        <v>24165780</v>
      </c>
      <c r="L212" s="14">
        <v>44653.584201388891</v>
      </c>
      <c r="M212" s="14">
        <v>44653.584398148145</v>
      </c>
      <c r="N212" t="s">
        <v>3133</v>
      </c>
      <c r="O212" t="s">
        <v>84</v>
      </c>
      <c r="P212">
        <v>17286</v>
      </c>
      <c r="Q212" t="s">
        <v>65</v>
      </c>
      <c r="R212" t="s">
        <v>85</v>
      </c>
      <c r="S212" t="s">
        <v>86</v>
      </c>
      <c r="T212" t="s">
        <v>85</v>
      </c>
      <c r="U212" t="s">
        <v>86</v>
      </c>
      <c r="X212">
        <v>11959274531</v>
      </c>
      <c r="AA212" t="s">
        <v>142</v>
      </c>
      <c r="AC212" t="s">
        <v>202</v>
      </c>
      <c r="AD212">
        <v>10738</v>
      </c>
      <c r="AE212" t="s">
        <v>69</v>
      </c>
      <c r="AF212" t="s">
        <v>70</v>
      </c>
      <c r="AM212" t="s">
        <v>2010</v>
      </c>
      <c r="AN212">
        <v>34540231812</v>
      </c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 t="s">
        <v>71</v>
      </c>
      <c r="BH212" s="8" t="s">
        <v>71</v>
      </c>
      <c r="BI212" s="8" t="s">
        <v>71</v>
      </c>
      <c r="BJ212" s="8" t="s">
        <v>71</v>
      </c>
      <c r="BK212" s="8" t="s">
        <v>71</v>
      </c>
      <c r="BL212" s="8" t="s">
        <v>71</v>
      </c>
      <c r="BM212" s="8" t="s">
        <v>71</v>
      </c>
      <c r="BN212" s="8" t="s">
        <v>71</v>
      </c>
      <c r="BO212" s="8" t="s">
        <v>71</v>
      </c>
      <c r="BP212" s="8" t="s">
        <v>71</v>
      </c>
      <c r="BQ212" s="8" t="s">
        <v>874</v>
      </c>
      <c r="BR212" s="8" t="s">
        <v>71</v>
      </c>
      <c r="BS212" s="9">
        <v>2355</v>
      </c>
      <c r="BT212" s="8" t="s">
        <v>271</v>
      </c>
      <c r="BU212" s="8" t="s">
        <v>875</v>
      </c>
      <c r="BV212" s="8" t="s">
        <v>71</v>
      </c>
      <c r="BW212" s="8" t="s">
        <v>876</v>
      </c>
    </row>
    <row r="213" spans="1:75" x14ac:dyDescent="0.25">
      <c r="A213" s="4">
        <f t="shared" ref="A213:A232" si="33">DATEVALUE(TEXT(L213,"dd/mm"))</f>
        <v>44653</v>
      </c>
      <c r="B213" s="5">
        <f t="shared" ref="B213:B232" si="34">TIMEVALUE(TEXT(LEFT(TEXT(L213,"hh:mm"),2)&amp;":"&amp;IF(RIGHT(TEXT(L213,"hh:mm"),2)&lt;"30",0,30),"hh:mm"))</f>
        <v>0.58333333333333337</v>
      </c>
      <c r="C213" s="6">
        <f t="shared" ref="C213:C232" si="35">TIMEVALUE(TEXT(L213,"hh:mm"))</f>
        <v>0.58472222222222225</v>
      </c>
      <c r="D213" s="7">
        <f t="shared" ref="D213:D232" si="36">IFERROR(($M213-$L213),0)</f>
        <v>1.2037037013215013E-3</v>
      </c>
      <c r="E213" s="6" t="str">
        <f t="shared" ref="E213:E232" si="37">SUBSTITUTE(MID($O213,1,SEARCH(" ",$O213,1))," ","")</f>
        <v>ANA</v>
      </c>
      <c r="F213" s="6" t="str">
        <f t="shared" si="26"/>
        <v>sáb</v>
      </c>
      <c r="G213" s="6" t="str">
        <f t="shared" si="27"/>
        <v>19</v>
      </c>
      <c r="H213" s="6" t="str">
        <f>IFERROR(VLOOKUP($G213,DDD!$B:$D,3,0),"-")</f>
        <v>SP</v>
      </c>
      <c r="I213" s="6" t="str">
        <f>IFERROR(VLOOKUP($H213,DDD!$I:$K,3,0),"-")</f>
        <v>Sudeste</v>
      </c>
      <c r="J213">
        <v>7863747</v>
      </c>
      <c r="K213">
        <v>22945233</v>
      </c>
      <c r="L213" s="14">
        <v>44653.584768518522</v>
      </c>
      <c r="M213" s="14">
        <v>44653.585972222223</v>
      </c>
      <c r="N213" t="s">
        <v>3133</v>
      </c>
      <c r="O213" t="s">
        <v>64</v>
      </c>
      <c r="P213">
        <v>17281</v>
      </c>
      <c r="Q213" t="s">
        <v>65</v>
      </c>
      <c r="R213" t="s">
        <v>136</v>
      </c>
      <c r="S213" t="s">
        <v>674</v>
      </c>
      <c r="T213" t="s">
        <v>136</v>
      </c>
      <c r="U213" t="s">
        <v>674</v>
      </c>
      <c r="X213">
        <v>19993858187</v>
      </c>
      <c r="Y213">
        <v>19993858187</v>
      </c>
      <c r="Z213" s="14">
        <v>44653.606249999997</v>
      </c>
      <c r="AA213" t="s">
        <v>67</v>
      </c>
      <c r="AB213" s="15">
        <v>1648918884867440</v>
      </c>
      <c r="AC213" t="s">
        <v>68</v>
      </c>
      <c r="AD213">
        <v>10738</v>
      </c>
      <c r="AE213" t="s">
        <v>69</v>
      </c>
      <c r="AF213" t="s">
        <v>70</v>
      </c>
      <c r="AM213" t="s">
        <v>2011</v>
      </c>
      <c r="AN213">
        <v>34341905899</v>
      </c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 t="s">
        <v>71</v>
      </c>
      <c r="BH213" s="8" t="s">
        <v>71</v>
      </c>
      <c r="BI213" s="8" t="s">
        <v>71</v>
      </c>
      <c r="BJ213" s="8" t="s">
        <v>71</v>
      </c>
      <c r="BK213" s="8" t="s">
        <v>71</v>
      </c>
      <c r="BL213" s="8" t="s">
        <v>71</v>
      </c>
      <c r="BM213" s="8" t="s">
        <v>71</v>
      </c>
      <c r="BN213" s="8" t="s">
        <v>71</v>
      </c>
      <c r="BO213" s="8" t="s">
        <v>71</v>
      </c>
      <c r="BP213" s="8" t="s">
        <v>71</v>
      </c>
      <c r="BQ213" s="8" t="s">
        <v>877</v>
      </c>
      <c r="BR213" s="8" t="s">
        <v>71</v>
      </c>
      <c r="BS213" s="9">
        <v>1043</v>
      </c>
      <c r="BT213" s="8" t="s">
        <v>82</v>
      </c>
      <c r="BU213" s="8" t="s">
        <v>465</v>
      </c>
      <c r="BV213" s="8" t="s">
        <v>71</v>
      </c>
      <c r="BW213" s="8"/>
    </row>
    <row r="214" spans="1:75" x14ac:dyDescent="0.25">
      <c r="A214" s="4">
        <f t="shared" si="33"/>
        <v>44653</v>
      </c>
      <c r="B214" s="5">
        <f t="shared" si="34"/>
        <v>0.58333333333333337</v>
      </c>
      <c r="C214" s="6">
        <f t="shared" si="35"/>
        <v>0.58888888888888891</v>
      </c>
      <c r="D214" s="7">
        <f t="shared" si="36"/>
        <v>3.1018518566270359E-3</v>
      </c>
      <c r="E214" s="6" t="str">
        <f t="shared" si="37"/>
        <v>SILVIO</v>
      </c>
      <c r="F214" s="6" t="str">
        <f t="shared" si="26"/>
        <v>sáb</v>
      </c>
      <c r="G214" s="6" t="str">
        <f t="shared" si="27"/>
        <v>16</v>
      </c>
      <c r="H214" s="6" t="str">
        <f>IFERROR(VLOOKUP($G214,DDD!$B:$D,3,0),"-")</f>
        <v>SP</v>
      </c>
      <c r="I214" s="6" t="str">
        <f>IFERROR(VLOOKUP($H214,DDD!$I:$K,3,0),"-")</f>
        <v>Sudeste</v>
      </c>
      <c r="J214">
        <v>7864316</v>
      </c>
      <c r="K214">
        <v>22945086</v>
      </c>
      <c r="L214" s="14">
        <v>44653.589502314811</v>
      </c>
      <c r="M214" s="14">
        <v>44653.592604166668</v>
      </c>
      <c r="N214" t="s">
        <v>3133</v>
      </c>
      <c r="O214" t="s">
        <v>84</v>
      </c>
      <c r="P214">
        <v>17286</v>
      </c>
      <c r="Q214" t="s">
        <v>65</v>
      </c>
      <c r="R214" t="s">
        <v>85</v>
      </c>
      <c r="S214" t="s">
        <v>86</v>
      </c>
      <c r="T214" t="s">
        <v>85</v>
      </c>
      <c r="U214" t="s">
        <v>86</v>
      </c>
      <c r="X214">
        <v>16992967224</v>
      </c>
      <c r="AA214" t="s">
        <v>67</v>
      </c>
      <c r="AB214" s="15">
        <v>1648919312893050</v>
      </c>
      <c r="AC214" t="s">
        <v>68</v>
      </c>
      <c r="AD214">
        <v>10738</v>
      </c>
      <c r="AE214" t="s">
        <v>69</v>
      </c>
      <c r="AF214" t="s">
        <v>70</v>
      </c>
      <c r="AM214" t="s">
        <v>2012</v>
      </c>
      <c r="AN214">
        <v>50425124894</v>
      </c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 t="s">
        <v>71</v>
      </c>
      <c r="BH214" s="8" t="s">
        <v>71</v>
      </c>
      <c r="BI214" s="8" t="s">
        <v>71</v>
      </c>
      <c r="BJ214" s="8" t="s">
        <v>71</v>
      </c>
      <c r="BK214" s="8" t="s">
        <v>71</v>
      </c>
      <c r="BL214" s="8" t="s">
        <v>71</v>
      </c>
      <c r="BM214" s="8" t="s">
        <v>71</v>
      </c>
      <c r="BN214" s="8" t="s">
        <v>71</v>
      </c>
      <c r="BO214" s="8" t="s">
        <v>71</v>
      </c>
      <c r="BP214" s="8" t="s">
        <v>71</v>
      </c>
      <c r="BQ214" s="8" t="s">
        <v>540</v>
      </c>
      <c r="BR214" s="8" t="s">
        <v>71</v>
      </c>
      <c r="BS214" s="8">
        <v>12373</v>
      </c>
      <c r="BT214" s="8" t="s">
        <v>72</v>
      </c>
      <c r="BU214" s="8" t="s">
        <v>541</v>
      </c>
      <c r="BV214" s="8" t="s">
        <v>71</v>
      </c>
      <c r="BW214" s="8"/>
    </row>
    <row r="215" spans="1:75" x14ac:dyDescent="0.25">
      <c r="A215" s="4">
        <f t="shared" si="33"/>
        <v>44655</v>
      </c>
      <c r="B215" s="5">
        <f t="shared" si="34"/>
        <v>0.33333333333333331</v>
      </c>
      <c r="C215" s="6">
        <f t="shared" si="35"/>
        <v>0.34930555555555554</v>
      </c>
      <c r="D215" s="7">
        <f t="shared" si="36"/>
        <v>1.8750000017462298E-3</v>
      </c>
      <c r="E215" s="6" t="str">
        <f t="shared" si="37"/>
        <v>BIANCA</v>
      </c>
      <c r="F215" s="6" t="str">
        <f t="shared" si="26"/>
        <v>seg</v>
      </c>
      <c r="G215" s="6" t="str">
        <f t="shared" si="27"/>
        <v>16</v>
      </c>
      <c r="H215" s="6" t="str">
        <f>IFERROR(VLOOKUP($G215,DDD!$B:$D,3,0),"-")</f>
        <v>SP</v>
      </c>
      <c r="I215" s="6" t="str">
        <f>IFERROR(VLOOKUP($H215,DDD!$I:$K,3,0),"-")</f>
        <v>Sudeste</v>
      </c>
      <c r="J215">
        <v>7872025</v>
      </c>
      <c r="K215">
        <v>24228048</v>
      </c>
      <c r="L215" s="14">
        <v>44655.349745370368</v>
      </c>
      <c r="M215" s="14">
        <v>44655.351620370369</v>
      </c>
      <c r="N215" t="s">
        <v>3133</v>
      </c>
      <c r="O215" t="s">
        <v>78</v>
      </c>
      <c r="P215">
        <v>17283</v>
      </c>
      <c r="Q215" t="s">
        <v>65</v>
      </c>
      <c r="R215" t="s">
        <v>136</v>
      </c>
      <c r="S215" t="s">
        <v>137</v>
      </c>
      <c r="T215" t="s">
        <v>136</v>
      </c>
      <c r="U215" t="s">
        <v>137</v>
      </c>
      <c r="X215">
        <v>16993250210</v>
      </c>
      <c r="Y215">
        <v>16993250210</v>
      </c>
      <c r="Z215" s="14">
        <v>44655.371527777781</v>
      </c>
      <c r="AA215" t="s">
        <v>194</v>
      </c>
      <c r="AB215" s="15">
        <v>16490713911954</v>
      </c>
      <c r="AC215" t="s">
        <v>68</v>
      </c>
      <c r="AD215">
        <v>10738</v>
      </c>
      <c r="AE215" t="s">
        <v>69</v>
      </c>
      <c r="AF215" t="s">
        <v>70</v>
      </c>
      <c r="AM215" t="s">
        <v>2013</v>
      </c>
      <c r="AN215">
        <v>23066665801</v>
      </c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 t="s">
        <v>71</v>
      </c>
      <c r="BH215" s="8" t="s">
        <v>71</v>
      </c>
      <c r="BI215" s="8" t="s">
        <v>71</v>
      </c>
      <c r="BJ215" s="8" t="s">
        <v>71</v>
      </c>
      <c r="BK215" s="8" t="s">
        <v>71</v>
      </c>
      <c r="BL215" s="8" t="s">
        <v>71</v>
      </c>
      <c r="BM215" s="8" t="s">
        <v>71</v>
      </c>
      <c r="BN215" s="8" t="s">
        <v>71</v>
      </c>
      <c r="BO215" s="8" t="s">
        <v>71</v>
      </c>
      <c r="BP215" s="8" t="s">
        <v>71</v>
      </c>
      <c r="BQ215" s="8" t="s">
        <v>882</v>
      </c>
      <c r="BR215" s="8" t="s">
        <v>71</v>
      </c>
      <c r="BS215" s="8">
        <v>7740</v>
      </c>
      <c r="BT215" s="8" t="s">
        <v>348</v>
      </c>
      <c r="BU215" s="8" t="s">
        <v>883</v>
      </c>
      <c r="BV215" s="8" t="s">
        <v>71</v>
      </c>
      <c r="BW215" s="8"/>
    </row>
    <row r="216" spans="1:75" x14ac:dyDescent="0.25">
      <c r="A216" s="4">
        <f t="shared" si="33"/>
        <v>44655</v>
      </c>
      <c r="B216" s="5">
        <f t="shared" si="34"/>
        <v>0.33333333333333331</v>
      </c>
      <c r="C216" s="6">
        <f t="shared" si="35"/>
        <v>0.3527777777777778</v>
      </c>
      <c r="D216" s="7">
        <f t="shared" si="36"/>
        <v>2.0370370402815752E-3</v>
      </c>
      <c r="E216" s="6" t="str">
        <f t="shared" si="37"/>
        <v>BIANCA</v>
      </c>
      <c r="F216" s="6" t="str">
        <f t="shared" si="26"/>
        <v>seg</v>
      </c>
      <c r="G216" s="6" t="str">
        <f t="shared" si="27"/>
        <v>19</v>
      </c>
      <c r="H216" s="6" t="str">
        <f>IFERROR(VLOOKUP($G216,DDD!$B:$D,3,0),"-")</f>
        <v>SP</v>
      </c>
      <c r="I216" s="6" t="str">
        <f>IFERROR(VLOOKUP($H216,DDD!$I:$K,3,0),"-")</f>
        <v>Sudeste</v>
      </c>
      <c r="J216">
        <v>7872026</v>
      </c>
      <c r="K216">
        <v>24165762</v>
      </c>
      <c r="L216" s="14">
        <v>44655.352835648147</v>
      </c>
      <c r="M216" s="14">
        <v>44655.354872685188</v>
      </c>
      <c r="N216" t="s">
        <v>3133</v>
      </c>
      <c r="O216" t="s">
        <v>78</v>
      </c>
      <c r="P216">
        <v>17283</v>
      </c>
      <c r="Q216" t="s">
        <v>65</v>
      </c>
      <c r="R216" t="s">
        <v>85</v>
      </c>
      <c r="S216" t="s">
        <v>86</v>
      </c>
      <c r="T216" t="s">
        <v>85</v>
      </c>
      <c r="U216" t="s">
        <v>86</v>
      </c>
      <c r="X216">
        <v>19993474069</v>
      </c>
      <c r="AA216" t="s">
        <v>142</v>
      </c>
      <c r="AB216" s="15">
        <v>16490716674714</v>
      </c>
      <c r="AC216" t="s">
        <v>68</v>
      </c>
      <c r="AD216">
        <v>10738</v>
      </c>
      <c r="AE216" t="s">
        <v>69</v>
      </c>
      <c r="AF216" t="s">
        <v>70</v>
      </c>
      <c r="AM216" t="s">
        <v>2014</v>
      </c>
      <c r="AN216">
        <v>22658488831</v>
      </c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 t="s">
        <v>71</v>
      </c>
      <c r="BH216" s="8" t="s">
        <v>71</v>
      </c>
      <c r="BI216" s="8" t="s">
        <v>71</v>
      </c>
      <c r="BJ216" s="8" t="s">
        <v>71</v>
      </c>
      <c r="BK216" s="8" t="s">
        <v>71</v>
      </c>
      <c r="BL216" s="8" t="s">
        <v>71</v>
      </c>
      <c r="BM216" s="8" t="s">
        <v>71</v>
      </c>
      <c r="BN216" s="8" t="s">
        <v>71</v>
      </c>
      <c r="BO216" s="8" t="s">
        <v>71</v>
      </c>
      <c r="BP216" s="8" t="s">
        <v>71</v>
      </c>
      <c r="BQ216" s="8" t="s">
        <v>885</v>
      </c>
      <c r="BR216" s="8" t="s">
        <v>71</v>
      </c>
      <c r="BS216" s="8">
        <v>1513</v>
      </c>
      <c r="BT216" s="8" t="s">
        <v>100</v>
      </c>
      <c r="BU216" s="8" t="s">
        <v>278</v>
      </c>
      <c r="BV216" s="8" t="s">
        <v>71</v>
      </c>
      <c r="BW216" s="8" t="s">
        <v>886</v>
      </c>
    </row>
    <row r="217" spans="1:75" x14ac:dyDescent="0.25">
      <c r="A217" s="4">
        <f t="shared" si="33"/>
        <v>44655</v>
      </c>
      <c r="B217" s="5">
        <f t="shared" si="34"/>
        <v>0.35416666666666669</v>
      </c>
      <c r="C217" s="6">
        <f t="shared" si="35"/>
        <v>0.35625000000000001</v>
      </c>
      <c r="D217" s="7">
        <f t="shared" si="36"/>
        <v>1.5162037016125396E-3</v>
      </c>
      <c r="E217" s="6" t="str">
        <f t="shared" si="37"/>
        <v>BIANCA</v>
      </c>
      <c r="F217" s="6" t="str">
        <f t="shared" si="26"/>
        <v>seg</v>
      </c>
      <c r="G217" s="6" t="str">
        <f t="shared" si="27"/>
        <v>15</v>
      </c>
      <c r="H217" s="6" t="str">
        <f>IFERROR(VLOOKUP($G217,DDD!$B:$D,3,0),"-")</f>
        <v>SP</v>
      </c>
      <c r="I217" s="6" t="str">
        <f>IFERROR(VLOOKUP($H217,DDD!$I:$K,3,0),"-")</f>
        <v>Sudeste</v>
      </c>
      <c r="J217">
        <v>7872028</v>
      </c>
      <c r="K217">
        <v>24072976</v>
      </c>
      <c r="L217" s="14">
        <v>44655.356550925928</v>
      </c>
      <c r="M217" s="14">
        <v>44655.358067129629</v>
      </c>
      <c r="N217" t="s">
        <v>3133</v>
      </c>
      <c r="O217" t="s">
        <v>78</v>
      </c>
      <c r="P217">
        <v>17283</v>
      </c>
      <c r="Q217" t="s">
        <v>65</v>
      </c>
      <c r="R217" t="s">
        <v>136</v>
      </c>
      <c r="S217" t="s">
        <v>137</v>
      </c>
      <c r="T217" t="s">
        <v>136</v>
      </c>
      <c r="U217" t="s">
        <v>137</v>
      </c>
      <c r="X217">
        <v>15996255750</v>
      </c>
      <c r="Y217">
        <v>15996255750</v>
      </c>
      <c r="Z217" s="14">
        <v>44655.37777777778</v>
      </c>
      <c r="AA217" t="s">
        <v>87</v>
      </c>
      <c r="AB217" s="15">
        <v>16490719847984</v>
      </c>
      <c r="AC217" t="s">
        <v>68</v>
      </c>
      <c r="AD217">
        <v>10738</v>
      </c>
      <c r="AE217" t="s">
        <v>69</v>
      </c>
      <c r="AF217" t="s">
        <v>70</v>
      </c>
      <c r="AM217" t="s">
        <v>2015</v>
      </c>
      <c r="AN217">
        <v>40090843835</v>
      </c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 t="s">
        <v>71</v>
      </c>
      <c r="BH217" s="8" t="s">
        <v>71</v>
      </c>
      <c r="BI217" s="8" t="s">
        <v>71</v>
      </c>
      <c r="BJ217" s="8" t="s">
        <v>71</v>
      </c>
      <c r="BK217" s="8" t="s">
        <v>71</v>
      </c>
      <c r="BL217" s="8" t="s">
        <v>71</v>
      </c>
      <c r="BM217" s="8" t="s">
        <v>71</v>
      </c>
      <c r="BN217" s="8" t="s">
        <v>71</v>
      </c>
      <c r="BO217" s="8" t="s">
        <v>71</v>
      </c>
      <c r="BP217" s="8" t="s">
        <v>71</v>
      </c>
      <c r="BQ217" s="8" t="s">
        <v>887</v>
      </c>
      <c r="BR217" s="8" t="s">
        <v>71</v>
      </c>
      <c r="BS217" s="9">
        <v>1705</v>
      </c>
      <c r="BT217" s="8" t="s">
        <v>82</v>
      </c>
      <c r="BU217" s="8" t="s">
        <v>888</v>
      </c>
      <c r="BV217" s="8" t="s">
        <v>71</v>
      </c>
      <c r="BW217" s="8"/>
    </row>
    <row r="218" spans="1:75" x14ac:dyDescent="0.25">
      <c r="A218" s="4">
        <f t="shared" si="33"/>
        <v>44655</v>
      </c>
      <c r="B218" s="5">
        <f t="shared" si="34"/>
        <v>0.35416666666666669</v>
      </c>
      <c r="C218" s="6">
        <f t="shared" si="35"/>
        <v>0.35833333333333334</v>
      </c>
      <c r="D218" s="7">
        <f t="shared" si="36"/>
        <v>2.0833333328482695E-3</v>
      </c>
      <c r="E218" s="6" t="str">
        <f t="shared" si="37"/>
        <v>BIANCA</v>
      </c>
      <c r="F218" s="6" t="str">
        <f t="shared" si="26"/>
        <v>seg</v>
      </c>
      <c r="G218" s="6" t="str">
        <f t="shared" si="27"/>
        <v>51</v>
      </c>
      <c r="H218" s="6" t="str">
        <f>IFERROR(VLOOKUP($G218,DDD!$B:$D,3,0),"-")</f>
        <v>RS</v>
      </c>
      <c r="I218" s="6" t="str">
        <f>IFERROR(VLOOKUP($H218,DDD!$I:$K,3,0),"-")</f>
        <v>Sul</v>
      </c>
      <c r="J218">
        <v>7872029</v>
      </c>
      <c r="K218">
        <v>22879152</v>
      </c>
      <c r="L218" s="14">
        <v>44655.358773148146</v>
      </c>
      <c r="M218" s="14">
        <v>44655.360856481479</v>
      </c>
      <c r="N218" t="s">
        <v>3133</v>
      </c>
      <c r="O218" t="s">
        <v>78</v>
      </c>
      <c r="P218">
        <v>17283</v>
      </c>
      <c r="Q218" t="s">
        <v>65</v>
      </c>
      <c r="R218" t="s">
        <v>85</v>
      </c>
      <c r="S218" t="s">
        <v>86</v>
      </c>
      <c r="T218" t="s">
        <v>85</v>
      </c>
      <c r="U218" t="s">
        <v>86</v>
      </c>
      <c r="X218">
        <v>51994683236</v>
      </c>
      <c r="AA218" t="s">
        <v>155</v>
      </c>
      <c r="AB218" s="15">
        <v>16490721819654</v>
      </c>
      <c r="AC218" t="s">
        <v>68</v>
      </c>
      <c r="AD218">
        <v>10738</v>
      </c>
      <c r="AE218" t="s">
        <v>69</v>
      </c>
      <c r="AF218" t="s">
        <v>70</v>
      </c>
      <c r="AM218" t="s">
        <v>2016</v>
      </c>
      <c r="AN218">
        <v>4599352080</v>
      </c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 t="s">
        <v>71</v>
      </c>
      <c r="BH218" s="8" t="s">
        <v>71</v>
      </c>
      <c r="BI218" s="8" t="s">
        <v>71</v>
      </c>
      <c r="BJ218" s="8" t="s">
        <v>71</v>
      </c>
      <c r="BK218" s="8" t="s">
        <v>71</v>
      </c>
      <c r="BL218" s="8" t="s">
        <v>71</v>
      </c>
      <c r="BM218" s="8" t="s">
        <v>71</v>
      </c>
      <c r="BN218" s="8" t="s">
        <v>71</v>
      </c>
      <c r="BO218" s="8" t="s">
        <v>71</v>
      </c>
      <c r="BP218" s="8" t="s">
        <v>71</v>
      </c>
      <c r="BQ218" s="8" t="s">
        <v>891</v>
      </c>
      <c r="BR218" s="8" t="s">
        <v>71</v>
      </c>
      <c r="BS218" s="9">
        <v>1654</v>
      </c>
      <c r="BT218" s="8" t="s">
        <v>90</v>
      </c>
      <c r="BU218" s="8" t="s">
        <v>556</v>
      </c>
      <c r="BV218" s="8" t="s">
        <v>71</v>
      </c>
      <c r="BW218" s="8" t="s">
        <v>892</v>
      </c>
    </row>
    <row r="219" spans="1:75" x14ac:dyDescent="0.25">
      <c r="A219" s="4">
        <f t="shared" si="33"/>
        <v>44655</v>
      </c>
      <c r="B219" s="5">
        <f t="shared" si="34"/>
        <v>0.35416666666666669</v>
      </c>
      <c r="C219" s="6">
        <f t="shared" si="35"/>
        <v>0.36319444444444443</v>
      </c>
      <c r="D219" s="7">
        <f t="shared" si="36"/>
        <v>4.5138888526707888E-4</v>
      </c>
      <c r="E219" s="6" t="str">
        <f t="shared" si="37"/>
        <v>BIANCA</v>
      </c>
      <c r="F219" s="6" t="str">
        <f t="shared" si="26"/>
        <v>seg</v>
      </c>
      <c r="G219" s="6" t="str">
        <f t="shared" si="27"/>
        <v>12</v>
      </c>
      <c r="H219" s="6" t="str">
        <f>IFERROR(VLOOKUP($G219,DDD!$B:$D,3,0),"-")</f>
        <v>SP</v>
      </c>
      <c r="I219" s="6" t="str">
        <f>IFERROR(VLOOKUP($H219,DDD!$I:$K,3,0),"-")</f>
        <v>Sudeste</v>
      </c>
      <c r="J219">
        <v>7872125</v>
      </c>
      <c r="K219">
        <v>24228136</v>
      </c>
      <c r="L219" s="14">
        <v>44655.36346064815</v>
      </c>
      <c r="M219" s="14">
        <v>44655.363912037035</v>
      </c>
      <c r="N219" t="s">
        <v>3133</v>
      </c>
      <c r="O219" t="s">
        <v>78</v>
      </c>
      <c r="P219">
        <v>17283</v>
      </c>
      <c r="Q219" t="s">
        <v>65</v>
      </c>
      <c r="R219" t="s">
        <v>136</v>
      </c>
      <c r="S219" t="s">
        <v>273</v>
      </c>
      <c r="T219" t="s">
        <v>136</v>
      </c>
      <c r="U219" t="s">
        <v>273</v>
      </c>
      <c r="X219">
        <v>12991583744</v>
      </c>
      <c r="Y219">
        <v>12991583744</v>
      </c>
      <c r="Z219" s="14">
        <v>44655.416666666664</v>
      </c>
      <c r="AA219" t="s">
        <v>194</v>
      </c>
      <c r="AB219" s="15">
        <v>164907257413324</v>
      </c>
      <c r="AC219" t="s">
        <v>68</v>
      </c>
      <c r="AD219">
        <v>10738</v>
      </c>
      <c r="AE219" t="s">
        <v>69</v>
      </c>
      <c r="AF219" t="s">
        <v>70</v>
      </c>
      <c r="AM219" t="s">
        <v>2017</v>
      </c>
      <c r="AN219">
        <v>44284723820</v>
      </c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 t="s">
        <v>71</v>
      </c>
      <c r="BH219" s="8" t="s">
        <v>71</v>
      </c>
      <c r="BI219" s="8" t="s">
        <v>71</v>
      </c>
      <c r="BJ219" s="8" t="s">
        <v>71</v>
      </c>
      <c r="BK219" s="8" t="s">
        <v>71</v>
      </c>
      <c r="BL219" s="8" t="s">
        <v>71</v>
      </c>
      <c r="BM219" s="8" t="s">
        <v>71</v>
      </c>
      <c r="BN219" s="8" t="s">
        <v>71</v>
      </c>
      <c r="BO219" s="8" t="s">
        <v>71</v>
      </c>
      <c r="BP219" s="8" t="s">
        <v>71</v>
      </c>
      <c r="BQ219" s="8" t="s">
        <v>894</v>
      </c>
      <c r="BR219" s="8" t="s">
        <v>71</v>
      </c>
      <c r="BS219" s="8">
        <v>5885</v>
      </c>
      <c r="BT219" s="8" t="s">
        <v>348</v>
      </c>
      <c r="BU219" s="8" t="s">
        <v>895</v>
      </c>
      <c r="BV219" s="8" t="s">
        <v>71</v>
      </c>
      <c r="BW219" s="8"/>
    </row>
    <row r="220" spans="1:75" x14ac:dyDescent="0.25">
      <c r="A220" s="4">
        <f t="shared" si="33"/>
        <v>44655</v>
      </c>
      <c r="B220" s="5">
        <f t="shared" si="34"/>
        <v>0.35416666666666669</v>
      </c>
      <c r="C220" s="6">
        <f t="shared" si="35"/>
        <v>0.36805555555555558</v>
      </c>
      <c r="D220" s="7">
        <f t="shared" si="36"/>
        <v>1.1689814782585017E-3</v>
      </c>
      <c r="E220" s="6" t="str">
        <f t="shared" si="37"/>
        <v>BIANCA</v>
      </c>
      <c r="F220" s="6" t="str">
        <f t="shared" si="26"/>
        <v>seg</v>
      </c>
      <c r="G220" s="6" t="str">
        <f t="shared" si="27"/>
        <v>51</v>
      </c>
      <c r="H220" s="6" t="str">
        <f>IFERROR(VLOOKUP($G220,DDD!$B:$D,3,0),"-")</f>
        <v>RS</v>
      </c>
      <c r="I220" s="6" t="str">
        <f>IFERROR(VLOOKUP($H220,DDD!$I:$K,3,0),"-")</f>
        <v>Sul</v>
      </c>
      <c r="J220">
        <v>7872403</v>
      </c>
      <c r="K220">
        <v>24072885</v>
      </c>
      <c r="L220" s="14">
        <v>44655.368495370371</v>
      </c>
      <c r="M220" s="14">
        <v>44655.369664351849</v>
      </c>
      <c r="N220" t="s">
        <v>3133</v>
      </c>
      <c r="O220" t="s">
        <v>78</v>
      </c>
      <c r="P220">
        <v>17283</v>
      </c>
      <c r="Q220" t="s">
        <v>65</v>
      </c>
      <c r="R220" t="s">
        <v>136</v>
      </c>
      <c r="S220" t="s">
        <v>137</v>
      </c>
      <c r="T220" t="s">
        <v>136</v>
      </c>
      <c r="U220" t="s">
        <v>137</v>
      </c>
      <c r="X220">
        <v>51997722057</v>
      </c>
      <c r="Y220">
        <v>51997722057</v>
      </c>
      <c r="Z220" s="14">
        <v>44655.38958333333</v>
      </c>
      <c r="AA220" t="s">
        <v>87</v>
      </c>
      <c r="AC220" t="s">
        <v>202</v>
      </c>
      <c r="AD220">
        <v>10738</v>
      </c>
      <c r="AE220" t="s">
        <v>69</v>
      </c>
      <c r="AF220" t="s">
        <v>70</v>
      </c>
      <c r="AM220" t="s">
        <v>2018</v>
      </c>
      <c r="AN220">
        <v>1796736023</v>
      </c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 t="s">
        <v>71</v>
      </c>
      <c r="BH220" s="8" t="s">
        <v>71</v>
      </c>
      <c r="BI220" s="8" t="s">
        <v>71</v>
      </c>
      <c r="BJ220" s="8" t="s">
        <v>71</v>
      </c>
      <c r="BK220" s="8" t="s">
        <v>71</v>
      </c>
      <c r="BL220" s="8" t="s">
        <v>71</v>
      </c>
      <c r="BM220" s="8" t="s">
        <v>71</v>
      </c>
      <c r="BN220" s="8" t="s">
        <v>71</v>
      </c>
      <c r="BO220" s="8" t="s">
        <v>71</v>
      </c>
      <c r="BP220" s="8" t="s">
        <v>71</v>
      </c>
      <c r="BQ220" s="8" t="s">
        <v>896</v>
      </c>
      <c r="BR220" s="8" t="s">
        <v>71</v>
      </c>
      <c r="BS220" s="8">
        <v>3216</v>
      </c>
      <c r="BT220" s="8" t="s">
        <v>79</v>
      </c>
      <c r="BU220" s="8" t="s">
        <v>220</v>
      </c>
      <c r="BV220" s="8" t="s">
        <v>71</v>
      </c>
      <c r="BW220" s="8"/>
    </row>
    <row r="221" spans="1:75" x14ac:dyDescent="0.25">
      <c r="A221" s="4">
        <f t="shared" si="33"/>
        <v>44655</v>
      </c>
      <c r="B221" s="5">
        <f t="shared" si="34"/>
        <v>0.375</v>
      </c>
      <c r="C221" s="6">
        <f t="shared" si="35"/>
        <v>0.38750000000000001</v>
      </c>
      <c r="D221" s="7">
        <f t="shared" si="36"/>
        <v>2.3379629637929611E-3</v>
      </c>
      <c r="E221" s="6" t="str">
        <f t="shared" si="37"/>
        <v>BIANCA</v>
      </c>
      <c r="F221" s="6" t="str">
        <f t="shared" si="26"/>
        <v>seg</v>
      </c>
      <c r="G221" s="6" t="str">
        <f t="shared" si="27"/>
        <v>51</v>
      </c>
      <c r="H221" s="6" t="str">
        <f>IFERROR(VLOOKUP($G221,DDD!$B:$D,3,0),"-")</f>
        <v>RS</v>
      </c>
      <c r="I221" s="6" t="str">
        <f>IFERROR(VLOOKUP($H221,DDD!$I:$K,3,0),"-")</f>
        <v>Sul</v>
      </c>
      <c r="J221">
        <v>7875509</v>
      </c>
      <c r="K221">
        <v>22945142</v>
      </c>
      <c r="L221" s="14">
        <v>44655.388020833336</v>
      </c>
      <c r="M221" s="14">
        <v>44655.3903587963</v>
      </c>
      <c r="N221" t="s">
        <v>3133</v>
      </c>
      <c r="O221" t="s">
        <v>78</v>
      </c>
      <c r="P221">
        <v>17283</v>
      </c>
      <c r="Q221" t="s">
        <v>65</v>
      </c>
      <c r="R221" t="s">
        <v>85</v>
      </c>
      <c r="S221" t="s">
        <v>86</v>
      </c>
      <c r="T221" t="s">
        <v>85</v>
      </c>
      <c r="U221" t="s">
        <v>86</v>
      </c>
      <c r="X221">
        <v>51990091013</v>
      </c>
      <c r="AA221" t="s">
        <v>67</v>
      </c>
      <c r="AB221" s="15">
        <v>164907469651794</v>
      </c>
      <c r="AC221" t="s">
        <v>68</v>
      </c>
      <c r="AD221">
        <v>10738</v>
      </c>
      <c r="AE221" t="s">
        <v>69</v>
      </c>
      <c r="AF221" t="s">
        <v>70</v>
      </c>
      <c r="AM221" t="s">
        <v>2019</v>
      </c>
      <c r="AN221">
        <v>85523828068</v>
      </c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 t="s">
        <v>71</v>
      </c>
      <c r="BH221" s="8" t="s">
        <v>71</v>
      </c>
      <c r="BI221" s="8" t="s">
        <v>71</v>
      </c>
      <c r="BJ221" s="8" t="s">
        <v>71</v>
      </c>
      <c r="BK221" s="8" t="s">
        <v>71</v>
      </c>
      <c r="BL221" s="8" t="s">
        <v>71</v>
      </c>
      <c r="BM221" s="8" t="s">
        <v>71</v>
      </c>
      <c r="BN221" s="8" t="s">
        <v>71</v>
      </c>
      <c r="BO221" s="8" t="s">
        <v>71</v>
      </c>
      <c r="BP221" s="8" t="s">
        <v>71</v>
      </c>
      <c r="BQ221" s="8" t="s">
        <v>898</v>
      </c>
      <c r="BR221" s="8" t="s">
        <v>71</v>
      </c>
      <c r="BS221" s="9">
        <v>1782</v>
      </c>
      <c r="BT221" s="8" t="s">
        <v>432</v>
      </c>
      <c r="BU221" s="8" t="s">
        <v>747</v>
      </c>
      <c r="BV221" s="8" t="s">
        <v>71</v>
      </c>
      <c r="BW221" s="8"/>
    </row>
    <row r="222" spans="1:75" x14ac:dyDescent="0.25">
      <c r="A222" s="4">
        <f t="shared" si="33"/>
        <v>44655</v>
      </c>
      <c r="B222" s="5">
        <f t="shared" si="34"/>
        <v>0.39583333333333331</v>
      </c>
      <c r="C222" s="6">
        <f t="shared" si="35"/>
        <v>0.39999999999999997</v>
      </c>
      <c r="D222" s="7">
        <f t="shared" si="36"/>
        <v>1.4236111092031933E-3</v>
      </c>
      <c r="E222" s="6" t="str">
        <f t="shared" si="37"/>
        <v>BIANCA</v>
      </c>
      <c r="F222" s="6" t="str">
        <f t="shared" si="26"/>
        <v>seg</v>
      </c>
      <c r="G222" s="6" t="str">
        <f t="shared" si="27"/>
        <v>19</v>
      </c>
      <c r="H222" s="6" t="str">
        <f>IFERROR(VLOOKUP($G222,DDD!$B:$D,3,0),"-")</f>
        <v>SP</v>
      </c>
      <c r="I222" s="6" t="str">
        <f>IFERROR(VLOOKUP($H222,DDD!$I:$K,3,0),"-")</f>
        <v>Sudeste</v>
      </c>
      <c r="J222">
        <v>7878180</v>
      </c>
      <c r="K222">
        <v>23434401</v>
      </c>
      <c r="L222" s="14">
        <v>44655.400520833333</v>
      </c>
      <c r="M222" s="14">
        <v>44655.401944444442</v>
      </c>
      <c r="N222" t="s">
        <v>3133</v>
      </c>
      <c r="O222" t="s">
        <v>78</v>
      </c>
      <c r="P222">
        <v>17283</v>
      </c>
      <c r="Q222" t="s">
        <v>65</v>
      </c>
      <c r="R222" t="s">
        <v>136</v>
      </c>
      <c r="S222" t="s">
        <v>273</v>
      </c>
      <c r="T222" t="s">
        <v>136</v>
      </c>
      <c r="U222" t="s">
        <v>273</v>
      </c>
      <c r="X222">
        <v>19995796053</v>
      </c>
      <c r="Y222">
        <v>19995796053</v>
      </c>
      <c r="Z222" s="14">
        <v>44655.770833333336</v>
      </c>
      <c r="AA222" t="s">
        <v>416</v>
      </c>
      <c r="AB222" s="15">
        <v>164907578284304</v>
      </c>
      <c r="AC222" t="s">
        <v>68</v>
      </c>
      <c r="AD222">
        <v>10738</v>
      </c>
      <c r="AE222" t="s">
        <v>69</v>
      </c>
      <c r="AF222" t="s">
        <v>70</v>
      </c>
      <c r="AM222" t="s">
        <v>2020</v>
      </c>
      <c r="AN222">
        <v>40368187837</v>
      </c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 t="s">
        <v>71</v>
      </c>
      <c r="BH222" s="8" t="s">
        <v>71</v>
      </c>
      <c r="BI222" s="8" t="s">
        <v>71</v>
      </c>
      <c r="BJ222" s="8" t="s">
        <v>71</v>
      </c>
      <c r="BK222" s="8" t="s">
        <v>71</v>
      </c>
      <c r="BL222" s="8" t="s">
        <v>71</v>
      </c>
      <c r="BM222" s="8" t="s">
        <v>71</v>
      </c>
      <c r="BN222" s="8" t="s">
        <v>71</v>
      </c>
      <c r="BO222" s="8" t="s">
        <v>71</v>
      </c>
      <c r="BP222" s="8" t="s">
        <v>71</v>
      </c>
      <c r="BQ222" s="8" t="s">
        <v>900</v>
      </c>
      <c r="BR222" s="8" t="s">
        <v>71</v>
      </c>
      <c r="BS222" s="9">
        <v>1368</v>
      </c>
      <c r="BT222" s="8" t="s">
        <v>121</v>
      </c>
      <c r="BU222" s="8" t="s">
        <v>901</v>
      </c>
      <c r="BV222" s="8" t="s">
        <v>71</v>
      </c>
      <c r="BW222" s="8"/>
    </row>
    <row r="223" spans="1:75" x14ac:dyDescent="0.25">
      <c r="A223" s="4">
        <f t="shared" si="33"/>
        <v>44655</v>
      </c>
      <c r="B223" s="5">
        <f t="shared" si="34"/>
        <v>0.39583333333333331</v>
      </c>
      <c r="C223" s="6">
        <f t="shared" si="35"/>
        <v>0.40486111111111112</v>
      </c>
      <c r="D223" s="7">
        <f t="shared" si="36"/>
        <v>4.9768518510973081E-4</v>
      </c>
      <c r="E223" s="6" t="str">
        <f t="shared" si="37"/>
        <v>BIANCA</v>
      </c>
      <c r="F223" s="6" t="str">
        <f t="shared" si="26"/>
        <v>seg</v>
      </c>
      <c r="G223" s="6" t="str">
        <f t="shared" si="27"/>
        <v>17</v>
      </c>
      <c r="H223" s="6" t="str">
        <f>IFERROR(VLOOKUP($G223,DDD!$B:$D,3,0),"-")</f>
        <v>SP</v>
      </c>
      <c r="I223" s="6" t="str">
        <f>IFERROR(VLOOKUP($H223,DDD!$I:$K,3,0),"-")</f>
        <v>Sudeste</v>
      </c>
      <c r="J223">
        <v>7879166</v>
      </c>
      <c r="K223">
        <v>24228023</v>
      </c>
      <c r="L223" s="14">
        <v>44655.405081018522</v>
      </c>
      <c r="M223" s="14">
        <v>44655.405578703707</v>
      </c>
      <c r="N223" t="s">
        <v>3133</v>
      </c>
      <c r="O223" t="s">
        <v>78</v>
      </c>
      <c r="P223">
        <v>17283</v>
      </c>
      <c r="Q223" t="s">
        <v>65</v>
      </c>
      <c r="R223" t="s">
        <v>136</v>
      </c>
      <c r="S223" t="s">
        <v>273</v>
      </c>
      <c r="T223" t="s">
        <v>136</v>
      </c>
      <c r="U223" t="s">
        <v>273</v>
      </c>
      <c r="X223">
        <v>17991394700</v>
      </c>
      <c r="Y223">
        <v>17991394700</v>
      </c>
      <c r="Z223" s="14">
        <v>44655.416666666664</v>
      </c>
      <c r="AA223" t="s">
        <v>194</v>
      </c>
      <c r="AB223" s="15">
        <v>164907617097544</v>
      </c>
      <c r="AC223" t="s">
        <v>68</v>
      </c>
      <c r="AD223">
        <v>10738</v>
      </c>
      <c r="AE223" t="s">
        <v>69</v>
      </c>
      <c r="AF223" t="s">
        <v>70</v>
      </c>
      <c r="AM223" t="s">
        <v>2021</v>
      </c>
      <c r="AN223">
        <v>39735420821</v>
      </c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 t="s">
        <v>71</v>
      </c>
      <c r="BH223" s="8" t="s">
        <v>71</v>
      </c>
      <c r="BI223" s="8" t="s">
        <v>71</v>
      </c>
      <c r="BJ223" s="8" t="s">
        <v>71</v>
      </c>
      <c r="BK223" s="8" t="s">
        <v>71</v>
      </c>
      <c r="BL223" s="8" t="s">
        <v>71</v>
      </c>
      <c r="BM223" s="8" t="s">
        <v>71</v>
      </c>
      <c r="BN223" s="8" t="s">
        <v>71</v>
      </c>
      <c r="BO223" s="8" t="s">
        <v>71</v>
      </c>
      <c r="BP223" s="8" t="s">
        <v>71</v>
      </c>
      <c r="BQ223" s="8" t="s">
        <v>904</v>
      </c>
      <c r="BR223" s="8" t="s">
        <v>71</v>
      </c>
      <c r="BS223" s="8">
        <v>7889</v>
      </c>
      <c r="BT223" s="8" t="s">
        <v>82</v>
      </c>
      <c r="BU223" s="8" t="s">
        <v>905</v>
      </c>
      <c r="BV223" s="8" t="s">
        <v>71</v>
      </c>
      <c r="BW223" s="8"/>
    </row>
    <row r="224" spans="1:75" x14ac:dyDescent="0.25">
      <c r="A224" s="4">
        <f t="shared" si="33"/>
        <v>44655</v>
      </c>
      <c r="B224" s="5">
        <f t="shared" si="34"/>
        <v>0.39583333333333331</v>
      </c>
      <c r="C224" s="6">
        <f t="shared" si="35"/>
        <v>0.40972222222222227</v>
      </c>
      <c r="D224" s="7">
        <f t="shared" si="36"/>
        <v>2.4768518560449593E-3</v>
      </c>
      <c r="E224" s="6" t="str">
        <f t="shared" si="37"/>
        <v>BIANCA</v>
      </c>
      <c r="F224" s="6" t="str">
        <f t="shared" si="26"/>
        <v>seg</v>
      </c>
      <c r="G224" s="6" t="str">
        <f t="shared" si="27"/>
        <v>53</v>
      </c>
      <c r="H224" s="6" t="str">
        <f>IFERROR(VLOOKUP($G224,DDD!$B:$D,3,0),"-")</f>
        <v>RS</v>
      </c>
      <c r="I224" s="6" t="str">
        <f>IFERROR(VLOOKUP($H224,DDD!$I:$K,3,0),"-")</f>
        <v>Sul</v>
      </c>
      <c r="J224">
        <v>7880203</v>
      </c>
      <c r="K224">
        <v>24227940</v>
      </c>
      <c r="L224" s="14">
        <v>44655.409907407404</v>
      </c>
      <c r="M224" s="14">
        <v>44655.41238425926</v>
      </c>
      <c r="N224" t="s">
        <v>3133</v>
      </c>
      <c r="O224" t="s">
        <v>78</v>
      </c>
      <c r="P224">
        <v>17283</v>
      </c>
      <c r="Q224" t="s">
        <v>65</v>
      </c>
      <c r="R224" t="s">
        <v>136</v>
      </c>
      <c r="S224" t="s">
        <v>137</v>
      </c>
      <c r="T224" t="s">
        <v>136</v>
      </c>
      <c r="U224" t="s">
        <v>137</v>
      </c>
      <c r="X224">
        <v>53991162493</v>
      </c>
      <c r="Y224">
        <v>53991162493</v>
      </c>
      <c r="Z224" s="14">
        <v>44655.432638888888</v>
      </c>
      <c r="AA224" t="s">
        <v>194</v>
      </c>
      <c r="AB224" s="15">
        <v>1649076589107300</v>
      </c>
      <c r="AC224" t="s">
        <v>68</v>
      </c>
      <c r="AD224">
        <v>10738</v>
      </c>
      <c r="AE224" t="s">
        <v>69</v>
      </c>
      <c r="AF224" t="s">
        <v>70</v>
      </c>
      <c r="AM224" t="s">
        <v>2022</v>
      </c>
      <c r="AN224">
        <v>283030089</v>
      </c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 t="s">
        <v>71</v>
      </c>
      <c r="BH224" s="8" t="s">
        <v>71</v>
      </c>
      <c r="BI224" s="8" t="s">
        <v>71</v>
      </c>
      <c r="BJ224" s="8" t="s">
        <v>71</v>
      </c>
      <c r="BK224" s="8" t="s">
        <v>71</v>
      </c>
      <c r="BL224" s="8" t="s">
        <v>71</v>
      </c>
      <c r="BM224" s="8" t="s">
        <v>71</v>
      </c>
      <c r="BN224" s="8" t="s">
        <v>71</v>
      </c>
      <c r="BO224" s="8" t="s">
        <v>71</v>
      </c>
      <c r="BP224" s="8" t="s">
        <v>71</v>
      </c>
      <c r="BQ224" s="8" t="s">
        <v>907</v>
      </c>
      <c r="BR224" s="8" t="s">
        <v>71</v>
      </c>
      <c r="BS224" s="9">
        <v>9594</v>
      </c>
      <c r="BT224" s="8" t="s">
        <v>121</v>
      </c>
      <c r="BU224" s="8" t="s">
        <v>791</v>
      </c>
      <c r="BV224" s="8" t="s">
        <v>71</v>
      </c>
      <c r="BW224" s="8"/>
    </row>
    <row r="225" spans="1:75" x14ac:dyDescent="0.25">
      <c r="A225" s="4">
        <f t="shared" si="33"/>
        <v>44655</v>
      </c>
      <c r="B225" s="5">
        <f t="shared" si="34"/>
        <v>0.39583333333333331</v>
      </c>
      <c r="C225" s="6">
        <f t="shared" si="35"/>
        <v>0.41250000000000003</v>
      </c>
      <c r="D225" s="7">
        <f t="shared" si="36"/>
        <v>1.4467592554865405E-3</v>
      </c>
      <c r="E225" s="6" t="str">
        <f t="shared" si="37"/>
        <v>BIANCA</v>
      </c>
      <c r="F225" s="6" t="str">
        <f t="shared" si="26"/>
        <v>seg</v>
      </c>
      <c r="G225" s="6" t="str">
        <f t="shared" si="27"/>
        <v>51</v>
      </c>
      <c r="H225" s="6" t="str">
        <f>IFERROR(VLOOKUP($G225,DDD!$B:$D,3,0),"-")</f>
        <v>RS</v>
      </c>
      <c r="I225" s="6" t="str">
        <f>IFERROR(VLOOKUP($H225,DDD!$I:$K,3,0),"-")</f>
        <v>Sul</v>
      </c>
      <c r="J225">
        <v>7880798</v>
      </c>
      <c r="K225">
        <v>23618580</v>
      </c>
      <c r="L225" s="14">
        <v>44655.412638888891</v>
      </c>
      <c r="M225" s="14">
        <v>44655.414085648146</v>
      </c>
      <c r="N225" t="s">
        <v>3133</v>
      </c>
      <c r="O225" t="s">
        <v>78</v>
      </c>
      <c r="P225">
        <v>17283</v>
      </c>
      <c r="Q225" t="s">
        <v>65</v>
      </c>
      <c r="R225" t="s">
        <v>85</v>
      </c>
      <c r="S225" t="s">
        <v>86</v>
      </c>
      <c r="T225" t="s">
        <v>85</v>
      </c>
      <c r="U225" t="s">
        <v>86</v>
      </c>
      <c r="X225">
        <v>51992977849</v>
      </c>
      <c r="AA225" t="s">
        <v>449</v>
      </c>
      <c r="AB225" s="15">
        <v>1649076836113350</v>
      </c>
      <c r="AC225" t="s">
        <v>68</v>
      </c>
      <c r="AD225">
        <v>10738</v>
      </c>
      <c r="AE225" t="s">
        <v>69</v>
      </c>
      <c r="AF225" t="s">
        <v>70</v>
      </c>
      <c r="AM225" t="s">
        <v>2023</v>
      </c>
      <c r="AN225">
        <v>5297602076</v>
      </c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 t="s">
        <v>71</v>
      </c>
      <c r="BH225" s="8" t="s">
        <v>71</v>
      </c>
      <c r="BI225" s="8" t="s">
        <v>71</v>
      </c>
      <c r="BJ225" s="8" t="s">
        <v>71</v>
      </c>
      <c r="BK225" s="8" t="s">
        <v>71</v>
      </c>
      <c r="BL225" s="8" t="s">
        <v>71</v>
      </c>
      <c r="BM225" s="8" t="s">
        <v>71</v>
      </c>
      <c r="BN225" s="8" t="s">
        <v>71</v>
      </c>
      <c r="BO225" s="8" t="s">
        <v>71</v>
      </c>
      <c r="BP225" s="8" t="s">
        <v>71</v>
      </c>
      <c r="BQ225" s="8" t="s">
        <v>909</v>
      </c>
      <c r="BR225" s="8" t="s">
        <v>71</v>
      </c>
      <c r="BS225" s="8">
        <v>1326</v>
      </c>
      <c r="BT225" s="8" t="s">
        <v>82</v>
      </c>
      <c r="BU225" s="8" t="s">
        <v>671</v>
      </c>
      <c r="BV225" s="8" t="s">
        <v>71</v>
      </c>
      <c r="BW225" s="8"/>
    </row>
    <row r="226" spans="1:75" x14ac:dyDescent="0.25">
      <c r="A226" s="4">
        <f t="shared" si="33"/>
        <v>44655</v>
      </c>
      <c r="B226" s="5">
        <f t="shared" si="34"/>
        <v>0.39583333333333331</v>
      </c>
      <c r="C226" s="6">
        <f t="shared" si="35"/>
        <v>0.4145833333333333</v>
      </c>
      <c r="D226" s="7">
        <f t="shared" si="36"/>
        <v>3.5879629285773262E-4</v>
      </c>
      <c r="E226" s="6" t="str">
        <f t="shared" si="37"/>
        <v>BIANCA</v>
      </c>
      <c r="F226" s="6" t="str">
        <f t="shared" si="26"/>
        <v>seg</v>
      </c>
      <c r="G226" s="6" t="str">
        <f t="shared" si="27"/>
        <v>19</v>
      </c>
      <c r="H226" s="6" t="str">
        <f>IFERROR(VLOOKUP($G226,DDD!$B:$D,3,0),"-")</f>
        <v>SP</v>
      </c>
      <c r="I226" s="6" t="str">
        <f>IFERROR(VLOOKUP($H226,DDD!$I:$K,3,0),"-")</f>
        <v>Sudeste</v>
      </c>
      <c r="J226">
        <v>7881228</v>
      </c>
      <c r="K226">
        <v>24165642</v>
      </c>
      <c r="L226" s="14">
        <v>44655.414594907408</v>
      </c>
      <c r="M226" s="14">
        <v>44655.414953703701</v>
      </c>
      <c r="N226" t="s">
        <v>3133</v>
      </c>
      <c r="O226" t="s">
        <v>78</v>
      </c>
      <c r="P226">
        <v>17283</v>
      </c>
      <c r="Q226" t="s">
        <v>65</v>
      </c>
      <c r="R226" t="s">
        <v>136</v>
      </c>
      <c r="S226" t="s">
        <v>273</v>
      </c>
      <c r="T226" t="s">
        <v>136</v>
      </c>
      <c r="U226" t="s">
        <v>273</v>
      </c>
      <c r="X226">
        <v>19991557619</v>
      </c>
      <c r="Y226">
        <v>19991557619</v>
      </c>
      <c r="Z226" s="14">
        <v>44655.458333333336</v>
      </c>
      <c r="AA226" t="s">
        <v>142</v>
      </c>
      <c r="AB226" s="15">
        <v>1649077001116780</v>
      </c>
      <c r="AC226" t="s">
        <v>68</v>
      </c>
      <c r="AD226">
        <v>10738</v>
      </c>
      <c r="AE226" t="s">
        <v>69</v>
      </c>
      <c r="AF226" t="s">
        <v>70</v>
      </c>
      <c r="AM226" t="s">
        <v>2024</v>
      </c>
      <c r="AN226">
        <v>39781432837</v>
      </c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 t="s">
        <v>71</v>
      </c>
      <c r="BH226" s="8" t="s">
        <v>71</v>
      </c>
      <c r="BI226" s="8" t="s">
        <v>71</v>
      </c>
      <c r="BJ226" s="8" t="s">
        <v>71</v>
      </c>
      <c r="BK226" s="8" t="s">
        <v>71</v>
      </c>
      <c r="BL226" s="8" t="s">
        <v>71</v>
      </c>
      <c r="BM226" s="8" t="s">
        <v>71</v>
      </c>
      <c r="BN226" s="8" t="s">
        <v>71</v>
      </c>
      <c r="BO226" s="8" t="s">
        <v>71</v>
      </c>
      <c r="BP226" s="8" t="s">
        <v>71</v>
      </c>
      <c r="BQ226" s="8" t="s">
        <v>806</v>
      </c>
      <c r="BR226" s="8" t="s">
        <v>71</v>
      </c>
      <c r="BS226" s="8">
        <v>13391</v>
      </c>
      <c r="BT226" s="8" t="s">
        <v>271</v>
      </c>
      <c r="BU226" s="8" t="s">
        <v>807</v>
      </c>
      <c r="BV226" s="8" t="s">
        <v>71</v>
      </c>
      <c r="BW226" s="8" t="s">
        <v>835</v>
      </c>
    </row>
    <row r="227" spans="1:75" x14ac:dyDescent="0.25">
      <c r="A227" s="4">
        <f t="shared" si="33"/>
        <v>44655</v>
      </c>
      <c r="B227" s="5">
        <f t="shared" si="34"/>
        <v>0.39583333333333331</v>
      </c>
      <c r="C227" s="6">
        <f t="shared" si="35"/>
        <v>0.41597222222222219</v>
      </c>
      <c r="D227" s="7">
        <f t="shared" si="36"/>
        <v>2.0949074096279219E-3</v>
      </c>
      <c r="E227" s="6" t="str">
        <f t="shared" si="37"/>
        <v>BIANCA</v>
      </c>
      <c r="F227" s="6" t="str">
        <f t="shared" si="26"/>
        <v>seg</v>
      </c>
      <c r="G227" s="6" t="str">
        <f t="shared" si="27"/>
        <v>16</v>
      </c>
      <c r="H227" s="6" t="str">
        <f>IFERROR(VLOOKUP($G227,DDD!$B:$D,3,0),"-")</f>
        <v>SP</v>
      </c>
      <c r="I227" s="6" t="str">
        <f>IFERROR(VLOOKUP($H227,DDD!$I:$K,3,0),"-")</f>
        <v>Sudeste</v>
      </c>
      <c r="J227">
        <v>7881534</v>
      </c>
      <c r="K227">
        <v>24165737</v>
      </c>
      <c r="L227" s="14">
        <v>44655.416307870371</v>
      </c>
      <c r="M227" s="14">
        <v>44655.418402777781</v>
      </c>
      <c r="N227" t="s">
        <v>3133</v>
      </c>
      <c r="O227" t="s">
        <v>78</v>
      </c>
      <c r="P227">
        <v>17283</v>
      </c>
      <c r="Q227" t="s">
        <v>65</v>
      </c>
      <c r="R227" t="s">
        <v>85</v>
      </c>
      <c r="S227" t="s">
        <v>86</v>
      </c>
      <c r="T227" t="s">
        <v>85</v>
      </c>
      <c r="U227" t="s">
        <v>86</v>
      </c>
      <c r="X227">
        <v>16993251524</v>
      </c>
      <c r="AA227" t="s">
        <v>142</v>
      </c>
      <c r="AB227" s="15">
        <v>1649077141120080</v>
      </c>
      <c r="AC227" t="s">
        <v>68</v>
      </c>
      <c r="AD227">
        <v>10738</v>
      </c>
      <c r="AE227" t="s">
        <v>69</v>
      </c>
      <c r="AF227" t="s">
        <v>70</v>
      </c>
      <c r="AM227" t="s">
        <v>2025</v>
      </c>
      <c r="AN227">
        <v>46011466826</v>
      </c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 t="s">
        <v>71</v>
      </c>
      <c r="BH227" s="8" t="s">
        <v>71</v>
      </c>
      <c r="BI227" s="8" t="s">
        <v>71</v>
      </c>
      <c r="BJ227" s="8" t="s">
        <v>71</v>
      </c>
      <c r="BK227" s="8" t="s">
        <v>71</v>
      </c>
      <c r="BL227" s="8" t="s">
        <v>71</v>
      </c>
      <c r="BM227" s="8" t="s">
        <v>71</v>
      </c>
      <c r="BN227" s="8" t="s">
        <v>71</v>
      </c>
      <c r="BO227" s="8" t="s">
        <v>71</v>
      </c>
      <c r="BP227" s="8" t="s">
        <v>71</v>
      </c>
      <c r="BQ227" s="8" t="s">
        <v>824</v>
      </c>
      <c r="BR227" s="8" t="s">
        <v>71</v>
      </c>
      <c r="BS227" s="8">
        <v>7220</v>
      </c>
      <c r="BT227" s="8" t="s">
        <v>121</v>
      </c>
      <c r="BU227" s="8" t="s">
        <v>636</v>
      </c>
      <c r="BV227" s="8" t="s">
        <v>71</v>
      </c>
      <c r="BW227" s="8"/>
    </row>
    <row r="228" spans="1:75" x14ac:dyDescent="0.25">
      <c r="A228" s="4">
        <f t="shared" si="33"/>
        <v>44655</v>
      </c>
      <c r="B228" s="5">
        <f t="shared" si="34"/>
        <v>0.41666666666666669</v>
      </c>
      <c r="C228" s="6">
        <f t="shared" si="35"/>
        <v>0.41875000000000001</v>
      </c>
      <c r="D228" s="7">
        <f t="shared" si="36"/>
        <v>1.9907407404389232E-3</v>
      </c>
      <c r="E228" s="6" t="str">
        <f t="shared" si="37"/>
        <v>BIANCA</v>
      </c>
      <c r="F228" s="6" t="str">
        <f t="shared" si="26"/>
        <v>seg</v>
      </c>
      <c r="G228" s="6" t="str">
        <f t="shared" si="27"/>
        <v>49</v>
      </c>
      <c r="H228" s="6" t="str">
        <f>IFERROR(VLOOKUP($G228,DDD!$B:$D,3,0),"-")</f>
        <v>SC</v>
      </c>
      <c r="I228" s="6" t="str">
        <f>IFERROR(VLOOKUP($H228,DDD!$I:$K,3,0),"-")</f>
        <v>Sul</v>
      </c>
      <c r="J228">
        <v>7882076</v>
      </c>
      <c r="K228">
        <v>24161048</v>
      </c>
      <c r="L228" s="14">
        <v>44655.419062499997</v>
      </c>
      <c r="M228" s="14">
        <v>44655.421053240738</v>
      </c>
      <c r="N228" t="s">
        <v>3133</v>
      </c>
      <c r="O228" t="s">
        <v>78</v>
      </c>
      <c r="P228">
        <v>17283</v>
      </c>
      <c r="Q228" t="s">
        <v>65</v>
      </c>
      <c r="R228" t="s">
        <v>85</v>
      </c>
      <c r="S228" t="s">
        <v>86</v>
      </c>
      <c r="T228" t="s">
        <v>85</v>
      </c>
      <c r="U228" t="s">
        <v>86</v>
      </c>
      <c r="X228">
        <v>49998303594</v>
      </c>
      <c r="AA228" t="s">
        <v>235</v>
      </c>
      <c r="AB228" s="15">
        <v>1649077392126560</v>
      </c>
      <c r="AC228" t="s">
        <v>68</v>
      </c>
      <c r="AD228">
        <v>10738</v>
      </c>
      <c r="AE228" t="s">
        <v>69</v>
      </c>
      <c r="AF228" t="s">
        <v>70</v>
      </c>
      <c r="AM228" t="s">
        <v>2026</v>
      </c>
      <c r="AN228">
        <v>8643066958</v>
      </c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 t="s">
        <v>71</v>
      </c>
      <c r="BH228" s="8" t="s">
        <v>71</v>
      </c>
      <c r="BI228" s="8" t="s">
        <v>71</v>
      </c>
      <c r="BJ228" s="8" t="s">
        <v>71</v>
      </c>
      <c r="BK228" s="8" t="s">
        <v>71</v>
      </c>
      <c r="BL228" s="8" t="s">
        <v>71</v>
      </c>
      <c r="BM228" s="8" t="s">
        <v>71</v>
      </c>
      <c r="BN228" s="8" t="s">
        <v>71</v>
      </c>
      <c r="BO228" s="8" t="s">
        <v>71</v>
      </c>
      <c r="BP228" s="8" t="s">
        <v>71</v>
      </c>
      <c r="BQ228" s="8" t="s">
        <v>911</v>
      </c>
      <c r="BR228" s="8" t="s">
        <v>71</v>
      </c>
      <c r="BS228" s="9">
        <v>5163</v>
      </c>
      <c r="BT228" s="8" t="s">
        <v>121</v>
      </c>
      <c r="BU228" s="8" t="s">
        <v>341</v>
      </c>
      <c r="BV228" s="8" t="s">
        <v>71</v>
      </c>
      <c r="BW228" s="8"/>
    </row>
    <row r="229" spans="1:75" x14ac:dyDescent="0.25">
      <c r="A229" s="4">
        <f t="shared" si="33"/>
        <v>44655</v>
      </c>
      <c r="B229" s="5">
        <f t="shared" si="34"/>
        <v>0.41666666666666669</v>
      </c>
      <c r="C229" s="6">
        <f t="shared" si="35"/>
        <v>0.42222222222222222</v>
      </c>
      <c r="D229" s="7">
        <f t="shared" si="36"/>
        <v>3.819444464170374E-4</v>
      </c>
      <c r="E229" s="6" t="str">
        <f t="shared" si="37"/>
        <v>BIANCA</v>
      </c>
      <c r="F229" s="6" t="str">
        <f t="shared" si="26"/>
        <v>seg</v>
      </c>
      <c r="G229" s="6" t="str">
        <f t="shared" si="27"/>
        <v>47</v>
      </c>
      <c r="H229" s="6" t="str">
        <f>IFERROR(VLOOKUP($G229,DDD!$B:$D,3,0),"-")</f>
        <v>SC</v>
      </c>
      <c r="I229" s="6" t="str">
        <f>IFERROR(VLOOKUP($H229,DDD!$I:$K,3,0),"-")</f>
        <v>Sul</v>
      </c>
      <c r="J229">
        <v>7882821</v>
      </c>
      <c r="K229">
        <v>24161154</v>
      </c>
      <c r="L229" s="14">
        <v>44655.422500000001</v>
      </c>
      <c r="M229" s="14">
        <v>44655.422881944447</v>
      </c>
      <c r="N229" t="s">
        <v>3133</v>
      </c>
      <c r="O229" t="s">
        <v>78</v>
      </c>
      <c r="P229">
        <v>17283</v>
      </c>
      <c r="Q229" t="s">
        <v>65</v>
      </c>
      <c r="R229" t="s">
        <v>136</v>
      </c>
      <c r="S229" t="s">
        <v>674</v>
      </c>
      <c r="T229" t="s">
        <v>136</v>
      </c>
      <c r="U229" t="s">
        <v>674</v>
      </c>
      <c r="X229">
        <v>47984636262</v>
      </c>
      <c r="Y229">
        <v>47984636262</v>
      </c>
      <c r="Z229" s="14">
        <v>44655.443055555559</v>
      </c>
      <c r="AA229" t="s">
        <v>235</v>
      </c>
      <c r="AB229" s="15">
        <v>1649077682135450</v>
      </c>
      <c r="AC229" t="s">
        <v>68</v>
      </c>
      <c r="AD229">
        <v>10738</v>
      </c>
      <c r="AE229" t="s">
        <v>69</v>
      </c>
      <c r="AF229" t="s">
        <v>70</v>
      </c>
      <c r="AM229" t="s">
        <v>2027</v>
      </c>
      <c r="AN229">
        <v>94802289987</v>
      </c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 t="s">
        <v>71</v>
      </c>
      <c r="BH229" s="8" t="s">
        <v>71</v>
      </c>
      <c r="BI229" s="8" t="s">
        <v>71</v>
      </c>
      <c r="BJ229" s="8" t="s">
        <v>71</v>
      </c>
      <c r="BK229" s="8" t="s">
        <v>71</v>
      </c>
      <c r="BL229" s="8" t="s">
        <v>71</v>
      </c>
      <c r="BM229" s="8" t="s">
        <v>71</v>
      </c>
      <c r="BN229" s="8" t="s">
        <v>71</v>
      </c>
      <c r="BO229" s="8" t="s">
        <v>71</v>
      </c>
      <c r="BP229" s="8" t="s">
        <v>71</v>
      </c>
      <c r="BQ229" s="8" t="s">
        <v>914</v>
      </c>
      <c r="BR229" s="8" t="s">
        <v>71</v>
      </c>
      <c r="BS229" s="8">
        <v>1383</v>
      </c>
      <c r="BT229" s="8" t="s">
        <v>90</v>
      </c>
      <c r="BU229" s="8" t="s">
        <v>915</v>
      </c>
      <c r="BV229" s="8" t="s">
        <v>71</v>
      </c>
      <c r="BW229" s="8"/>
    </row>
    <row r="230" spans="1:75" x14ac:dyDescent="0.25">
      <c r="A230" s="4">
        <f t="shared" si="33"/>
        <v>44655</v>
      </c>
      <c r="B230" s="5">
        <f t="shared" si="34"/>
        <v>0.41666666666666669</v>
      </c>
      <c r="C230" s="6">
        <f t="shared" si="35"/>
        <v>0.42291666666666666</v>
      </c>
      <c r="D230" s="7">
        <f t="shared" si="36"/>
        <v>6.064814813726116E-3</v>
      </c>
      <c r="E230" s="6" t="str">
        <f t="shared" si="37"/>
        <v>BIANCA</v>
      </c>
      <c r="F230" s="6" t="str">
        <f t="shared" si="26"/>
        <v>seg</v>
      </c>
      <c r="G230" s="6" t="str">
        <f t="shared" si="27"/>
        <v>19</v>
      </c>
      <c r="H230" s="6" t="str">
        <f>IFERROR(VLOOKUP($G230,DDD!$B:$D,3,0),"-")</f>
        <v>SP</v>
      </c>
      <c r="I230" s="6" t="str">
        <f>IFERROR(VLOOKUP($H230,DDD!$I:$K,3,0),"-")</f>
        <v>Sudeste</v>
      </c>
      <c r="J230">
        <v>7882953</v>
      </c>
      <c r="K230">
        <v>24072613</v>
      </c>
      <c r="L230" s="14">
        <v>44655.423090277778</v>
      </c>
      <c r="M230" s="14">
        <v>44655.429155092592</v>
      </c>
      <c r="N230" t="s">
        <v>3133</v>
      </c>
      <c r="O230" t="s">
        <v>78</v>
      </c>
      <c r="P230">
        <v>17283</v>
      </c>
      <c r="Q230" t="s">
        <v>65</v>
      </c>
      <c r="R230" t="s">
        <v>85</v>
      </c>
      <c r="S230" t="s">
        <v>86</v>
      </c>
      <c r="T230" t="s">
        <v>85</v>
      </c>
      <c r="U230" t="s">
        <v>86</v>
      </c>
      <c r="X230">
        <v>19988911022</v>
      </c>
      <c r="AA230" t="s">
        <v>87</v>
      </c>
      <c r="AB230" s="15">
        <v>1649077735137130</v>
      </c>
      <c r="AC230" t="s">
        <v>68</v>
      </c>
      <c r="AD230">
        <v>10738</v>
      </c>
      <c r="AE230" t="s">
        <v>69</v>
      </c>
      <c r="AF230" t="s">
        <v>70</v>
      </c>
      <c r="AM230" t="s">
        <v>2028</v>
      </c>
      <c r="AN230">
        <v>26596154890</v>
      </c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 t="s">
        <v>71</v>
      </c>
      <c r="BH230" s="8" t="s">
        <v>71</v>
      </c>
      <c r="BI230" s="8" t="s">
        <v>71</v>
      </c>
      <c r="BJ230" s="8" t="s">
        <v>71</v>
      </c>
      <c r="BK230" s="8" t="s">
        <v>71</v>
      </c>
      <c r="BL230" s="8" t="s">
        <v>71</v>
      </c>
      <c r="BM230" s="8" t="s">
        <v>71</v>
      </c>
      <c r="BN230" s="8" t="s">
        <v>71</v>
      </c>
      <c r="BO230" s="8" t="s">
        <v>71</v>
      </c>
      <c r="BP230" s="8" t="s">
        <v>71</v>
      </c>
      <c r="BQ230" s="8" t="s">
        <v>920</v>
      </c>
      <c r="BR230" s="8" t="s">
        <v>71</v>
      </c>
      <c r="BS230" s="9">
        <v>7298</v>
      </c>
      <c r="BT230" s="8" t="s">
        <v>121</v>
      </c>
      <c r="BU230" s="8" t="s">
        <v>597</v>
      </c>
      <c r="BV230" s="8" t="s">
        <v>71</v>
      </c>
      <c r="BW230" s="8"/>
    </row>
    <row r="231" spans="1:75" x14ac:dyDescent="0.25">
      <c r="A231" s="4">
        <f t="shared" si="33"/>
        <v>44655</v>
      </c>
      <c r="B231" s="5">
        <f t="shared" si="34"/>
        <v>0.41666666666666669</v>
      </c>
      <c r="C231" s="6">
        <f t="shared" si="35"/>
        <v>0.42986111111111108</v>
      </c>
      <c r="D231" s="7">
        <f t="shared" si="36"/>
        <v>4.687499997089617E-3</v>
      </c>
      <c r="E231" s="6" t="str">
        <f t="shared" si="37"/>
        <v>BIANCA</v>
      </c>
      <c r="F231" s="6" t="str">
        <f t="shared" si="26"/>
        <v>seg</v>
      </c>
      <c r="G231" s="6" t="str">
        <f t="shared" si="27"/>
        <v>55</v>
      </c>
      <c r="H231" s="6" t="str">
        <f>IFERROR(VLOOKUP($G231,DDD!$B:$D,3,0),"-")</f>
        <v>RS</v>
      </c>
      <c r="I231" s="6" t="str">
        <f>IFERROR(VLOOKUP($H231,DDD!$I:$K,3,0),"-")</f>
        <v>Sul</v>
      </c>
      <c r="J231">
        <v>7884476</v>
      </c>
      <c r="K231">
        <v>24165729</v>
      </c>
      <c r="L231" s="14">
        <v>44655.430324074077</v>
      </c>
      <c r="M231" s="14">
        <v>44655.435011574074</v>
      </c>
      <c r="N231" t="s">
        <v>3133</v>
      </c>
      <c r="O231" t="s">
        <v>78</v>
      </c>
      <c r="P231">
        <v>17283</v>
      </c>
      <c r="Q231" t="s">
        <v>65</v>
      </c>
      <c r="R231" t="s">
        <v>85</v>
      </c>
      <c r="S231" t="s">
        <v>86</v>
      </c>
      <c r="T231" t="s">
        <v>85</v>
      </c>
      <c r="U231" t="s">
        <v>86</v>
      </c>
      <c r="X231">
        <v>55996851188</v>
      </c>
      <c r="AA231" t="s">
        <v>142</v>
      </c>
      <c r="AB231" s="15">
        <v>1649078363152070</v>
      </c>
      <c r="AC231" t="s">
        <v>68</v>
      </c>
      <c r="AD231">
        <v>10738</v>
      </c>
      <c r="AE231" t="s">
        <v>69</v>
      </c>
      <c r="AF231" t="s">
        <v>70</v>
      </c>
      <c r="AM231" t="s">
        <v>2029</v>
      </c>
      <c r="AN231">
        <v>439948061</v>
      </c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 t="s">
        <v>71</v>
      </c>
      <c r="BH231" s="8" t="s">
        <v>71</v>
      </c>
      <c r="BI231" s="8" t="s">
        <v>71</v>
      </c>
      <c r="BJ231" s="8" t="s">
        <v>71</v>
      </c>
      <c r="BK231" s="8" t="s">
        <v>71</v>
      </c>
      <c r="BL231" s="8" t="s">
        <v>71</v>
      </c>
      <c r="BM231" s="8" t="s">
        <v>71</v>
      </c>
      <c r="BN231" s="8" t="s">
        <v>71</v>
      </c>
      <c r="BO231" s="8" t="s">
        <v>71</v>
      </c>
      <c r="BP231" s="8" t="s">
        <v>71</v>
      </c>
      <c r="BQ231" s="8" t="s">
        <v>922</v>
      </c>
      <c r="BR231" s="8" t="s">
        <v>71</v>
      </c>
      <c r="BS231" s="8">
        <v>2096</v>
      </c>
      <c r="BT231" s="8" t="s">
        <v>121</v>
      </c>
      <c r="BU231" s="8" t="s">
        <v>923</v>
      </c>
      <c r="BV231" s="8" t="s">
        <v>71</v>
      </c>
      <c r="BW231" s="8"/>
    </row>
    <row r="232" spans="1:75" x14ac:dyDescent="0.25">
      <c r="A232" s="4">
        <f t="shared" si="33"/>
        <v>44655</v>
      </c>
      <c r="B232" s="5">
        <f t="shared" si="34"/>
        <v>0.41666666666666669</v>
      </c>
      <c r="C232" s="6">
        <f t="shared" si="35"/>
        <v>0.43472222222222223</v>
      </c>
      <c r="D232" s="7">
        <f t="shared" si="36"/>
        <v>1.8842592588043772E-2</v>
      </c>
      <c r="E232" s="6" t="str">
        <f t="shared" si="37"/>
        <v>BIANCA</v>
      </c>
      <c r="F232" s="6" t="str">
        <f t="shared" si="26"/>
        <v>seg</v>
      </c>
      <c r="G232" s="6" t="str">
        <f t="shared" si="27"/>
        <v>55</v>
      </c>
      <c r="H232" s="6" t="str">
        <f>IFERROR(VLOOKUP($G232,DDD!$B:$D,3,0),"-")</f>
        <v>RS</v>
      </c>
      <c r="I232" s="6" t="str">
        <f>IFERROR(VLOOKUP($H232,DDD!$I:$K,3,0),"-")</f>
        <v>Sul</v>
      </c>
      <c r="J232">
        <v>7885599</v>
      </c>
      <c r="K232">
        <v>21695551</v>
      </c>
      <c r="L232" s="14">
        <v>44655.435358796298</v>
      </c>
      <c r="M232" s="14">
        <v>44655.454201388886</v>
      </c>
      <c r="N232" t="s">
        <v>3133</v>
      </c>
      <c r="O232" t="s">
        <v>78</v>
      </c>
      <c r="P232">
        <v>17283</v>
      </c>
      <c r="Q232" t="s">
        <v>65</v>
      </c>
      <c r="R232" t="s">
        <v>85</v>
      </c>
      <c r="S232" t="s">
        <v>86</v>
      </c>
      <c r="T232" t="s">
        <v>85</v>
      </c>
      <c r="U232" t="s">
        <v>86</v>
      </c>
      <c r="X232">
        <v>55991042497</v>
      </c>
      <c r="AA232" t="s">
        <v>1533</v>
      </c>
      <c r="AB232" s="15">
        <v>1649078794165290</v>
      </c>
      <c r="AC232" t="s">
        <v>68</v>
      </c>
      <c r="AD232">
        <v>10738</v>
      </c>
      <c r="AE232" t="s">
        <v>69</v>
      </c>
      <c r="AF232" t="s">
        <v>70</v>
      </c>
      <c r="AM232" t="s">
        <v>2030</v>
      </c>
      <c r="AN232">
        <v>80475825004</v>
      </c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 t="s">
        <v>71</v>
      </c>
      <c r="BH232" s="8" t="s">
        <v>71</v>
      </c>
      <c r="BI232" s="8" t="s">
        <v>71</v>
      </c>
      <c r="BJ232" s="8" t="s">
        <v>71</v>
      </c>
      <c r="BK232" s="8" t="s">
        <v>71</v>
      </c>
      <c r="BL232" s="8" t="s">
        <v>71</v>
      </c>
      <c r="BM232" s="8" t="s">
        <v>71</v>
      </c>
      <c r="BN232" s="8" t="s">
        <v>71</v>
      </c>
      <c r="BO232" s="8" t="s">
        <v>71</v>
      </c>
      <c r="BP232" s="8" t="s">
        <v>71</v>
      </c>
      <c r="BQ232" s="8" t="s">
        <v>925</v>
      </c>
      <c r="BR232" s="8" t="s">
        <v>71</v>
      </c>
      <c r="BS232" s="8">
        <v>1562</v>
      </c>
      <c r="BT232" s="8" t="s">
        <v>121</v>
      </c>
      <c r="BU232" s="8" t="s">
        <v>210</v>
      </c>
      <c r="BV232" s="8" t="s">
        <v>71</v>
      </c>
      <c r="BW232" s="8" t="s">
        <v>926</v>
      </c>
    </row>
    <row r="233" spans="1:75" x14ac:dyDescent="0.25">
      <c r="A233" s="4">
        <f t="shared" ref="A233:A250" si="38">DATEVALUE(TEXT(L233,"dd/mm"))</f>
        <v>44655</v>
      </c>
      <c r="B233" s="5">
        <f t="shared" ref="B233:B250" si="39">TIMEVALUE(TEXT(LEFT(TEXT(L233,"hh:mm"),2)&amp;":"&amp;IF(RIGHT(TEXT(L233,"hh:mm"),2)&lt;"30",0,30),"hh:mm"))</f>
        <v>0.45833333333333331</v>
      </c>
      <c r="C233" s="6">
        <f t="shared" ref="C233:C250" si="40">TIMEVALUE(TEXT(L233,"hh:mm"))</f>
        <v>0.47430555555555554</v>
      </c>
      <c r="D233" s="7">
        <f t="shared" ref="D233:D250" si="41">IFERROR(($M233-$L233),0)</f>
        <v>3.2407407707069069E-4</v>
      </c>
      <c r="E233" s="6" t="str">
        <f t="shared" ref="E233:E250" si="42">SUBSTITUTE(MID($O233,1,SEARCH(" ",$O233,1))," ","")</f>
        <v>BIANCA</v>
      </c>
      <c r="F233" s="6" t="str">
        <f t="shared" si="26"/>
        <v>seg</v>
      </c>
      <c r="G233" s="6" t="str">
        <f t="shared" si="27"/>
        <v>16</v>
      </c>
      <c r="H233" s="6" t="str">
        <f>IFERROR(VLOOKUP($G233,DDD!$B:$D,3,0),"-")</f>
        <v>SP</v>
      </c>
      <c r="I233" s="6" t="str">
        <f>IFERROR(VLOOKUP($H233,DDD!$I:$K,3,0),"-")</f>
        <v>Sudeste</v>
      </c>
      <c r="J233">
        <v>7892461</v>
      </c>
      <c r="K233">
        <v>22878758</v>
      </c>
      <c r="L233" s="14">
        <v>44655.474502314813</v>
      </c>
      <c r="M233" s="14">
        <v>44655.474826388891</v>
      </c>
      <c r="N233" t="s">
        <v>3133</v>
      </c>
      <c r="O233" t="s">
        <v>78</v>
      </c>
      <c r="P233">
        <v>17283</v>
      </c>
      <c r="Q233" t="s">
        <v>65</v>
      </c>
      <c r="R233" t="s">
        <v>85</v>
      </c>
      <c r="S233" t="s">
        <v>86</v>
      </c>
      <c r="T233" t="s">
        <v>85</v>
      </c>
      <c r="U233" t="s">
        <v>86</v>
      </c>
      <c r="X233">
        <v>16994345164</v>
      </c>
      <c r="AA233" t="s">
        <v>155</v>
      </c>
      <c r="AC233" t="s">
        <v>202</v>
      </c>
      <c r="AD233">
        <v>10738</v>
      </c>
      <c r="AE233" t="s">
        <v>69</v>
      </c>
      <c r="AF233" t="s">
        <v>70</v>
      </c>
      <c r="AM233" t="s">
        <v>1818</v>
      </c>
      <c r="AN233">
        <v>28880593803</v>
      </c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 t="s">
        <v>71</v>
      </c>
      <c r="BH233" s="8" t="s">
        <v>71</v>
      </c>
      <c r="BI233" s="8" t="s">
        <v>71</v>
      </c>
      <c r="BJ233" s="8" t="s">
        <v>71</v>
      </c>
      <c r="BK233" s="8" t="s">
        <v>71</v>
      </c>
      <c r="BL233" s="8" t="s">
        <v>71</v>
      </c>
      <c r="BM233" s="8" t="s">
        <v>71</v>
      </c>
      <c r="BN233" s="8" t="s">
        <v>71</v>
      </c>
      <c r="BO233" s="8" t="s">
        <v>71</v>
      </c>
      <c r="BP233" s="8" t="s">
        <v>71</v>
      </c>
      <c r="BQ233" s="8" t="s">
        <v>928</v>
      </c>
      <c r="BR233" s="8" t="s">
        <v>71</v>
      </c>
      <c r="BS233" s="8">
        <v>1719</v>
      </c>
      <c r="BT233" s="8" t="s">
        <v>90</v>
      </c>
      <c r="BU233" s="8" t="s">
        <v>929</v>
      </c>
      <c r="BV233" s="8" t="s">
        <v>71</v>
      </c>
      <c r="BW233" s="8"/>
    </row>
    <row r="234" spans="1:75" x14ac:dyDescent="0.25">
      <c r="A234" s="4">
        <f t="shared" si="38"/>
        <v>44655</v>
      </c>
      <c r="B234" s="5">
        <f t="shared" si="39"/>
        <v>0.52083333333333337</v>
      </c>
      <c r="C234" s="6">
        <f t="shared" si="40"/>
        <v>0.52569444444444446</v>
      </c>
      <c r="D234" s="7">
        <f t="shared" si="41"/>
        <v>7.638888928340748E-4</v>
      </c>
      <c r="E234" s="6" t="str">
        <f t="shared" si="42"/>
        <v>BIANCA</v>
      </c>
      <c r="F234" s="6" t="str">
        <f t="shared" si="26"/>
        <v>seg</v>
      </c>
      <c r="G234" s="6" t="str">
        <f t="shared" si="27"/>
        <v>48</v>
      </c>
      <c r="H234" s="6" t="str">
        <f>IFERROR(VLOOKUP($G234,DDD!$B:$D,3,0),"-")</f>
        <v>SC</v>
      </c>
      <c r="I234" s="6" t="str">
        <f>IFERROR(VLOOKUP($H234,DDD!$I:$K,3,0),"-")</f>
        <v>Sul</v>
      </c>
      <c r="J234">
        <v>7902849</v>
      </c>
      <c r="K234">
        <v>25426179</v>
      </c>
      <c r="L234" s="14">
        <v>44655.526018518518</v>
      </c>
      <c r="M234" s="14">
        <v>44655.526782407411</v>
      </c>
      <c r="N234" t="s">
        <v>3133</v>
      </c>
      <c r="O234" t="s">
        <v>78</v>
      </c>
      <c r="P234">
        <v>17283</v>
      </c>
      <c r="Q234" t="s">
        <v>65</v>
      </c>
      <c r="R234" t="s">
        <v>136</v>
      </c>
      <c r="S234" t="s">
        <v>273</v>
      </c>
      <c r="T234" t="s">
        <v>136</v>
      </c>
      <c r="U234" t="s">
        <v>273</v>
      </c>
      <c r="X234">
        <v>48999521261</v>
      </c>
      <c r="Y234">
        <v>48999521261</v>
      </c>
      <c r="Z234" s="14">
        <v>44655.791666666664</v>
      </c>
      <c r="AA234" t="s">
        <v>118</v>
      </c>
      <c r="AB234" s="15">
        <v>1649086633311990</v>
      </c>
      <c r="AC234" t="s">
        <v>68</v>
      </c>
      <c r="AD234">
        <v>10738</v>
      </c>
      <c r="AE234" t="s">
        <v>69</v>
      </c>
      <c r="AF234" t="s">
        <v>70</v>
      </c>
      <c r="AM234" t="s">
        <v>2031</v>
      </c>
      <c r="AN234">
        <v>4972947969</v>
      </c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 t="s">
        <v>71</v>
      </c>
      <c r="BH234" s="8" t="s">
        <v>71</v>
      </c>
      <c r="BI234" s="8" t="s">
        <v>71</v>
      </c>
      <c r="BJ234" s="8" t="s">
        <v>71</v>
      </c>
      <c r="BK234" s="8" t="s">
        <v>71</v>
      </c>
      <c r="BL234" s="8" t="s">
        <v>71</v>
      </c>
      <c r="BM234" s="8" t="s">
        <v>71</v>
      </c>
      <c r="BN234" s="8" t="s">
        <v>71</v>
      </c>
      <c r="BO234" s="8" t="s">
        <v>71</v>
      </c>
      <c r="BP234" s="8" t="s">
        <v>71</v>
      </c>
      <c r="BQ234" s="8" t="s">
        <v>931</v>
      </c>
      <c r="BR234" s="8" t="s">
        <v>71</v>
      </c>
      <c r="BS234" s="9">
        <v>1384</v>
      </c>
      <c r="BT234" s="8" t="s">
        <v>320</v>
      </c>
      <c r="BU234" s="8" t="s">
        <v>912</v>
      </c>
      <c r="BV234" s="8" t="s">
        <v>71</v>
      </c>
      <c r="BW234" s="8"/>
    </row>
    <row r="235" spans="1:75" x14ac:dyDescent="0.25">
      <c r="A235" s="4">
        <f t="shared" si="38"/>
        <v>44655</v>
      </c>
      <c r="B235" s="5">
        <f t="shared" si="39"/>
        <v>0.52083333333333337</v>
      </c>
      <c r="C235" s="6">
        <f t="shared" si="40"/>
        <v>0.52847222222222223</v>
      </c>
      <c r="D235" s="7">
        <f t="shared" si="41"/>
        <v>1.6550925938645378E-3</v>
      </c>
      <c r="E235" s="6" t="str">
        <f t="shared" si="42"/>
        <v>BIANCA</v>
      </c>
      <c r="F235" s="6" t="str">
        <f t="shared" si="26"/>
        <v>seg</v>
      </c>
      <c r="G235" s="6" t="str">
        <f t="shared" si="27"/>
        <v>16</v>
      </c>
      <c r="H235" s="6" t="str">
        <f>IFERROR(VLOOKUP($G235,DDD!$B:$D,3,0),"-")</f>
        <v>SP</v>
      </c>
      <c r="I235" s="6" t="str">
        <f>IFERROR(VLOOKUP($H235,DDD!$I:$K,3,0),"-")</f>
        <v>Sudeste</v>
      </c>
      <c r="J235">
        <v>7903380</v>
      </c>
      <c r="K235">
        <v>25426230</v>
      </c>
      <c r="L235" s="14">
        <v>44655.528784722221</v>
      </c>
      <c r="M235" s="14">
        <v>44655.530439814815</v>
      </c>
      <c r="N235" t="s">
        <v>3133</v>
      </c>
      <c r="O235" t="s">
        <v>78</v>
      </c>
      <c r="P235">
        <v>17283</v>
      </c>
      <c r="Q235" t="s">
        <v>65</v>
      </c>
      <c r="R235" t="s">
        <v>85</v>
      </c>
      <c r="S235" t="s">
        <v>86</v>
      </c>
      <c r="T235" t="s">
        <v>85</v>
      </c>
      <c r="U235" t="s">
        <v>86</v>
      </c>
      <c r="X235">
        <v>16997203481</v>
      </c>
      <c r="AA235" t="s">
        <v>118</v>
      </c>
      <c r="AB235" s="15">
        <v>1649086871318290</v>
      </c>
      <c r="AC235" t="s">
        <v>68</v>
      </c>
      <c r="AD235">
        <v>10738</v>
      </c>
      <c r="AE235" t="s">
        <v>69</v>
      </c>
      <c r="AF235" t="s">
        <v>70</v>
      </c>
      <c r="AM235" t="s">
        <v>2032</v>
      </c>
      <c r="AN235">
        <v>45422180828</v>
      </c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 t="s">
        <v>71</v>
      </c>
      <c r="BH235" s="8" t="s">
        <v>71</v>
      </c>
      <c r="BI235" s="8" t="s">
        <v>71</v>
      </c>
      <c r="BJ235" s="8" t="s">
        <v>71</v>
      </c>
      <c r="BK235" s="8" t="s">
        <v>71</v>
      </c>
      <c r="BL235" s="8" t="s">
        <v>71</v>
      </c>
      <c r="BM235" s="8" t="s">
        <v>71</v>
      </c>
      <c r="BN235" s="8" t="s">
        <v>71</v>
      </c>
      <c r="BO235" s="8" t="s">
        <v>71</v>
      </c>
      <c r="BP235" s="8" t="s">
        <v>71</v>
      </c>
      <c r="BQ235" s="8" t="s">
        <v>938</v>
      </c>
      <c r="BR235" s="8" t="s">
        <v>71</v>
      </c>
      <c r="BS235" s="8">
        <v>1821</v>
      </c>
      <c r="BT235" s="8" t="s">
        <v>82</v>
      </c>
      <c r="BU235" s="8" t="s">
        <v>939</v>
      </c>
      <c r="BV235" s="8" t="s">
        <v>71</v>
      </c>
      <c r="BW235" s="8"/>
    </row>
    <row r="236" spans="1:75" x14ac:dyDescent="0.25">
      <c r="A236" s="4">
        <f t="shared" si="38"/>
        <v>44655</v>
      </c>
      <c r="B236" s="5">
        <f t="shared" si="39"/>
        <v>0.52083333333333337</v>
      </c>
      <c r="C236" s="6">
        <f t="shared" si="40"/>
        <v>0.53263888888888888</v>
      </c>
      <c r="D236" s="7">
        <f t="shared" si="41"/>
        <v>1.17013888884685E-2</v>
      </c>
      <c r="E236" s="6" t="str">
        <f t="shared" si="42"/>
        <v>BIANCA</v>
      </c>
      <c r="F236" s="6" t="str">
        <f t="shared" si="26"/>
        <v>seg</v>
      </c>
      <c r="G236" s="6" t="str">
        <f t="shared" si="27"/>
        <v>48</v>
      </c>
      <c r="H236" s="6" t="str">
        <f>IFERROR(VLOOKUP($G236,DDD!$B:$D,3,0),"-")</f>
        <v>SC</v>
      </c>
      <c r="I236" s="6" t="str">
        <f>IFERROR(VLOOKUP($H236,DDD!$I:$K,3,0),"-")</f>
        <v>Sul</v>
      </c>
      <c r="J236">
        <v>7904151</v>
      </c>
      <c r="K236">
        <v>21688399</v>
      </c>
      <c r="L236" s="14">
        <v>44655.532685185186</v>
      </c>
      <c r="M236" s="14">
        <v>44655.544386574074</v>
      </c>
      <c r="N236" t="s">
        <v>3133</v>
      </c>
      <c r="O236" t="s">
        <v>78</v>
      </c>
      <c r="P236">
        <v>17283</v>
      </c>
      <c r="Q236" t="s">
        <v>65</v>
      </c>
      <c r="R236" t="s">
        <v>136</v>
      </c>
      <c r="S236" t="s">
        <v>273</v>
      </c>
      <c r="T236" t="s">
        <v>136</v>
      </c>
      <c r="U236" t="s">
        <v>273</v>
      </c>
      <c r="X236">
        <v>48996057545</v>
      </c>
      <c r="Y236">
        <v>48996057545</v>
      </c>
      <c r="Z236" s="14">
        <v>44662.416666666664</v>
      </c>
      <c r="AA236" t="s">
        <v>968</v>
      </c>
      <c r="AB236" s="15">
        <v>1649087203327310</v>
      </c>
      <c r="AC236" t="s">
        <v>68</v>
      </c>
      <c r="AD236">
        <v>10738</v>
      </c>
      <c r="AE236" t="s">
        <v>69</v>
      </c>
      <c r="AF236" t="s">
        <v>70</v>
      </c>
      <c r="AM236" t="s">
        <v>2033</v>
      </c>
      <c r="AN236">
        <v>8834370902</v>
      </c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 t="s">
        <v>71</v>
      </c>
      <c r="BH236" s="8" t="s">
        <v>71</v>
      </c>
      <c r="BI236" s="8" t="s">
        <v>71</v>
      </c>
      <c r="BJ236" s="8" t="s">
        <v>71</v>
      </c>
      <c r="BK236" s="8" t="s">
        <v>71</v>
      </c>
      <c r="BL236" s="8" t="s">
        <v>71</v>
      </c>
      <c r="BM236" s="8" t="s">
        <v>71</v>
      </c>
      <c r="BN236" s="8" t="s">
        <v>71</v>
      </c>
      <c r="BO236" s="8" t="s">
        <v>71</v>
      </c>
      <c r="BP236" s="8" t="s">
        <v>71</v>
      </c>
      <c r="BQ236" s="8" t="s">
        <v>943</v>
      </c>
      <c r="BR236" s="8" t="s">
        <v>71</v>
      </c>
      <c r="BS236" s="9">
        <v>1755</v>
      </c>
      <c r="BT236" s="8" t="s">
        <v>82</v>
      </c>
      <c r="BU236" s="8" t="s">
        <v>944</v>
      </c>
      <c r="BV236" s="8" t="s">
        <v>71</v>
      </c>
      <c r="BW236" s="8"/>
    </row>
    <row r="237" spans="1:75" x14ac:dyDescent="0.25">
      <c r="A237" s="4">
        <f t="shared" si="38"/>
        <v>44655</v>
      </c>
      <c r="B237" s="5">
        <f t="shared" si="39"/>
        <v>0.54166666666666663</v>
      </c>
      <c r="C237" s="6">
        <f t="shared" si="40"/>
        <v>0.54583333333333328</v>
      </c>
      <c r="D237" s="7">
        <f t="shared" si="41"/>
        <v>3.3101851804531179E-3</v>
      </c>
      <c r="E237" s="6" t="str">
        <f t="shared" si="42"/>
        <v>BIANCA</v>
      </c>
      <c r="F237" s="6" t="str">
        <f t="shared" si="26"/>
        <v>seg</v>
      </c>
      <c r="G237" s="6" t="str">
        <f t="shared" si="27"/>
        <v>51</v>
      </c>
      <c r="H237" s="6" t="str">
        <f>IFERROR(VLOOKUP($G237,DDD!$B:$D,3,0),"-")</f>
        <v>RS</v>
      </c>
      <c r="I237" s="6" t="str">
        <f>IFERROR(VLOOKUP($H237,DDD!$I:$K,3,0),"-")</f>
        <v>Sul</v>
      </c>
      <c r="J237">
        <v>7906484</v>
      </c>
      <c r="K237">
        <v>23187307</v>
      </c>
      <c r="L237" s="14">
        <v>44655.546261574076</v>
      </c>
      <c r="M237" s="14">
        <v>44655.549571759257</v>
      </c>
      <c r="N237" t="s">
        <v>3133</v>
      </c>
      <c r="O237" t="s">
        <v>78</v>
      </c>
      <c r="P237">
        <v>17283</v>
      </c>
      <c r="Q237" t="s">
        <v>65</v>
      </c>
      <c r="R237" t="s">
        <v>85</v>
      </c>
      <c r="S237" t="s">
        <v>86</v>
      </c>
      <c r="T237" t="s">
        <v>85</v>
      </c>
      <c r="U237" t="s">
        <v>86</v>
      </c>
      <c r="X237">
        <v>51980114886</v>
      </c>
      <c r="AA237" t="s">
        <v>1815</v>
      </c>
      <c r="AB237" s="15">
        <v>1649088373350580</v>
      </c>
      <c r="AC237" t="s">
        <v>68</v>
      </c>
      <c r="AD237">
        <v>10738</v>
      </c>
      <c r="AE237" t="s">
        <v>69</v>
      </c>
      <c r="AF237" t="s">
        <v>70</v>
      </c>
      <c r="AM237" t="s">
        <v>2034</v>
      </c>
      <c r="AN237">
        <v>3243637023</v>
      </c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 t="s">
        <v>71</v>
      </c>
      <c r="BH237" s="8" t="s">
        <v>71</v>
      </c>
      <c r="BI237" s="8" t="s">
        <v>71</v>
      </c>
      <c r="BJ237" s="8" t="s">
        <v>71</v>
      </c>
      <c r="BK237" s="8" t="s">
        <v>71</v>
      </c>
      <c r="BL237" s="8" t="s">
        <v>71</v>
      </c>
      <c r="BM237" s="8" t="s">
        <v>71</v>
      </c>
      <c r="BN237" s="8" t="s">
        <v>71</v>
      </c>
      <c r="BO237" s="8" t="s">
        <v>71</v>
      </c>
      <c r="BP237" s="8" t="s">
        <v>71</v>
      </c>
      <c r="BQ237" s="8" t="s">
        <v>217</v>
      </c>
      <c r="BR237" s="8" t="s">
        <v>71</v>
      </c>
      <c r="BS237" s="9">
        <v>1435</v>
      </c>
      <c r="BT237" s="8" t="s">
        <v>100</v>
      </c>
      <c r="BU237" s="8" t="s">
        <v>218</v>
      </c>
      <c r="BV237" s="8" t="s">
        <v>71</v>
      </c>
      <c r="BW237" s="8"/>
    </row>
    <row r="238" spans="1:75" x14ac:dyDescent="0.25">
      <c r="A238" s="4">
        <f t="shared" si="38"/>
        <v>44655</v>
      </c>
      <c r="B238" s="5">
        <f t="shared" si="39"/>
        <v>0.54166666666666663</v>
      </c>
      <c r="C238" s="6">
        <f t="shared" si="40"/>
        <v>0.55069444444444449</v>
      </c>
      <c r="D238" s="7">
        <f t="shared" si="41"/>
        <v>8.5648148524342105E-4</v>
      </c>
      <c r="E238" s="6" t="str">
        <f t="shared" si="42"/>
        <v>BIANCA</v>
      </c>
      <c r="F238" s="6" t="str">
        <f t="shared" si="26"/>
        <v>seg</v>
      </c>
      <c r="G238" s="6" t="str">
        <f t="shared" si="27"/>
        <v>51</v>
      </c>
      <c r="H238" s="6" t="str">
        <f>IFERROR(VLOOKUP($G238,DDD!$B:$D,3,0),"-")</f>
        <v>RS</v>
      </c>
      <c r="I238" s="6" t="str">
        <f>IFERROR(VLOOKUP($H238,DDD!$I:$K,3,0),"-")</f>
        <v>Sul</v>
      </c>
      <c r="J238">
        <v>7907243</v>
      </c>
      <c r="K238">
        <v>24072985</v>
      </c>
      <c r="L238" s="14">
        <v>44655.550937499997</v>
      </c>
      <c r="M238" s="14">
        <v>44655.551793981482</v>
      </c>
      <c r="N238" t="s">
        <v>3133</v>
      </c>
      <c r="O238" t="s">
        <v>78</v>
      </c>
      <c r="P238">
        <v>17283</v>
      </c>
      <c r="Q238" t="s">
        <v>65</v>
      </c>
      <c r="R238" t="s">
        <v>136</v>
      </c>
      <c r="S238" t="s">
        <v>137</v>
      </c>
      <c r="T238" t="s">
        <v>136</v>
      </c>
      <c r="U238" t="s">
        <v>137</v>
      </c>
      <c r="X238">
        <v>51994106387</v>
      </c>
      <c r="Y238">
        <v>51994106387</v>
      </c>
      <c r="Z238" s="14">
        <v>44655.571527777778</v>
      </c>
      <c r="AA238" t="s">
        <v>87</v>
      </c>
      <c r="AB238" s="15">
        <v>1649088772355740</v>
      </c>
      <c r="AC238" t="s">
        <v>68</v>
      </c>
      <c r="AD238">
        <v>10738</v>
      </c>
      <c r="AE238" t="s">
        <v>69</v>
      </c>
      <c r="AF238" t="s">
        <v>70</v>
      </c>
      <c r="AM238" t="s">
        <v>2035</v>
      </c>
      <c r="AN238">
        <v>67512143087</v>
      </c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 t="s">
        <v>71</v>
      </c>
      <c r="BH238" s="8" t="s">
        <v>71</v>
      </c>
      <c r="BI238" s="8" t="s">
        <v>71</v>
      </c>
      <c r="BJ238" s="8" t="s">
        <v>71</v>
      </c>
      <c r="BK238" s="8" t="s">
        <v>71</v>
      </c>
      <c r="BL238" s="8" t="s">
        <v>71</v>
      </c>
      <c r="BM238" s="8" t="s">
        <v>71</v>
      </c>
      <c r="BN238" s="8" t="s">
        <v>71</v>
      </c>
      <c r="BO238" s="8" t="s">
        <v>71</v>
      </c>
      <c r="BP238" s="8" t="s">
        <v>71</v>
      </c>
      <c r="BQ238" s="8" t="s">
        <v>946</v>
      </c>
      <c r="BR238" s="8" t="s">
        <v>71</v>
      </c>
      <c r="BS238" s="9">
        <v>3567</v>
      </c>
      <c r="BT238" s="8" t="s">
        <v>90</v>
      </c>
      <c r="BU238" s="8" t="s">
        <v>947</v>
      </c>
      <c r="BV238" s="8" t="s">
        <v>71</v>
      </c>
      <c r="BW238" s="8"/>
    </row>
    <row r="239" spans="1:75" x14ac:dyDescent="0.25">
      <c r="A239" s="4">
        <f t="shared" si="38"/>
        <v>44655</v>
      </c>
      <c r="B239" s="5">
        <f t="shared" si="39"/>
        <v>0.54166666666666663</v>
      </c>
      <c r="C239" s="6">
        <f t="shared" si="40"/>
        <v>0.55138888888888882</v>
      </c>
      <c r="D239" s="7">
        <f t="shared" si="41"/>
        <v>4.1087962963501923E-3</v>
      </c>
      <c r="E239" s="6" t="str">
        <f t="shared" si="42"/>
        <v>BIANCA</v>
      </c>
      <c r="F239" s="6" t="str">
        <f t="shared" si="26"/>
        <v>seg</v>
      </c>
      <c r="G239" s="6" t="str">
        <f t="shared" si="27"/>
        <v>19</v>
      </c>
      <c r="H239" s="6" t="str">
        <f>IFERROR(VLOOKUP($G239,DDD!$B:$D,3,0),"-")</f>
        <v>SP</v>
      </c>
      <c r="I239" s="6" t="str">
        <f>IFERROR(VLOOKUP($H239,DDD!$I:$K,3,0),"-")</f>
        <v>Sudeste</v>
      </c>
      <c r="J239">
        <v>7907418</v>
      </c>
      <c r="K239">
        <v>25386730</v>
      </c>
      <c r="L239" s="14">
        <v>44655.55196759259</v>
      </c>
      <c r="M239" s="14">
        <v>44655.556076388886</v>
      </c>
      <c r="N239" t="s">
        <v>3133</v>
      </c>
      <c r="O239" t="s">
        <v>78</v>
      </c>
      <c r="P239">
        <v>17283</v>
      </c>
      <c r="Q239" t="s">
        <v>65</v>
      </c>
      <c r="R239" t="s">
        <v>136</v>
      </c>
      <c r="S239" t="s">
        <v>420</v>
      </c>
      <c r="T239" t="s">
        <v>136</v>
      </c>
      <c r="U239" t="s">
        <v>420</v>
      </c>
      <c r="X239">
        <v>19984217519</v>
      </c>
      <c r="Y239">
        <v>19984217519</v>
      </c>
      <c r="Z239" s="14">
        <v>44655.574999999997</v>
      </c>
      <c r="AA239" t="s">
        <v>520</v>
      </c>
      <c r="AB239" s="15">
        <v>1649088873357150</v>
      </c>
      <c r="AC239" t="s">
        <v>68</v>
      </c>
      <c r="AD239">
        <v>10738</v>
      </c>
      <c r="AE239" t="s">
        <v>69</v>
      </c>
      <c r="AF239" t="s">
        <v>70</v>
      </c>
      <c r="AM239" t="s">
        <v>2036</v>
      </c>
      <c r="AN239">
        <v>4539286331</v>
      </c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 t="s">
        <v>71</v>
      </c>
      <c r="BH239" s="8" t="s">
        <v>71</v>
      </c>
      <c r="BI239" s="8" t="s">
        <v>71</v>
      </c>
      <c r="BJ239" s="8" t="s">
        <v>71</v>
      </c>
      <c r="BK239" s="8" t="s">
        <v>71</v>
      </c>
      <c r="BL239" s="8" t="s">
        <v>71</v>
      </c>
      <c r="BM239" s="8" t="s">
        <v>71</v>
      </c>
      <c r="BN239" s="8" t="s">
        <v>71</v>
      </c>
      <c r="BO239" s="8" t="s">
        <v>71</v>
      </c>
      <c r="BP239" s="8" t="s">
        <v>71</v>
      </c>
      <c r="BQ239" s="8" t="s">
        <v>950</v>
      </c>
      <c r="BR239" s="8" t="s">
        <v>71</v>
      </c>
      <c r="BS239" s="8">
        <v>11195</v>
      </c>
      <c r="BT239" s="8" t="s">
        <v>90</v>
      </c>
      <c r="BU239" s="8" t="s">
        <v>951</v>
      </c>
      <c r="BV239" s="8" t="s">
        <v>71</v>
      </c>
      <c r="BW239" s="8"/>
    </row>
    <row r="240" spans="1:75" x14ac:dyDescent="0.25">
      <c r="A240" s="4">
        <f t="shared" si="38"/>
        <v>44655</v>
      </c>
      <c r="B240" s="5">
        <f t="shared" si="39"/>
        <v>0.54166666666666663</v>
      </c>
      <c r="C240" s="6">
        <f t="shared" si="40"/>
        <v>0.55625000000000002</v>
      </c>
      <c r="D240" s="7">
        <f t="shared" si="41"/>
        <v>9.7222222393611446E-4</v>
      </c>
      <c r="E240" s="6" t="str">
        <f t="shared" si="42"/>
        <v>BIANCA</v>
      </c>
      <c r="F240" s="6" t="str">
        <f t="shared" si="26"/>
        <v>seg</v>
      </c>
      <c r="G240" s="6" t="str">
        <f t="shared" si="27"/>
        <v>16</v>
      </c>
      <c r="H240" s="6" t="str">
        <f>IFERROR(VLOOKUP($G240,DDD!$B:$D,3,0),"-")</f>
        <v>SP</v>
      </c>
      <c r="I240" s="6" t="str">
        <f>IFERROR(VLOOKUP($H240,DDD!$I:$K,3,0),"-")</f>
        <v>Sudeste</v>
      </c>
      <c r="J240">
        <v>7908118</v>
      </c>
      <c r="K240">
        <v>24228006</v>
      </c>
      <c r="L240" s="14">
        <v>44655.556655092594</v>
      </c>
      <c r="M240" s="14">
        <v>44655.557627314818</v>
      </c>
      <c r="N240" t="s">
        <v>3133</v>
      </c>
      <c r="O240" t="s">
        <v>78</v>
      </c>
      <c r="P240">
        <v>17283</v>
      </c>
      <c r="Q240" t="s">
        <v>65</v>
      </c>
      <c r="R240" t="s">
        <v>136</v>
      </c>
      <c r="S240" t="s">
        <v>273</v>
      </c>
      <c r="T240" t="s">
        <v>136</v>
      </c>
      <c r="U240" t="s">
        <v>273</v>
      </c>
      <c r="X240">
        <v>16991252818</v>
      </c>
      <c r="Y240">
        <v>16991252818</v>
      </c>
      <c r="Z240" s="14">
        <v>44655.666666666664</v>
      </c>
      <c r="AA240" t="s">
        <v>194</v>
      </c>
      <c r="AB240" s="15">
        <v>1649089279362430</v>
      </c>
      <c r="AC240" t="s">
        <v>68</v>
      </c>
      <c r="AD240">
        <v>10738</v>
      </c>
      <c r="AE240" t="s">
        <v>69</v>
      </c>
      <c r="AF240" t="s">
        <v>70</v>
      </c>
      <c r="AM240" t="s">
        <v>2037</v>
      </c>
      <c r="AN240">
        <v>51386581828</v>
      </c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 t="s">
        <v>71</v>
      </c>
      <c r="BH240" s="8" t="s">
        <v>71</v>
      </c>
      <c r="BI240" s="8" t="s">
        <v>71</v>
      </c>
      <c r="BJ240" s="8" t="s">
        <v>71</v>
      </c>
      <c r="BK240" s="8" t="s">
        <v>71</v>
      </c>
      <c r="BL240" s="8" t="s">
        <v>71</v>
      </c>
      <c r="BM240" s="8" t="s">
        <v>71</v>
      </c>
      <c r="BN240" s="8" t="s">
        <v>71</v>
      </c>
      <c r="BO240" s="8" t="s">
        <v>71</v>
      </c>
      <c r="BP240" s="8" t="s">
        <v>71</v>
      </c>
      <c r="BQ240" s="8" t="s">
        <v>953</v>
      </c>
      <c r="BR240" s="8" t="s">
        <v>71</v>
      </c>
      <c r="BS240" s="9">
        <v>1000</v>
      </c>
      <c r="BT240" s="8" t="s">
        <v>100</v>
      </c>
      <c r="BU240" s="8" t="s">
        <v>954</v>
      </c>
      <c r="BV240" s="8" t="s">
        <v>71</v>
      </c>
      <c r="BW240" s="8"/>
    </row>
    <row r="241" spans="1:75" x14ac:dyDescent="0.25">
      <c r="A241" s="4">
        <f t="shared" si="38"/>
        <v>44655</v>
      </c>
      <c r="B241" s="5">
        <f t="shared" si="39"/>
        <v>0.54166666666666663</v>
      </c>
      <c r="C241" s="6">
        <f t="shared" si="40"/>
        <v>0.55972222222222223</v>
      </c>
      <c r="D241" s="7">
        <f t="shared" si="41"/>
        <v>1.7013888937071897E-3</v>
      </c>
      <c r="E241" s="6" t="str">
        <f t="shared" si="42"/>
        <v>BIANCA</v>
      </c>
      <c r="F241" s="6" t="str">
        <f t="shared" si="26"/>
        <v>seg</v>
      </c>
      <c r="G241" s="6" t="str">
        <f t="shared" si="27"/>
        <v>17</v>
      </c>
      <c r="H241" s="6" t="str">
        <f>IFERROR(VLOOKUP($G241,DDD!$B:$D,3,0),"-")</f>
        <v>SP</v>
      </c>
      <c r="I241" s="6" t="str">
        <f>IFERROR(VLOOKUP($H241,DDD!$I:$K,3,0),"-")</f>
        <v>Sudeste</v>
      </c>
      <c r="J241">
        <v>7908621</v>
      </c>
      <c r="K241">
        <v>23413644</v>
      </c>
      <c r="L241" s="14">
        <v>44655.559965277775</v>
      </c>
      <c r="M241" s="14">
        <v>44655.561666666668</v>
      </c>
      <c r="N241" t="s">
        <v>3133</v>
      </c>
      <c r="O241" t="s">
        <v>78</v>
      </c>
      <c r="P241">
        <v>17283</v>
      </c>
      <c r="Q241" t="s">
        <v>65</v>
      </c>
      <c r="R241" t="s">
        <v>136</v>
      </c>
      <c r="S241" t="s">
        <v>137</v>
      </c>
      <c r="T241" t="s">
        <v>136</v>
      </c>
      <c r="U241" t="s">
        <v>137</v>
      </c>
      <c r="X241">
        <v>17981872090</v>
      </c>
      <c r="Y241">
        <v>17981872090</v>
      </c>
      <c r="Z241" s="14">
        <v>44655.581250000003</v>
      </c>
      <c r="AA241" t="s">
        <v>141</v>
      </c>
      <c r="AB241" s="15">
        <v>1649089564366080</v>
      </c>
      <c r="AC241" t="s">
        <v>68</v>
      </c>
      <c r="AD241">
        <v>10738</v>
      </c>
      <c r="AE241" t="s">
        <v>69</v>
      </c>
      <c r="AF241" t="s">
        <v>70</v>
      </c>
      <c r="AM241" t="s">
        <v>2038</v>
      </c>
      <c r="AN241">
        <v>34123708862</v>
      </c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 t="s">
        <v>71</v>
      </c>
      <c r="BH241" s="8" t="s">
        <v>71</v>
      </c>
      <c r="BI241" s="8" t="s">
        <v>71</v>
      </c>
      <c r="BJ241" s="8" t="s">
        <v>71</v>
      </c>
      <c r="BK241" s="8" t="s">
        <v>71</v>
      </c>
      <c r="BL241" s="8" t="s">
        <v>71</v>
      </c>
      <c r="BM241" s="8" t="s">
        <v>71</v>
      </c>
      <c r="BN241" s="8" t="s">
        <v>71</v>
      </c>
      <c r="BO241" s="8" t="s">
        <v>71</v>
      </c>
      <c r="BP241" s="8" t="s">
        <v>71</v>
      </c>
      <c r="BQ241" s="8" t="s">
        <v>76</v>
      </c>
      <c r="BR241" s="8" t="s">
        <v>71</v>
      </c>
      <c r="BS241" s="8">
        <v>6392</v>
      </c>
      <c r="BT241" s="8" t="s">
        <v>72</v>
      </c>
      <c r="BU241" s="8" t="s">
        <v>77</v>
      </c>
      <c r="BV241" s="8" t="s">
        <v>71</v>
      </c>
      <c r="BW241" s="8"/>
    </row>
    <row r="242" spans="1:75" x14ac:dyDescent="0.25">
      <c r="A242" s="4">
        <f t="shared" si="38"/>
        <v>44655</v>
      </c>
      <c r="B242" s="5">
        <f t="shared" si="39"/>
        <v>0.54166666666666663</v>
      </c>
      <c r="C242" s="6">
        <f t="shared" si="40"/>
        <v>0.56180555555555556</v>
      </c>
      <c r="D242" s="7">
        <f t="shared" si="41"/>
        <v>1.5162037016125396E-3</v>
      </c>
      <c r="E242" s="6" t="str">
        <f t="shared" si="42"/>
        <v>BIANCA</v>
      </c>
      <c r="F242" s="6" t="str">
        <f t="shared" ref="F242:F301" si="43">TEXT(L242,"ddd")</f>
        <v>seg</v>
      </c>
      <c r="G242" s="6" t="str">
        <f t="shared" si="27"/>
        <v>47</v>
      </c>
      <c r="H242" s="6" t="str">
        <f>IFERROR(VLOOKUP($G242,DDD!$B:$D,3,0),"-")</f>
        <v>SC</v>
      </c>
      <c r="I242" s="6" t="str">
        <f>IFERROR(VLOOKUP($H242,DDD!$I:$K,3,0),"-")</f>
        <v>Sul</v>
      </c>
      <c r="J242">
        <v>7908900</v>
      </c>
      <c r="K242">
        <v>24227867</v>
      </c>
      <c r="L242" s="14">
        <v>44655.561828703707</v>
      </c>
      <c r="M242" s="14">
        <v>44655.563344907408</v>
      </c>
      <c r="N242" t="s">
        <v>3133</v>
      </c>
      <c r="O242" t="s">
        <v>78</v>
      </c>
      <c r="P242">
        <v>17283</v>
      </c>
      <c r="Q242" t="s">
        <v>65</v>
      </c>
      <c r="R242" t="s">
        <v>136</v>
      </c>
      <c r="S242" t="s">
        <v>273</v>
      </c>
      <c r="T242" t="s">
        <v>136</v>
      </c>
      <c r="U242" t="s">
        <v>273</v>
      </c>
      <c r="X242">
        <v>47991567139</v>
      </c>
      <c r="Y242">
        <v>47991567139</v>
      </c>
      <c r="Z242" s="14">
        <v>44656.458333333336</v>
      </c>
      <c r="AA242" t="s">
        <v>194</v>
      </c>
      <c r="AB242" s="15">
        <v>1649089720367290</v>
      </c>
      <c r="AC242" t="s">
        <v>68</v>
      </c>
      <c r="AD242">
        <v>10738</v>
      </c>
      <c r="AE242" t="s">
        <v>69</v>
      </c>
      <c r="AF242" t="s">
        <v>70</v>
      </c>
      <c r="AM242" t="s">
        <v>2039</v>
      </c>
      <c r="AN242">
        <v>5030093931</v>
      </c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 t="s">
        <v>71</v>
      </c>
      <c r="BH242" s="8" t="s">
        <v>71</v>
      </c>
      <c r="BI242" s="8" t="s">
        <v>71</v>
      </c>
      <c r="BJ242" s="8" t="s">
        <v>71</v>
      </c>
      <c r="BK242" s="8" t="s">
        <v>71</v>
      </c>
      <c r="BL242" s="8" t="s">
        <v>71</v>
      </c>
      <c r="BM242" s="8" t="s">
        <v>71</v>
      </c>
      <c r="BN242" s="8" t="s">
        <v>71</v>
      </c>
      <c r="BO242" s="8" t="s">
        <v>71</v>
      </c>
      <c r="BP242" s="8" t="s">
        <v>71</v>
      </c>
      <c r="BQ242" s="8" t="s">
        <v>956</v>
      </c>
      <c r="BR242" s="8" t="s">
        <v>71</v>
      </c>
      <c r="BS242" s="8">
        <v>4798</v>
      </c>
      <c r="BT242" s="8" t="s">
        <v>182</v>
      </c>
      <c r="BU242" s="8" t="s">
        <v>183</v>
      </c>
      <c r="BV242" s="8" t="s">
        <v>71</v>
      </c>
      <c r="BW242" s="8" t="s">
        <v>957</v>
      </c>
    </row>
    <row r="243" spans="1:75" x14ac:dyDescent="0.25">
      <c r="A243" s="4">
        <f t="shared" si="38"/>
        <v>44655</v>
      </c>
      <c r="B243" s="5">
        <f t="shared" si="39"/>
        <v>0.5625</v>
      </c>
      <c r="C243" s="6">
        <f t="shared" si="40"/>
        <v>0.57013888888888886</v>
      </c>
      <c r="D243" s="7">
        <f t="shared" si="41"/>
        <v>4.8611111124046147E-3</v>
      </c>
      <c r="E243" s="6" t="str">
        <f t="shared" si="42"/>
        <v>BIANCA</v>
      </c>
      <c r="F243" s="6" t="str">
        <f t="shared" si="43"/>
        <v>seg</v>
      </c>
      <c r="G243" s="6" t="str">
        <f t="shared" si="27"/>
        <v>17</v>
      </c>
      <c r="H243" s="6" t="str">
        <f>IFERROR(VLOOKUP($G243,DDD!$B:$D,3,0),"-")</f>
        <v>SP</v>
      </c>
      <c r="I243" s="6" t="str">
        <f>IFERROR(VLOOKUP($H243,DDD!$I:$K,3,0),"-")</f>
        <v>Sudeste</v>
      </c>
      <c r="J243">
        <v>7910021</v>
      </c>
      <c r="K243">
        <v>24228066</v>
      </c>
      <c r="L243" s="14">
        <v>44655.570763888885</v>
      </c>
      <c r="M243" s="14">
        <v>44655.575624999998</v>
      </c>
      <c r="N243" t="s">
        <v>3133</v>
      </c>
      <c r="O243" t="s">
        <v>78</v>
      </c>
      <c r="P243">
        <v>17283</v>
      </c>
      <c r="Q243" t="s">
        <v>65</v>
      </c>
      <c r="R243" t="s">
        <v>85</v>
      </c>
      <c r="S243" t="s">
        <v>86</v>
      </c>
      <c r="T243" t="s">
        <v>85</v>
      </c>
      <c r="U243" t="s">
        <v>86</v>
      </c>
      <c r="X243">
        <v>17988060085</v>
      </c>
      <c r="AA243" t="s">
        <v>194</v>
      </c>
      <c r="AB243" s="15">
        <v>1649090500369860</v>
      </c>
      <c r="AC243" t="s">
        <v>68</v>
      </c>
      <c r="AD243">
        <v>10738</v>
      </c>
      <c r="AE243" t="s">
        <v>69</v>
      </c>
      <c r="AF243" t="s">
        <v>70</v>
      </c>
      <c r="AM243" t="s">
        <v>2040</v>
      </c>
      <c r="AN243">
        <v>40075171856</v>
      </c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 t="s">
        <v>71</v>
      </c>
      <c r="BH243" s="8" t="s">
        <v>71</v>
      </c>
      <c r="BI243" s="8" t="s">
        <v>71</v>
      </c>
      <c r="BJ243" s="8" t="s">
        <v>71</v>
      </c>
      <c r="BK243" s="8" t="s">
        <v>71</v>
      </c>
      <c r="BL243" s="8" t="s">
        <v>71</v>
      </c>
      <c r="BM243" s="8" t="s">
        <v>71</v>
      </c>
      <c r="BN243" s="8" t="s">
        <v>71</v>
      </c>
      <c r="BO243" s="8" t="s">
        <v>71</v>
      </c>
      <c r="BP243" s="8" t="s">
        <v>71</v>
      </c>
      <c r="BQ243" s="8" t="s">
        <v>959</v>
      </c>
      <c r="BR243" s="8" t="s">
        <v>71</v>
      </c>
      <c r="BS243" s="9">
        <v>1879</v>
      </c>
      <c r="BT243" s="8" t="s">
        <v>72</v>
      </c>
      <c r="BU243" s="8" t="s">
        <v>869</v>
      </c>
      <c r="BV243" s="8" t="s">
        <v>71</v>
      </c>
      <c r="BW243" s="8"/>
    </row>
    <row r="244" spans="1:75" x14ac:dyDescent="0.25">
      <c r="A244" s="4">
        <f t="shared" si="38"/>
        <v>44655</v>
      </c>
      <c r="B244" s="5">
        <f t="shared" si="39"/>
        <v>0.5625</v>
      </c>
      <c r="C244" s="6">
        <f t="shared" si="40"/>
        <v>0.58263888888888882</v>
      </c>
      <c r="D244" s="7">
        <f t="shared" si="41"/>
        <v>1.4351851859828457E-3</v>
      </c>
      <c r="E244" s="6" t="str">
        <f t="shared" si="42"/>
        <v>BIANCA</v>
      </c>
      <c r="F244" s="6" t="str">
        <f t="shared" si="43"/>
        <v>seg</v>
      </c>
      <c r="G244" s="6" t="str">
        <f t="shared" si="27"/>
        <v>48</v>
      </c>
      <c r="H244" s="6" t="str">
        <f>IFERROR(VLOOKUP($G244,DDD!$B:$D,3,0),"-")</f>
        <v>SC</v>
      </c>
      <c r="I244" s="6" t="str">
        <f>IFERROR(VLOOKUP($H244,DDD!$I:$K,3,0),"-")</f>
        <v>Sul</v>
      </c>
      <c r="J244">
        <v>7911604</v>
      </c>
      <c r="K244">
        <v>25386756</v>
      </c>
      <c r="L244" s="14">
        <v>44655.583020833335</v>
      </c>
      <c r="M244" s="14">
        <v>44655.584456018521</v>
      </c>
      <c r="N244" t="s">
        <v>3133</v>
      </c>
      <c r="O244" t="s">
        <v>78</v>
      </c>
      <c r="P244">
        <v>17283</v>
      </c>
      <c r="Q244" t="s">
        <v>65</v>
      </c>
      <c r="R244" t="s">
        <v>85</v>
      </c>
      <c r="S244" t="s">
        <v>86</v>
      </c>
      <c r="T244" t="s">
        <v>85</v>
      </c>
      <c r="U244" t="s">
        <v>86</v>
      </c>
      <c r="X244">
        <v>48988479799</v>
      </c>
      <c r="AA244" t="s">
        <v>520</v>
      </c>
      <c r="AB244" s="15">
        <v>1649091556378910</v>
      </c>
      <c r="AC244" t="s">
        <v>68</v>
      </c>
      <c r="AD244">
        <v>10738</v>
      </c>
      <c r="AE244" t="s">
        <v>69</v>
      </c>
      <c r="AF244" t="s">
        <v>70</v>
      </c>
      <c r="AM244" t="s">
        <v>2041</v>
      </c>
      <c r="AN244">
        <v>70843865210</v>
      </c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 t="s">
        <v>71</v>
      </c>
      <c r="BH244" s="8" t="s">
        <v>71</v>
      </c>
      <c r="BI244" s="8" t="s">
        <v>71</v>
      </c>
      <c r="BJ244" s="8" t="s">
        <v>71</v>
      </c>
      <c r="BK244" s="8" t="s">
        <v>71</v>
      </c>
      <c r="BL244" s="8" t="s">
        <v>71</v>
      </c>
      <c r="BM244" s="8" t="s">
        <v>71</v>
      </c>
      <c r="BN244" s="8" t="s">
        <v>71</v>
      </c>
      <c r="BO244" s="8" t="s">
        <v>71</v>
      </c>
      <c r="BP244" s="8" t="s">
        <v>71</v>
      </c>
      <c r="BQ244" s="8" t="s">
        <v>962</v>
      </c>
      <c r="BR244" s="8" t="s">
        <v>71</v>
      </c>
      <c r="BS244" s="8">
        <v>1850</v>
      </c>
      <c r="BT244" s="8" t="s">
        <v>100</v>
      </c>
      <c r="BU244" s="8" t="s">
        <v>583</v>
      </c>
      <c r="BV244" s="8" t="s">
        <v>71</v>
      </c>
      <c r="BW244" s="8"/>
    </row>
    <row r="245" spans="1:75" x14ac:dyDescent="0.25">
      <c r="A245" s="4">
        <f t="shared" si="38"/>
        <v>44655</v>
      </c>
      <c r="B245" s="5">
        <f t="shared" si="39"/>
        <v>0.58333333333333337</v>
      </c>
      <c r="C245" s="6">
        <f t="shared" si="40"/>
        <v>0.5854166666666667</v>
      </c>
      <c r="D245" s="7">
        <f t="shared" si="41"/>
        <v>1.3888888861401938E-3</v>
      </c>
      <c r="E245" s="6" t="str">
        <f t="shared" si="42"/>
        <v>BIANCA</v>
      </c>
      <c r="F245" s="6" t="str">
        <f t="shared" si="43"/>
        <v>seg</v>
      </c>
      <c r="G245" s="6" t="str">
        <f t="shared" si="27"/>
        <v>12</v>
      </c>
      <c r="H245" s="6" t="str">
        <f>IFERROR(VLOOKUP($G245,DDD!$B:$D,3,0),"-")</f>
        <v>SP</v>
      </c>
      <c r="I245" s="6" t="str">
        <f>IFERROR(VLOOKUP($H245,DDD!$I:$K,3,0),"-")</f>
        <v>Sudeste</v>
      </c>
      <c r="J245">
        <v>7911976</v>
      </c>
      <c r="K245">
        <v>24072646</v>
      </c>
      <c r="L245" s="14">
        <v>44655.585474537038</v>
      </c>
      <c r="M245" s="14">
        <v>44655.586863425924</v>
      </c>
      <c r="N245" t="s">
        <v>3133</v>
      </c>
      <c r="O245" t="s">
        <v>78</v>
      </c>
      <c r="P245">
        <v>17283</v>
      </c>
      <c r="Q245" t="s">
        <v>65</v>
      </c>
      <c r="R245" t="s">
        <v>85</v>
      </c>
      <c r="S245" t="s">
        <v>86</v>
      </c>
      <c r="T245" t="s">
        <v>85</v>
      </c>
      <c r="U245" t="s">
        <v>86</v>
      </c>
      <c r="X245">
        <v>12991017281</v>
      </c>
      <c r="AA245" t="s">
        <v>87</v>
      </c>
      <c r="AB245" s="15">
        <v>1649091764387800</v>
      </c>
      <c r="AC245" t="s">
        <v>68</v>
      </c>
      <c r="AD245">
        <v>10738</v>
      </c>
      <c r="AE245" t="s">
        <v>69</v>
      </c>
      <c r="AF245" t="s">
        <v>70</v>
      </c>
      <c r="AM245" t="s">
        <v>2042</v>
      </c>
      <c r="AN245">
        <v>39900822803</v>
      </c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 t="s">
        <v>71</v>
      </c>
      <c r="BH245" s="8" t="s">
        <v>71</v>
      </c>
      <c r="BI245" s="8" t="s">
        <v>71</v>
      </c>
      <c r="BJ245" s="8" t="s">
        <v>71</v>
      </c>
      <c r="BK245" s="8" t="s">
        <v>71</v>
      </c>
      <c r="BL245" s="8" t="s">
        <v>71</v>
      </c>
      <c r="BM245" s="8" t="s">
        <v>71</v>
      </c>
      <c r="BN245" s="8" t="s">
        <v>71</v>
      </c>
      <c r="BO245" s="8" t="s">
        <v>71</v>
      </c>
      <c r="BP245" s="8" t="s">
        <v>71</v>
      </c>
      <c r="BQ245" s="8" t="s">
        <v>963</v>
      </c>
      <c r="BR245" s="8" t="s">
        <v>71</v>
      </c>
      <c r="BS245" s="8">
        <v>1230</v>
      </c>
      <c r="BT245" s="8" t="s">
        <v>90</v>
      </c>
      <c r="BU245" s="8" t="s">
        <v>238</v>
      </c>
      <c r="BV245" s="8" t="s">
        <v>71</v>
      </c>
      <c r="BW245" s="8"/>
    </row>
    <row r="246" spans="1:75" x14ac:dyDescent="0.25">
      <c r="A246" s="4">
        <f t="shared" si="38"/>
        <v>44655</v>
      </c>
      <c r="B246" s="5">
        <f t="shared" si="39"/>
        <v>0.58333333333333337</v>
      </c>
      <c r="C246" s="6">
        <f t="shared" si="40"/>
        <v>0.58402777777777781</v>
      </c>
      <c r="D246" s="7">
        <f t="shared" si="41"/>
        <v>3.3680555570754223E-3</v>
      </c>
      <c r="E246" s="6" t="str">
        <f t="shared" si="42"/>
        <v>SILVIO</v>
      </c>
      <c r="F246" s="6" t="str">
        <f t="shared" si="43"/>
        <v>seg</v>
      </c>
      <c r="G246" s="6" t="str">
        <f t="shared" si="27"/>
        <v>16</v>
      </c>
      <c r="H246" s="6" t="str">
        <f>IFERROR(VLOOKUP($G246,DDD!$B:$D,3,0),"-")</f>
        <v>SP</v>
      </c>
      <c r="I246" s="6" t="str">
        <f>IFERROR(VLOOKUP($H246,DDD!$I:$K,3,0),"-")</f>
        <v>Sudeste</v>
      </c>
      <c r="J246">
        <v>7911790</v>
      </c>
      <c r="K246">
        <v>25386633</v>
      </c>
      <c r="L246" s="14">
        <v>44655.584374999999</v>
      </c>
      <c r="M246" s="14">
        <v>44655.587743055556</v>
      </c>
      <c r="N246" t="s">
        <v>3133</v>
      </c>
      <c r="O246" t="s">
        <v>84</v>
      </c>
      <c r="P246">
        <v>17286</v>
      </c>
      <c r="Q246" t="s">
        <v>65</v>
      </c>
      <c r="R246" t="s">
        <v>85</v>
      </c>
      <c r="S246" t="s">
        <v>86</v>
      </c>
      <c r="T246" t="s">
        <v>85</v>
      </c>
      <c r="U246" t="s">
        <v>86</v>
      </c>
      <c r="X246">
        <v>16993107629</v>
      </c>
      <c r="AA246" t="s">
        <v>520</v>
      </c>
      <c r="AB246" s="15">
        <v>1649091672383600</v>
      </c>
      <c r="AC246" t="s">
        <v>68</v>
      </c>
      <c r="AD246">
        <v>10738</v>
      </c>
      <c r="AE246" t="s">
        <v>69</v>
      </c>
      <c r="AF246" t="s">
        <v>70</v>
      </c>
      <c r="AM246" t="s">
        <v>2043</v>
      </c>
      <c r="AN246">
        <v>48046822876</v>
      </c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 t="s">
        <v>71</v>
      </c>
      <c r="BH246" s="8" t="s">
        <v>71</v>
      </c>
      <c r="BI246" s="8" t="s">
        <v>71</v>
      </c>
      <c r="BJ246" s="8" t="s">
        <v>71</v>
      </c>
      <c r="BK246" s="8" t="s">
        <v>71</v>
      </c>
      <c r="BL246" s="8" t="s">
        <v>71</v>
      </c>
      <c r="BM246" s="8" t="s">
        <v>71</v>
      </c>
      <c r="BN246" s="8" t="s">
        <v>71</v>
      </c>
      <c r="BO246" s="8" t="s">
        <v>71</v>
      </c>
      <c r="BP246" s="8" t="s">
        <v>71</v>
      </c>
      <c r="BQ246" s="8" t="s">
        <v>965</v>
      </c>
      <c r="BR246" s="8" t="s">
        <v>71</v>
      </c>
      <c r="BS246" s="9">
        <v>7963</v>
      </c>
      <c r="BT246" s="8" t="s">
        <v>348</v>
      </c>
      <c r="BU246" s="8" t="s">
        <v>966</v>
      </c>
      <c r="BV246" s="8" t="s">
        <v>71</v>
      </c>
      <c r="BW246" s="8"/>
    </row>
    <row r="247" spans="1:75" x14ac:dyDescent="0.25">
      <c r="A247" s="4">
        <f t="shared" si="38"/>
        <v>44655</v>
      </c>
      <c r="B247" s="5">
        <f t="shared" si="39"/>
        <v>0.58333333333333337</v>
      </c>
      <c r="C247" s="6">
        <f t="shared" si="40"/>
        <v>0.58680555555555558</v>
      </c>
      <c r="D247" s="7">
        <f t="shared" si="41"/>
        <v>3.5879629285773262E-4</v>
      </c>
      <c r="E247" s="6" t="str">
        <f t="shared" si="42"/>
        <v>BIANCA</v>
      </c>
      <c r="F247" s="6" t="str">
        <f t="shared" si="43"/>
        <v>seg</v>
      </c>
      <c r="G247" s="6" t="str">
        <f t="shared" si="27"/>
        <v>49</v>
      </c>
      <c r="H247" s="6" t="str">
        <f>IFERROR(VLOOKUP($G247,DDD!$B:$D,3,0),"-")</f>
        <v>SC</v>
      </c>
      <c r="I247" s="6" t="str">
        <f>IFERROR(VLOOKUP($H247,DDD!$I:$K,3,0),"-")</f>
        <v>Sul</v>
      </c>
      <c r="J247">
        <v>7912289</v>
      </c>
      <c r="K247">
        <v>25426099</v>
      </c>
      <c r="L247" s="14">
        <v>44655.587164351855</v>
      </c>
      <c r="M247" s="14">
        <v>44655.587523148148</v>
      </c>
      <c r="N247" t="s">
        <v>3133</v>
      </c>
      <c r="O247" t="s">
        <v>78</v>
      </c>
      <c r="P247">
        <v>17283</v>
      </c>
      <c r="Q247" t="s">
        <v>65</v>
      </c>
      <c r="R247" t="s">
        <v>136</v>
      </c>
      <c r="S247" t="s">
        <v>674</v>
      </c>
      <c r="T247" t="s">
        <v>136</v>
      </c>
      <c r="U247" t="s">
        <v>674</v>
      </c>
      <c r="X247">
        <v>49999041137</v>
      </c>
      <c r="Y247">
        <v>49999041137</v>
      </c>
      <c r="Z247" s="14">
        <v>44655.607638888891</v>
      </c>
      <c r="AA247" t="s">
        <v>118</v>
      </c>
      <c r="AB247" s="15">
        <v>1649091900390520</v>
      </c>
      <c r="AC247" t="s">
        <v>68</v>
      </c>
      <c r="AD247">
        <v>10738</v>
      </c>
      <c r="AE247" t="s">
        <v>69</v>
      </c>
      <c r="AF247" t="s">
        <v>70</v>
      </c>
      <c r="AM247" t="s">
        <v>2044</v>
      </c>
      <c r="AN247">
        <v>10848693906</v>
      </c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 t="s">
        <v>71</v>
      </c>
      <c r="BH247" s="8" t="s">
        <v>71</v>
      </c>
      <c r="BI247" s="8" t="s">
        <v>71</v>
      </c>
      <c r="BJ247" s="8" t="s">
        <v>71</v>
      </c>
      <c r="BK247" s="8" t="s">
        <v>71</v>
      </c>
      <c r="BL247" s="8" t="s">
        <v>71</v>
      </c>
      <c r="BM247" s="8" t="s">
        <v>71</v>
      </c>
      <c r="BN247" s="8" t="s">
        <v>71</v>
      </c>
      <c r="BO247" s="8" t="s">
        <v>71</v>
      </c>
      <c r="BP247" s="8" t="s">
        <v>71</v>
      </c>
      <c r="BQ247" s="8" t="s">
        <v>970</v>
      </c>
      <c r="BR247" s="8" t="s">
        <v>71</v>
      </c>
      <c r="BS247" s="8">
        <v>10241</v>
      </c>
      <c r="BT247" s="8" t="s">
        <v>90</v>
      </c>
      <c r="BU247" s="8" t="s">
        <v>971</v>
      </c>
      <c r="BV247" s="8" t="s">
        <v>71</v>
      </c>
      <c r="BW247" s="8"/>
    </row>
    <row r="248" spans="1:75" x14ac:dyDescent="0.25">
      <c r="A248" s="4">
        <f t="shared" si="38"/>
        <v>44655</v>
      </c>
      <c r="B248" s="5">
        <f t="shared" si="39"/>
        <v>0.58333333333333337</v>
      </c>
      <c r="C248" s="6">
        <f t="shared" si="40"/>
        <v>0.58819444444444446</v>
      </c>
      <c r="D248" s="7">
        <f t="shared" si="41"/>
        <v>7.1759259299142286E-4</v>
      </c>
      <c r="E248" s="6" t="str">
        <f t="shared" si="42"/>
        <v>SILVIO</v>
      </c>
      <c r="F248" s="6" t="str">
        <f t="shared" si="43"/>
        <v>seg</v>
      </c>
      <c r="G248" s="6" t="str">
        <f t="shared" si="27"/>
        <v>13</v>
      </c>
      <c r="H248" s="6" t="str">
        <f>IFERROR(VLOOKUP($G248,DDD!$B:$D,3,0),"-")</f>
        <v>SP</v>
      </c>
      <c r="I248" s="6" t="str">
        <f>IFERROR(VLOOKUP($H248,DDD!$I:$K,3,0),"-")</f>
        <v>Sudeste</v>
      </c>
      <c r="J248">
        <v>7912578</v>
      </c>
      <c r="K248">
        <v>25426176</v>
      </c>
      <c r="L248" s="14">
        <v>44655.58871527778</v>
      </c>
      <c r="M248" s="14">
        <v>44655.589432870373</v>
      </c>
      <c r="N248" t="s">
        <v>3133</v>
      </c>
      <c r="O248" t="s">
        <v>84</v>
      </c>
      <c r="P248">
        <v>17286</v>
      </c>
      <c r="Q248" t="s">
        <v>65</v>
      </c>
      <c r="R248" t="s">
        <v>136</v>
      </c>
      <c r="S248" t="s">
        <v>273</v>
      </c>
      <c r="T248" t="s">
        <v>136</v>
      </c>
      <c r="U248" t="s">
        <v>273</v>
      </c>
      <c r="X248">
        <v>13974154738</v>
      </c>
      <c r="Y248">
        <v>13974154738</v>
      </c>
      <c r="Z248" s="14">
        <v>44655.708333333336</v>
      </c>
      <c r="AA248" t="s">
        <v>118</v>
      </c>
      <c r="AB248" s="15">
        <v>1649092017394090</v>
      </c>
      <c r="AC248" t="s">
        <v>68</v>
      </c>
      <c r="AD248">
        <v>10738</v>
      </c>
      <c r="AE248" t="s">
        <v>69</v>
      </c>
      <c r="AF248" t="s">
        <v>70</v>
      </c>
      <c r="AM248" t="s">
        <v>2045</v>
      </c>
      <c r="AN248">
        <v>31717254870</v>
      </c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 t="s">
        <v>71</v>
      </c>
      <c r="BH248" s="8" t="s">
        <v>71</v>
      </c>
      <c r="BI248" s="8" t="s">
        <v>71</v>
      </c>
      <c r="BJ248" s="8" t="s">
        <v>71</v>
      </c>
      <c r="BK248" s="8" t="s">
        <v>71</v>
      </c>
      <c r="BL248" s="8" t="s">
        <v>71</v>
      </c>
      <c r="BM248" s="8" t="s">
        <v>71</v>
      </c>
      <c r="BN248" s="8" t="s">
        <v>71</v>
      </c>
      <c r="BO248" s="8" t="s">
        <v>71</v>
      </c>
      <c r="BP248" s="8" t="s">
        <v>71</v>
      </c>
      <c r="BQ248" s="8" t="s">
        <v>973</v>
      </c>
      <c r="BR248" s="8" t="s">
        <v>71</v>
      </c>
      <c r="BS248" s="8">
        <v>9485</v>
      </c>
      <c r="BT248" s="8" t="s">
        <v>348</v>
      </c>
      <c r="BU248" s="8" t="s">
        <v>974</v>
      </c>
      <c r="BV248" s="8" t="s">
        <v>71</v>
      </c>
      <c r="BW248" s="8"/>
    </row>
    <row r="249" spans="1:75" x14ac:dyDescent="0.25">
      <c r="A249" s="4">
        <f t="shared" si="38"/>
        <v>44655</v>
      </c>
      <c r="B249" s="5">
        <f t="shared" si="39"/>
        <v>0.58333333333333337</v>
      </c>
      <c r="C249" s="6">
        <f t="shared" si="40"/>
        <v>0.58750000000000002</v>
      </c>
      <c r="D249" s="7">
        <f t="shared" si="41"/>
        <v>5.324074074451346E-3</v>
      </c>
      <c r="E249" s="6" t="str">
        <f t="shared" si="42"/>
        <v>BIANCA</v>
      </c>
      <c r="F249" s="6" t="str">
        <f t="shared" si="43"/>
        <v>seg</v>
      </c>
      <c r="G249" s="6" t="str">
        <f t="shared" si="27"/>
        <v>17</v>
      </c>
      <c r="H249" s="6" t="str">
        <f>IFERROR(VLOOKUP($G249,DDD!$B:$D,3,0),"-")</f>
        <v>SP</v>
      </c>
      <c r="I249" s="6" t="str">
        <f>IFERROR(VLOOKUP($H249,DDD!$I:$K,3,0),"-")</f>
        <v>Sudeste</v>
      </c>
      <c r="J249">
        <v>7912400</v>
      </c>
      <c r="K249">
        <v>25426106</v>
      </c>
      <c r="L249" s="14">
        <v>44655.587708333333</v>
      </c>
      <c r="M249" s="14">
        <v>44655.593032407407</v>
      </c>
      <c r="N249" t="s">
        <v>3133</v>
      </c>
      <c r="O249" t="s">
        <v>78</v>
      </c>
      <c r="P249">
        <v>17283</v>
      </c>
      <c r="Q249" t="s">
        <v>65</v>
      </c>
      <c r="R249" t="s">
        <v>85</v>
      </c>
      <c r="S249" t="s">
        <v>86</v>
      </c>
      <c r="T249" t="s">
        <v>85</v>
      </c>
      <c r="U249" t="s">
        <v>86</v>
      </c>
      <c r="X249">
        <v>17992476381</v>
      </c>
      <c r="AA249" t="s">
        <v>118</v>
      </c>
      <c r="AB249" s="15">
        <v>1649091900390590</v>
      </c>
      <c r="AC249" t="s">
        <v>68</v>
      </c>
      <c r="AD249">
        <v>10738</v>
      </c>
      <c r="AE249" t="s">
        <v>69</v>
      </c>
      <c r="AF249" t="s">
        <v>70</v>
      </c>
      <c r="AM249" t="s">
        <v>2046</v>
      </c>
      <c r="AN249">
        <v>41514810875</v>
      </c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 t="s">
        <v>71</v>
      </c>
      <c r="BH249" s="8" t="s">
        <v>71</v>
      </c>
      <c r="BI249" s="8" t="s">
        <v>71</v>
      </c>
      <c r="BJ249" s="8" t="s">
        <v>71</v>
      </c>
      <c r="BK249" s="8" t="s">
        <v>71</v>
      </c>
      <c r="BL249" s="8" t="s">
        <v>71</v>
      </c>
      <c r="BM249" s="8" t="s">
        <v>71</v>
      </c>
      <c r="BN249" s="8" t="s">
        <v>71</v>
      </c>
      <c r="BO249" s="8" t="s">
        <v>71</v>
      </c>
      <c r="BP249" s="8" t="s">
        <v>71</v>
      </c>
      <c r="BQ249" s="8" t="s">
        <v>975</v>
      </c>
      <c r="BR249" s="8" t="s">
        <v>71</v>
      </c>
      <c r="BS249" s="9">
        <v>10365</v>
      </c>
      <c r="BT249" s="8" t="s">
        <v>72</v>
      </c>
      <c r="BU249" s="8" t="s">
        <v>976</v>
      </c>
      <c r="BV249" s="8" t="s">
        <v>71</v>
      </c>
      <c r="BW249" s="8"/>
    </row>
    <row r="250" spans="1:75" x14ac:dyDescent="0.25">
      <c r="A250" s="4">
        <f t="shared" si="38"/>
        <v>44655</v>
      </c>
      <c r="B250" s="5">
        <f t="shared" si="39"/>
        <v>0.58333333333333337</v>
      </c>
      <c r="C250" s="6">
        <f t="shared" si="40"/>
        <v>0.58888888888888891</v>
      </c>
      <c r="D250" s="7">
        <f t="shared" si="41"/>
        <v>5.5208333360496908E-3</v>
      </c>
      <c r="E250" s="6" t="str">
        <f t="shared" si="42"/>
        <v>ANA</v>
      </c>
      <c r="F250" s="6" t="str">
        <f t="shared" si="43"/>
        <v>seg</v>
      </c>
      <c r="G250" s="6" t="str">
        <f t="shared" si="27"/>
        <v>48</v>
      </c>
      <c r="H250" s="6" t="str">
        <f>IFERROR(VLOOKUP($G250,DDD!$B:$D,3,0),"-")</f>
        <v>SC</v>
      </c>
      <c r="I250" s="6" t="str">
        <f>IFERROR(VLOOKUP($H250,DDD!$I:$K,3,0),"-")</f>
        <v>Sul</v>
      </c>
      <c r="J250">
        <v>7912618</v>
      </c>
      <c r="K250">
        <v>25426184</v>
      </c>
      <c r="L250" s="14">
        <v>44655.588946759257</v>
      </c>
      <c r="M250" s="14">
        <v>44655.594467592593</v>
      </c>
      <c r="N250" t="s">
        <v>3133</v>
      </c>
      <c r="O250" t="s">
        <v>64</v>
      </c>
      <c r="P250">
        <v>17281</v>
      </c>
      <c r="Q250" t="s">
        <v>65</v>
      </c>
      <c r="R250" t="s">
        <v>85</v>
      </c>
      <c r="S250" t="s">
        <v>86</v>
      </c>
      <c r="T250" t="s">
        <v>85</v>
      </c>
      <c r="U250" t="s">
        <v>86</v>
      </c>
      <c r="X250">
        <v>48996165489</v>
      </c>
      <c r="AA250" t="s">
        <v>118</v>
      </c>
      <c r="AB250" s="15">
        <v>1649092028394510</v>
      </c>
      <c r="AC250" t="s">
        <v>68</v>
      </c>
      <c r="AD250">
        <v>10738</v>
      </c>
      <c r="AE250" t="s">
        <v>69</v>
      </c>
      <c r="AF250" t="s">
        <v>70</v>
      </c>
      <c r="AM250" t="s">
        <v>2047</v>
      </c>
      <c r="AN250">
        <v>11378576926</v>
      </c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 t="s">
        <v>71</v>
      </c>
      <c r="BH250" s="8" t="s">
        <v>71</v>
      </c>
      <c r="BI250" s="8" t="s">
        <v>71</v>
      </c>
      <c r="BJ250" s="8" t="s">
        <v>71</v>
      </c>
      <c r="BK250" s="8" t="s">
        <v>71</v>
      </c>
      <c r="BL250" s="8" t="s">
        <v>71</v>
      </c>
      <c r="BM250" s="8" t="s">
        <v>71</v>
      </c>
      <c r="BN250" s="8" t="s">
        <v>71</v>
      </c>
      <c r="BO250" s="8" t="s">
        <v>71</v>
      </c>
      <c r="BP250" s="8" t="s">
        <v>71</v>
      </c>
      <c r="BQ250" s="8" t="s">
        <v>977</v>
      </c>
      <c r="BR250" s="8" t="s">
        <v>71</v>
      </c>
      <c r="BS250" s="9">
        <v>14593</v>
      </c>
      <c r="BT250" s="8" t="s">
        <v>72</v>
      </c>
      <c r="BU250" s="8" t="s">
        <v>978</v>
      </c>
      <c r="BV250" s="8" t="s">
        <v>71</v>
      </c>
      <c r="BW250" s="8"/>
    </row>
    <row r="251" spans="1:75" x14ac:dyDescent="0.25">
      <c r="A251" s="4">
        <f t="shared" ref="A251:A267" si="44">DATEVALUE(TEXT(L251,"dd/mm"))</f>
        <v>44655</v>
      </c>
      <c r="B251" s="5">
        <f t="shared" ref="B251:B267" si="45">TIMEVALUE(TEXT(LEFT(TEXT(L251,"hh:mm"),2)&amp;":"&amp;IF(RIGHT(TEXT(L251,"hh:mm"),2)&lt;"30",0,30),"hh:mm"))</f>
        <v>0.58333333333333337</v>
      </c>
      <c r="C251" s="6">
        <f t="shared" ref="C251:C267" si="46">TIMEVALUE(TEXT(L251,"hh:mm"))</f>
        <v>0.58888888888888891</v>
      </c>
      <c r="D251" s="7">
        <f t="shared" ref="D251:D267" si="47">IFERROR(($M251-$L251),0)</f>
        <v>4.9421296280343086E-3</v>
      </c>
      <c r="E251" s="6" t="str">
        <f t="shared" ref="E251:E267" si="48">SUBSTITUTE(MID($O251,1,SEARCH(" ",$O251,1))," ","")</f>
        <v>SILVIO</v>
      </c>
      <c r="F251" s="6" t="str">
        <f t="shared" si="43"/>
        <v>seg</v>
      </c>
      <c r="G251" s="6" t="str">
        <f t="shared" si="27"/>
        <v>48</v>
      </c>
      <c r="H251" s="6" t="str">
        <f>IFERROR(VLOOKUP($G251,DDD!$B:$D,3,0),"-")</f>
        <v>SC</v>
      </c>
      <c r="I251" s="6" t="str">
        <f>IFERROR(VLOOKUP($H251,DDD!$I:$K,3,0),"-")</f>
        <v>Sul</v>
      </c>
      <c r="J251">
        <v>7912735</v>
      </c>
      <c r="K251">
        <v>25426205</v>
      </c>
      <c r="L251" s="14">
        <v>44655.589571759258</v>
      </c>
      <c r="M251" s="14">
        <v>44655.594513888886</v>
      </c>
      <c r="N251" t="s">
        <v>3133</v>
      </c>
      <c r="O251" t="s">
        <v>84</v>
      </c>
      <c r="P251">
        <v>17286</v>
      </c>
      <c r="Q251" t="s">
        <v>65</v>
      </c>
      <c r="R251" t="s">
        <v>85</v>
      </c>
      <c r="S251" t="s">
        <v>86</v>
      </c>
      <c r="T251" t="s">
        <v>85</v>
      </c>
      <c r="U251" t="s">
        <v>86</v>
      </c>
      <c r="X251">
        <v>48988704599</v>
      </c>
      <c r="AA251" t="s">
        <v>118</v>
      </c>
      <c r="AB251" s="15">
        <v>1649092097396490</v>
      </c>
      <c r="AC251" t="s">
        <v>68</v>
      </c>
      <c r="AD251">
        <v>10738</v>
      </c>
      <c r="AE251" t="s">
        <v>69</v>
      </c>
      <c r="AF251" t="s">
        <v>70</v>
      </c>
      <c r="AM251" t="s">
        <v>2048</v>
      </c>
      <c r="AN251">
        <v>12628889994</v>
      </c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 t="s">
        <v>71</v>
      </c>
      <c r="BH251" s="8" t="s">
        <v>71</v>
      </c>
      <c r="BI251" s="8" t="s">
        <v>71</v>
      </c>
      <c r="BJ251" s="8" t="s">
        <v>71</v>
      </c>
      <c r="BK251" s="8" t="s">
        <v>71</v>
      </c>
      <c r="BL251" s="8" t="s">
        <v>71</v>
      </c>
      <c r="BM251" s="8" t="s">
        <v>71</v>
      </c>
      <c r="BN251" s="8" t="s">
        <v>71</v>
      </c>
      <c r="BO251" s="8" t="s">
        <v>71</v>
      </c>
      <c r="BP251" s="8" t="s">
        <v>71</v>
      </c>
      <c r="BQ251" s="8" t="s">
        <v>980</v>
      </c>
      <c r="BR251" s="8" t="s">
        <v>71</v>
      </c>
      <c r="BS251" s="9">
        <v>1392</v>
      </c>
      <c r="BT251" s="8" t="s">
        <v>82</v>
      </c>
      <c r="BU251" s="8" t="s">
        <v>358</v>
      </c>
      <c r="BV251" s="8" t="s">
        <v>71</v>
      </c>
      <c r="BW251" s="8"/>
    </row>
    <row r="252" spans="1:75" x14ac:dyDescent="0.25">
      <c r="A252" s="4">
        <f t="shared" si="44"/>
        <v>44655</v>
      </c>
      <c r="B252" s="5">
        <f t="shared" si="45"/>
        <v>0.58333333333333337</v>
      </c>
      <c r="C252" s="6">
        <f t="shared" si="46"/>
        <v>0.59305555555555556</v>
      </c>
      <c r="D252" s="7">
        <f t="shared" si="47"/>
        <v>3.1481481419177726E-3</v>
      </c>
      <c r="E252" s="6" t="str">
        <f t="shared" si="48"/>
        <v>BIANCA</v>
      </c>
      <c r="F252" s="6" t="str">
        <f t="shared" si="43"/>
        <v>seg</v>
      </c>
      <c r="G252" s="6" t="str">
        <f t="shared" si="27"/>
        <v>12</v>
      </c>
      <c r="H252" s="6" t="str">
        <f>IFERROR(VLOOKUP($G252,DDD!$B:$D,3,0),"-")</f>
        <v>SP</v>
      </c>
      <c r="I252" s="6" t="str">
        <f>IFERROR(VLOOKUP($H252,DDD!$I:$K,3,0),"-")</f>
        <v>Sudeste</v>
      </c>
      <c r="J252">
        <v>7913330</v>
      </c>
      <c r="K252">
        <v>23434436</v>
      </c>
      <c r="L252" s="14">
        <v>44655.593356481484</v>
      </c>
      <c r="M252" s="14">
        <v>44655.596504629626</v>
      </c>
      <c r="N252" t="s">
        <v>3133</v>
      </c>
      <c r="O252" t="s">
        <v>78</v>
      </c>
      <c r="P252">
        <v>17283</v>
      </c>
      <c r="Q252" t="s">
        <v>65</v>
      </c>
      <c r="R252" t="s">
        <v>136</v>
      </c>
      <c r="S252" t="s">
        <v>273</v>
      </c>
      <c r="T252" t="s">
        <v>136</v>
      </c>
      <c r="U252" t="s">
        <v>273</v>
      </c>
      <c r="X252">
        <v>12981748776</v>
      </c>
      <c r="Y252">
        <v>12981748776</v>
      </c>
      <c r="Z252" s="14">
        <v>44662.375</v>
      </c>
      <c r="AA252" t="s">
        <v>416</v>
      </c>
      <c r="AB252" s="15">
        <v>1649092427406270</v>
      </c>
      <c r="AC252" t="s">
        <v>68</v>
      </c>
      <c r="AD252">
        <v>10738</v>
      </c>
      <c r="AE252" t="s">
        <v>69</v>
      </c>
      <c r="AF252" t="s">
        <v>70</v>
      </c>
      <c r="AM252" t="s">
        <v>2049</v>
      </c>
      <c r="AN252">
        <v>36339240860</v>
      </c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 t="s">
        <v>71</v>
      </c>
      <c r="BH252" s="8" t="s">
        <v>71</v>
      </c>
      <c r="BI252" s="8" t="s">
        <v>71</v>
      </c>
      <c r="BJ252" s="8" t="s">
        <v>71</v>
      </c>
      <c r="BK252" s="8" t="s">
        <v>71</v>
      </c>
      <c r="BL252" s="8" t="s">
        <v>71</v>
      </c>
      <c r="BM252" s="8" t="s">
        <v>71</v>
      </c>
      <c r="BN252" s="8" t="s">
        <v>71</v>
      </c>
      <c r="BO252" s="8" t="s">
        <v>71</v>
      </c>
      <c r="BP252" s="8" t="s">
        <v>71</v>
      </c>
      <c r="BQ252" s="8" t="s">
        <v>982</v>
      </c>
      <c r="BR252" s="8" t="s">
        <v>71</v>
      </c>
      <c r="BS252" s="8">
        <v>2743</v>
      </c>
      <c r="BT252" s="8" t="s">
        <v>182</v>
      </c>
      <c r="BU252" s="8" t="s">
        <v>983</v>
      </c>
      <c r="BV252" s="8" t="s">
        <v>71</v>
      </c>
      <c r="BW252" s="8"/>
    </row>
    <row r="253" spans="1:75" x14ac:dyDescent="0.25">
      <c r="A253" s="4">
        <f t="shared" si="44"/>
        <v>44655</v>
      </c>
      <c r="B253" s="5">
        <f t="shared" si="45"/>
        <v>0.58333333333333337</v>
      </c>
      <c r="C253" s="6">
        <f t="shared" si="46"/>
        <v>0.59583333333333333</v>
      </c>
      <c r="D253" s="7">
        <f t="shared" si="47"/>
        <v>2.5000000023283064E-3</v>
      </c>
      <c r="E253" s="6" t="str">
        <f t="shared" si="48"/>
        <v>SILVIO</v>
      </c>
      <c r="F253" s="6" t="str">
        <f t="shared" si="43"/>
        <v>seg</v>
      </c>
      <c r="G253" s="6" t="str">
        <f t="shared" si="27"/>
        <v>91</v>
      </c>
      <c r="H253" s="6" t="str">
        <f>IFERROR(VLOOKUP($G253,DDD!$B:$D,3,0),"-")</f>
        <v>PA</v>
      </c>
      <c r="I253" s="6" t="str">
        <f>IFERROR(VLOOKUP($H253,DDD!$I:$K,3,0),"-")</f>
        <v>Norte</v>
      </c>
      <c r="J253">
        <v>7913638</v>
      </c>
      <c r="K253">
        <v>23638083</v>
      </c>
      <c r="L253" s="14">
        <v>44655.595868055556</v>
      </c>
      <c r="M253" s="14">
        <v>44655.598368055558</v>
      </c>
      <c r="N253" t="s">
        <v>3133</v>
      </c>
      <c r="O253" t="s">
        <v>84</v>
      </c>
      <c r="P253">
        <v>17286</v>
      </c>
      <c r="Q253" t="s">
        <v>65</v>
      </c>
      <c r="R253" t="s">
        <v>136</v>
      </c>
      <c r="S253" t="s">
        <v>420</v>
      </c>
      <c r="T253" t="s">
        <v>136</v>
      </c>
      <c r="U253" t="s">
        <v>420</v>
      </c>
      <c r="X253">
        <v>91998233933</v>
      </c>
      <c r="Y253">
        <v>91998233933</v>
      </c>
      <c r="Z253" s="14">
        <v>44655.618750000001</v>
      </c>
      <c r="AA253" t="s">
        <v>108</v>
      </c>
      <c r="AB253" s="15">
        <v>1649092654413550</v>
      </c>
      <c r="AC253" t="s">
        <v>68</v>
      </c>
      <c r="AD253">
        <v>10738</v>
      </c>
      <c r="AE253" t="s">
        <v>69</v>
      </c>
      <c r="AF253" t="s">
        <v>70</v>
      </c>
      <c r="AM253" t="s">
        <v>2050</v>
      </c>
      <c r="AN253">
        <v>97116564268</v>
      </c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 t="s">
        <v>71</v>
      </c>
      <c r="BH253" s="8" t="s">
        <v>71</v>
      </c>
      <c r="BI253" s="8" t="s">
        <v>71</v>
      </c>
      <c r="BJ253" s="8" t="s">
        <v>71</v>
      </c>
      <c r="BK253" s="8" t="s">
        <v>71</v>
      </c>
      <c r="BL253" s="8" t="s">
        <v>71</v>
      </c>
      <c r="BM253" s="8" t="s">
        <v>71</v>
      </c>
      <c r="BN253" s="8" t="s">
        <v>71</v>
      </c>
      <c r="BO253" s="8" t="s">
        <v>71</v>
      </c>
      <c r="BP253" s="8" t="s">
        <v>71</v>
      </c>
      <c r="BQ253" s="8" t="s">
        <v>985</v>
      </c>
      <c r="BR253" s="8" t="s">
        <v>71</v>
      </c>
      <c r="BS253" s="8">
        <v>4334</v>
      </c>
      <c r="BT253" s="8" t="s">
        <v>100</v>
      </c>
      <c r="BU253" s="8" t="s">
        <v>500</v>
      </c>
      <c r="BV253" s="8" t="s">
        <v>71</v>
      </c>
      <c r="BW253" s="8"/>
    </row>
    <row r="254" spans="1:75" x14ac:dyDescent="0.25">
      <c r="A254" s="4">
        <f t="shared" si="44"/>
        <v>44655</v>
      </c>
      <c r="B254" s="5">
        <f t="shared" si="45"/>
        <v>0.58333333333333337</v>
      </c>
      <c r="C254" s="6">
        <f t="shared" si="46"/>
        <v>0.59861111111111109</v>
      </c>
      <c r="D254" s="7">
        <f t="shared" si="47"/>
        <v>5.4398148495238274E-4</v>
      </c>
      <c r="E254" s="6" t="str">
        <f t="shared" si="48"/>
        <v>BIANCA</v>
      </c>
      <c r="F254" s="6" t="str">
        <f t="shared" si="43"/>
        <v>seg</v>
      </c>
      <c r="G254" s="6" t="str">
        <f t="shared" si="27"/>
        <v>54</v>
      </c>
      <c r="H254" s="6" t="str">
        <f>IFERROR(VLOOKUP($G254,DDD!$B:$D,3,0),"-")</f>
        <v>RS</v>
      </c>
      <c r="I254" s="6" t="str">
        <f>IFERROR(VLOOKUP($H254,DDD!$I:$K,3,0),"-")</f>
        <v>Sul</v>
      </c>
      <c r="J254">
        <v>7914216</v>
      </c>
      <c r="K254">
        <v>25386610</v>
      </c>
      <c r="L254" s="14">
        <v>44655.599212962959</v>
      </c>
      <c r="M254" s="14">
        <v>44655.599756944444</v>
      </c>
      <c r="N254" t="s">
        <v>3133</v>
      </c>
      <c r="O254" t="s">
        <v>78</v>
      </c>
      <c r="P254">
        <v>17283</v>
      </c>
      <c r="Q254" t="s">
        <v>65</v>
      </c>
      <c r="R254" t="s">
        <v>136</v>
      </c>
      <c r="S254" t="s">
        <v>674</v>
      </c>
      <c r="T254" t="s">
        <v>136</v>
      </c>
      <c r="U254" t="s">
        <v>674</v>
      </c>
      <c r="X254">
        <v>54992022918</v>
      </c>
      <c r="Y254">
        <v>54992022918</v>
      </c>
      <c r="Z254" s="14">
        <v>44655.619444444441</v>
      </c>
      <c r="AA254" t="s">
        <v>520</v>
      </c>
      <c r="AB254" s="15">
        <v>1649092958425980</v>
      </c>
      <c r="AC254" t="s">
        <v>68</v>
      </c>
      <c r="AD254">
        <v>10738</v>
      </c>
      <c r="AE254" t="s">
        <v>69</v>
      </c>
      <c r="AF254" t="s">
        <v>70</v>
      </c>
      <c r="AM254" t="s">
        <v>2051</v>
      </c>
      <c r="AN254">
        <v>4698535069</v>
      </c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 t="s">
        <v>71</v>
      </c>
      <c r="BH254" s="8" t="s">
        <v>71</v>
      </c>
      <c r="BI254" s="8" t="s">
        <v>71</v>
      </c>
      <c r="BJ254" s="8" t="s">
        <v>71</v>
      </c>
      <c r="BK254" s="8" t="s">
        <v>71</v>
      </c>
      <c r="BL254" s="8" t="s">
        <v>71</v>
      </c>
      <c r="BM254" s="8" t="s">
        <v>71</v>
      </c>
      <c r="BN254" s="8" t="s">
        <v>71</v>
      </c>
      <c r="BO254" s="8" t="s">
        <v>71</v>
      </c>
      <c r="BP254" s="8" t="s">
        <v>71</v>
      </c>
      <c r="BQ254" s="8" t="s">
        <v>987</v>
      </c>
      <c r="BR254" s="8" t="s">
        <v>71</v>
      </c>
      <c r="BS254" s="9">
        <v>1474</v>
      </c>
      <c r="BT254" s="8" t="s">
        <v>100</v>
      </c>
      <c r="BU254" s="8" t="s">
        <v>988</v>
      </c>
      <c r="BV254" s="8" t="s">
        <v>71</v>
      </c>
      <c r="BW254" s="8"/>
    </row>
    <row r="255" spans="1:75" x14ac:dyDescent="0.25">
      <c r="A255" s="4">
        <f t="shared" si="44"/>
        <v>44655</v>
      </c>
      <c r="B255" s="5">
        <f t="shared" si="45"/>
        <v>0.58333333333333337</v>
      </c>
      <c r="C255" s="6">
        <f t="shared" si="46"/>
        <v>0.60138888888888886</v>
      </c>
      <c r="D255" s="7">
        <f t="shared" si="47"/>
        <v>7.7546296233776957E-4</v>
      </c>
      <c r="E255" s="6" t="str">
        <f t="shared" si="48"/>
        <v>BIANCA</v>
      </c>
      <c r="F255" s="6" t="str">
        <f t="shared" si="43"/>
        <v>seg</v>
      </c>
      <c r="G255" s="6" t="str">
        <f t="shared" si="27"/>
        <v>11</v>
      </c>
      <c r="H255" s="6" t="str">
        <f>IFERROR(VLOOKUP($G255,DDD!$B:$D,3,0),"-")</f>
        <v>SP</v>
      </c>
      <c r="I255" s="6" t="str">
        <f>IFERROR(VLOOKUP($H255,DDD!$I:$K,3,0),"-")</f>
        <v>Sudeste</v>
      </c>
      <c r="J255">
        <v>7914607</v>
      </c>
      <c r="K255">
        <v>23434435</v>
      </c>
      <c r="L255" s="14">
        <v>44655.601620370369</v>
      </c>
      <c r="M255" s="14">
        <v>44655.602395833332</v>
      </c>
      <c r="N255" t="s">
        <v>3133</v>
      </c>
      <c r="O255" t="s">
        <v>78</v>
      </c>
      <c r="P255">
        <v>17283</v>
      </c>
      <c r="Q255" t="s">
        <v>65</v>
      </c>
      <c r="R255" t="s">
        <v>136</v>
      </c>
      <c r="S255" t="s">
        <v>273</v>
      </c>
      <c r="T255" t="s">
        <v>136</v>
      </c>
      <c r="U255" t="s">
        <v>273</v>
      </c>
      <c r="X255">
        <v>11994942983</v>
      </c>
      <c r="Y255">
        <v>11994942983</v>
      </c>
      <c r="Z255" s="14">
        <v>44655.708333333336</v>
      </c>
      <c r="AA255" t="s">
        <v>416</v>
      </c>
      <c r="AB255" s="15">
        <v>1649093163433180</v>
      </c>
      <c r="AC255" t="s">
        <v>68</v>
      </c>
      <c r="AD255">
        <v>10738</v>
      </c>
      <c r="AE255" t="s">
        <v>69</v>
      </c>
      <c r="AF255" t="s">
        <v>70</v>
      </c>
      <c r="AM255" t="s">
        <v>2052</v>
      </c>
      <c r="AN255">
        <v>52240777885</v>
      </c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 t="s">
        <v>71</v>
      </c>
      <c r="BH255" s="8" t="s">
        <v>71</v>
      </c>
      <c r="BI255" s="8" t="s">
        <v>71</v>
      </c>
      <c r="BJ255" s="8" t="s">
        <v>71</v>
      </c>
      <c r="BK255" s="8" t="s">
        <v>71</v>
      </c>
      <c r="BL255" s="8" t="s">
        <v>71</v>
      </c>
      <c r="BM255" s="8" t="s">
        <v>71</v>
      </c>
      <c r="BN255" s="8" t="s">
        <v>71</v>
      </c>
      <c r="BO255" s="8" t="s">
        <v>71</v>
      </c>
      <c r="BP255" s="8" t="s">
        <v>71</v>
      </c>
      <c r="BQ255" s="8" t="s">
        <v>990</v>
      </c>
      <c r="BR255" s="8" t="s">
        <v>71</v>
      </c>
      <c r="BS255" s="8">
        <v>1850</v>
      </c>
      <c r="BT255" s="8" t="s">
        <v>100</v>
      </c>
      <c r="BU255" s="8" t="s">
        <v>583</v>
      </c>
      <c r="BV255" s="8" t="s">
        <v>71</v>
      </c>
      <c r="BW255" s="8"/>
    </row>
    <row r="256" spans="1:75" x14ac:dyDescent="0.25">
      <c r="A256" s="4">
        <f t="shared" si="44"/>
        <v>44655</v>
      </c>
      <c r="B256" s="5">
        <f t="shared" si="45"/>
        <v>0.58333333333333337</v>
      </c>
      <c r="C256" s="6">
        <f t="shared" si="46"/>
        <v>0.6020833333333333</v>
      </c>
      <c r="D256" s="7">
        <f t="shared" si="47"/>
        <v>1.0185185237787664E-3</v>
      </c>
      <c r="E256" s="6" t="str">
        <f t="shared" si="48"/>
        <v>ANA</v>
      </c>
      <c r="F256" s="6" t="str">
        <f t="shared" si="43"/>
        <v>seg</v>
      </c>
      <c r="G256" s="6" t="str">
        <f t="shared" ref="G256:G317" si="49">TRIM(LEFT($X256,2))</f>
        <v>11</v>
      </c>
      <c r="H256" s="6" t="str">
        <f>IFERROR(VLOOKUP($G256,DDD!$B:$D,3,0),"-")</f>
        <v>SP</v>
      </c>
      <c r="I256" s="6" t="str">
        <f>IFERROR(VLOOKUP($H256,DDD!$I:$K,3,0),"-")</f>
        <v>Sudeste</v>
      </c>
      <c r="J256">
        <v>7914689</v>
      </c>
      <c r="K256">
        <v>24227899</v>
      </c>
      <c r="L256" s="14">
        <v>44655.602175925924</v>
      </c>
      <c r="M256" s="14">
        <v>44655.603194444448</v>
      </c>
      <c r="N256" t="s">
        <v>3133</v>
      </c>
      <c r="O256" t="s">
        <v>64</v>
      </c>
      <c r="P256">
        <v>17281</v>
      </c>
      <c r="Q256" t="s">
        <v>65</v>
      </c>
      <c r="R256" t="s">
        <v>136</v>
      </c>
      <c r="S256" t="s">
        <v>273</v>
      </c>
      <c r="T256" t="s">
        <v>136</v>
      </c>
      <c r="U256" t="s">
        <v>273</v>
      </c>
      <c r="X256">
        <v>11976911688</v>
      </c>
      <c r="Y256">
        <v>11976911688</v>
      </c>
      <c r="Z256" s="14">
        <v>44655.623611111114</v>
      </c>
      <c r="AA256" t="s">
        <v>194</v>
      </c>
      <c r="AB256" s="15">
        <v>1649093186434040</v>
      </c>
      <c r="AC256" t="s">
        <v>68</v>
      </c>
      <c r="AD256">
        <v>10738</v>
      </c>
      <c r="AE256" t="s">
        <v>69</v>
      </c>
      <c r="AF256" t="s">
        <v>70</v>
      </c>
      <c r="AM256" t="s">
        <v>2053</v>
      </c>
      <c r="AN256">
        <v>28453016852</v>
      </c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 t="s">
        <v>71</v>
      </c>
      <c r="BH256" s="8" t="s">
        <v>71</v>
      </c>
      <c r="BI256" s="8" t="s">
        <v>71</v>
      </c>
      <c r="BJ256" s="8" t="s">
        <v>71</v>
      </c>
      <c r="BK256" s="8" t="s">
        <v>71</v>
      </c>
      <c r="BL256" s="8" t="s">
        <v>71</v>
      </c>
      <c r="BM256" s="8" t="s">
        <v>71</v>
      </c>
      <c r="BN256" s="8" t="s">
        <v>71</v>
      </c>
      <c r="BO256" s="8" t="s">
        <v>71</v>
      </c>
      <c r="BP256" s="8" t="s">
        <v>71</v>
      </c>
      <c r="BQ256" s="8" t="s">
        <v>992</v>
      </c>
      <c r="BR256" s="8" t="s">
        <v>71</v>
      </c>
      <c r="BS256" s="9">
        <v>1192</v>
      </c>
      <c r="BT256" s="8" t="s">
        <v>72</v>
      </c>
      <c r="BU256" s="8" t="s">
        <v>993</v>
      </c>
      <c r="BV256" s="8" t="s">
        <v>71</v>
      </c>
      <c r="BW256" s="8"/>
    </row>
    <row r="257" spans="1:75" x14ac:dyDescent="0.25">
      <c r="A257" s="4">
        <f t="shared" si="44"/>
        <v>44655</v>
      </c>
      <c r="B257" s="5">
        <f t="shared" si="45"/>
        <v>0.58333333333333337</v>
      </c>
      <c r="C257" s="6">
        <f t="shared" si="46"/>
        <v>0.60347222222222219</v>
      </c>
      <c r="D257" s="7">
        <f t="shared" si="47"/>
        <v>2.9976851874380372E-3</v>
      </c>
      <c r="E257" s="6" t="str">
        <f t="shared" si="48"/>
        <v>ANA</v>
      </c>
      <c r="F257" s="6" t="str">
        <f t="shared" si="43"/>
        <v>seg</v>
      </c>
      <c r="G257" s="6" t="str">
        <f t="shared" si="49"/>
        <v>18</v>
      </c>
      <c r="H257" s="6" t="str">
        <f>IFERROR(VLOOKUP($G257,DDD!$B:$D,3,0),"-")</f>
        <v>SP</v>
      </c>
      <c r="I257" s="6" t="str">
        <f>IFERROR(VLOOKUP($H257,DDD!$I:$K,3,0),"-")</f>
        <v>Sudeste</v>
      </c>
      <c r="J257">
        <v>7914935</v>
      </c>
      <c r="K257">
        <v>24161149</v>
      </c>
      <c r="L257" s="14">
        <v>44655.603807870371</v>
      </c>
      <c r="M257" s="14">
        <v>44655.606805555559</v>
      </c>
      <c r="N257" t="s">
        <v>3133</v>
      </c>
      <c r="O257" t="s">
        <v>64</v>
      </c>
      <c r="P257">
        <v>17281</v>
      </c>
      <c r="Q257" t="s">
        <v>65</v>
      </c>
      <c r="R257" t="s">
        <v>136</v>
      </c>
      <c r="S257" t="s">
        <v>137</v>
      </c>
      <c r="T257" t="s">
        <v>136</v>
      </c>
      <c r="U257" t="s">
        <v>137</v>
      </c>
      <c r="X257">
        <v>18997619073</v>
      </c>
      <c r="Y257">
        <v>18997619073</v>
      </c>
      <c r="Z257" s="14">
        <v>44655.627083333333</v>
      </c>
      <c r="AA257" t="s">
        <v>235</v>
      </c>
      <c r="AB257" s="15">
        <v>1649093323437300</v>
      </c>
      <c r="AC257" t="s">
        <v>68</v>
      </c>
      <c r="AD257">
        <v>10738</v>
      </c>
      <c r="AE257" t="s">
        <v>69</v>
      </c>
      <c r="AF257" t="s">
        <v>70</v>
      </c>
      <c r="AM257" t="s">
        <v>2054</v>
      </c>
      <c r="AN257">
        <v>42152637860</v>
      </c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 t="s">
        <v>71</v>
      </c>
      <c r="BH257" s="8" t="s">
        <v>71</v>
      </c>
      <c r="BI257" s="8" t="s">
        <v>71</v>
      </c>
      <c r="BJ257" s="8" t="s">
        <v>71</v>
      </c>
      <c r="BK257" s="8" t="s">
        <v>71</v>
      </c>
      <c r="BL257" s="8" t="s">
        <v>71</v>
      </c>
      <c r="BM257" s="8" t="s">
        <v>71</v>
      </c>
      <c r="BN257" s="8" t="s">
        <v>71</v>
      </c>
      <c r="BO257" s="8" t="s">
        <v>71</v>
      </c>
      <c r="BP257" s="8" t="s">
        <v>71</v>
      </c>
      <c r="BQ257" s="8" t="s">
        <v>996</v>
      </c>
      <c r="BR257" s="8" t="s">
        <v>71</v>
      </c>
      <c r="BS257" s="8">
        <v>13897</v>
      </c>
      <c r="BT257" s="8" t="s">
        <v>79</v>
      </c>
      <c r="BU257" s="8" t="s">
        <v>279</v>
      </c>
      <c r="BV257" s="8" t="s">
        <v>71</v>
      </c>
      <c r="BW257" s="8"/>
    </row>
    <row r="258" spans="1:75" x14ac:dyDescent="0.25">
      <c r="A258" s="4">
        <f t="shared" si="44"/>
        <v>44655</v>
      </c>
      <c r="B258" s="5">
        <f t="shared" si="45"/>
        <v>0.60416666666666663</v>
      </c>
      <c r="C258" s="6">
        <f t="shared" si="46"/>
        <v>0.60972222222222217</v>
      </c>
      <c r="D258" s="7">
        <f t="shared" si="47"/>
        <v>1.006944446999114E-3</v>
      </c>
      <c r="E258" s="6" t="str">
        <f t="shared" si="48"/>
        <v>ANA</v>
      </c>
      <c r="F258" s="6" t="str">
        <f t="shared" si="43"/>
        <v>seg</v>
      </c>
      <c r="G258" s="6" t="str">
        <f t="shared" si="49"/>
        <v>11</v>
      </c>
      <c r="H258" s="6" t="str">
        <f>IFERROR(VLOOKUP($G258,DDD!$B:$D,3,0),"-")</f>
        <v>SP</v>
      </c>
      <c r="I258" s="6" t="str">
        <f>IFERROR(VLOOKUP($H258,DDD!$I:$K,3,0),"-")</f>
        <v>Sudeste</v>
      </c>
      <c r="J258">
        <v>7915731</v>
      </c>
      <c r="K258">
        <v>23694246</v>
      </c>
      <c r="L258" s="14">
        <v>44655.60974537037</v>
      </c>
      <c r="M258" s="14">
        <v>44655.610752314817</v>
      </c>
      <c r="N258" t="s">
        <v>3133</v>
      </c>
      <c r="O258" t="s">
        <v>64</v>
      </c>
      <c r="P258">
        <v>17281</v>
      </c>
      <c r="Q258" t="s">
        <v>65</v>
      </c>
      <c r="R258" t="s">
        <v>136</v>
      </c>
      <c r="S258" t="s">
        <v>273</v>
      </c>
      <c r="T258" t="s">
        <v>136</v>
      </c>
      <c r="U258" t="s">
        <v>273</v>
      </c>
      <c r="X258">
        <v>11993253967</v>
      </c>
      <c r="Y258">
        <v>11993253967</v>
      </c>
      <c r="Z258" s="14">
        <v>44655.631249999999</v>
      </c>
      <c r="AA258" t="s">
        <v>179</v>
      </c>
      <c r="AB258" s="15">
        <v>1649093860454790</v>
      </c>
      <c r="AC258" t="s">
        <v>68</v>
      </c>
      <c r="AD258">
        <v>10738</v>
      </c>
      <c r="AE258" t="s">
        <v>69</v>
      </c>
      <c r="AF258" t="s">
        <v>70</v>
      </c>
      <c r="AM258" t="s">
        <v>2055</v>
      </c>
      <c r="AN258">
        <v>13827899800</v>
      </c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 t="s">
        <v>71</v>
      </c>
      <c r="BH258" s="8" t="s">
        <v>71</v>
      </c>
      <c r="BI258" s="8" t="s">
        <v>71</v>
      </c>
      <c r="BJ258" s="8" t="s">
        <v>71</v>
      </c>
      <c r="BK258" s="8" t="s">
        <v>71</v>
      </c>
      <c r="BL258" s="8" t="s">
        <v>71</v>
      </c>
      <c r="BM258" s="8" t="s">
        <v>71</v>
      </c>
      <c r="BN258" s="8" t="s">
        <v>71</v>
      </c>
      <c r="BO258" s="8" t="s">
        <v>71</v>
      </c>
      <c r="BP258" s="8" t="s">
        <v>71</v>
      </c>
      <c r="BQ258" s="8" t="s">
        <v>998</v>
      </c>
      <c r="BR258" s="8" t="s">
        <v>71</v>
      </c>
      <c r="BS258" s="8">
        <v>1294</v>
      </c>
      <c r="BT258" s="8" t="s">
        <v>100</v>
      </c>
      <c r="BU258" s="8" t="s">
        <v>462</v>
      </c>
      <c r="BV258" s="8" t="s">
        <v>71</v>
      </c>
      <c r="BW258" s="8"/>
    </row>
    <row r="259" spans="1:75" x14ac:dyDescent="0.25">
      <c r="A259" s="4">
        <f t="shared" si="44"/>
        <v>44655</v>
      </c>
      <c r="B259" s="5">
        <f t="shared" si="45"/>
        <v>0.60416666666666663</v>
      </c>
      <c r="C259" s="6">
        <f t="shared" si="46"/>
        <v>0.61111111111111105</v>
      </c>
      <c r="D259" s="7">
        <f t="shared" si="47"/>
        <v>5.1851851894753054E-3</v>
      </c>
      <c r="E259" s="6" t="str">
        <f t="shared" si="48"/>
        <v>SILVIO</v>
      </c>
      <c r="F259" s="6" t="str">
        <f t="shared" si="43"/>
        <v>seg</v>
      </c>
      <c r="G259" s="6" t="str">
        <f t="shared" si="49"/>
        <v>19</v>
      </c>
      <c r="H259" s="6" t="str">
        <f>IFERROR(VLOOKUP($G259,DDD!$B:$D,3,0),"-")</f>
        <v>SP</v>
      </c>
      <c r="I259" s="6" t="str">
        <f>IFERROR(VLOOKUP($H259,DDD!$I:$K,3,0),"-")</f>
        <v>Sudeste</v>
      </c>
      <c r="J259">
        <v>7915963</v>
      </c>
      <c r="K259">
        <v>25426082</v>
      </c>
      <c r="L259" s="14">
        <v>44655.611388888887</v>
      </c>
      <c r="M259" s="14">
        <v>44655.616574074076</v>
      </c>
      <c r="N259" t="s">
        <v>3133</v>
      </c>
      <c r="O259" t="s">
        <v>84</v>
      </c>
      <c r="P259">
        <v>17286</v>
      </c>
      <c r="Q259" t="s">
        <v>65</v>
      </c>
      <c r="R259" t="s">
        <v>85</v>
      </c>
      <c r="S259" t="s">
        <v>86</v>
      </c>
      <c r="T259" t="s">
        <v>85</v>
      </c>
      <c r="U259" t="s">
        <v>86</v>
      </c>
      <c r="X259">
        <v>19984606242</v>
      </c>
      <c r="AA259" t="s">
        <v>118</v>
      </c>
      <c r="AB259" s="15">
        <v>1649094008459320</v>
      </c>
      <c r="AC259" t="s">
        <v>68</v>
      </c>
      <c r="AD259">
        <v>10738</v>
      </c>
      <c r="AE259" t="s">
        <v>69</v>
      </c>
      <c r="AF259" t="s">
        <v>70</v>
      </c>
      <c r="AM259" t="s">
        <v>2056</v>
      </c>
      <c r="AN259">
        <v>33100054881</v>
      </c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 t="s">
        <v>71</v>
      </c>
      <c r="BH259" s="8" t="s">
        <v>71</v>
      </c>
      <c r="BI259" s="8" t="s">
        <v>71</v>
      </c>
      <c r="BJ259" s="8" t="s">
        <v>71</v>
      </c>
      <c r="BK259" s="8" t="s">
        <v>71</v>
      </c>
      <c r="BL259" s="8" t="s">
        <v>71</v>
      </c>
      <c r="BM259" s="8" t="s">
        <v>71</v>
      </c>
      <c r="BN259" s="8" t="s">
        <v>71</v>
      </c>
      <c r="BO259" s="8" t="s">
        <v>71</v>
      </c>
      <c r="BP259" s="8" t="s">
        <v>71</v>
      </c>
      <c r="BQ259" s="8" t="s">
        <v>1001</v>
      </c>
      <c r="BR259" s="8" t="s">
        <v>71</v>
      </c>
      <c r="BS259" s="9">
        <v>1384</v>
      </c>
      <c r="BT259" s="8" t="s">
        <v>320</v>
      </c>
      <c r="BU259" s="8" t="s">
        <v>912</v>
      </c>
      <c r="BV259" s="8" t="s">
        <v>71</v>
      </c>
      <c r="BW259" s="8"/>
    </row>
    <row r="260" spans="1:75" x14ac:dyDescent="0.25">
      <c r="A260" s="4">
        <f t="shared" si="44"/>
        <v>44655</v>
      </c>
      <c r="B260" s="5">
        <f t="shared" si="45"/>
        <v>0.60416666666666663</v>
      </c>
      <c r="C260" s="6">
        <f t="shared" si="46"/>
        <v>0.61805555555555558</v>
      </c>
      <c r="D260" s="7">
        <f t="shared" si="47"/>
        <v>2.8935185400769114E-4</v>
      </c>
      <c r="E260" s="6" t="str">
        <f t="shared" si="48"/>
        <v>ANA</v>
      </c>
      <c r="F260" s="6" t="str">
        <f t="shared" si="43"/>
        <v>seg</v>
      </c>
      <c r="G260" s="6" t="str">
        <f t="shared" si="49"/>
        <v>13</v>
      </c>
      <c r="H260" s="6" t="str">
        <f>IFERROR(VLOOKUP($G260,DDD!$B:$D,3,0),"-")</f>
        <v>SP</v>
      </c>
      <c r="I260" s="6" t="str">
        <f>IFERROR(VLOOKUP($H260,DDD!$I:$K,3,0),"-")</f>
        <v>Sudeste</v>
      </c>
      <c r="J260">
        <v>7916954</v>
      </c>
      <c r="K260">
        <v>25426088</v>
      </c>
      <c r="L260" s="14">
        <v>44655.618668981479</v>
      </c>
      <c r="M260" s="14">
        <v>44655.618958333333</v>
      </c>
      <c r="N260" t="s">
        <v>3133</v>
      </c>
      <c r="O260" t="s">
        <v>64</v>
      </c>
      <c r="P260">
        <v>17281</v>
      </c>
      <c r="Q260" t="s">
        <v>65</v>
      </c>
      <c r="R260" t="s">
        <v>85</v>
      </c>
      <c r="S260" t="s">
        <v>86</v>
      </c>
      <c r="T260" t="s">
        <v>85</v>
      </c>
      <c r="U260" t="s">
        <v>86</v>
      </c>
      <c r="X260">
        <v>13988203479</v>
      </c>
      <c r="AA260" t="s">
        <v>118</v>
      </c>
      <c r="AB260" s="15">
        <v>1649094010459360</v>
      </c>
      <c r="AC260" t="s">
        <v>68</v>
      </c>
      <c r="AD260">
        <v>10738</v>
      </c>
      <c r="AE260" t="s">
        <v>69</v>
      </c>
      <c r="AF260" t="s">
        <v>70</v>
      </c>
      <c r="AM260" t="s">
        <v>2057</v>
      </c>
      <c r="AN260">
        <v>26915923837</v>
      </c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 t="s">
        <v>71</v>
      </c>
      <c r="BH260" s="8" t="s">
        <v>71</v>
      </c>
      <c r="BI260" s="8" t="s">
        <v>71</v>
      </c>
      <c r="BJ260" s="8" t="s">
        <v>71</v>
      </c>
      <c r="BK260" s="8" t="s">
        <v>71</v>
      </c>
      <c r="BL260" s="8" t="s">
        <v>71</v>
      </c>
      <c r="BM260" s="8" t="s">
        <v>71</v>
      </c>
      <c r="BN260" s="8" t="s">
        <v>71</v>
      </c>
      <c r="BO260" s="8" t="s">
        <v>71</v>
      </c>
      <c r="BP260" s="8" t="s">
        <v>71</v>
      </c>
      <c r="BQ260" s="8" t="s">
        <v>1003</v>
      </c>
      <c r="BR260" s="8" t="s">
        <v>71</v>
      </c>
      <c r="BS260" s="9">
        <v>2339</v>
      </c>
      <c r="BT260" s="8" t="s">
        <v>348</v>
      </c>
      <c r="BU260" s="8" t="s">
        <v>917</v>
      </c>
      <c r="BV260" s="8" t="s">
        <v>71</v>
      </c>
      <c r="BW260" s="8"/>
    </row>
    <row r="261" spans="1:75" x14ac:dyDescent="0.25">
      <c r="A261" s="4">
        <f t="shared" si="44"/>
        <v>44655</v>
      </c>
      <c r="B261" s="5">
        <f t="shared" si="45"/>
        <v>0.60416666666666663</v>
      </c>
      <c r="C261" s="6">
        <f t="shared" si="46"/>
        <v>0.6166666666666667</v>
      </c>
      <c r="D261" s="7">
        <f t="shared" si="47"/>
        <v>4.5601851888932288E-3</v>
      </c>
      <c r="E261" s="6" t="str">
        <f t="shared" si="48"/>
        <v>SILVIO</v>
      </c>
      <c r="F261" s="6" t="str">
        <f t="shared" si="43"/>
        <v>seg</v>
      </c>
      <c r="G261" s="6" t="str">
        <f t="shared" si="49"/>
        <v>11</v>
      </c>
      <c r="H261" s="6" t="str">
        <f>IFERROR(VLOOKUP($G261,DDD!$B:$D,3,0),"-")</f>
        <v>SP</v>
      </c>
      <c r="I261" s="6" t="str">
        <f>IFERROR(VLOOKUP($H261,DDD!$I:$K,3,0),"-")</f>
        <v>Sudeste</v>
      </c>
      <c r="J261">
        <v>7916621</v>
      </c>
      <c r="K261">
        <v>25426257</v>
      </c>
      <c r="L261" s="14">
        <v>44655.616712962961</v>
      </c>
      <c r="M261" s="14">
        <v>44655.62127314815</v>
      </c>
      <c r="N261" t="s">
        <v>3133</v>
      </c>
      <c r="O261" t="s">
        <v>84</v>
      </c>
      <c r="P261">
        <v>17286</v>
      </c>
      <c r="Q261" t="s">
        <v>65</v>
      </c>
      <c r="R261" t="s">
        <v>85</v>
      </c>
      <c r="S261" t="s">
        <v>86</v>
      </c>
      <c r="T261" t="s">
        <v>85</v>
      </c>
      <c r="U261" t="s">
        <v>86</v>
      </c>
      <c r="X261">
        <v>11968920292</v>
      </c>
      <c r="AA261" t="s">
        <v>118</v>
      </c>
      <c r="AB261" s="15">
        <v>1649094434468620</v>
      </c>
      <c r="AC261" t="s">
        <v>68</v>
      </c>
      <c r="AD261">
        <v>10738</v>
      </c>
      <c r="AE261" t="s">
        <v>69</v>
      </c>
      <c r="AF261" t="s">
        <v>70</v>
      </c>
      <c r="AM261" t="s">
        <v>2058</v>
      </c>
      <c r="AN261">
        <v>22963072805</v>
      </c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 t="s">
        <v>71</v>
      </c>
      <c r="BH261" s="8" t="s">
        <v>71</v>
      </c>
      <c r="BI261" s="8" t="s">
        <v>71</v>
      </c>
      <c r="BJ261" s="8" t="s">
        <v>71</v>
      </c>
      <c r="BK261" s="8" t="s">
        <v>71</v>
      </c>
      <c r="BL261" s="8" t="s">
        <v>71</v>
      </c>
      <c r="BM261" s="8" t="s">
        <v>71</v>
      </c>
      <c r="BN261" s="8" t="s">
        <v>71</v>
      </c>
      <c r="BO261" s="8" t="s">
        <v>71</v>
      </c>
      <c r="BP261" s="8" t="s">
        <v>71</v>
      </c>
      <c r="BQ261" s="8" t="s">
        <v>1005</v>
      </c>
      <c r="BR261" s="8" t="s">
        <v>71</v>
      </c>
      <c r="BS261" s="9">
        <v>1999</v>
      </c>
      <c r="BT261" s="8" t="s">
        <v>90</v>
      </c>
      <c r="BU261" s="8" t="s">
        <v>1006</v>
      </c>
      <c r="BV261" s="8" t="s">
        <v>71</v>
      </c>
      <c r="BW261" s="8"/>
    </row>
    <row r="262" spans="1:75" x14ac:dyDescent="0.25">
      <c r="A262" s="4">
        <f t="shared" si="44"/>
        <v>44655</v>
      </c>
      <c r="B262" s="5">
        <f t="shared" si="45"/>
        <v>0.60416666666666663</v>
      </c>
      <c r="C262" s="6">
        <f t="shared" si="46"/>
        <v>0.62152777777777779</v>
      </c>
      <c r="D262" s="7">
        <f t="shared" si="47"/>
        <v>3.379629626579117E-3</v>
      </c>
      <c r="E262" s="6" t="str">
        <f t="shared" si="48"/>
        <v>SILVIO</v>
      </c>
      <c r="F262" s="6" t="str">
        <f t="shared" si="43"/>
        <v>seg</v>
      </c>
      <c r="G262" s="6" t="str">
        <f t="shared" si="49"/>
        <v>55</v>
      </c>
      <c r="H262" s="6" t="str">
        <f>IFERROR(VLOOKUP($G262,DDD!$B:$D,3,0),"-")</f>
        <v>RS</v>
      </c>
      <c r="I262" s="6" t="str">
        <f>IFERROR(VLOOKUP($H262,DDD!$I:$K,3,0),"-")</f>
        <v>Sul</v>
      </c>
      <c r="J262">
        <v>7917411</v>
      </c>
      <c r="K262">
        <v>24072949</v>
      </c>
      <c r="L262" s="14">
        <v>44655.621979166666</v>
      </c>
      <c r="M262" s="14">
        <v>44655.625358796293</v>
      </c>
      <c r="N262" t="s">
        <v>3133</v>
      </c>
      <c r="O262" t="s">
        <v>84</v>
      </c>
      <c r="P262">
        <v>17286</v>
      </c>
      <c r="Q262" t="s">
        <v>65</v>
      </c>
      <c r="R262" t="s">
        <v>85</v>
      </c>
      <c r="S262" t="s">
        <v>86</v>
      </c>
      <c r="T262" t="s">
        <v>85</v>
      </c>
      <c r="U262" t="s">
        <v>86</v>
      </c>
      <c r="X262">
        <v>55991066065</v>
      </c>
      <c r="AA262" t="s">
        <v>87</v>
      </c>
      <c r="AB262" s="15">
        <v>1649094906485220</v>
      </c>
      <c r="AC262" t="s">
        <v>68</v>
      </c>
      <c r="AD262">
        <v>10738</v>
      </c>
      <c r="AE262" t="s">
        <v>69</v>
      </c>
      <c r="AF262" t="s">
        <v>70</v>
      </c>
      <c r="AM262" t="s">
        <v>2059</v>
      </c>
      <c r="AN262">
        <v>5996778050</v>
      </c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 t="s">
        <v>71</v>
      </c>
      <c r="BH262" s="8" t="s">
        <v>71</v>
      </c>
      <c r="BI262" s="8" t="s">
        <v>71</v>
      </c>
      <c r="BJ262" s="8" t="s">
        <v>71</v>
      </c>
      <c r="BK262" s="8" t="s">
        <v>71</v>
      </c>
      <c r="BL262" s="8" t="s">
        <v>71</v>
      </c>
      <c r="BM262" s="8" t="s">
        <v>71</v>
      </c>
      <c r="BN262" s="8" t="s">
        <v>71</v>
      </c>
      <c r="BO262" s="8" t="s">
        <v>71</v>
      </c>
      <c r="BP262" s="8" t="s">
        <v>71</v>
      </c>
      <c r="BQ262" s="8" t="s">
        <v>1008</v>
      </c>
      <c r="BR262" s="8" t="s">
        <v>71</v>
      </c>
      <c r="BS262" s="9">
        <v>14577</v>
      </c>
      <c r="BT262" s="8" t="s">
        <v>72</v>
      </c>
      <c r="BU262" s="8" t="s">
        <v>1009</v>
      </c>
      <c r="BV262" s="8" t="s">
        <v>71</v>
      </c>
      <c r="BW262" s="8"/>
    </row>
    <row r="263" spans="1:75" x14ac:dyDescent="0.25">
      <c r="A263" s="4">
        <f t="shared" si="44"/>
        <v>44655</v>
      </c>
      <c r="B263" s="5">
        <f t="shared" si="45"/>
        <v>0.60416666666666663</v>
      </c>
      <c r="C263" s="6">
        <f t="shared" si="46"/>
        <v>0.62013888888888891</v>
      </c>
      <c r="D263" s="7">
        <f t="shared" si="47"/>
        <v>4.0046296271611936E-3</v>
      </c>
      <c r="E263" s="6" t="str">
        <f t="shared" si="48"/>
        <v>ANA</v>
      </c>
      <c r="F263" s="6" t="str">
        <f t="shared" si="43"/>
        <v>seg</v>
      </c>
      <c r="G263" s="6" t="str">
        <f t="shared" si="49"/>
        <v>49</v>
      </c>
      <c r="H263" s="6" t="str">
        <f>IFERROR(VLOOKUP($G263,DDD!$B:$D,3,0),"-")</f>
        <v>SC</v>
      </c>
      <c r="I263" s="6" t="str">
        <f>IFERROR(VLOOKUP($H263,DDD!$I:$K,3,0),"-")</f>
        <v>Sul</v>
      </c>
      <c r="J263">
        <v>7917180</v>
      </c>
      <c r="K263">
        <v>23414008</v>
      </c>
      <c r="L263" s="14">
        <v>44655.62027777778</v>
      </c>
      <c r="M263" s="14">
        <v>44655.624282407407</v>
      </c>
      <c r="N263" t="s">
        <v>3133</v>
      </c>
      <c r="O263" t="s">
        <v>64</v>
      </c>
      <c r="P263">
        <v>17281</v>
      </c>
      <c r="Q263" t="s">
        <v>65</v>
      </c>
      <c r="R263" t="s">
        <v>136</v>
      </c>
      <c r="S263" t="s">
        <v>137</v>
      </c>
      <c r="T263" t="s">
        <v>136</v>
      </c>
      <c r="U263" t="s">
        <v>137</v>
      </c>
      <c r="X263">
        <v>49991983891</v>
      </c>
      <c r="Y263">
        <v>49991983891</v>
      </c>
      <c r="Z263" s="14">
        <v>44655.644444444442</v>
      </c>
      <c r="AA263" t="s">
        <v>141</v>
      </c>
      <c r="AB263" s="15">
        <v>1649094754478970</v>
      </c>
      <c r="AC263" t="s">
        <v>68</v>
      </c>
      <c r="AD263">
        <v>10738</v>
      </c>
      <c r="AE263" t="s">
        <v>69</v>
      </c>
      <c r="AF263" t="s">
        <v>70</v>
      </c>
      <c r="AM263" t="s">
        <v>2060</v>
      </c>
      <c r="AN263">
        <v>9141923960</v>
      </c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 t="s">
        <v>71</v>
      </c>
      <c r="BH263" s="8" t="s">
        <v>71</v>
      </c>
      <c r="BI263" s="8" t="s">
        <v>71</v>
      </c>
      <c r="BJ263" s="8" t="s">
        <v>71</v>
      </c>
      <c r="BK263" s="8" t="s">
        <v>71</v>
      </c>
      <c r="BL263" s="8" t="s">
        <v>71</v>
      </c>
      <c r="BM263" s="8" t="s">
        <v>71</v>
      </c>
      <c r="BN263" s="8" t="s">
        <v>71</v>
      </c>
      <c r="BO263" s="8" t="s">
        <v>71</v>
      </c>
      <c r="BP263" s="8" t="s">
        <v>71</v>
      </c>
      <c r="BQ263" s="8" t="s">
        <v>1015</v>
      </c>
      <c r="BR263" s="8" t="s">
        <v>71</v>
      </c>
      <c r="BS263" s="8">
        <v>2354</v>
      </c>
      <c r="BT263" s="8" t="s">
        <v>100</v>
      </c>
      <c r="BU263" s="8" t="s">
        <v>1016</v>
      </c>
      <c r="BV263" s="8" t="s">
        <v>71</v>
      </c>
      <c r="BW263" s="8"/>
    </row>
    <row r="264" spans="1:75" x14ac:dyDescent="0.25">
      <c r="A264" s="4">
        <f t="shared" si="44"/>
        <v>44655</v>
      </c>
      <c r="B264" s="5">
        <f t="shared" si="45"/>
        <v>0.625</v>
      </c>
      <c r="C264" s="6">
        <f t="shared" si="46"/>
        <v>0.62569444444444444</v>
      </c>
      <c r="D264" s="7">
        <f t="shared" si="47"/>
        <v>3.1597222259733826E-3</v>
      </c>
      <c r="E264" s="6" t="str">
        <f t="shared" si="48"/>
        <v>ANA</v>
      </c>
      <c r="F264" s="6" t="str">
        <f t="shared" si="43"/>
        <v>seg</v>
      </c>
      <c r="G264" s="6" t="str">
        <f t="shared" si="49"/>
        <v>48</v>
      </c>
      <c r="H264" s="6" t="str">
        <f>IFERROR(VLOOKUP($G264,DDD!$B:$D,3,0),"-")</f>
        <v>SC</v>
      </c>
      <c r="I264" s="6" t="str">
        <f>IFERROR(VLOOKUP($H264,DDD!$I:$K,3,0),"-")</f>
        <v>Sul</v>
      </c>
      <c r="J264">
        <v>7917951</v>
      </c>
      <c r="K264">
        <v>22878915</v>
      </c>
      <c r="L264" s="14">
        <v>44655.625960648147</v>
      </c>
      <c r="M264" s="14">
        <v>44655.629120370373</v>
      </c>
      <c r="N264" t="s">
        <v>3133</v>
      </c>
      <c r="O264" t="s">
        <v>64</v>
      </c>
      <c r="P264">
        <v>17281</v>
      </c>
      <c r="Q264" t="s">
        <v>65</v>
      </c>
      <c r="R264" t="s">
        <v>85</v>
      </c>
      <c r="S264" t="s">
        <v>86</v>
      </c>
      <c r="T264" t="s">
        <v>85</v>
      </c>
      <c r="U264" t="s">
        <v>86</v>
      </c>
      <c r="X264">
        <v>48999377345</v>
      </c>
      <c r="AA264" t="s">
        <v>155</v>
      </c>
      <c r="AB264" s="15">
        <v>1649095233493300</v>
      </c>
      <c r="AC264" t="s">
        <v>68</v>
      </c>
      <c r="AD264">
        <v>10738</v>
      </c>
      <c r="AE264" t="s">
        <v>69</v>
      </c>
      <c r="AF264" t="s">
        <v>70</v>
      </c>
      <c r="AM264" t="s">
        <v>2061</v>
      </c>
      <c r="AN264">
        <v>92510973053</v>
      </c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 t="s">
        <v>71</v>
      </c>
      <c r="BH264" s="8" t="s">
        <v>71</v>
      </c>
      <c r="BI264" s="8" t="s">
        <v>71</v>
      </c>
      <c r="BJ264" s="8" t="s">
        <v>71</v>
      </c>
      <c r="BK264" s="8" t="s">
        <v>71</v>
      </c>
      <c r="BL264" s="8" t="s">
        <v>71</v>
      </c>
      <c r="BM264" s="8" t="s">
        <v>71</v>
      </c>
      <c r="BN264" s="8" t="s">
        <v>71</v>
      </c>
      <c r="BO264" s="8" t="s">
        <v>71</v>
      </c>
      <c r="BP264" s="8" t="s">
        <v>71</v>
      </c>
      <c r="BQ264" s="8" t="s">
        <v>1019</v>
      </c>
      <c r="BR264" s="8" t="s">
        <v>71</v>
      </c>
      <c r="BS264" s="8">
        <v>1636</v>
      </c>
      <c r="BT264" s="8" t="s">
        <v>182</v>
      </c>
      <c r="BU264" s="8" t="s">
        <v>1020</v>
      </c>
      <c r="BV264" s="8" t="s">
        <v>71</v>
      </c>
      <c r="BW264" s="8"/>
    </row>
    <row r="265" spans="1:75" x14ac:dyDescent="0.25">
      <c r="A265" s="4">
        <f t="shared" si="44"/>
        <v>44655</v>
      </c>
      <c r="B265" s="5">
        <f t="shared" si="45"/>
        <v>0.625</v>
      </c>
      <c r="C265" s="6">
        <f t="shared" si="46"/>
        <v>0.62638888888888888</v>
      </c>
      <c r="D265" s="7">
        <f t="shared" si="47"/>
        <v>3.1134259261307307E-3</v>
      </c>
      <c r="E265" s="6" t="str">
        <f t="shared" si="48"/>
        <v>SILVIO</v>
      </c>
      <c r="F265" s="6" t="str">
        <f t="shared" si="43"/>
        <v>seg</v>
      </c>
      <c r="G265" s="6" t="str">
        <f t="shared" si="49"/>
        <v>14</v>
      </c>
      <c r="H265" s="6" t="str">
        <f>IFERROR(VLOOKUP($G265,DDD!$B:$D,3,0),"-")</f>
        <v>SP</v>
      </c>
      <c r="I265" s="6" t="str">
        <f>IFERROR(VLOOKUP($H265,DDD!$I:$K,3,0),"-")</f>
        <v>Sudeste</v>
      </c>
      <c r="J265">
        <v>7918079</v>
      </c>
      <c r="K265">
        <v>24165748</v>
      </c>
      <c r="L265" s="14">
        <v>44655.626932870371</v>
      </c>
      <c r="M265" s="14">
        <v>44655.630046296297</v>
      </c>
      <c r="N265" t="s">
        <v>3133</v>
      </c>
      <c r="O265" t="s">
        <v>84</v>
      </c>
      <c r="P265">
        <v>17286</v>
      </c>
      <c r="Q265" t="s">
        <v>65</v>
      </c>
      <c r="R265" t="s">
        <v>136</v>
      </c>
      <c r="S265" t="s">
        <v>137</v>
      </c>
      <c r="T265" t="s">
        <v>136</v>
      </c>
      <c r="U265" t="s">
        <v>137</v>
      </c>
      <c r="X265">
        <v>14998966076</v>
      </c>
      <c r="Y265">
        <v>14998966076</v>
      </c>
      <c r="Z265" s="14">
        <v>44662.65</v>
      </c>
      <c r="AA265" t="s">
        <v>142</v>
      </c>
      <c r="AB265" s="15">
        <v>1649095332495070</v>
      </c>
      <c r="AC265" t="s">
        <v>68</v>
      </c>
      <c r="AD265">
        <v>10738</v>
      </c>
      <c r="AE265" t="s">
        <v>69</v>
      </c>
      <c r="AF265" t="s">
        <v>70</v>
      </c>
      <c r="AM265" t="s">
        <v>2062</v>
      </c>
      <c r="AN265">
        <v>50430234813</v>
      </c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 t="s">
        <v>71</v>
      </c>
      <c r="BH265" s="8" t="s">
        <v>71</v>
      </c>
      <c r="BI265" s="8" t="s">
        <v>71</v>
      </c>
      <c r="BJ265" s="8" t="s">
        <v>71</v>
      </c>
      <c r="BK265" s="8" t="s">
        <v>71</v>
      </c>
      <c r="BL265" s="8" t="s">
        <v>71</v>
      </c>
      <c r="BM265" s="8" t="s">
        <v>71</v>
      </c>
      <c r="BN265" s="8" t="s">
        <v>71</v>
      </c>
      <c r="BO265" s="8" t="s">
        <v>71</v>
      </c>
      <c r="BP265" s="8" t="s">
        <v>71</v>
      </c>
      <c r="BQ265" s="8" t="s">
        <v>1021</v>
      </c>
      <c r="BR265" s="8" t="s">
        <v>71</v>
      </c>
      <c r="BS265" s="8">
        <v>14387</v>
      </c>
      <c r="BT265" s="8" t="s">
        <v>72</v>
      </c>
      <c r="BU265" s="8" t="s">
        <v>1022</v>
      </c>
      <c r="BV265" s="8" t="s">
        <v>71</v>
      </c>
      <c r="BW265" s="8"/>
    </row>
    <row r="266" spans="1:75" x14ac:dyDescent="0.25">
      <c r="A266" s="4">
        <f t="shared" si="44"/>
        <v>44655</v>
      </c>
      <c r="B266" s="5">
        <f t="shared" si="45"/>
        <v>0.625</v>
      </c>
      <c r="C266" s="6">
        <f t="shared" si="46"/>
        <v>0.63194444444444442</v>
      </c>
      <c r="D266" s="7">
        <f t="shared" si="47"/>
        <v>1.8518519209465012E-4</v>
      </c>
      <c r="E266" s="6" t="str">
        <f t="shared" si="48"/>
        <v>ANA</v>
      </c>
      <c r="F266" s="6" t="str">
        <f t="shared" si="43"/>
        <v>seg</v>
      </c>
      <c r="G266" s="6" t="str">
        <f t="shared" si="49"/>
        <v>47</v>
      </c>
      <c r="H266" s="6" t="str">
        <f>IFERROR(VLOOKUP($G266,DDD!$B:$D,3,0),"-")</f>
        <v>SC</v>
      </c>
      <c r="I266" s="6" t="str">
        <f>IFERROR(VLOOKUP($H266,DDD!$I:$K,3,0),"-")</f>
        <v>Sul</v>
      </c>
      <c r="J266">
        <v>7918704</v>
      </c>
      <c r="K266">
        <v>25426053</v>
      </c>
      <c r="L266" s="14">
        <v>44655.632268518515</v>
      </c>
      <c r="M266" s="14">
        <v>44655.632453703707</v>
      </c>
      <c r="N266" t="s">
        <v>3133</v>
      </c>
      <c r="O266" t="s">
        <v>64</v>
      </c>
      <c r="P266">
        <v>17281</v>
      </c>
      <c r="Q266" t="s">
        <v>65</v>
      </c>
      <c r="R266" t="s">
        <v>136</v>
      </c>
      <c r="S266" t="s">
        <v>674</v>
      </c>
      <c r="T266" t="s">
        <v>136</v>
      </c>
      <c r="U266" t="s">
        <v>674</v>
      </c>
      <c r="X266">
        <v>47984007108</v>
      </c>
      <c r="Y266">
        <v>47984007108</v>
      </c>
      <c r="Z266" s="14">
        <v>44655.652777777781</v>
      </c>
      <c r="AA266" t="s">
        <v>118</v>
      </c>
      <c r="AB266" s="15">
        <v>1649095776500680</v>
      </c>
      <c r="AC266" t="s">
        <v>68</v>
      </c>
      <c r="AD266">
        <v>10738</v>
      </c>
      <c r="AE266" t="s">
        <v>69</v>
      </c>
      <c r="AF266" t="s">
        <v>70</v>
      </c>
      <c r="AM266" t="s">
        <v>2063</v>
      </c>
      <c r="AN266">
        <v>3860411217</v>
      </c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 t="s">
        <v>71</v>
      </c>
      <c r="BH266" s="8" t="s">
        <v>71</v>
      </c>
      <c r="BI266" s="8" t="s">
        <v>71</v>
      </c>
      <c r="BJ266" s="8" t="s">
        <v>71</v>
      </c>
      <c r="BK266" s="8" t="s">
        <v>71</v>
      </c>
      <c r="BL266" s="8" t="s">
        <v>71</v>
      </c>
      <c r="BM266" s="8" t="s">
        <v>71</v>
      </c>
      <c r="BN266" s="8" t="s">
        <v>71</v>
      </c>
      <c r="BO266" s="8" t="s">
        <v>71</v>
      </c>
      <c r="BP266" s="8" t="s">
        <v>71</v>
      </c>
      <c r="BQ266" s="8" t="s">
        <v>1023</v>
      </c>
      <c r="BR266" s="8" t="s">
        <v>71</v>
      </c>
      <c r="BS266" s="8">
        <v>1793</v>
      </c>
      <c r="BT266" s="8" t="s">
        <v>82</v>
      </c>
      <c r="BU266" s="8" t="s">
        <v>1024</v>
      </c>
      <c r="BV266" s="8" t="s">
        <v>71</v>
      </c>
      <c r="BW266" s="8"/>
    </row>
    <row r="267" spans="1:75" x14ac:dyDescent="0.25">
      <c r="A267" s="4">
        <f t="shared" si="44"/>
        <v>44655</v>
      </c>
      <c r="B267" s="5">
        <f t="shared" si="45"/>
        <v>0.625</v>
      </c>
      <c r="C267" s="6">
        <f t="shared" si="46"/>
        <v>0.63124999999999998</v>
      </c>
      <c r="D267" s="7">
        <f t="shared" si="47"/>
        <v>3.4606481494847685E-3</v>
      </c>
      <c r="E267" s="6" t="str">
        <f t="shared" si="48"/>
        <v>SILVIO</v>
      </c>
      <c r="F267" s="6" t="str">
        <f t="shared" si="43"/>
        <v>seg</v>
      </c>
      <c r="G267" s="6" t="str">
        <f t="shared" si="49"/>
        <v>47</v>
      </c>
      <c r="H267" s="6" t="str">
        <f>IFERROR(VLOOKUP($G267,DDD!$B:$D,3,0),"-")</f>
        <v>SC</v>
      </c>
      <c r="I267" s="6" t="str">
        <f>IFERROR(VLOOKUP($H267,DDD!$I:$K,3,0),"-")</f>
        <v>Sul</v>
      </c>
      <c r="J267">
        <v>7918625</v>
      </c>
      <c r="K267">
        <v>25426036</v>
      </c>
      <c r="L267" s="14">
        <v>44655.631701388891</v>
      </c>
      <c r="M267" s="14">
        <v>44655.635162037041</v>
      </c>
      <c r="N267" t="s">
        <v>3133</v>
      </c>
      <c r="O267" t="s">
        <v>84</v>
      </c>
      <c r="P267">
        <v>17286</v>
      </c>
      <c r="Q267" t="s">
        <v>65</v>
      </c>
      <c r="R267" t="s">
        <v>85</v>
      </c>
      <c r="S267" t="s">
        <v>86</v>
      </c>
      <c r="T267" t="s">
        <v>85</v>
      </c>
      <c r="U267" t="s">
        <v>86</v>
      </c>
      <c r="X267">
        <v>47992354458</v>
      </c>
      <c r="AA267" t="s">
        <v>118</v>
      </c>
      <c r="AB267" s="15">
        <v>1649095758500240</v>
      </c>
      <c r="AC267" t="s">
        <v>68</v>
      </c>
      <c r="AD267">
        <v>10738</v>
      </c>
      <c r="AE267" t="s">
        <v>69</v>
      </c>
      <c r="AF267" t="s">
        <v>70</v>
      </c>
      <c r="AM267" t="s">
        <v>2064</v>
      </c>
      <c r="AN267">
        <v>2364351910</v>
      </c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 t="s">
        <v>71</v>
      </c>
      <c r="BH267" s="8" t="s">
        <v>71</v>
      </c>
      <c r="BI267" s="8" t="s">
        <v>71</v>
      </c>
      <c r="BJ267" s="8" t="s">
        <v>71</v>
      </c>
      <c r="BK267" s="8" t="s">
        <v>71</v>
      </c>
      <c r="BL267" s="8" t="s">
        <v>71</v>
      </c>
      <c r="BM267" s="8" t="s">
        <v>71</v>
      </c>
      <c r="BN267" s="8" t="s">
        <v>71</v>
      </c>
      <c r="BO267" s="8" t="s">
        <v>71</v>
      </c>
      <c r="BP267" s="8" t="s">
        <v>71</v>
      </c>
      <c r="BQ267" s="8" t="s">
        <v>941</v>
      </c>
      <c r="BR267" s="8" t="s">
        <v>71</v>
      </c>
      <c r="BS267" s="8">
        <v>2407</v>
      </c>
      <c r="BT267" s="8" t="s">
        <v>187</v>
      </c>
      <c r="BU267" s="8" t="s">
        <v>827</v>
      </c>
      <c r="BV267" s="8" t="s">
        <v>71</v>
      </c>
      <c r="BW267" s="8" t="s">
        <v>427</v>
      </c>
    </row>
    <row r="268" spans="1:75" x14ac:dyDescent="0.25">
      <c r="A268" s="4">
        <f t="shared" ref="A268:A282" si="50">DATEVALUE(TEXT(L268,"dd/mm"))</f>
        <v>44655</v>
      </c>
      <c r="B268" s="5">
        <f t="shared" ref="B268:B282" si="51">TIMEVALUE(TEXT(LEFT(TEXT(L268,"hh:mm"),2)&amp;":"&amp;IF(RIGHT(TEXT(L268,"hh:mm"),2)&lt;"30",0,30),"hh:mm"))</f>
        <v>0.625</v>
      </c>
      <c r="C268" s="6">
        <f t="shared" ref="C268:C282" si="52">TIMEVALUE(TEXT(L268,"hh:mm"))</f>
        <v>0.63680555555555551</v>
      </c>
      <c r="D268" s="7">
        <f t="shared" ref="D268:D282" si="53">IFERROR(($M268-$L268),0)</f>
        <v>7.5115740692126565E-3</v>
      </c>
      <c r="E268" s="6" t="str">
        <f t="shared" ref="E268:E282" si="54">SUBSTITUTE(MID($O268,1,SEARCH(" ",$O268,1))," ","")</f>
        <v>ANA</v>
      </c>
      <c r="F268" s="6" t="str">
        <f t="shared" si="43"/>
        <v>seg</v>
      </c>
      <c r="G268" s="6" t="str">
        <f t="shared" si="49"/>
        <v>16</v>
      </c>
      <c r="H268" s="6" t="str">
        <f>IFERROR(VLOOKUP($G268,DDD!$B:$D,3,0),"-")</f>
        <v>SP</v>
      </c>
      <c r="I268" s="6" t="str">
        <f>IFERROR(VLOOKUP($H268,DDD!$I:$K,3,0),"-")</f>
        <v>Sudeste</v>
      </c>
      <c r="J268">
        <v>7919416</v>
      </c>
      <c r="K268">
        <v>25426285</v>
      </c>
      <c r="L268" s="14">
        <v>44655.636990740742</v>
      </c>
      <c r="M268" s="14">
        <v>44655.644502314812</v>
      </c>
      <c r="N268" t="s">
        <v>3133</v>
      </c>
      <c r="O268" t="s">
        <v>64</v>
      </c>
      <c r="P268">
        <v>17281</v>
      </c>
      <c r="Q268" t="s">
        <v>65</v>
      </c>
      <c r="R268" t="s">
        <v>85</v>
      </c>
      <c r="S268" t="s">
        <v>86</v>
      </c>
      <c r="T268" t="s">
        <v>85</v>
      </c>
      <c r="U268" t="s">
        <v>86</v>
      </c>
      <c r="X268">
        <v>16993343656</v>
      </c>
      <c r="AA268" t="s">
        <v>118</v>
      </c>
      <c r="AB268" s="15">
        <v>1649096191506940</v>
      </c>
      <c r="AC268" t="s">
        <v>68</v>
      </c>
      <c r="AD268">
        <v>10738</v>
      </c>
      <c r="AE268" t="s">
        <v>69</v>
      </c>
      <c r="AF268" t="s">
        <v>70</v>
      </c>
      <c r="AM268" t="s">
        <v>2065</v>
      </c>
      <c r="AN268">
        <v>19629841843</v>
      </c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 t="s">
        <v>71</v>
      </c>
      <c r="BH268" s="8" t="s">
        <v>71</v>
      </c>
      <c r="BI268" s="8" t="s">
        <v>71</v>
      </c>
      <c r="BJ268" s="8" t="s">
        <v>71</v>
      </c>
      <c r="BK268" s="8" t="s">
        <v>71</v>
      </c>
      <c r="BL268" s="8" t="s">
        <v>71</v>
      </c>
      <c r="BM268" s="8" t="s">
        <v>71</v>
      </c>
      <c r="BN268" s="8" t="s">
        <v>71</v>
      </c>
      <c r="BO268" s="8" t="s">
        <v>71</v>
      </c>
      <c r="BP268" s="8" t="s">
        <v>71</v>
      </c>
      <c r="BQ268" s="8" t="s">
        <v>1028</v>
      </c>
      <c r="BR268" s="8" t="s">
        <v>71</v>
      </c>
      <c r="BS268" s="8">
        <v>11085</v>
      </c>
      <c r="BT268" s="8" t="s">
        <v>100</v>
      </c>
      <c r="BU268" s="8" t="s">
        <v>1029</v>
      </c>
      <c r="BV268" s="8" t="s">
        <v>71</v>
      </c>
      <c r="BW268" s="8"/>
    </row>
    <row r="269" spans="1:75" x14ac:dyDescent="0.25">
      <c r="A269" s="4">
        <f t="shared" si="50"/>
        <v>44655</v>
      </c>
      <c r="B269" s="5">
        <f t="shared" si="51"/>
        <v>0.625</v>
      </c>
      <c r="C269" s="6">
        <f t="shared" si="52"/>
        <v>0.64444444444444449</v>
      </c>
      <c r="D269" s="7">
        <f t="shared" si="53"/>
        <v>8.7962962425081059E-4</v>
      </c>
      <c r="E269" s="6" t="str">
        <f t="shared" si="54"/>
        <v>ANA</v>
      </c>
      <c r="F269" s="6" t="str">
        <f t="shared" si="43"/>
        <v>seg</v>
      </c>
      <c r="G269" s="6" t="str">
        <f t="shared" si="49"/>
        <v>53</v>
      </c>
      <c r="H269" s="6" t="str">
        <f>IFERROR(VLOOKUP($G269,DDD!$B:$D,3,0),"-")</f>
        <v>RS</v>
      </c>
      <c r="I269" s="6" t="str">
        <f>IFERROR(VLOOKUP($H269,DDD!$I:$K,3,0),"-")</f>
        <v>Sul</v>
      </c>
      <c r="J269">
        <v>7920659</v>
      </c>
      <c r="K269">
        <v>25386744</v>
      </c>
      <c r="L269" s="14">
        <v>44655.644837962966</v>
      </c>
      <c r="M269" s="14">
        <v>44655.64571759259</v>
      </c>
      <c r="N269" t="s">
        <v>3133</v>
      </c>
      <c r="O269" t="s">
        <v>64</v>
      </c>
      <c r="P269">
        <v>17281</v>
      </c>
      <c r="Q269" t="s">
        <v>65</v>
      </c>
      <c r="R269" t="s">
        <v>136</v>
      </c>
      <c r="S269" t="s">
        <v>273</v>
      </c>
      <c r="T269" t="s">
        <v>136</v>
      </c>
      <c r="U269" t="s">
        <v>273</v>
      </c>
      <c r="X269">
        <v>53991265974</v>
      </c>
      <c r="Y269">
        <v>53991265974</v>
      </c>
      <c r="Z269" s="14">
        <v>44655.665972222225</v>
      </c>
      <c r="AA269" t="s">
        <v>520</v>
      </c>
      <c r="AB269" s="15">
        <v>1649096874522640</v>
      </c>
      <c r="AC269" t="s">
        <v>68</v>
      </c>
      <c r="AD269">
        <v>10738</v>
      </c>
      <c r="AE269" t="s">
        <v>69</v>
      </c>
      <c r="AF269" t="s">
        <v>70</v>
      </c>
      <c r="AM269" t="s">
        <v>2066</v>
      </c>
      <c r="AN269">
        <v>4232756078</v>
      </c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 t="s">
        <v>71</v>
      </c>
      <c r="BH269" s="8" t="s">
        <v>71</v>
      </c>
      <c r="BI269" s="8" t="s">
        <v>71</v>
      </c>
      <c r="BJ269" s="8" t="s">
        <v>71</v>
      </c>
      <c r="BK269" s="8" t="s">
        <v>71</v>
      </c>
      <c r="BL269" s="8" t="s">
        <v>71</v>
      </c>
      <c r="BM269" s="8" t="s">
        <v>71</v>
      </c>
      <c r="BN269" s="8" t="s">
        <v>71</v>
      </c>
      <c r="BO269" s="8" t="s">
        <v>71</v>
      </c>
      <c r="BP269" s="8" t="s">
        <v>71</v>
      </c>
      <c r="BQ269" s="8" t="s">
        <v>1032</v>
      </c>
      <c r="BR269" s="8" t="s">
        <v>71</v>
      </c>
      <c r="BS269" s="9">
        <v>1099</v>
      </c>
      <c r="BT269" s="8" t="s">
        <v>100</v>
      </c>
      <c r="BU269" s="8" t="s">
        <v>593</v>
      </c>
      <c r="BV269" s="8" t="s">
        <v>71</v>
      </c>
      <c r="BW269" s="8" t="s">
        <v>1033</v>
      </c>
    </row>
    <row r="270" spans="1:75" x14ac:dyDescent="0.25">
      <c r="A270" s="4">
        <f t="shared" si="50"/>
        <v>44655</v>
      </c>
      <c r="B270" s="5">
        <f t="shared" si="51"/>
        <v>0.625</v>
      </c>
      <c r="C270" s="6">
        <f t="shared" si="52"/>
        <v>0.64374999999999993</v>
      </c>
      <c r="D270" s="7">
        <f t="shared" si="53"/>
        <v>3.8657407421851531E-3</v>
      </c>
      <c r="E270" s="6" t="str">
        <f t="shared" si="54"/>
        <v>SILVIO</v>
      </c>
      <c r="F270" s="6" t="str">
        <f t="shared" si="43"/>
        <v>seg</v>
      </c>
      <c r="G270" s="6" t="str">
        <f t="shared" si="49"/>
        <v>54</v>
      </c>
      <c r="H270" s="6" t="str">
        <f>IFERROR(VLOOKUP($G270,DDD!$B:$D,3,0),"-")</f>
        <v>RS</v>
      </c>
      <c r="I270" s="6" t="str">
        <f>IFERROR(VLOOKUP($H270,DDD!$I:$K,3,0),"-")</f>
        <v>Sul</v>
      </c>
      <c r="J270">
        <v>7920589</v>
      </c>
      <c r="K270">
        <v>24227853</v>
      </c>
      <c r="L270" s="14">
        <v>44655.64435185185</v>
      </c>
      <c r="M270" s="14">
        <v>44655.648217592592</v>
      </c>
      <c r="N270" t="s">
        <v>3133</v>
      </c>
      <c r="O270" t="s">
        <v>84</v>
      </c>
      <c r="P270">
        <v>17286</v>
      </c>
      <c r="Q270" t="s">
        <v>65</v>
      </c>
      <c r="R270" t="s">
        <v>136</v>
      </c>
      <c r="S270" t="s">
        <v>137</v>
      </c>
      <c r="T270" t="s">
        <v>136</v>
      </c>
      <c r="U270" t="s">
        <v>137</v>
      </c>
      <c r="X270">
        <v>54992464863</v>
      </c>
      <c r="Y270">
        <v>54992464863</v>
      </c>
      <c r="Z270" s="14">
        <v>44676.668749999997</v>
      </c>
      <c r="AA270" t="s">
        <v>194</v>
      </c>
      <c r="AB270" s="15">
        <v>1649096850521830</v>
      </c>
      <c r="AC270" t="s">
        <v>68</v>
      </c>
      <c r="AD270">
        <v>10738</v>
      </c>
      <c r="AE270" t="s">
        <v>69</v>
      </c>
      <c r="AF270" t="s">
        <v>70</v>
      </c>
      <c r="AM270" t="s">
        <v>2067</v>
      </c>
      <c r="AN270">
        <v>4086960010</v>
      </c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 t="s">
        <v>71</v>
      </c>
      <c r="BH270" s="8" t="s">
        <v>71</v>
      </c>
      <c r="BI270" s="8" t="s">
        <v>71</v>
      </c>
      <c r="BJ270" s="8" t="s">
        <v>71</v>
      </c>
      <c r="BK270" s="8" t="s">
        <v>71</v>
      </c>
      <c r="BL270" s="8" t="s">
        <v>71</v>
      </c>
      <c r="BM270" s="8" t="s">
        <v>71</v>
      </c>
      <c r="BN270" s="8" t="s">
        <v>71</v>
      </c>
      <c r="BO270" s="8" t="s">
        <v>71</v>
      </c>
      <c r="BP270" s="8" t="s">
        <v>71</v>
      </c>
      <c r="BQ270" s="8" t="s">
        <v>1035</v>
      </c>
      <c r="BR270" s="8" t="s">
        <v>71</v>
      </c>
      <c r="BS270" s="9">
        <v>9781</v>
      </c>
      <c r="BT270" s="8" t="s">
        <v>82</v>
      </c>
      <c r="BU270" s="8" t="s">
        <v>719</v>
      </c>
      <c r="BV270" s="8" t="s">
        <v>71</v>
      </c>
      <c r="BW270" s="8"/>
    </row>
    <row r="271" spans="1:75" x14ac:dyDescent="0.25">
      <c r="A271" s="4">
        <f t="shared" si="50"/>
        <v>44655</v>
      </c>
      <c r="B271" s="5">
        <f t="shared" si="51"/>
        <v>0.64583333333333337</v>
      </c>
      <c r="C271" s="6">
        <f t="shared" si="52"/>
        <v>0.64722222222222225</v>
      </c>
      <c r="D271" s="7">
        <f t="shared" si="53"/>
        <v>1.1689814782585017E-3</v>
      </c>
      <c r="E271" s="6" t="str">
        <f t="shared" si="54"/>
        <v>ANA</v>
      </c>
      <c r="F271" s="6" t="str">
        <f t="shared" si="43"/>
        <v>seg</v>
      </c>
      <c r="G271" s="6" t="str">
        <f t="shared" si="49"/>
        <v>19</v>
      </c>
      <c r="H271" s="6" t="str">
        <f>IFERROR(VLOOKUP($G271,DDD!$B:$D,3,0),"-")</f>
        <v>SP</v>
      </c>
      <c r="I271" s="6" t="str">
        <f>IFERROR(VLOOKUP($H271,DDD!$I:$K,3,0),"-")</f>
        <v>Sudeste</v>
      </c>
      <c r="J271">
        <v>7920978</v>
      </c>
      <c r="K271">
        <v>24072969</v>
      </c>
      <c r="L271" s="14">
        <v>44655.647222222222</v>
      </c>
      <c r="M271" s="14">
        <v>44655.6483912037</v>
      </c>
      <c r="N271" t="s">
        <v>3133</v>
      </c>
      <c r="O271" t="s">
        <v>64</v>
      </c>
      <c r="P271">
        <v>17281</v>
      </c>
      <c r="Q271" t="s">
        <v>65</v>
      </c>
      <c r="R271" t="s">
        <v>85</v>
      </c>
      <c r="S271" t="s">
        <v>86</v>
      </c>
      <c r="T271" t="s">
        <v>85</v>
      </c>
      <c r="U271" t="s">
        <v>86</v>
      </c>
      <c r="X271">
        <v>19993158919</v>
      </c>
      <c r="AA271" t="s">
        <v>87</v>
      </c>
      <c r="AB271" s="15">
        <v>1649097089526790</v>
      </c>
      <c r="AC271" t="s">
        <v>68</v>
      </c>
      <c r="AD271">
        <v>10738</v>
      </c>
      <c r="AE271" t="s">
        <v>69</v>
      </c>
      <c r="AF271" t="s">
        <v>70</v>
      </c>
      <c r="AM271" t="s">
        <v>2068</v>
      </c>
      <c r="AN271">
        <v>38080336814</v>
      </c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 t="s">
        <v>71</v>
      </c>
      <c r="BH271" s="8" t="s">
        <v>71</v>
      </c>
      <c r="BI271" s="8" t="s">
        <v>71</v>
      </c>
      <c r="BJ271" s="8" t="s">
        <v>71</v>
      </c>
      <c r="BK271" s="8" t="s">
        <v>71</v>
      </c>
      <c r="BL271" s="8" t="s">
        <v>71</v>
      </c>
      <c r="BM271" s="8" t="s">
        <v>71</v>
      </c>
      <c r="BN271" s="8" t="s">
        <v>71</v>
      </c>
      <c r="BO271" s="8" t="s">
        <v>71</v>
      </c>
      <c r="BP271" s="8" t="s">
        <v>71</v>
      </c>
      <c r="BQ271" s="8" t="s">
        <v>1037</v>
      </c>
      <c r="BR271" s="8" t="s">
        <v>71</v>
      </c>
      <c r="BS271" s="9">
        <v>12215</v>
      </c>
      <c r="BT271" s="8" t="s">
        <v>100</v>
      </c>
      <c r="BU271" s="8" t="s">
        <v>1038</v>
      </c>
      <c r="BV271" s="8" t="s">
        <v>71</v>
      </c>
      <c r="BW271" s="8"/>
    </row>
    <row r="272" spans="1:75" x14ac:dyDescent="0.25">
      <c r="A272" s="4">
        <f t="shared" si="50"/>
        <v>44655</v>
      </c>
      <c r="B272" s="5">
        <f t="shared" si="51"/>
        <v>0.64583333333333337</v>
      </c>
      <c r="C272" s="6">
        <f t="shared" si="52"/>
        <v>0.6479166666666667</v>
      </c>
      <c r="D272" s="7">
        <f t="shared" si="53"/>
        <v>5.6597222210257314E-3</v>
      </c>
      <c r="E272" s="6" t="str">
        <f t="shared" si="54"/>
        <v>ANA</v>
      </c>
      <c r="F272" s="6" t="str">
        <f t="shared" si="43"/>
        <v>seg</v>
      </c>
      <c r="G272" s="6" t="str">
        <f t="shared" si="49"/>
        <v>51</v>
      </c>
      <c r="H272" s="6" t="str">
        <f>IFERROR(VLOOKUP($G272,DDD!$B:$D,3,0),"-")</f>
        <v>RS</v>
      </c>
      <c r="I272" s="6" t="str">
        <f>IFERROR(VLOOKUP($H272,DDD!$I:$K,3,0),"-")</f>
        <v>Sul</v>
      </c>
      <c r="J272">
        <v>7921157</v>
      </c>
      <c r="K272">
        <v>23414170</v>
      </c>
      <c r="L272" s="14">
        <v>44655.648564814815</v>
      </c>
      <c r="M272" s="14">
        <v>44655.654224537036</v>
      </c>
      <c r="N272" t="s">
        <v>3133</v>
      </c>
      <c r="O272" t="s">
        <v>64</v>
      </c>
      <c r="P272">
        <v>17281</v>
      </c>
      <c r="Q272" t="s">
        <v>65</v>
      </c>
      <c r="R272" t="s">
        <v>85</v>
      </c>
      <c r="S272" t="s">
        <v>86</v>
      </c>
      <c r="T272" t="s">
        <v>85</v>
      </c>
      <c r="U272" t="s">
        <v>86</v>
      </c>
      <c r="X272">
        <v>51992486948</v>
      </c>
      <c r="AA272" t="s">
        <v>141</v>
      </c>
      <c r="AB272" s="15">
        <v>1649097208528890</v>
      </c>
      <c r="AC272" t="s">
        <v>68</v>
      </c>
      <c r="AD272">
        <v>10738</v>
      </c>
      <c r="AE272" t="s">
        <v>69</v>
      </c>
      <c r="AF272" t="s">
        <v>70</v>
      </c>
      <c r="AM272" t="s">
        <v>2069</v>
      </c>
      <c r="AN272">
        <v>73569496015</v>
      </c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 t="s">
        <v>71</v>
      </c>
      <c r="BH272" s="8" t="s">
        <v>71</v>
      </c>
      <c r="BI272" s="8" t="s">
        <v>71</v>
      </c>
      <c r="BJ272" s="8" t="s">
        <v>71</v>
      </c>
      <c r="BK272" s="8" t="s">
        <v>71</v>
      </c>
      <c r="BL272" s="8" t="s">
        <v>71</v>
      </c>
      <c r="BM272" s="8" t="s">
        <v>71</v>
      </c>
      <c r="BN272" s="8" t="s">
        <v>71</v>
      </c>
      <c r="BO272" s="8" t="s">
        <v>71</v>
      </c>
      <c r="BP272" s="8" t="s">
        <v>71</v>
      </c>
      <c r="BQ272" s="8" t="s">
        <v>1041</v>
      </c>
      <c r="BR272" s="8" t="s">
        <v>71</v>
      </c>
      <c r="BS272" s="9">
        <v>9927</v>
      </c>
      <c r="BT272" s="8" t="s">
        <v>82</v>
      </c>
      <c r="BU272" s="8" t="s">
        <v>1042</v>
      </c>
      <c r="BV272" s="8" t="s">
        <v>71</v>
      </c>
      <c r="BW272" s="8"/>
    </row>
    <row r="273" spans="1:75" x14ac:dyDescent="0.25">
      <c r="A273" s="4">
        <f t="shared" si="50"/>
        <v>44655</v>
      </c>
      <c r="B273" s="5">
        <f t="shared" si="51"/>
        <v>0.64583333333333337</v>
      </c>
      <c r="C273" s="6">
        <f t="shared" si="52"/>
        <v>0.65694444444444444</v>
      </c>
      <c r="D273" s="7">
        <f t="shared" si="53"/>
        <v>2.9513888875953853E-3</v>
      </c>
      <c r="E273" s="6" t="str">
        <f t="shared" si="54"/>
        <v>SILVIO</v>
      </c>
      <c r="F273" s="6" t="str">
        <f t="shared" si="43"/>
        <v>seg</v>
      </c>
      <c r="G273" s="6" t="str">
        <f t="shared" si="49"/>
        <v>16</v>
      </c>
      <c r="H273" s="6" t="str">
        <f>IFERROR(VLOOKUP($G273,DDD!$B:$D,3,0),"-")</f>
        <v>SP</v>
      </c>
      <c r="I273" s="6" t="str">
        <f>IFERROR(VLOOKUP($H273,DDD!$I:$K,3,0),"-")</f>
        <v>Sudeste</v>
      </c>
      <c r="J273">
        <v>7922489</v>
      </c>
      <c r="K273">
        <v>25386636</v>
      </c>
      <c r="L273" s="14">
        <v>44655.656956018516</v>
      </c>
      <c r="M273" s="14">
        <v>44655.659907407404</v>
      </c>
      <c r="N273" t="s">
        <v>3133</v>
      </c>
      <c r="O273" t="s">
        <v>84</v>
      </c>
      <c r="P273">
        <v>17286</v>
      </c>
      <c r="Q273" t="s">
        <v>65</v>
      </c>
      <c r="R273" t="s">
        <v>85</v>
      </c>
      <c r="S273" t="s">
        <v>86</v>
      </c>
      <c r="T273" t="s">
        <v>85</v>
      </c>
      <c r="U273" t="s">
        <v>86</v>
      </c>
      <c r="X273">
        <v>16994409059</v>
      </c>
      <c r="AA273" t="s">
        <v>520</v>
      </c>
      <c r="AB273" s="15">
        <v>1649097934545550</v>
      </c>
      <c r="AC273" t="s">
        <v>68</v>
      </c>
      <c r="AD273">
        <v>10738</v>
      </c>
      <c r="AE273" t="s">
        <v>69</v>
      </c>
      <c r="AF273" t="s">
        <v>70</v>
      </c>
      <c r="AM273" t="s">
        <v>2070</v>
      </c>
      <c r="AN273">
        <v>43584396832</v>
      </c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 t="s">
        <v>71</v>
      </c>
      <c r="BH273" s="8" t="s">
        <v>71</v>
      </c>
      <c r="BI273" s="8" t="s">
        <v>71</v>
      </c>
      <c r="BJ273" s="8" t="s">
        <v>71</v>
      </c>
      <c r="BK273" s="8" t="s">
        <v>71</v>
      </c>
      <c r="BL273" s="8" t="s">
        <v>71</v>
      </c>
      <c r="BM273" s="8" t="s">
        <v>71</v>
      </c>
      <c r="BN273" s="8" t="s">
        <v>71</v>
      </c>
      <c r="BO273" s="8" t="s">
        <v>71</v>
      </c>
      <c r="BP273" s="8" t="s">
        <v>71</v>
      </c>
      <c r="BQ273" s="8" t="s">
        <v>1045</v>
      </c>
      <c r="BR273" s="8" t="s">
        <v>71</v>
      </c>
      <c r="BS273" s="8">
        <v>5163</v>
      </c>
      <c r="BT273" s="8" t="s">
        <v>100</v>
      </c>
      <c r="BU273" s="8" t="s">
        <v>341</v>
      </c>
      <c r="BV273" s="8" t="s">
        <v>71</v>
      </c>
      <c r="BW273" s="8"/>
    </row>
    <row r="274" spans="1:75" x14ac:dyDescent="0.25">
      <c r="A274" s="4">
        <f t="shared" si="50"/>
        <v>44655</v>
      </c>
      <c r="B274" s="5">
        <f t="shared" si="51"/>
        <v>0.64583333333333337</v>
      </c>
      <c r="C274" s="6">
        <f t="shared" si="52"/>
        <v>0.66041666666666665</v>
      </c>
      <c r="D274" s="7">
        <f t="shared" si="53"/>
        <v>3.9351852319668978E-4</v>
      </c>
      <c r="E274" s="6" t="str">
        <f t="shared" si="54"/>
        <v>ANA</v>
      </c>
      <c r="F274" s="6" t="str">
        <f t="shared" si="43"/>
        <v>seg</v>
      </c>
      <c r="G274" s="6" t="str">
        <f t="shared" si="49"/>
        <v>12</v>
      </c>
      <c r="H274" s="6" t="str">
        <f>IFERROR(VLOOKUP($G274,DDD!$B:$D,3,0),"-")</f>
        <v>SP</v>
      </c>
      <c r="I274" s="6" t="str">
        <f>IFERROR(VLOOKUP($H274,DDD!$I:$K,3,0),"-")</f>
        <v>Sudeste</v>
      </c>
      <c r="J274">
        <v>7923051</v>
      </c>
      <c r="K274">
        <v>24228033</v>
      </c>
      <c r="L274" s="14">
        <v>44655.660914351851</v>
      </c>
      <c r="M274" s="14">
        <v>44655.661307870374</v>
      </c>
      <c r="N274" t="s">
        <v>3133</v>
      </c>
      <c r="O274" t="s">
        <v>64</v>
      </c>
      <c r="P274">
        <v>17281</v>
      </c>
      <c r="Q274" t="s">
        <v>65</v>
      </c>
      <c r="R274" t="s">
        <v>85</v>
      </c>
      <c r="S274" t="s">
        <v>86</v>
      </c>
      <c r="T274" t="s">
        <v>85</v>
      </c>
      <c r="U274" t="s">
        <v>86</v>
      </c>
      <c r="X274">
        <v>12997197727</v>
      </c>
      <c r="AA274" t="s">
        <v>194</v>
      </c>
      <c r="AB274" s="15">
        <v>1649098119547440</v>
      </c>
      <c r="AC274" t="s">
        <v>68</v>
      </c>
      <c r="AD274">
        <v>10738</v>
      </c>
      <c r="AE274" t="s">
        <v>69</v>
      </c>
      <c r="AF274" t="s">
        <v>70</v>
      </c>
      <c r="AM274" t="s">
        <v>2071</v>
      </c>
      <c r="AN274">
        <v>35860579896</v>
      </c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 t="s">
        <v>71</v>
      </c>
      <c r="BH274" s="8" t="s">
        <v>71</v>
      </c>
      <c r="BI274" s="8" t="s">
        <v>71</v>
      </c>
      <c r="BJ274" s="8" t="s">
        <v>71</v>
      </c>
      <c r="BK274" s="8" t="s">
        <v>71</v>
      </c>
      <c r="BL274" s="8" t="s">
        <v>71</v>
      </c>
      <c r="BM274" s="8" t="s">
        <v>71</v>
      </c>
      <c r="BN274" s="8" t="s">
        <v>71</v>
      </c>
      <c r="BO274" s="8" t="s">
        <v>71</v>
      </c>
      <c r="BP274" s="8" t="s">
        <v>71</v>
      </c>
      <c r="BQ274" s="8" t="s">
        <v>1048</v>
      </c>
      <c r="BR274" s="8" t="s">
        <v>71</v>
      </c>
      <c r="BS274" s="8">
        <v>9738</v>
      </c>
      <c r="BT274" s="8" t="s">
        <v>187</v>
      </c>
      <c r="BU274" s="8" t="s">
        <v>1049</v>
      </c>
      <c r="BV274" s="8" t="s">
        <v>71</v>
      </c>
      <c r="BW274" s="8"/>
    </row>
    <row r="275" spans="1:75" x14ac:dyDescent="0.25">
      <c r="A275" s="4">
        <f t="shared" si="50"/>
        <v>44655</v>
      </c>
      <c r="B275" s="5">
        <f t="shared" si="51"/>
        <v>0.64583333333333337</v>
      </c>
      <c r="C275" s="6">
        <f t="shared" si="52"/>
        <v>0.65972222222222221</v>
      </c>
      <c r="D275" s="7">
        <f t="shared" si="53"/>
        <v>1.8634259322425351E-3</v>
      </c>
      <c r="E275" s="6" t="str">
        <f t="shared" si="54"/>
        <v>SILVIO</v>
      </c>
      <c r="F275" s="6" t="str">
        <f t="shared" si="43"/>
        <v>seg</v>
      </c>
      <c r="G275" s="6" t="str">
        <f t="shared" si="49"/>
        <v>18</v>
      </c>
      <c r="H275" s="6" t="str">
        <f>IFERROR(VLOOKUP($G275,DDD!$B:$D,3,0),"-")</f>
        <v>SP</v>
      </c>
      <c r="I275" s="6" t="str">
        <f>IFERROR(VLOOKUP($H275,DDD!$I:$K,3,0),"-")</f>
        <v>Sudeste</v>
      </c>
      <c r="J275">
        <v>7922946</v>
      </c>
      <c r="K275">
        <v>23413718</v>
      </c>
      <c r="L275" s="14">
        <v>44655.660219907404</v>
      </c>
      <c r="M275" s="14">
        <v>44655.662083333336</v>
      </c>
      <c r="N275" t="s">
        <v>3133</v>
      </c>
      <c r="O275" t="s">
        <v>84</v>
      </c>
      <c r="P275">
        <v>17286</v>
      </c>
      <c r="Q275" t="s">
        <v>65</v>
      </c>
      <c r="R275" t="s">
        <v>136</v>
      </c>
      <c r="S275" t="s">
        <v>137</v>
      </c>
      <c r="T275" t="s">
        <v>136</v>
      </c>
      <c r="U275" t="s">
        <v>137</v>
      </c>
      <c r="X275">
        <v>18997150145</v>
      </c>
      <c r="Y275">
        <v>18997150145</v>
      </c>
      <c r="Z275" s="14">
        <v>44662.682638888888</v>
      </c>
      <c r="AA275" t="s">
        <v>141</v>
      </c>
      <c r="AB275" s="15">
        <v>1649098200548620</v>
      </c>
      <c r="AC275" t="s">
        <v>68</v>
      </c>
      <c r="AD275">
        <v>10738</v>
      </c>
      <c r="AE275" t="s">
        <v>69</v>
      </c>
      <c r="AF275" t="s">
        <v>70</v>
      </c>
      <c r="AM275" t="s">
        <v>2072</v>
      </c>
      <c r="AN275">
        <v>32117093809</v>
      </c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 t="s">
        <v>71</v>
      </c>
      <c r="BH275" s="8" t="s">
        <v>71</v>
      </c>
      <c r="BI275" s="8" t="s">
        <v>71</v>
      </c>
      <c r="BJ275" s="8" t="s">
        <v>71</v>
      </c>
      <c r="BK275" s="8" t="s">
        <v>71</v>
      </c>
      <c r="BL275" s="8" t="s">
        <v>71</v>
      </c>
      <c r="BM275" s="8" t="s">
        <v>71</v>
      </c>
      <c r="BN275" s="8" t="s">
        <v>71</v>
      </c>
      <c r="BO275" s="8" t="s">
        <v>71</v>
      </c>
      <c r="BP275" s="8" t="s">
        <v>71</v>
      </c>
      <c r="BQ275" s="8" t="s">
        <v>1051</v>
      </c>
      <c r="BR275" s="8" t="s">
        <v>71</v>
      </c>
      <c r="BS275" s="9">
        <v>1143</v>
      </c>
      <c r="BT275" s="8" t="s">
        <v>100</v>
      </c>
      <c r="BU275" s="8" t="s">
        <v>934</v>
      </c>
      <c r="BV275" s="8" t="s">
        <v>71</v>
      </c>
      <c r="BW275" s="8"/>
    </row>
    <row r="276" spans="1:75" x14ac:dyDescent="0.25">
      <c r="A276" s="4">
        <f t="shared" si="50"/>
        <v>44655</v>
      </c>
      <c r="B276" s="5">
        <f t="shared" si="51"/>
        <v>0.64583333333333337</v>
      </c>
      <c r="C276" s="6">
        <f t="shared" si="52"/>
        <v>0.66111111111111109</v>
      </c>
      <c r="D276" s="7">
        <f t="shared" si="53"/>
        <v>6.4814814686542377E-4</v>
      </c>
      <c r="E276" s="6" t="str">
        <f t="shared" si="54"/>
        <v>ANA</v>
      </c>
      <c r="F276" s="6" t="str">
        <f t="shared" si="43"/>
        <v>seg</v>
      </c>
      <c r="G276" s="6" t="str">
        <f t="shared" si="49"/>
        <v>11</v>
      </c>
      <c r="H276" s="6" t="str">
        <f>IFERROR(VLOOKUP($G276,DDD!$B:$D,3,0),"-")</f>
        <v>SP</v>
      </c>
      <c r="I276" s="6" t="str">
        <f>IFERROR(VLOOKUP($H276,DDD!$I:$K,3,0),"-")</f>
        <v>Sudeste</v>
      </c>
      <c r="J276">
        <v>7923119</v>
      </c>
      <c r="K276">
        <v>24165694</v>
      </c>
      <c r="L276" s="14">
        <v>44655.661400462966</v>
      </c>
      <c r="M276" s="14">
        <v>44655.662048611113</v>
      </c>
      <c r="N276" t="s">
        <v>3133</v>
      </c>
      <c r="O276" t="s">
        <v>64</v>
      </c>
      <c r="P276">
        <v>17281</v>
      </c>
      <c r="Q276" t="s">
        <v>65</v>
      </c>
      <c r="R276" t="s">
        <v>136</v>
      </c>
      <c r="S276" t="s">
        <v>273</v>
      </c>
      <c r="T276" t="s">
        <v>136</v>
      </c>
      <c r="U276" t="s">
        <v>273</v>
      </c>
      <c r="X276">
        <v>11952146297</v>
      </c>
      <c r="Y276">
        <v>11952146297</v>
      </c>
      <c r="Z276" s="14">
        <v>44655.682638888888</v>
      </c>
      <c r="AA276" t="s">
        <v>142</v>
      </c>
      <c r="AB276" s="15">
        <v>1649098327552500</v>
      </c>
      <c r="AC276" t="s">
        <v>68</v>
      </c>
      <c r="AD276">
        <v>10738</v>
      </c>
      <c r="AE276" t="s">
        <v>69</v>
      </c>
      <c r="AF276" t="s">
        <v>70</v>
      </c>
      <c r="AM276" t="s">
        <v>2073</v>
      </c>
      <c r="AN276">
        <v>31615164863</v>
      </c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 t="s">
        <v>71</v>
      </c>
      <c r="BH276" s="8" t="s">
        <v>71</v>
      </c>
      <c r="BI276" s="8" t="s">
        <v>71</v>
      </c>
      <c r="BJ276" s="8" t="s">
        <v>71</v>
      </c>
      <c r="BK276" s="8" t="s">
        <v>71</v>
      </c>
      <c r="BL276" s="8" t="s">
        <v>71</v>
      </c>
      <c r="BM276" s="8" t="s">
        <v>71</v>
      </c>
      <c r="BN276" s="8" t="s">
        <v>71</v>
      </c>
      <c r="BO276" s="8" t="s">
        <v>71</v>
      </c>
      <c r="BP276" s="8" t="s">
        <v>71</v>
      </c>
      <c r="BQ276" s="8" t="s">
        <v>1054</v>
      </c>
      <c r="BR276" s="8" t="s">
        <v>71</v>
      </c>
      <c r="BS276" s="9">
        <v>1094</v>
      </c>
      <c r="BT276" s="8" t="s">
        <v>348</v>
      </c>
      <c r="BU276" s="8" t="s">
        <v>1055</v>
      </c>
      <c r="BV276" s="8" t="s">
        <v>71</v>
      </c>
      <c r="BW276" s="8"/>
    </row>
    <row r="277" spans="1:75" x14ac:dyDescent="0.25">
      <c r="A277" s="4">
        <f t="shared" si="50"/>
        <v>44655</v>
      </c>
      <c r="B277" s="5">
        <f t="shared" si="51"/>
        <v>0.64583333333333337</v>
      </c>
      <c r="C277" s="6">
        <f t="shared" si="52"/>
        <v>0.66249999999999998</v>
      </c>
      <c r="D277" s="7">
        <f t="shared" si="53"/>
        <v>3.900462957972195E-3</v>
      </c>
      <c r="E277" s="6" t="str">
        <f t="shared" si="54"/>
        <v>ANA</v>
      </c>
      <c r="F277" s="6" t="str">
        <f t="shared" si="43"/>
        <v>seg</v>
      </c>
      <c r="G277" s="6" t="str">
        <f t="shared" si="49"/>
        <v>51</v>
      </c>
      <c r="H277" s="6" t="str">
        <f>IFERROR(VLOOKUP($G277,DDD!$B:$D,3,0),"-")</f>
        <v>RS</v>
      </c>
      <c r="I277" s="6" t="str">
        <f>IFERROR(VLOOKUP($H277,DDD!$I:$K,3,0),"-")</f>
        <v>Sul</v>
      </c>
      <c r="J277">
        <v>7923327</v>
      </c>
      <c r="K277">
        <v>25386706</v>
      </c>
      <c r="L277" s="14">
        <v>44655.662766203706</v>
      </c>
      <c r="M277" s="14">
        <v>44655.666666666664</v>
      </c>
      <c r="N277" t="s">
        <v>3133</v>
      </c>
      <c r="O277" t="s">
        <v>64</v>
      </c>
      <c r="P277">
        <v>17281</v>
      </c>
      <c r="Q277" t="s">
        <v>65</v>
      </c>
      <c r="R277" t="s">
        <v>85</v>
      </c>
      <c r="S277" t="s">
        <v>86</v>
      </c>
      <c r="T277" t="s">
        <v>85</v>
      </c>
      <c r="U277" t="s">
        <v>86</v>
      </c>
      <c r="X277">
        <v>51998051841</v>
      </c>
      <c r="AA277" t="s">
        <v>520</v>
      </c>
      <c r="AB277" s="15">
        <v>1649098446555110</v>
      </c>
      <c r="AC277" t="s">
        <v>68</v>
      </c>
      <c r="AD277">
        <v>10738</v>
      </c>
      <c r="AE277" t="s">
        <v>69</v>
      </c>
      <c r="AF277" t="s">
        <v>70</v>
      </c>
      <c r="AM277" t="s">
        <v>2074</v>
      </c>
      <c r="AN277">
        <v>4145105001</v>
      </c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 t="s">
        <v>71</v>
      </c>
      <c r="BH277" s="8" t="s">
        <v>71</v>
      </c>
      <c r="BI277" s="8" t="s">
        <v>71</v>
      </c>
      <c r="BJ277" s="8" t="s">
        <v>71</v>
      </c>
      <c r="BK277" s="8" t="s">
        <v>71</v>
      </c>
      <c r="BL277" s="8" t="s">
        <v>71</v>
      </c>
      <c r="BM277" s="8" t="s">
        <v>71</v>
      </c>
      <c r="BN277" s="8" t="s">
        <v>71</v>
      </c>
      <c r="BO277" s="8" t="s">
        <v>71</v>
      </c>
      <c r="BP277" s="8" t="s">
        <v>71</v>
      </c>
      <c r="BQ277" s="8" t="s">
        <v>1057</v>
      </c>
      <c r="BR277" s="8" t="s">
        <v>71</v>
      </c>
      <c r="BS277" s="9">
        <v>6141</v>
      </c>
      <c r="BT277" s="8" t="s">
        <v>100</v>
      </c>
      <c r="BU277" s="8" t="s">
        <v>415</v>
      </c>
      <c r="BV277" s="8" t="s">
        <v>71</v>
      </c>
      <c r="BW277" s="8"/>
    </row>
    <row r="278" spans="1:75" x14ac:dyDescent="0.25">
      <c r="A278" s="4">
        <f t="shared" si="50"/>
        <v>44655</v>
      </c>
      <c r="B278" s="5">
        <f t="shared" si="51"/>
        <v>0.66666666666666663</v>
      </c>
      <c r="C278" s="6">
        <f t="shared" si="52"/>
        <v>0.67152777777777783</v>
      </c>
      <c r="D278" s="7">
        <f t="shared" si="53"/>
        <v>3.3680555570754223E-3</v>
      </c>
      <c r="E278" s="6" t="str">
        <f t="shared" si="54"/>
        <v>ANA</v>
      </c>
      <c r="F278" s="6" t="str">
        <f t="shared" si="43"/>
        <v>seg</v>
      </c>
      <c r="G278" s="6" t="str">
        <f t="shared" si="49"/>
        <v>19</v>
      </c>
      <c r="H278" s="6" t="str">
        <f>IFERROR(VLOOKUP($G278,DDD!$B:$D,3,0),"-")</f>
        <v>SP</v>
      </c>
      <c r="I278" s="6" t="str">
        <f>IFERROR(VLOOKUP($H278,DDD!$I:$K,3,0),"-")</f>
        <v>Sudeste</v>
      </c>
      <c r="J278">
        <v>7924494</v>
      </c>
      <c r="K278">
        <v>24165860</v>
      </c>
      <c r="L278" s="14">
        <v>44655.671805555554</v>
      </c>
      <c r="M278" s="14">
        <v>44655.675173611111</v>
      </c>
      <c r="N278" t="s">
        <v>3133</v>
      </c>
      <c r="O278" t="s">
        <v>64</v>
      </c>
      <c r="P278">
        <v>17281</v>
      </c>
      <c r="Q278" t="s">
        <v>65</v>
      </c>
      <c r="R278" t="s">
        <v>136</v>
      </c>
      <c r="S278" t="s">
        <v>420</v>
      </c>
      <c r="T278" t="s">
        <v>136</v>
      </c>
      <c r="U278" t="s">
        <v>420</v>
      </c>
      <c r="X278">
        <v>19988647706</v>
      </c>
      <c r="Y278">
        <v>19988647706</v>
      </c>
      <c r="Z278" s="14">
        <v>44655.695138888892</v>
      </c>
      <c r="AA278" t="s">
        <v>142</v>
      </c>
      <c r="AB278" s="15">
        <v>1649099228573680</v>
      </c>
      <c r="AC278" t="s">
        <v>68</v>
      </c>
      <c r="AD278">
        <v>10738</v>
      </c>
      <c r="AE278" t="s">
        <v>69</v>
      </c>
      <c r="AF278" t="s">
        <v>70</v>
      </c>
      <c r="AM278" t="s">
        <v>2075</v>
      </c>
      <c r="AN278">
        <v>4237336131</v>
      </c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 t="s">
        <v>71</v>
      </c>
      <c r="BH278" s="8" t="s">
        <v>71</v>
      </c>
      <c r="BI278" s="8" t="s">
        <v>71</v>
      </c>
      <c r="BJ278" s="8" t="s">
        <v>71</v>
      </c>
      <c r="BK278" s="8" t="s">
        <v>71</v>
      </c>
      <c r="BL278" s="8" t="s">
        <v>71</v>
      </c>
      <c r="BM278" s="8" t="s">
        <v>71</v>
      </c>
      <c r="BN278" s="8" t="s">
        <v>71</v>
      </c>
      <c r="BO278" s="8" t="s">
        <v>71</v>
      </c>
      <c r="BP278" s="8" t="s">
        <v>71</v>
      </c>
      <c r="BQ278" s="8" t="s">
        <v>1059</v>
      </c>
      <c r="BR278" s="8" t="s">
        <v>71</v>
      </c>
      <c r="BS278" s="8">
        <v>14546</v>
      </c>
      <c r="BT278" s="8" t="s">
        <v>72</v>
      </c>
      <c r="BU278" s="8" t="s">
        <v>1060</v>
      </c>
      <c r="BV278" s="8" t="s">
        <v>71</v>
      </c>
      <c r="BW278" s="8" t="s">
        <v>1061</v>
      </c>
    </row>
    <row r="279" spans="1:75" x14ac:dyDescent="0.25">
      <c r="A279" s="4">
        <f t="shared" si="50"/>
        <v>44655</v>
      </c>
      <c r="B279" s="5">
        <f t="shared" si="51"/>
        <v>0.66666666666666663</v>
      </c>
      <c r="C279" s="6">
        <f t="shared" si="52"/>
        <v>0.67708333333333337</v>
      </c>
      <c r="D279" s="7">
        <f t="shared" si="53"/>
        <v>4.0972222195705399E-3</v>
      </c>
      <c r="E279" s="6" t="str">
        <f t="shared" si="54"/>
        <v>SILVIO</v>
      </c>
      <c r="F279" s="6" t="str">
        <f t="shared" si="43"/>
        <v>seg</v>
      </c>
      <c r="G279" s="6" t="str">
        <f t="shared" si="49"/>
        <v>53</v>
      </c>
      <c r="H279" s="6" t="str">
        <f>IFERROR(VLOOKUP($G279,DDD!$B:$D,3,0),"-")</f>
        <v>RS</v>
      </c>
      <c r="I279" s="6" t="str">
        <f>IFERROR(VLOOKUP($H279,DDD!$I:$K,3,0),"-")</f>
        <v>Sul</v>
      </c>
      <c r="J279">
        <v>7925112</v>
      </c>
      <c r="K279">
        <v>25426142</v>
      </c>
      <c r="L279" s="14">
        <v>44655.677488425928</v>
      </c>
      <c r="M279" s="14">
        <v>44655.681585648148</v>
      </c>
      <c r="N279" t="s">
        <v>3133</v>
      </c>
      <c r="O279" t="s">
        <v>84</v>
      </c>
      <c r="P279">
        <v>17286</v>
      </c>
      <c r="Q279" t="s">
        <v>65</v>
      </c>
      <c r="R279" t="s">
        <v>85</v>
      </c>
      <c r="S279" t="s">
        <v>86</v>
      </c>
      <c r="T279" t="s">
        <v>85</v>
      </c>
      <c r="U279" t="s">
        <v>86</v>
      </c>
      <c r="X279">
        <v>53997012785</v>
      </c>
      <c r="AA279" t="s">
        <v>118</v>
      </c>
      <c r="AB279" s="15">
        <v>1649099709582200</v>
      </c>
      <c r="AC279" t="s">
        <v>68</v>
      </c>
      <c r="AD279">
        <v>10738</v>
      </c>
      <c r="AE279" t="s">
        <v>69</v>
      </c>
      <c r="AF279" t="s">
        <v>70</v>
      </c>
      <c r="AM279" t="s">
        <v>2076</v>
      </c>
      <c r="AN279">
        <v>58135111053</v>
      </c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 t="s">
        <v>71</v>
      </c>
      <c r="BH279" s="8" t="s">
        <v>71</v>
      </c>
      <c r="BI279" s="8" t="s">
        <v>71</v>
      </c>
      <c r="BJ279" s="8" t="s">
        <v>71</v>
      </c>
      <c r="BK279" s="8" t="s">
        <v>71</v>
      </c>
      <c r="BL279" s="8" t="s">
        <v>71</v>
      </c>
      <c r="BM279" s="8" t="s">
        <v>71</v>
      </c>
      <c r="BN279" s="8" t="s">
        <v>71</v>
      </c>
      <c r="BO279" s="8" t="s">
        <v>71</v>
      </c>
      <c r="BP279" s="8" t="s">
        <v>71</v>
      </c>
      <c r="BQ279" s="8" t="s">
        <v>1064</v>
      </c>
      <c r="BR279" s="8" t="s">
        <v>71</v>
      </c>
      <c r="BS279" s="8">
        <v>3825</v>
      </c>
      <c r="BT279" s="8" t="s">
        <v>82</v>
      </c>
      <c r="BU279" s="8" t="s">
        <v>1065</v>
      </c>
      <c r="BV279" s="8" t="s">
        <v>71</v>
      </c>
      <c r="BW279" s="8"/>
    </row>
    <row r="280" spans="1:75" x14ac:dyDescent="0.25">
      <c r="A280" s="4">
        <f t="shared" si="50"/>
        <v>44655</v>
      </c>
      <c r="B280" s="5">
        <f t="shared" si="51"/>
        <v>0.66666666666666663</v>
      </c>
      <c r="C280" s="6">
        <f t="shared" si="52"/>
        <v>0.68194444444444446</v>
      </c>
      <c r="D280" s="7">
        <f t="shared" si="53"/>
        <v>1.377314816636499E-3</v>
      </c>
      <c r="E280" s="6" t="str">
        <f t="shared" si="54"/>
        <v>ANA</v>
      </c>
      <c r="F280" s="6" t="str">
        <f t="shared" si="43"/>
        <v>seg</v>
      </c>
      <c r="G280" s="6" t="str">
        <f t="shared" si="49"/>
        <v>51</v>
      </c>
      <c r="H280" s="6" t="str">
        <f>IFERROR(VLOOKUP($G280,DDD!$B:$D,3,0),"-")</f>
        <v>RS</v>
      </c>
      <c r="I280" s="6" t="str">
        <f>IFERROR(VLOOKUP($H280,DDD!$I:$K,3,0),"-")</f>
        <v>Sul</v>
      </c>
      <c r="J280">
        <v>7925661</v>
      </c>
      <c r="K280">
        <v>23434373</v>
      </c>
      <c r="L280" s="14">
        <v>44655.68246527778</v>
      </c>
      <c r="M280" s="14">
        <v>44655.683842592596</v>
      </c>
      <c r="N280" t="s">
        <v>3133</v>
      </c>
      <c r="O280" t="s">
        <v>64</v>
      </c>
      <c r="P280">
        <v>17281</v>
      </c>
      <c r="Q280" t="s">
        <v>65</v>
      </c>
      <c r="R280" t="s">
        <v>85</v>
      </c>
      <c r="S280" t="s">
        <v>86</v>
      </c>
      <c r="T280" t="s">
        <v>85</v>
      </c>
      <c r="U280" t="s">
        <v>86</v>
      </c>
      <c r="X280">
        <v>51992877871</v>
      </c>
      <c r="AA280" t="s">
        <v>416</v>
      </c>
      <c r="AB280" s="15">
        <v>1649100147589240</v>
      </c>
      <c r="AC280" t="s">
        <v>68</v>
      </c>
      <c r="AD280">
        <v>10738</v>
      </c>
      <c r="AE280" t="s">
        <v>69</v>
      </c>
      <c r="AF280" t="s">
        <v>70</v>
      </c>
      <c r="AM280" t="s">
        <v>2077</v>
      </c>
      <c r="AN280">
        <v>435950061</v>
      </c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 t="s">
        <v>71</v>
      </c>
      <c r="BH280" s="8" t="s">
        <v>71</v>
      </c>
      <c r="BI280" s="8" t="s">
        <v>71</v>
      </c>
      <c r="BJ280" s="8" t="s">
        <v>71</v>
      </c>
      <c r="BK280" s="8" t="s">
        <v>71</v>
      </c>
      <c r="BL280" s="8" t="s">
        <v>71</v>
      </c>
      <c r="BM280" s="8" t="s">
        <v>71</v>
      </c>
      <c r="BN280" s="8" t="s">
        <v>71</v>
      </c>
      <c r="BO280" s="8" t="s">
        <v>71</v>
      </c>
      <c r="BP280" s="8" t="s">
        <v>71</v>
      </c>
      <c r="BQ280" s="8" t="s">
        <v>1067</v>
      </c>
      <c r="BR280" s="8" t="s">
        <v>71</v>
      </c>
      <c r="BS280" s="8">
        <v>1811</v>
      </c>
      <c r="BT280" s="8" t="s">
        <v>72</v>
      </c>
      <c r="BU280" s="8" t="s">
        <v>1068</v>
      </c>
      <c r="BV280" s="8" t="s">
        <v>71</v>
      </c>
      <c r="BW280" s="8"/>
    </row>
    <row r="281" spans="1:75" x14ac:dyDescent="0.25">
      <c r="A281" s="4">
        <f t="shared" si="50"/>
        <v>44655</v>
      </c>
      <c r="B281" s="5">
        <f t="shared" si="51"/>
        <v>0.6875</v>
      </c>
      <c r="C281" s="6">
        <f t="shared" si="52"/>
        <v>0.6875</v>
      </c>
      <c r="D281" s="7">
        <f t="shared" si="53"/>
        <v>2.8240740721230395E-3</v>
      </c>
      <c r="E281" s="6" t="str">
        <f t="shared" si="54"/>
        <v>ANA</v>
      </c>
      <c r="F281" s="6" t="str">
        <f t="shared" si="43"/>
        <v>seg</v>
      </c>
      <c r="G281" s="6" t="str">
        <f t="shared" si="49"/>
        <v>17</v>
      </c>
      <c r="H281" s="6" t="str">
        <f>IFERROR(VLOOKUP($G281,DDD!$B:$D,3,0),"-")</f>
        <v>SP</v>
      </c>
      <c r="I281" s="6" t="str">
        <f>IFERROR(VLOOKUP($H281,DDD!$I:$K,3,0),"-")</f>
        <v>Sudeste</v>
      </c>
      <c r="J281">
        <v>7926421</v>
      </c>
      <c r="K281">
        <v>24227880</v>
      </c>
      <c r="L281" s="14">
        <v>44655.687939814816</v>
      </c>
      <c r="M281" s="14">
        <v>44655.690763888888</v>
      </c>
      <c r="N281" t="s">
        <v>3133</v>
      </c>
      <c r="O281" t="s">
        <v>64</v>
      </c>
      <c r="P281">
        <v>17281</v>
      </c>
      <c r="Q281" t="s">
        <v>65</v>
      </c>
      <c r="R281" t="s">
        <v>85</v>
      </c>
      <c r="S281" t="s">
        <v>86</v>
      </c>
      <c r="T281" t="s">
        <v>85</v>
      </c>
      <c r="U281" t="s">
        <v>86</v>
      </c>
      <c r="X281">
        <v>17991060988</v>
      </c>
      <c r="AA281" t="s">
        <v>194</v>
      </c>
      <c r="AB281" s="15">
        <v>1649100618599770</v>
      </c>
      <c r="AC281" t="s">
        <v>68</v>
      </c>
      <c r="AD281">
        <v>10738</v>
      </c>
      <c r="AE281" t="s">
        <v>69</v>
      </c>
      <c r="AF281" t="s">
        <v>70</v>
      </c>
      <c r="AM281" t="s">
        <v>2078</v>
      </c>
      <c r="AN281">
        <v>37887851874</v>
      </c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 t="s">
        <v>71</v>
      </c>
      <c r="BH281" s="8" t="s">
        <v>71</v>
      </c>
      <c r="BI281" s="8" t="s">
        <v>71</v>
      </c>
      <c r="BJ281" s="8" t="s">
        <v>71</v>
      </c>
      <c r="BK281" s="8" t="s">
        <v>71</v>
      </c>
      <c r="BL281" s="8" t="s">
        <v>71</v>
      </c>
      <c r="BM281" s="8" t="s">
        <v>71</v>
      </c>
      <c r="BN281" s="8" t="s">
        <v>71</v>
      </c>
      <c r="BO281" s="8" t="s">
        <v>71</v>
      </c>
      <c r="BP281" s="8" t="s">
        <v>71</v>
      </c>
      <c r="BQ281" s="8" t="s">
        <v>1031</v>
      </c>
      <c r="BR281" s="8" t="s">
        <v>71</v>
      </c>
      <c r="BS281" s="8">
        <v>1313</v>
      </c>
      <c r="BT281" s="8" t="s">
        <v>348</v>
      </c>
      <c r="BU281" s="8" t="s">
        <v>673</v>
      </c>
      <c r="BV281" s="8" t="s">
        <v>71</v>
      </c>
      <c r="BW281" s="8"/>
    </row>
    <row r="282" spans="1:75" x14ac:dyDescent="0.25">
      <c r="A282" s="4">
        <f t="shared" si="50"/>
        <v>44655</v>
      </c>
      <c r="B282" s="5">
        <f t="shared" si="51"/>
        <v>0.6875</v>
      </c>
      <c r="C282" s="6">
        <f t="shared" si="52"/>
        <v>0.6875</v>
      </c>
      <c r="D282" s="7">
        <f t="shared" si="53"/>
        <v>3.6574074038071558E-3</v>
      </c>
      <c r="E282" s="6" t="str">
        <f t="shared" si="54"/>
        <v>SILVIO</v>
      </c>
      <c r="F282" s="6" t="str">
        <f t="shared" si="43"/>
        <v>seg</v>
      </c>
      <c r="G282" s="6" t="str">
        <f t="shared" si="49"/>
        <v>55</v>
      </c>
      <c r="H282" s="6" t="str">
        <f>IFERROR(VLOOKUP($G282,DDD!$B:$D,3,0),"-")</f>
        <v>RS</v>
      </c>
      <c r="I282" s="6" t="str">
        <f>IFERROR(VLOOKUP($H282,DDD!$I:$K,3,0),"-")</f>
        <v>Sul</v>
      </c>
      <c r="J282">
        <v>7926396</v>
      </c>
      <c r="K282">
        <v>24161018</v>
      </c>
      <c r="L282" s="14">
        <v>44655.687731481485</v>
      </c>
      <c r="M282" s="14">
        <v>44655.691388888888</v>
      </c>
      <c r="N282" t="s">
        <v>3133</v>
      </c>
      <c r="O282" t="s">
        <v>84</v>
      </c>
      <c r="P282">
        <v>17286</v>
      </c>
      <c r="Q282" t="s">
        <v>65</v>
      </c>
      <c r="R282" t="s">
        <v>85</v>
      </c>
      <c r="S282" t="s">
        <v>86</v>
      </c>
      <c r="T282" t="s">
        <v>85</v>
      </c>
      <c r="U282" t="s">
        <v>86</v>
      </c>
      <c r="X282">
        <v>55991468331</v>
      </c>
      <c r="AA282" t="s">
        <v>235</v>
      </c>
      <c r="AB282" s="15">
        <v>1649100595599380</v>
      </c>
      <c r="AC282" t="s">
        <v>68</v>
      </c>
      <c r="AD282">
        <v>10738</v>
      </c>
      <c r="AE282" t="s">
        <v>69</v>
      </c>
      <c r="AF282" t="s">
        <v>70</v>
      </c>
      <c r="AM282" t="s">
        <v>2079</v>
      </c>
      <c r="AN282">
        <v>321081099</v>
      </c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 t="s">
        <v>71</v>
      </c>
      <c r="BH282" s="8" t="s">
        <v>71</v>
      </c>
      <c r="BI282" s="8" t="s">
        <v>71</v>
      </c>
      <c r="BJ282" s="8" t="s">
        <v>71</v>
      </c>
      <c r="BK282" s="8" t="s">
        <v>71</v>
      </c>
      <c r="BL282" s="8" t="s">
        <v>71</v>
      </c>
      <c r="BM282" s="8" t="s">
        <v>71</v>
      </c>
      <c r="BN282" s="8" t="s">
        <v>71</v>
      </c>
      <c r="BO282" s="8" t="s">
        <v>71</v>
      </c>
      <c r="BP282" s="8" t="s">
        <v>71</v>
      </c>
      <c r="BQ282" s="8" t="s">
        <v>1070</v>
      </c>
      <c r="BR282" s="8" t="s">
        <v>71</v>
      </c>
      <c r="BS282" s="9">
        <v>12982</v>
      </c>
      <c r="BT282" s="8" t="s">
        <v>72</v>
      </c>
      <c r="BU282" s="8" t="s">
        <v>1071</v>
      </c>
      <c r="BV282" s="8" t="s">
        <v>71</v>
      </c>
      <c r="BW282" s="8"/>
    </row>
    <row r="283" spans="1:75" x14ac:dyDescent="0.25">
      <c r="A283" s="4">
        <f t="shared" ref="A283:A298" si="55">DATEVALUE(TEXT(L283,"dd/mm"))</f>
        <v>44655</v>
      </c>
      <c r="B283" s="5">
        <f t="shared" ref="B283:B298" si="56">TIMEVALUE(TEXT(LEFT(TEXT(L283,"hh:mm"),2)&amp;":"&amp;IF(RIGHT(TEXT(L283,"hh:mm"),2)&lt;"30",0,30),"hh:mm"))</f>
        <v>0.6875</v>
      </c>
      <c r="C283" s="6">
        <f t="shared" ref="C283:C298" si="57">TIMEVALUE(TEXT(L283,"hh:mm"))</f>
        <v>0.70000000000000007</v>
      </c>
      <c r="D283" s="7">
        <f t="shared" ref="D283:D298" si="58">IFERROR(($M283-$L283),0)</f>
        <v>2.5231481486116536E-3</v>
      </c>
      <c r="E283" s="6" t="str">
        <f t="shared" ref="E283:E298" si="59">SUBSTITUTE(MID($O283,1,SEARCH(" ",$O283,1))," ","")</f>
        <v>SILVIO</v>
      </c>
      <c r="F283" s="6" t="str">
        <f t="shared" si="43"/>
        <v>seg</v>
      </c>
      <c r="G283" s="6" t="str">
        <f t="shared" si="49"/>
        <v>11</v>
      </c>
      <c r="H283" s="6" t="str">
        <f>IFERROR(VLOOKUP($G283,DDD!$B:$D,3,0),"-")</f>
        <v>SP</v>
      </c>
      <c r="I283" s="6" t="str">
        <f>IFERROR(VLOOKUP($H283,DDD!$I:$K,3,0),"-")</f>
        <v>Sudeste</v>
      </c>
      <c r="J283">
        <v>7928088</v>
      </c>
      <c r="K283">
        <v>25426051</v>
      </c>
      <c r="L283" s="14">
        <v>44655.700266203705</v>
      </c>
      <c r="M283" s="14">
        <v>44655.702789351853</v>
      </c>
      <c r="N283" t="s">
        <v>3133</v>
      </c>
      <c r="O283" t="s">
        <v>84</v>
      </c>
      <c r="P283">
        <v>17286</v>
      </c>
      <c r="Q283" t="s">
        <v>65</v>
      </c>
      <c r="R283" t="s">
        <v>136</v>
      </c>
      <c r="S283" t="s">
        <v>420</v>
      </c>
      <c r="T283" t="s">
        <v>136</v>
      </c>
      <c r="U283" t="s">
        <v>420</v>
      </c>
      <c r="X283">
        <v>11940259789</v>
      </c>
      <c r="Y283">
        <v>11940259789</v>
      </c>
      <c r="Z283" s="14">
        <v>44655.722916666666</v>
      </c>
      <c r="AA283" t="s">
        <v>118</v>
      </c>
      <c r="AB283" s="15">
        <v>1649101687611780</v>
      </c>
      <c r="AC283" t="s">
        <v>68</v>
      </c>
      <c r="AD283">
        <v>10738</v>
      </c>
      <c r="AE283" t="s">
        <v>69</v>
      </c>
      <c r="AF283" t="s">
        <v>70</v>
      </c>
      <c r="AM283" t="s">
        <v>2080</v>
      </c>
      <c r="AN283">
        <v>73546054253</v>
      </c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 t="s">
        <v>71</v>
      </c>
      <c r="BH283" s="8" t="s">
        <v>71</v>
      </c>
      <c r="BI283" s="8" t="s">
        <v>71</v>
      </c>
      <c r="BJ283" s="8" t="s">
        <v>71</v>
      </c>
      <c r="BK283" s="8" t="s">
        <v>71</v>
      </c>
      <c r="BL283" s="8" t="s">
        <v>71</v>
      </c>
      <c r="BM283" s="8" t="s">
        <v>71</v>
      </c>
      <c r="BN283" s="8" t="s">
        <v>71</v>
      </c>
      <c r="BO283" s="8" t="s">
        <v>71</v>
      </c>
      <c r="BP283" s="8" t="s">
        <v>71</v>
      </c>
      <c r="BQ283" s="8" t="s">
        <v>1072</v>
      </c>
      <c r="BR283" s="8" t="s">
        <v>71</v>
      </c>
      <c r="BS283" s="9">
        <v>4500</v>
      </c>
      <c r="BT283" s="8" t="s">
        <v>72</v>
      </c>
      <c r="BU283" s="8" t="s">
        <v>866</v>
      </c>
      <c r="BV283" s="8" t="s">
        <v>71</v>
      </c>
      <c r="BW283" s="8"/>
    </row>
    <row r="284" spans="1:75" x14ac:dyDescent="0.25">
      <c r="A284" s="4">
        <f t="shared" si="55"/>
        <v>44655</v>
      </c>
      <c r="B284" s="5">
        <f t="shared" si="56"/>
        <v>0.70833333333333337</v>
      </c>
      <c r="C284" s="6">
        <f t="shared" si="57"/>
        <v>0.71388888888888891</v>
      </c>
      <c r="D284" s="7">
        <f t="shared" si="58"/>
        <v>5.4976851897663437E-3</v>
      </c>
      <c r="E284" s="6" t="str">
        <f t="shared" si="59"/>
        <v>ANA</v>
      </c>
      <c r="F284" s="6" t="str">
        <f t="shared" si="43"/>
        <v>seg</v>
      </c>
      <c r="G284" s="6" t="str">
        <f t="shared" si="49"/>
        <v>12</v>
      </c>
      <c r="H284" s="6" t="str">
        <f>IFERROR(VLOOKUP($G284,DDD!$B:$D,3,0),"-")</f>
        <v>SP</v>
      </c>
      <c r="I284" s="6" t="str">
        <f>IFERROR(VLOOKUP($H284,DDD!$I:$K,3,0),"-")</f>
        <v>Sudeste</v>
      </c>
      <c r="J284">
        <v>7929517</v>
      </c>
      <c r="K284">
        <v>25426113</v>
      </c>
      <c r="L284" s="14">
        <v>44655.71429398148</v>
      </c>
      <c r="M284" s="14">
        <v>44655.71979166667</v>
      </c>
      <c r="N284" t="s">
        <v>3133</v>
      </c>
      <c r="O284" t="s">
        <v>64</v>
      </c>
      <c r="P284">
        <v>17281</v>
      </c>
      <c r="Q284" t="s">
        <v>65</v>
      </c>
      <c r="R284" t="s">
        <v>136</v>
      </c>
      <c r="S284" t="s">
        <v>674</v>
      </c>
      <c r="T284" t="s">
        <v>136</v>
      </c>
      <c r="U284" t="s">
        <v>674</v>
      </c>
      <c r="X284">
        <v>12992174424</v>
      </c>
      <c r="Y284">
        <v>12992174424</v>
      </c>
      <c r="Z284" s="14">
        <v>44655.73541666667</v>
      </c>
      <c r="AA284" t="s">
        <v>118</v>
      </c>
      <c r="AB284" s="15">
        <v>1649102892630190</v>
      </c>
      <c r="AC284" t="s">
        <v>68</v>
      </c>
      <c r="AD284">
        <v>10738</v>
      </c>
      <c r="AE284" t="s">
        <v>69</v>
      </c>
      <c r="AF284" t="s">
        <v>70</v>
      </c>
      <c r="AM284" t="s">
        <v>2081</v>
      </c>
      <c r="AN284">
        <v>23272338870</v>
      </c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 t="s">
        <v>71</v>
      </c>
      <c r="BH284" s="8" t="s">
        <v>71</v>
      </c>
      <c r="BI284" s="8" t="s">
        <v>71</v>
      </c>
      <c r="BJ284" s="8" t="s">
        <v>71</v>
      </c>
      <c r="BK284" s="8" t="s">
        <v>71</v>
      </c>
      <c r="BL284" s="8" t="s">
        <v>71</v>
      </c>
      <c r="BM284" s="8" t="s">
        <v>71</v>
      </c>
      <c r="BN284" s="8" t="s">
        <v>71</v>
      </c>
      <c r="BO284" s="8" t="s">
        <v>71</v>
      </c>
      <c r="BP284" s="8" t="s">
        <v>71</v>
      </c>
      <c r="BQ284" s="8" t="s">
        <v>1076</v>
      </c>
      <c r="BR284" s="8" t="s">
        <v>71</v>
      </c>
      <c r="BS284" s="8">
        <v>1143</v>
      </c>
      <c r="BT284" s="8" t="s">
        <v>100</v>
      </c>
      <c r="BU284" s="8" t="s">
        <v>934</v>
      </c>
      <c r="BV284" s="8" t="s">
        <v>71</v>
      </c>
      <c r="BW284" s="8"/>
    </row>
    <row r="285" spans="1:75" x14ac:dyDescent="0.25">
      <c r="A285" s="4">
        <f t="shared" si="55"/>
        <v>44655</v>
      </c>
      <c r="B285" s="5">
        <f t="shared" si="56"/>
        <v>0.70833333333333337</v>
      </c>
      <c r="C285" s="6">
        <f t="shared" si="57"/>
        <v>0.71944444444444444</v>
      </c>
      <c r="D285" s="7">
        <f t="shared" si="58"/>
        <v>2.3148148466134444E-4</v>
      </c>
      <c r="E285" s="6" t="str">
        <f t="shared" si="59"/>
        <v>ANA</v>
      </c>
      <c r="F285" s="6" t="str">
        <f t="shared" si="43"/>
        <v>seg</v>
      </c>
      <c r="G285" s="6" t="str">
        <f t="shared" si="49"/>
        <v>55</v>
      </c>
      <c r="H285" s="6" t="str">
        <f>IFERROR(VLOOKUP($G285,DDD!$B:$D,3,0),"-")</f>
        <v>RS</v>
      </c>
      <c r="I285" s="6" t="str">
        <f>IFERROR(VLOOKUP($H285,DDD!$I:$K,3,0),"-")</f>
        <v>Sul</v>
      </c>
      <c r="J285">
        <v>7930008</v>
      </c>
      <c r="K285">
        <v>25426143</v>
      </c>
      <c r="L285" s="14">
        <v>44655.71980324074</v>
      </c>
      <c r="M285" s="14">
        <v>44655.720034722224</v>
      </c>
      <c r="N285" t="s">
        <v>3133</v>
      </c>
      <c r="O285" t="s">
        <v>64</v>
      </c>
      <c r="P285">
        <v>17281</v>
      </c>
      <c r="Q285" t="s">
        <v>65</v>
      </c>
      <c r="R285" t="s">
        <v>85</v>
      </c>
      <c r="S285" t="s">
        <v>86</v>
      </c>
      <c r="T285" t="s">
        <v>85</v>
      </c>
      <c r="U285" t="s">
        <v>86</v>
      </c>
      <c r="X285">
        <v>55999908934</v>
      </c>
      <c r="AA285" t="s">
        <v>118</v>
      </c>
      <c r="AB285" s="15">
        <v>1649102931630950</v>
      </c>
      <c r="AC285" t="s">
        <v>68</v>
      </c>
      <c r="AD285">
        <v>10738</v>
      </c>
      <c r="AE285" t="s">
        <v>69</v>
      </c>
      <c r="AF285" t="s">
        <v>70</v>
      </c>
      <c r="AM285" t="s">
        <v>2082</v>
      </c>
      <c r="AN285">
        <v>1268985023</v>
      </c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 t="s">
        <v>71</v>
      </c>
      <c r="BH285" s="8" t="s">
        <v>71</v>
      </c>
      <c r="BI285" s="8" t="s">
        <v>71</v>
      </c>
      <c r="BJ285" s="8" t="s">
        <v>71</v>
      </c>
      <c r="BK285" s="8" t="s">
        <v>71</v>
      </c>
      <c r="BL285" s="8" t="s">
        <v>71</v>
      </c>
      <c r="BM285" s="8" t="s">
        <v>71</v>
      </c>
      <c r="BN285" s="8" t="s">
        <v>71</v>
      </c>
      <c r="BO285" s="8" t="s">
        <v>71</v>
      </c>
      <c r="BP285" s="8" t="s">
        <v>71</v>
      </c>
      <c r="BQ285" s="8" t="s">
        <v>1078</v>
      </c>
      <c r="BR285" s="8" t="s">
        <v>71</v>
      </c>
      <c r="BS285" s="8">
        <v>1046</v>
      </c>
      <c r="BT285" s="8" t="s">
        <v>100</v>
      </c>
      <c r="BU285" s="8" t="s">
        <v>302</v>
      </c>
      <c r="BV285" s="8" t="s">
        <v>71</v>
      </c>
      <c r="BW285" s="8"/>
    </row>
    <row r="286" spans="1:75" x14ac:dyDescent="0.25">
      <c r="A286" s="4">
        <f t="shared" si="55"/>
        <v>44655</v>
      </c>
      <c r="B286" s="5">
        <f t="shared" si="56"/>
        <v>0.70833333333333337</v>
      </c>
      <c r="C286" s="6">
        <f t="shared" si="57"/>
        <v>0.72152777777777777</v>
      </c>
      <c r="D286" s="7">
        <f t="shared" si="58"/>
        <v>2.3148147738538682E-4</v>
      </c>
      <c r="E286" s="6" t="str">
        <f t="shared" si="59"/>
        <v>SILVIO</v>
      </c>
      <c r="F286" s="6" t="str">
        <f t="shared" si="43"/>
        <v>seg</v>
      </c>
      <c r="G286" s="6" t="str">
        <f t="shared" si="49"/>
        <v>19</v>
      </c>
      <c r="H286" s="6" t="str">
        <f>IFERROR(VLOOKUP($G286,DDD!$B:$D,3,0),"-")</f>
        <v>SP</v>
      </c>
      <c r="I286" s="6" t="str">
        <f>IFERROR(VLOOKUP($H286,DDD!$I:$K,3,0),"-")</f>
        <v>Sudeste</v>
      </c>
      <c r="J286">
        <v>7930244</v>
      </c>
      <c r="K286">
        <v>23694535</v>
      </c>
      <c r="L286" s="14">
        <v>44655.721585648149</v>
      </c>
      <c r="M286" s="14">
        <v>44655.721817129626</v>
      </c>
      <c r="N286" t="s">
        <v>3133</v>
      </c>
      <c r="O286" t="s">
        <v>84</v>
      </c>
      <c r="P286">
        <v>17286</v>
      </c>
      <c r="Q286" t="s">
        <v>65</v>
      </c>
      <c r="R286" t="s">
        <v>85</v>
      </c>
      <c r="S286" t="s">
        <v>86</v>
      </c>
      <c r="T286" t="s">
        <v>85</v>
      </c>
      <c r="U286" t="s">
        <v>86</v>
      </c>
      <c r="X286">
        <v>19992138988</v>
      </c>
      <c r="AA286" t="s">
        <v>179</v>
      </c>
      <c r="AC286" t="s">
        <v>202</v>
      </c>
      <c r="AD286">
        <v>10738</v>
      </c>
      <c r="AE286" t="s">
        <v>69</v>
      </c>
      <c r="AF286" t="s">
        <v>70</v>
      </c>
      <c r="AM286" t="s">
        <v>2083</v>
      </c>
      <c r="AN286">
        <v>36714717865</v>
      </c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 t="s">
        <v>71</v>
      </c>
      <c r="BH286" s="8" t="s">
        <v>71</v>
      </c>
      <c r="BI286" s="8" t="s">
        <v>71</v>
      </c>
      <c r="BJ286" s="8" t="s">
        <v>71</v>
      </c>
      <c r="BK286" s="8" t="s">
        <v>71</v>
      </c>
      <c r="BL286" s="8" t="s">
        <v>71</v>
      </c>
      <c r="BM286" s="8" t="s">
        <v>71</v>
      </c>
      <c r="BN286" s="8" t="s">
        <v>71</v>
      </c>
      <c r="BO286" s="8" t="s">
        <v>71</v>
      </c>
      <c r="BP286" s="8" t="s">
        <v>71</v>
      </c>
      <c r="BQ286" s="8" t="s">
        <v>1080</v>
      </c>
      <c r="BR286" s="8" t="s">
        <v>71</v>
      </c>
      <c r="BS286" s="9">
        <v>2207</v>
      </c>
      <c r="BT286" s="8" t="s">
        <v>82</v>
      </c>
      <c r="BU286" s="8" t="s">
        <v>276</v>
      </c>
      <c r="BV286" s="8" t="s">
        <v>71</v>
      </c>
      <c r="BW286" s="8"/>
    </row>
    <row r="287" spans="1:75" x14ac:dyDescent="0.25">
      <c r="A287" s="4">
        <f t="shared" si="55"/>
        <v>44655</v>
      </c>
      <c r="B287" s="5">
        <f t="shared" si="56"/>
        <v>0.70833333333333337</v>
      </c>
      <c r="C287" s="6">
        <f t="shared" si="57"/>
        <v>0.72083333333333333</v>
      </c>
      <c r="D287" s="7">
        <f t="shared" si="58"/>
        <v>5.9027777751907706E-4</v>
      </c>
      <c r="E287" s="6" t="str">
        <f t="shared" si="59"/>
        <v>ANA</v>
      </c>
      <c r="F287" s="6" t="str">
        <f t="shared" si="43"/>
        <v>seg</v>
      </c>
      <c r="G287" s="6" t="str">
        <f t="shared" si="49"/>
        <v>11</v>
      </c>
      <c r="H287" s="6" t="str">
        <f>IFERROR(VLOOKUP($G287,DDD!$B:$D,3,0),"-")</f>
        <v>SP</v>
      </c>
      <c r="I287" s="6" t="str">
        <f>IFERROR(VLOOKUP($H287,DDD!$I:$K,3,0),"-")</f>
        <v>Sudeste</v>
      </c>
      <c r="J287">
        <v>7930225</v>
      </c>
      <c r="K287">
        <v>24072888</v>
      </c>
      <c r="L287" s="14">
        <v>44655.721435185187</v>
      </c>
      <c r="M287" s="14">
        <v>44655.722025462965</v>
      </c>
      <c r="N287" t="s">
        <v>3133</v>
      </c>
      <c r="O287" t="s">
        <v>64</v>
      </c>
      <c r="P287">
        <v>17281</v>
      </c>
      <c r="Q287" t="s">
        <v>65</v>
      </c>
      <c r="R287" t="s">
        <v>136</v>
      </c>
      <c r="S287" t="s">
        <v>273</v>
      </c>
      <c r="T287" t="s">
        <v>136</v>
      </c>
      <c r="U287" t="s">
        <v>273</v>
      </c>
      <c r="X287">
        <v>11998877755</v>
      </c>
      <c r="Y287">
        <v>11998877755</v>
      </c>
      <c r="Z287" s="14">
        <v>44655.742361111108</v>
      </c>
      <c r="AA287" t="s">
        <v>87</v>
      </c>
      <c r="AB287" s="15">
        <v>1649103511639440</v>
      </c>
      <c r="AC287" t="s">
        <v>68</v>
      </c>
      <c r="AD287">
        <v>10738</v>
      </c>
      <c r="AE287" t="s">
        <v>69</v>
      </c>
      <c r="AF287" t="s">
        <v>70</v>
      </c>
      <c r="AM287" t="s">
        <v>2084</v>
      </c>
      <c r="AN287">
        <v>34848573823</v>
      </c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 t="s">
        <v>71</v>
      </c>
      <c r="BH287" s="8" t="s">
        <v>71</v>
      </c>
      <c r="BI287" s="8" t="s">
        <v>71</v>
      </c>
      <c r="BJ287" s="8" t="s">
        <v>71</v>
      </c>
      <c r="BK287" s="8" t="s">
        <v>71</v>
      </c>
      <c r="BL287" s="8" t="s">
        <v>71</v>
      </c>
      <c r="BM287" s="8" t="s">
        <v>71</v>
      </c>
      <c r="BN287" s="8" t="s">
        <v>71</v>
      </c>
      <c r="BO287" s="8" t="s">
        <v>71</v>
      </c>
      <c r="BP287" s="8" t="s">
        <v>71</v>
      </c>
      <c r="BQ287" s="8" t="s">
        <v>1082</v>
      </c>
      <c r="BR287" s="8" t="s">
        <v>71</v>
      </c>
      <c r="BS287" s="8">
        <v>5885</v>
      </c>
      <c r="BT287" s="8" t="s">
        <v>348</v>
      </c>
      <c r="BU287" s="8" t="s">
        <v>895</v>
      </c>
      <c r="BV287" s="8" t="s">
        <v>71</v>
      </c>
      <c r="BW287" s="8" t="s">
        <v>423</v>
      </c>
    </row>
    <row r="288" spans="1:75" x14ac:dyDescent="0.25">
      <c r="A288" s="4">
        <f t="shared" si="55"/>
        <v>44655</v>
      </c>
      <c r="B288" s="5">
        <f t="shared" si="56"/>
        <v>0.70833333333333337</v>
      </c>
      <c r="C288" s="6">
        <f t="shared" si="57"/>
        <v>0.72499999999999998</v>
      </c>
      <c r="D288" s="7">
        <f t="shared" si="58"/>
        <v>7.0601851621177047E-4</v>
      </c>
      <c r="E288" s="6" t="str">
        <f t="shared" si="59"/>
        <v>SILVIO</v>
      </c>
      <c r="F288" s="6" t="str">
        <f t="shared" si="43"/>
        <v>seg</v>
      </c>
      <c r="G288" s="6" t="str">
        <f t="shared" si="49"/>
        <v>51</v>
      </c>
      <c r="H288" s="6" t="str">
        <f>IFERROR(VLOOKUP($G288,DDD!$B:$D,3,0),"-")</f>
        <v>RS</v>
      </c>
      <c r="I288" s="6" t="str">
        <f>IFERROR(VLOOKUP($H288,DDD!$I:$K,3,0),"-")</f>
        <v>Sul</v>
      </c>
      <c r="J288">
        <v>7930675</v>
      </c>
      <c r="K288">
        <v>24161173</v>
      </c>
      <c r="L288" s="14">
        <v>44655.725173611114</v>
      </c>
      <c r="M288" s="14">
        <v>44655.72587962963</v>
      </c>
      <c r="N288" t="s">
        <v>3133</v>
      </c>
      <c r="O288" t="s">
        <v>84</v>
      </c>
      <c r="P288">
        <v>17286</v>
      </c>
      <c r="Q288" t="s">
        <v>65</v>
      </c>
      <c r="R288" t="s">
        <v>136</v>
      </c>
      <c r="S288" t="s">
        <v>273</v>
      </c>
      <c r="T288" t="s">
        <v>136</v>
      </c>
      <c r="U288" t="s">
        <v>273</v>
      </c>
      <c r="X288">
        <v>51991495535</v>
      </c>
      <c r="Y288">
        <v>51991495535</v>
      </c>
      <c r="Z288" s="14">
        <v>44656.354166666664</v>
      </c>
      <c r="AA288" t="s">
        <v>235</v>
      </c>
      <c r="AB288" s="15">
        <v>1649103838644640</v>
      </c>
      <c r="AC288" t="s">
        <v>68</v>
      </c>
      <c r="AD288">
        <v>10738</v>
      </c>
      <c r="AE288" t="s">
        <v>69</v>
      </c>
      <c r="AF288" t="s">
        <v>70</v>
      </c>
      <c r="AM288" t="s">
        <v>2085</v>
      </c>
      <c r="AN288">
        <v>2354102178</v>
      </c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 t="s">
        <v>71</v>
      </c>
      <c r="BH288" s="8" t="s">
        <v>71</v>
      </c>
      <c r="BI288" s="8" t="s">
        <v>71</v>
      </c>
      <c r="BJ288" s="8" t="s">
        <v>71</v>
      </c>
      <c r="BK288" s="8" t="s">
        <v>71</v>
      </c>
      <c r="BL288" s="8" t="s">
        <v>71</v>
      </c>
      <c r="BM288" s="8" t="s">
        <v>71</v>
      </c>
      <c r="BN288" s="8" t="s">
        <v>71</v>
      </c>
      <c r="BO288" s="8" t="s">
        <v>71</v>
      </c>
      <c r="BP288" s="8" t="s">
        <v>71</v>
      </c>
      <c r="BQ288" s="8" t="s">
        <v>1083</v>
      </c>
      <c r="BR288" s="8" t="s">
        <v>71</v>
      </c>
      <c r="BS288" s="9">
        <v>1475</v>
      </c>
      <c r="BT288" s="8" t="s">
        <v>82</v>
      </c>
      <c r="BU288" s="8" t="s">
        <v>586</v>
      </c>
      <c r="BV288" s="8" t="s">
        <v>71</v>
      </c>
      <c r="BW288" s="8" t="s">
        <v>1084</v>
      </c>
    </row>
    <row r="289" spans="1:75" x14ac:dyDescent="0.25">
      <c r="A289" s="4">
        <f t="shared" si="55"/>
        <v>44655</v>
      </c>
      <c r="B289" s="5">
        <f t="shared" si="56"/>
        <v>0.70833333333333337</v>
      </c>
      <c r="C289" s="6">
        <f t="shared" si="57"/>
        <v>0.72777777777777775</v>
      </c>
      <c r="D289" s="7">
        <f t="shared" si="58"/>
        <v>6.4814814686542377E-4</v>
      </c>
      <c r="E289" s="6" t="str">
        <f t="shared" si="59"/>
        <v>ANA</v>
      </c>
      <c r="F289" s="6" t="str">
        <f t="shared" si="43"/>
        <v>seg</v>
      </c>
      <c r="G289" s="6" t="str">
        <f t="shared" si="49"/>
        <v>11</v>
      </c>
      <c r="H289" s="6" t="str">
        <f>IFERROR(VLOOKUP($G289,DDD!$B:$D,3,0),"-")</f>
        <v>SP</v>
      </c>
      <c r="I289" s="6" t="str">
        <f>IFERROR(VLOOKUP($H289,DDD!$I:$K,3,0),"-")</f>
        <v>Sudeste</v>
      </c>
      <c r="J289">
        <v>7931055</v>
      </c>
      <c r="K289">
        <v>22878877</v>
      </c>
      <c r="L289" s="14">
        <v>44655.728113425925</v>
      </c>
      <c r="M289" s="14">
        <v>44655.728761574072</v>
      </c>
      <c r="N289" t="s">
        <v>3133</v>
      </c>
      <c r="O289" t="s">
        <v>64</v>
      </c>
      <c r="P289">
        <v>17281</v>
      </c>
      <c r="Q289" t="s">
        <v>65</v>
      </c>
      <c r="R289" t="s">
        <v>136</v>
      </c>
      <c r="S289" t="s">
        <v>674</v>
      </c>
      <c r="T289" t="s">
        <v>136</v>
      </c>
      <c r="U289" t="s">
        <v>674</v>
      </c>
      <c r="X289">
        <v>11912711207</v>
      </c>
      <c r="Y289">
        <v>11912711207</v>
      </c>
      <c r="Z289" s="14">
        <v>44655.749305555553</v>
      </c>
      <c r="AA289" t="s">
        <v>155</v>
      </c>
      <c r="AB289" s="15">
        <v>1649104069648110</v>
      </c>
      <c r="AC289" t="s">
        <v>68</v>
      </c>
      <c r="AD289">
        <v>10738</v>
      </c>
      <c r="AE289" t="s">
        <v>69</v>
      </c>
      <c r="AF289" t="s">
        <v>70</v>
      </c>
      <c r="AM289" t="s">
        <v>2086</v>
      </c>
      <c r="AN289">
        <v>51617464830</v>
      </c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 t="s">
        <v>71</v>
      </c>
      <c r="BH289" s="8" t="s">
        <v>71</v>
      </c>
      <c r="BI289" s="8" t="s">
        <v>71</v>
      </c>
      <c r="BJ289" s="8" t="s">
        <v>71</v>
      </c>
      <c r="BK289" s="8" t="s">
        <v>71</v>
      </c>
      <c r="BL289" s="8" t="s">
        <v>71</v>
      </c>
      <c r="BM289" s="8" t="s">
        <v>71</v>
      </c>
      <c r="BN289" s="8" t="s">
        <v>71</v>
      </c>
      <c r="BO289" s="8" t="s">
        <v>71</v>
      </c>
      <c r="BP289" s="8" t="s">
        <v>71</v>
      </c>
      <c r="BQ289" s="8" t="s">
        <v>1088</v>
      </c>
      <c r="BR289" s="8" t="s">
        <v>71</v>
      </c>
      <c r="BS289" s="9">
        <v>1234</v>
      </c>
      <c r="BT289" s="8" t="s">
        <v>72</v>
      </c>
      <c r="BU289" s="8" t="s">
        <v>918</v>
      </c>
      <c r="BV289" s="8" t="s">
        <v>71</v>
      </c>
      <c r="BW289" s="8"/>
    </row>
    <row r="290" spans="1:75" x14ac:dyDescent="0.25">
      <c r="A290" s="4">
        <f t="shared" si="55"/>
        <v>44655</v>
      </c>
      <c r="B290" s="5">
        <f t="shared" si="56"/>
        <v>0.72916666666666663</v>
      </c>
      <c r="C290" s="6">
        <f t="shared" si="57"/>
        <v>0.7319444444444444</v>
      </c>
      <c r="D290" s="7">
        <f t="shared" si="58"/>
        <v>2.8819444487453438E-3</v>
      </c>
      <c r="E290" s="6" t="str">
        <f t="shared" si="59"/>
        <v>ANA</v>
      </c>
      <c r="F290" s="6" t="str">
        <f t="shared" si="43"/>
        <v>seg</v>
      </c>
      <c r="G290" s="6" t="str">
        <f t="shared" si="49"/>
        <v>11</v>
      </c>
      <c r="H290" s="6" t="str">
        <f>IFERROR(VLOOKUP($G290,DDD!$B:$D,3,0),"-")</f>
        <v>SP</v>
      </c>
      <c r="I290" s="6" t="str">
        <f>IFERROR(VLOOKUP($H290,DDD!$I:$K,3,0),"-")</f>
        <v>Sudeste</v>
      </c>
      <c r="J290">
        <v>7931641</v>
      </c>
      <c r="K290">
        <v>21688547</v>
      </c>
      <c r="L290" s="14">
        <v>44655.732499999998</v>
      </c>
      <c r="M290" s="14">
        <v>44655.735381944447</v>
      </c>
      <c r="N290" t="s">
        <v>3133</v>
      </c>
      <c r="O290" t="s">
        <v>64</v>
      </c>
      <c r="P290">
        <v>17281</v>
      </c>
      <c r="Q290" t="s">
        <v>65</v>
      </c>
      <c r="R290" t="s">
        <v>85</v>
      </c>
      <c r="S290" t="s">
        <v>86</v>
      </c>
      <c r="T290" t="s">
        <v>85</v>
      </c>
      <c r="U290" t="s">
        <v>86</v>
      </c>
      <c r="X290">
        <v>11950627717</v>
      </c>
      <c r="AA290" t="s">
        <v>968</v>
      </c>
      <c r="AB290" s="15">
        <v>1649104467655190</v>
      </c>
      <c r="AC290" t="s">
        <v>68</v>
      </c>
      <c r="AD290">
        <v>10738</v>
      </c>
      <c r="AE290" t="s">
        <v>69</v>
      </c>
      <c r="AF290" t="s">
        <v>70</v>
      </c>
      <c r="AM290" t="s">
        <v>2087</v>
      </c>
      <c r="AN290">
        <v>33858922870</v>
      </c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 t="s">
        <v>71</v>
      </c>
      <c r="BH290" s="8" t="s">
        <v>71</v>
      </c>
      <c r="BI290" s="8" t="s">
        <v>71</v>
      </c>
      <c r="BJ290" s="8" t="s">
        <v>71</v>
      </c>
      <c r="BK290" s="8" t="s">
        <v>71</v>
      </c>
      <c r="BL290" s="8" t="s">
        <v>71</v>
      </c>
      <c r="BM290" s="8" t="s">
        <v>71</v>
      </c>
      <c r="BN290" s="8" t="s">
        <v>71</v>
      </c>
      <c r="BO290" s="8" t="s">
        <v>71</v>
      </c>
      <c r="BP290" s="8" t="s">
        <v>71</v>
      </c>
      <c r="BQ290" s="8" t="s">
        <v>1090</v>
      </c>
      <c r="BR290" s="8" t="s">
        <v>71</v>
      </c>
      <c r="BS290" s="8">
        <v>2333</v>
      </c>
      <c r="BT290" s="8" t="s">
        <v>72</v>
      </c>
      <c r="BU290" s="8" t="s">
        <v>1011</v>
      </c>
      <c r="BV290" s="8" t="s">
        <v>71</v>
      </c>
      <c r="BW290" s="8"/>
    </row>
    <row r="291" spans="1:75" x14ac:dyDescent="0.25">
      <c r="A291" s="4">
        <f t="shared" si="55"/>
        <v>44655</v>
      </c>
      <c r="B291" s="5">
        <f t="shared" si="56"/>
        <v>0.72916666666666663</v>
      </c>
      <c r="C291" s="6">
        <f t="shared" si="57"/>
        <v>0.73541666666666661</v>
      </c>
      <c r="D291" s="7">
        <f t="shared" si="58"/>
        <v>9.8379629343980923E-4</v>
      </c>
      <c r="E291" s="6" t="str">
        <f t="shared" si="59"/>
        <v>ANA</v>
      </c>
      <c r="F291" s="6" t="str">
        <f t="shared" si="43"/>
        <v>seg</v>
      </c>
      <c r="G291" s="6" t="str">
        <f t="shared" si="49"/>
        <v>53</v>
      </c>
      <c r="H291" s="6" t="str">
        <f>IFERROR(VLOOKUP($G291,DDD!$B:$D,3,0),"-")</f>
        <v>RS</v>
      </c>
      <c r="I291" s="6" t="str">
        <f>IFERROR(VLOOKUP($H291,DDD!$I:$K,3,0),"-")</f>
        <v>Sul</v>
      </c>
      <c r="J291">
        <v>7932004</v>
      </c>
      <c r="K291">
        <v>24227983</v>
      </c>
      <c r="L291" s="14">
        <v>44655.735717592594</v>
      </c>
      <c r="M291" s="14">
        <v>44655.736701388887</v>
      </c>
      <c r="N291" t="s">
        <v>3133</v>
      </c>
      <c r="O291" t="s">
        <v>64</v>
      </c>
      <c r="P291">
        <v>17281</v>
      </c>
      <c r="Q291" t="s">
        <v>65</v>
      </c>
      <c r="R291" t="s">
        <v>136</v>
      </c>
      <c r="S291" t="s">
        <v>273</v>
      </c>
      <c r="T291" t="s">
        <v>136</v>
      </c>
      <c r="U291" t="s">
        <v>273</v>
      </c>
      <c r="X291">
        <v>53999787315</v>
      </c>
      <c r="Y291">
        <v>53999787315</v>
      </c>
      <c r="Z291" s="14">
        <v>44655.756944444445</v>
      </c>
      <c r="AA291" t="s">
        <v>194</v>
      </c>
      <c r="AB291" s="15">
        <v>1649104735658040</v>
      </c>
      <c r="AC291" t="s">
        <v>68</v>
      </c>
      <c r="AD291">
        <v>10738</v>
      </c>
      <c r="AE291" t="s">
        <v>69</v>
      </c>
      <c r="AF291" t="s">
        <v>70</v>
      </c>
      <c r="AM291" t="s">
        <v>2088</v>
      </c>
      <c r="AN291">
        <v>5073609077</v>
      </c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 t="s">
        <v>71</v>
      </c>
      <c r="BH291" s="8" t="s">
        <v>71</v>
      </c>
      <c r="BI291" s="8" t="s">
        <v>71</v>
      </c>
      <c r="BJ291" s="8" t="s">
        <v>71</v>
      </c>
      <c r="BK291" s="8" t="s">
        <v>71</v>
      </c>
      <c r="BL291" s="8" t="s">
        <v>71</v>
      </c>
      <c r="BM291" s="8" t="s">
        <v>71</v>
      </c>
      <c r="BN291" s="8" t="s">
        <v>71</v>
      </c>
      <c r="BO291" s="8" t="s">
        <v>71</v>
      </c>
      <c r="BP291" s="8" t="s">
        <v>71</v>
      </c>
      <c r="BQ291" s="8" t="s">
        <v>1091</v>
      </c>
      <c r="BR291" s="8" t="s">
        <v>71</v>
      </c>
      <c r="BS291" s="8">
        <v>1719</v>
      </c>
      <c r="BT291" s="8" t="s">
        <v>90</v>
      </c>
      <c r="BU291" s="8" t="s">
        <v>929</v>
      </c>
      <c r="BV291" s="8" t="s">
        <v>71</v>
      </c>
      <c r="BW291" s="8"/>
    </row>
    <row r="292" spans="1:75" x14ac:dyDescent="0.25">
      <c r="A292" s="4">
        <f t="shared" si="55"/>
        <v>44655</v>
      </c>
      <c r="B292" s="5">
        <f t="shared" si="56"/>
        <v>0.72916666666666663</v>
      </c>
      <c r="C292" s="6">
        <f t="shared" si="57"/>
        <v>0.73888888888888893</v>
      </c>
      <c r="D292" s="7">
        <f t="shared" si="58"/>
        <v>4.9537037048139609E-3</v>
      </c>
      <c r="E292" s="6" t="str">
        <f t="shared" si="59"/>
        <v>SILVIO</v>
      </c>
      <c r="F292" s="6" t="str">
        <f t="shared" si="43"/>
        <v>seg</v>
      </c>
      <c r="G292" s="6" t="str">
        <f t="shared" si="49"/>
        <v>49</v>
      </c>
      <c r="H292" s="6" t="str">
        <f>IFERROR(VLOOKUP($G292,DDD!$B:$D,3,0),"-")</f>
        <v>SC</v>
      </c>
      <c r="I292" s="6" t="str">
        <f>IFERROR(VLOOKUP($H292,DDD!$I:$K,3,0),"-")</f>
        <v>Sul</v>
      </c>
      <c r="J292">
        <v>7932377</v>
      </c>
      <c r="K292">
        <v>24227892</v>
      </c>
      <c r="L292" s="14">
        <v>44655.739062499997</v>
      </c>
      <c r="M292" s="14">
        <v>44655.744016203702</v>
      </c>
      <c r="N292" t="s">
        <v>3133</v>
      </c>
      <c r="O292" t="s">
        <v>84</v>
      </c>
      <c r="P292">
        <v>17286</v>
      </c>
      <c r="Q292" t="s">
        <v>65</v>
      </c>
      <c r="R292" t="s">
        <v>85</v>
      </c>
      <c r="S292" t="s">
        <v>86</v>
      </c>
      <c r="T292" t="s">
        <v>85</v>
      </c>
      <c r="U292" t="s">
        <v>86</v>
      </c>
      <c r="X292">
        <v>49999755784</v>
      </c>
      <c r="AA292" t="s">
        <v>194</v>
      </c>
      <c r="AB292" s="15">
        <v>1649105037663120</v>
      </c>
      <c r="AC292" t="s">
        <v>68</v>
      </c>
      <c r="AD292">
        <v>10738</v>
      </c>
      <c r="AE292" t="s">
        <v>69</v>
      </c>
      <c r="AF292" t="s">
        <v>70</v>
      </c>
      <c r="AM292" t="s">
        <v>2089</v>
      </c>
      <c r="AN292">
        <v>8587133900</v>
      </c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 t="s">
        <v>71</v>
      </c>
      <c r="BH292" s="8" t="s">
        <v>71</v>
      </c>
      <c r="BI292" s="8" t="s">
        <v>71</v>
      </c>
      <c r="BJ292" s="8" t="s">
        <v>71</v>
      </c>
      <c r="BK292" s="8" t="s">
        <v>71</v>
      </c>
      <c r="BL292" s="8" t="s">
        <v>71</v>
      </c>
      <c r="BM292" s="8" t="s">
        <v>71</v>
      </c>
      <c r="BN292" s="8" t="s">
        <v>71</v>
      </c>
      <c r="BO292" s="8" t="s">
        <v>71</v>
      </c>
      <c r="BP292" s="8" t="s">
        <v>71</v>
      </c>
      <c r="BQ292" s="8" t="s">
        <v>1093</v>
      </c>
      <c r="BR292" s="8" t="s">
        <v>71</v>
      </c>
      <c r="BS292" s="8">
        <v>2407</v>
      </c>
      <c r="BT292" s="8" t="s">
        <v>187</v>
      </c>
      <c r="BU292" s="8" t="s">
        <v>827</v>
      </c>
      <c r="BV292" s="8" t="s">
        <v>71</v>
      </c>
      <c r="BW292" s="8"/>
    </row>
    <row r="293" spans="1:75" x14ac:dyDescent="0.25">
      <c r="A293" s="4">
        <f t="shared" si="55"/>
        <v>44655</v>
      </c>
      <c r="B293" s="5">
        <f t="shared" si="56"/>
        <v>0.72916666666666663</v>
      </c>
      <c r="C293" s="6">
        <f t="shared" si="57"/>
        <v>0.74652777777777779</v>
      </c>
      <c r="D293" s="7">
        <f t="shared" si="58"/>
        <v>2.0833333837799728E-4</v>
      </c>
      <c r="E293" s="6" t="str">
        <f t="shared" si="59"/>
        <v>SILVIO</v>
      </c>
      <c r="F293" s="6" t="str">
        <f t="shared" si="43"/>
        <v>seg</v>
      </c>
      <c r="G293" s="6" t="str">
        <f t="shared" si="49"/>
        <v>11</v>
      </c>
      <c r="H293" s="6" t="str">
        <f>IFERROR(VLOOKUP($G293,DDD!$B:$D,3,0),"-")</f>
        <v>SP</v>
      </c>
      <c r="I293" s="6" t="str">
        <f>IFERROR(VLOOKUP($H293,DDD!$I:$K,3,0),"-")</f>
        <v>Sudeste</v>
      </c>
      <c r="J293">
        <v>7933240</v>
      </c>
      <c r="K293">
        <v>24072940</v>
      </c>
      <c r="L293" s="14">
        <v>44655.746747685182</v>
      </c>
      <c r="M293" s="14">
        <v>44655.74695601852</v>
      </c>
      <c r="N293" t="s">
        <v>3133</v>
      </c>
      <c r="O293" t="s">
        <v>84</v>
      </c>
      <c r="P293">
        <v>17286</v>
      </c>
      <c r="Q293" t="s">
        <v>65</v>
      </c>
      <c r="R293" t="s">
        <v>85</v>
      </c>
      <c r="S293" t="s">
        <v>86</v>
      </c>
      <c r="T293" t="s">
        <v>85</v>
      </c>
      <c r="U293" t="s">
        <v>86</v>
      </c>
      <c r="X293">
        <v>11986449610</v>
      </c>
      <c r="AA293" t="s">
        <v>87</v>
      </c>
      <c r="AC293" t="s">
        <v>202</v>
      </c>
      <c r="AD293">
        <v>10738</v>
      </c>
      <c r="AE293" t="s">
        <v>69</v>
      </c>
      <c r="AF293" t="s">
        <v>70</v>
      </c>
      <c r="AM293" t="s">
        <v>2090</v>
      </c>
      <c r="AN293">
        <v>28383926898</v>
      </c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 t="s">
        <v>71</v>
      </c>
      <c r="BH293" s="8" t="s">
        <v>71</v>
      </c>
      <c r="BI293" s="8" t="s">
        <v>71</v>
      </c>
      <c r="BJ293" s="8" t="s">
        <v>71</v>
      </c>
      <c r="BK293" s="8" t="s">
        <v>71</v>
      </c>
      <c r="BL293" s="8" t="s">
        <v>71</v>
      </c>
      <c r="BM293" s="8" t="s">
        <v>71</v>
      </c>
      <c r="BN293" s="8" t="s">
        <v>71</v>
      </c>
      <c r="BO293" s="8" t="s">
        <v>71</v>
      </c>
      <c r="BP293" s="8" t="s">
        <v>71</v>
      </c>
      <c r="BQ293" s="8" t="s">
        <v>1094</v>
      </c>
      <c r="BR293" s="8" t="s">
        <v>71</v>
      </c>
      <c r="BS293" s="9">
        <v>1405</v>
      </c>
      <c r="BT293" s="8" t="s">
        <v>100</v>
      </c>
      <c r="BU293" s="8" t="s">
        <v>1095</v>
      </c>
      <c r="BV293" s="8" t="s">
        <v>71</v>
      </c>
      <c r="BW293" s="8"/>
    </row>
    <row r="294" spans="1:75" x14ac:dyDescent="0.25">
      <c r="A294" s="4">
        <f t="shared" si="55"/>
        <v>44655</v>
      </c>
      <c r="B294" s="5">
        <f t="shared" si="56"/>
        <v>0.75</v>
      </c>
      <c r="C294" s="6">
        <f t="shared" si="57"/>
        <v>0.75277777777777777</v>
      </c>
      <c r="D294" s="7">
        <f t="shared" si="58"/>
        <v>6.2500000058207661E-4</v>
      </c>
      <c r="E294" s="6" t="str">
        <f t="shared" si="59"/>
        <v>SILVIO</v>
      </c>
      <c r="F294" s="6" t="str">
        <f t="shared" si="43"/>
        <v>seg</v>
      </c>
      <c r="G294" s="6" t="str">
        <f t="shared" si="49"/>
        <v>16</v>
      </c>
      <c r="H294" s="6" t="str">
        <f>IFERROR(VLOOKUP($G294,DDD!$B:$D,3,0),"-")</f>
        <v>SP</v>
      </c>
      <c r="I294" s="6" t="str">
        <f>IFERROR(VLOOKUP($H294,DDD!$I:$K,3,0),"-")</f>
        <v>Sudeste</v>
      </c>
      <c r="J294">
        <v>7933864</v>
      </c>
      <c r="K294">
        <v>24165706</v>
      </c>
      <c r="L294" s="14">
        <v>44655.752986111111</v>
      </c>
      <c r="M294" s="14">
        <v>44655.753611111111</v>
      </c>
      <c r="N294" t="s">
        <v>3133</v>
      </c>
      <c r="O294" t="s">
        <v>84</v>
      </c>
      <c r="P294">
        <v>17286</v>
      </c>
      <c r="Q294" t="s">
        <v>65</v>
      </c>
      <c r="R294" t="s">
        <v>136</v>
      </c>
      <c r="S294" t="s">
        <v>273</v>
      </c>
      <c r="T294" t="s">
        <v>136</v>
      </c>
      <c r="U294" t="s">
        <v>273</v>
      </c>
      <c r="X294">
        <v>16992752100</v>
      </c>
      <c r="Y294">
        <v>16992752100</v>
      </c>
      <c r="Z294" s="14">
        <v>44655.791666666664</v>
      </c>
      <c r="AA294" t="s">
        <v>142</v>
      </c>
      <c r="AB294" s="15">
        <v>1649106230679570</v>
      </c>
      <c r="AC294" t="s">
        <v>68</v>
      </c>
      <c r="AD294">
        <v>10738</v>
      </c>
      <c r="AE294" t="s">
        <v>69</v>
      </c>
      <c r="AF294" t="s">
        <v>70</v>
      </c>
      <c r="AM294" t="s">
        <v>2091</v>
      </c>
      <c r="AN294">
        <v>38318364856</v>
      </c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 t="s">
        <v>71</v>
      </c>
      <c r="BH294" s="8" t="s">
        <v>71</v>
      </c>
      <c r="BI294" s="8" t="s">
        <v>71</v>
      </c>
      <c r="BJ294" s="8" t="s">
        <v>71</v>
      </c>
      <c r="BK294" s="8" t="s">
        <v>71</v>
      </c>
      <c r="BL294" s="8" t="s">
        <v>71</v>
      </c>
      <c r="BM294" s="8" t="s">
        <v>71</v>
      </c>
      <c r="BN294" s="8" t="s">
        <v>71</v>
      </c>
      <c r="BO294" s="8" t="s">
        <v>71</v>
      </c>
      <c r="BP294" s="8" t="s">
        <v>71</v>
      </c>
      <c r="BQ294" s="8" t="s">
        <v>1098</v>
      </c>
      <c r="BR294" s="8" t="s">
        <v>71</v>
      </c>
      <c r="BS294" s="9">
        <v>2196</v>
      </c>
      <c r="BT294" s="8" t="s">
        <v>72</v>
      </c>
      <c r="BU294" s="8" t="s">
        <v>849</v>
      </c>
      <c r="BV294" s="8" t="s">
        <v>71</v>
      </c>
      <c r="BW294" s="8"/>
    </row>
    <row r="295" spans="1:75" x14ac:dyDescent="0.25">
      <c r="A295" s="4">
        <f t="shared" si="55"/>
        <v>44655</v>
      </c>
      <c r="B295" s="5">
        <f t="shared" si="56"/>
        <v>0.75</v>
      </c>
      <c r="C295" s="6">
        <f t="shared" si="57"/>
        <v>0.75486111111111109</v>
      </c>
      <c r="D295" s="7">
        <f t="shared" si="58"/>
        <v>2.546296309446916E-4</v>
      </c>
      <c r="E295" s="6" t="str">
        <f t="shared" si="59"/>
        <v>SILVIO</v>
      </c>
      <c r="F295" s="6" t="str">
        <f t="shared" si="43"/>
        <v>seg</v>
      </c>
      <c r="G295" s="6" t="str">
        <f t="shared" si="49"/>
        <v>14</v>
      </c>
      <c r="H295" s="6" t="str">
        <f>IFERROR(VLOOKUP($G295,DDD!$B:$D,3,0),"-")</f>
        <v>SP</v>
      </c>
      <c r="I295" s="6" t="str">
        <f>IFERROR(VLOOKUP($H295,DDD!$I:$K,3,0),"-")</f>
        <v>Sudeste</v>
      </c>
      <c r="J295">
        <v>7934105</v>
      </c>
      <c r="K295">
        <v>23187292</v>
      </c>
      <c r="L295" s="14">
        <v>44655.755127314813</v>
      </c>
      <c r="M295" s="14">
        <v>44655.755381944444</v>
      </c>
      <c r="N295" t="s">
        <v>3133</v>
      </c>
      <c r="O295" t="s">
        <v>84</v>
      </c>
      <c r="P295">
        <v>17286</v>
      </c>
      <c r="Q295" t="s">
        <v>65</v>
      </c>
      <c r="R295" t="s">
        <v>85</v>
      </c>
      <c r="S295" t="s">
        <v>86</v>
      </c>
      <c r="T295" t="s">
        <v>85</v>
      </c>
      <c r="U295" t="s">
        <v>86</v>
      </c>
      <c r="X295">
        <v>14991779130</v>
      </c>
      <c r="AA295" t="s">
        <v>1815</v>
      </c>
      <c r="AC295" t="s">
        <v>202</v>
      </c>
      <c r="AD295">
        <v>10738</v>
      </c>
      <c r="AE295" t="s">
        <v>69</v>
      </c>
      <c r="AF295" t="s">
        <v>70</v>
      </c>
      <c r="AM295" t="s">
        <v>2092</v>
      </c>
      <c r="AN295">
        <v>42651833878</v>
      </c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 t="s">
        <v>71</v>
      </c>
      <c r="BH295" s="8" t="s">
        <v>71</v>
      </c>
      <c r="BI295" s="8" t="s">
        <v>71</v>
      </c>
      <c r="BJ295" s="8" t="s">
        <v>71</v>
      </c>
      <c r="BK295" s="8" t="s">
        <v>71</v>
      </c>
      <c r="BL295" s="8" t="s">
        <v>71</v>
      </c>
      <c r="BM295" s="8" t="s">
        <v>71</v>
      </c>
      <c r="BN295" s="8" t="s">
        <v>71</v>
      </c>
      <c r="BO295" s="8" t="s">
        <v>71</v>
      </c>
      <c r="BP295" s="8" t="s">
        <v>71</v>
      </c>
      <c r="BQ295" s="8" t="s">
        <v>1106</v>
      </c>
      <c r="BR295" s="8" t="s">
        <v>71</v>
      </c>
      <c r="BS295" s="8">
        <v>1318</v>
      </c>
      <c r="BT295" s="8" t="s">
        <v>72</v>
      </c>
      <c r="BU295" s="8" t="s">
        <v>1107</v>
      </c>
      <c r="BV295" s="8" t="s">
        <v>71</v>
      </c>
      <c r="BW295" s="8"/>
    </row>
    <row r="296" spans="1:75" x14ac:dyDescent="0.25">
      <c r="A296" s="4">
        <f t="shared" si="55"/>
        <v>44655</v>
      </c>
      <c r="B296" s="5">
        <f t="shared" si="56"/>
        <v>0.75</v>
      </c>
      <c r="C296" s="6">
        <f t="shared" si="57"/>
        <v>0.75624999999999998</v>
      </c>
      <c r="D296" s="7">
        <f t="shared" si="58"/>
        <v>2.0601851865649223E-3</v>
      </c>
      <c r="E296" s="6" t="str">
        <f t="shared" si="59"/>
        <v>ANA</v>
      </c>
      <c r="F296" s="6" t="str">
        <f t="shared" si="43"/>
        <v>seg</v>
      </c>
      <c r="G296" s="6" t="str">
        <f t="shared" si="49"/>
        <v>14</v>
      </c>
      <c r="H296" s="6" t="str">
        <f>IFERROR(VLOOKUP($G296,DDD!$B:$D,3,0),"-")</f>
        <v>SP</v>
      </c>
      <c r="I296" s="6" t="str">
        <f>IFERROR(VLOOKUP($H296,DDD!$I:$K,3,0),"-")</f>
        <v>Sudeste</v>
      </c>
      <c r="J296">
        <v>7934269</v>
      </c>
      <c r="K296">
        <v>25426112</v>
      </c>
      <c r="L296" s="14">
        <v>44655.756631944445</v>
      </c>
      <c r="M296" s="14">
        <v>44655.758692129632</v>
      </c>
      <c r="N296" t="s">
        <v>3133</v>
      </c>
      <c r="O296" t="s">
        <v>64</v>
      </c>
      <c r="P296">
        <v>17281</v>
      </c>
      <c r="Q296" t="s">
        <v>65</v>
      </c>
      <c r="R296" t="s">
        <v>85</v>
      </c>
      <c r="S296" t="s">
        <v>86</v>
      </c>
      <c r="T296" t="s">
        <v>85</v>
      </c>
      <c r="U296" t="s">
        <v>86</v>
      </c>
      <c r="X296">
        <v>14996195802</v>
      </c>
      <c r="AA296" t="s">
        <v>118</v>
      </c>
      <c r="AB296" s="15">
        <v>1649106526683770</v>
      </c>
      <c r="AC296" t="s">
        <v>68</v>
      </c>
      <c r="AD296">
        <v>10738</v>
      </c>
      <c r="AE296" t="s">
        <v>69</v>
      </c>
      <c r="AF296" t="s">
        <v>70</v>
      </c>
      <c r="AM296" t="s">
        <v>2093</v>
      </c>
      <c r="AN296">
        <v>47973776826</v>
      </c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 t="s">
        <v>71</v>
      </c>
      <c r="BH296" s="8" t="s">
        <v>71</v>
      </c>
      <c r="BI296" s="8" t="s">
        <v>71</v>
      </c>
      <c r="BJ296" s="8" t="s">
        <v>71</v>
      </c>
      <c r="BK296" s="8" t="s">
        <v>71</v>
      </c>
      <c r="BL296" s="8" t="s">
        <v>71</v>
      </c>
      <c r="BM296" s="8" t="s">
        <v>71</v>
      </c>
      <c r="BN296" s="8" t="s">
        <v>71</v>
      </c>
      <c r="BO296" s="8" t="s">
        <v>71</v>
      </c>
      <c r="BP296" s="8" t="s">
        <v>71</v>
      </c>
      <c r="BQ296" s="8" t="s">
        <v>1109</v>
      </c>
      <c r="BR296" s="8" t="s">
        <v>71</v>
      </c>
      <c r="BS296" s="9">
        <v>9947</v>
      </c>
      <c r="BT296" s="8" t="s">
        <v>79</v>
      </c>
      <c r="BU296" s="8" t="s">
        <v>459</v>
      </c>
      <c r="BV296" s="8" t="s">
        <v>71</v>
      </c>
      <c r="BW296" s="8"/>
    </row>
    <row r="297" spans="1:75" x14ac:dyDescent="0.25">
      <c r="A297" s="4">
        <f t="shared" si="55"/>
        <v>44655</v>
      </c>
      <c r="B297" s="5">
        <f t="shared" si="56"/>
        <v>0.75</v>
      </c>
      <c r="C297" s="6">
        <f t="shared" si="57"/>
        <v>0.76041666666666663</v>
      </c>
      <c r="D297" s="7">
        <f t="shared" si="58"/>
        <v>8.2870370388263837E-3</v>
      </c>
      <c r="E297" s="6" t="str">
        <f t="shared" si="59"/>
        <v>ANA</v>
      </c>
      <c r="F297" s="6" t="str">
        <f t="shared" si="43"/>
        <v>seg</v>
      </c>
      <c r="G297" s="6" t="str">
        <f t="shared" si="49"/>
        <v>51</v>
      </c>
      <c r="H297" s="6" t="str">
        <f>IFERROR(VLOOKUP($G297,DDD!$B:$D,3,0),"-")</f>
        <v>RS</v>
      </c>
      <c r="I297" s="6" t="str">
        <f>IFERROR(VLOOKUP($H297,DDD!$I:$K,3,0),"-")</f>
        <v>Sul</v>
      </c>
      <c r="J297">
        <v>7934705</v>
      </c>
      <c r="K297">
        <v>24228024</v>
      </c>
      <c r="L297" s="14">
        <v>44655.760613425926</v>
      </c>
      <c r="M297" s="14">
        <v>44655.768900462965</v>
      </c>
      <c r="N297" t="s">
        <v>3133</v>
      </c>
      <c r="O297" t="s">
        <v>64</v>
      </c>
      <c r="P297">
        <v>17281</v>
      </c>
      <c r="Q297" t="s">
        <v>65</v>
      </c>
      <c r="R297" t="s">
        <v>85</v>
      </c>
      <c r="S297" t="s">
        <v>86</v>
      </c>
      <c r="T297" t="s">
        <v>85</v>
      </c>
      <c r="U297" t="s">
        <v>86</v>
      </c>
      <c r="X297">
        <v>51996706112</v>
      </c>
      <c r="AA297" t="s">
        <v>194</v>
      </c>
      <c r="AB297" s="15">
        <v>1649106903687730</v>
      </c>
      <c r="AC297" t="s">
        <v>68</v>
      </c>
      <c r="AD297">
        <v>10738</v>
      </c>
      <c r="AE297" t="s">
        <v>69</v>
      </c>
      <c r="AF297" t="s">
        <v>70</v>
      </c>
      <c r="AM297" t="s">
        <v>2094</v>
      </c>
      <c r="AN297">
        <v>61090042</v>
      </c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 t="s">
        <v>71</v>
      </c>
      <c r="BH297" s="8" t="s">
        <v>71</v>
      </c>
      <c r="BI297" s="8" t="s">
        <v>71</v>
      </c>
      <c r="BJ297" s="8" t="s">
        <v>71</v>
      </c>
      <c r="BK297" s="8" t="s">
        <v>71</v>
      </c>
      <c r="BL297" s="8" t="s">
        <v>71</v>
      </c>
      <c r="BM297" s="8" t="s">
        <v>71</v>
      </c>
      <c r="BN297" s="8" t="s">
        <v>71</v>
      </c>
      <c r="BO297" s="8" t="s">
        <v>71</v>
      </c>
      <c r="BP297" s="8" t="s">
        <v>71</v>
      </c>
      <c r="BQ297" s="8" t="s">
        <v>1110</v>
      </c>
      <c r="BR297" s="8" t="s">
        <v>71</v>
      </c>
      <c r="BS297" s="9">
        <v>1106</v>
      </c>
      <c r="BT297" s="8" t="s">
        <v>79</v>
      </c>
      <c r="BU297" s="8" t="s">
        <v>523</v>
      </c>
      <c r="BV297" s="8" t="s">
        <v>71</v>
      </c>
      <c r="BW297" s="8"/>
    </row>
    <row r="298" spans="1:75" x14ac:dyDescent="0.25">
      <c r="A298" s="4">
        <f t="shared" si="55"/>
        <v>44655</v>
      </c>
      <c r="B298" s="5">
        <f t="shared" si="56"/>
        <v>0.75</v>
      </c>
      <c r="C298" s="6">
        <f t="shared" si="57"/>
        <v>0.76874999999999993</v>
      </c>
      <c r="D298" s="7">
        <f t="shared" si="58"/>
        <v>2.546296309446916E-4</v>
      </c>
      <c r="E298" s="6" t="str">
        <f t="shared" si="59"/>
        <v>SILVIO</v>
      </c>
      <c r="F298" s="6" t="str">
        <f t="shared" si="43"/>
        <v>seg</v>
      </c>
      <c r="G298" s="6" t="str">
        <f t="shared" si="49"/>
        <v>13</v>
      </c>
      <c r="H298" s="6" t="str">
        <f>IFERROR(VLOOKUP($G298,DDD!$B:$D,3,0),"-")</f>
        <v>SP</v>
      </c>
      <c r="I298" s="6" t="str">
        <f>IFERROR(VLOOKUP($H298,DDD!$I:$K,3,0),"-")</f>
        <v>Sudeste</v>
      </c>
      <c r="J298">
        <v>7935670</v>
      </c>
      <c r="K298">
        <v>22939032</v>
      </c>
      <c r="L298" s="14">
        <v>44655.769270833334</v>
      </c>
      <c r="M298" s="14">
        <v>44655.769525462965</v>
      </c>
      <c r="N298" t="s">
        <v>3133</v>
      </c>
      <c r="O298" t="s">
        <v>84</v>
      </c>
      <c r="P298">
        <v>17286</v>
      </c>
      <c r="Q298" t="s">
        <v>65</v>
      </c>
      <c r="R298" t="s">
        <v>85</v>
      </c>
      <c r="S298" t="s">
        <v>86</v>
      </c>
      <c r="T298" t="s">
        <v>85</v>
      </c>
      <c r="U298" t="s">
        <v>86</v>
      </c>
      <c r="X298">
        <v>13991564660</v>
      </c>
      <c r="AA298" t="s">
        <v>1877</v>
      </c>
      <c r="AC298" t="s">
        <v>202</v>
      </c>
      <c r="AD298">
        <v>10738</v>
      </c>
      <c r="AE298" t="s">
        <v>69</v>
      </c>
      <c r="AF298" t="s">
        <v>70</v>
      </c>
      <c r="AM298" t="s">
        <v>2095</v>
      </c>
      <c r="AN298">
        <v>34631430893</v>
      </c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 t="s">
        <v>71</v>
      </c>
      <c r="BH298" s="8" t="s">
        <v>71</v>
      </c>
      <c r="BI298" s="8" t="s">
        <v>71</v>
      </c>
      <c r="BJ298" s="8" t="s">
        <v>71</v>
      </c>
      <c r="BK298" s="8" t="s">
        <v>71</v>
      </c>
      <c r="BL298" s="8" t="s">
        <v>71</v>
      </c>
      <c r="BM298" s="8" t="s">
        <v>71</v>
      </c>
      <c r="BN298" s="8" t="s">
        <v>71</v>
      </c>
      <c r="BO298" s="8" t="s">
        <v>71</v>
      </c>
      <c r="BP298" s="8" t="s">
        <v>71</v>
      </c>
      <c r="BQ298" s="8" t="s">
        <v>1112</v>
      </c>
      <c r="BR298" s="8" t="s">
        <v>71</v>
      </c>
      <c r="BS298" s="9">
        <v>11311</v>
      </c>
      <c r="BT298" s="8" t="s">
        <v>79</v>
      </c>
      <c r="BU298" s="8" t="s">
        <v>1113</v>
      </c>
      <c r="BV298" s="8" t="s">
        <v>71</v>
      </c>
      <c r="BW298" s="8"/>
    </row>
    <row r="299" spans="1:75" x14ac:dyDescent="0.25">
      <c r="A299" s="4">
        <f t="shared" ref="A299:A314" si="60">DATEVALUE(TEXT(L299,"dd/mm"))</f>
        <v>44655</v>
      </c>
      <c r="B299" s="5">
        <f t="shared" ref="B299:B314" si="61">TIMEVALUE(TEXT(LEFT(TEXT(L299,"hh:mm"),2)&amp;":"&amp;IF(RIGHT(TEXT(L299,"hh:mm"),2)&lt;"30",0,30),"hh:mm"))</f>
        <v>0.75</v>
      </c>
      <c r="C299" s="6">
        <f t="shared" ref="C299:C314" si="62">TIMEVALUE(TEXT(L299,"hh:mm"))</f>
        <v>0.76874999999999993</v>
      </c>
      <c r="D299" s="7">
        <f t="shared" ref="D299:D314" si="63">IFERROR(($M299-$L299),0)</f>
        <v>1.6550925938645378E-3</v>
      </c>
      <c r="E299" s="6" t="str">
        <f t="shared" ref="E299:E314" si="64">SUBSTITUTE(MID($O299,1,SEARCH(" ",$O299,1))," ","")</f>
        <v>ANA</v>
      </c>
      <c r="F299" s="6" t="str">
        <f t="shared" si="43"/>
        <v>seg</v>
      </c>
      <c r="G299" s="6" t="str">
        <f t="shared" si="49"/>
        <v>48</v>
      </c>
      <c r="H299" s="6" t="str">
        <f>IFERROR(VLOOKUP($G299,DDD!$B:$D,3,0),"-")</f>
        <v>SC</v>
      </c>
      <c r="I299" s="6" t="str">
        <f>IFERROR(VLOOKUP($H299,DDD!$I:$K,3,0),"-")</f>
        <v>Sul</v>
      </c>
      <c r="J299">
        <v>7935665</v>
      </c>
      <c r="K299">
        <v>23694344</v>
      </c>
      <c r="L299" s="14">
        <v>44655.769224537034</v>
      </c>
      <c r="M299" s="14">
        <v>44655.770879629628</v>
      </c>
      <c r="N299" t="s">
        <v>3133</v>
      </c>
      <c r="O299" t="s">
        <v>64</v>
      </c>
      <c r="P299">
        <v>17281</v>
      </c>
      <c r="Q299" t="s">
        <v>65</v>
      </c>
      <c r="R299" t="s">
        <v>85</v>
      </c>
      <c r="S299" t="s">
        <v>86</v>
      </c>
      <c r="T299" t="s">
        <v>85</v>
      </c>
      <c r="U299" t="s">
        <v>86</v>
      </c>
      <c r="X299">
        <v>48996460421</v>
      </c>
      <c r="AA299" t="s">
        <v>179</v>
      </c>
      <c r="AB299" s="15">
        <v>1649107585694830</v>
      </c>
      <c r="AC299" t="s">
        <v>68</v>
      </c>
      <c r="AD299">
        <v>10738</v>
      </c>
      <c r="AE299" t="s">
        <v>69</v>
      </c>
      <c r="AF299" t="s">
        <v>70</v>
      </c>
      <c r="AM299" t="s">
        <v>2096</v>
      </c>
      <c r="AN299">
        <v>3250282901</v>
      </c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 t="s">
        <v>71</v>
      </c>
      <c r="BH299" s="8" t="s">
        <v>71</v>
      </c>
      <c r="BI299" s="8" t="s">
        <v>71</v>
      </c>
      <c r="BJ299" s="8" t="s">
        <v>71</v>
      </c>
      <c r="BK299" s="8" t="s">
        <v>71</v>
      </c>
      <c r="BL299" s="8" t="s">
        <v>71</v>
      </c>
      <c r="BM299" s="8" t="s">
        <v>71</v>
      </c>
      <c r="BN299" s="8" t="s">
        <v>71</v>
      </c>
      <c r="BO299" s="8" t="s">
        <v>71</v>
      </c>
      <c r="BP299" s="8" t="s">
        <v>71</v>
      </c>
      <c r="BQ299" s="8" t="s">
        <v>1114</v>
      </c>
      <c r="BR299" s="8" t="s">
        <v>71</v>
      </c>
      <c r="BS299" s="8">
        <v>1819</v>
      </c>
      <c r="BT299" s="8" t="s">
        <v>79</v>
      </c>
      <c r="BU299" s="8" t="s">
        <v>1115</v>
      </c>
      <c r="BV299" s="8" t="s">
        <v>71</v>
      </c>
      <c r="BW299" s="8"/>
    </row>
    <row r="300" spans="1:75" x14ac:dyDescent="0.25">
      <c r="A300" s="4">
        <f t="shared" si="60"/>
        <v>44655</v>
      </c>
      <c r="B300" s="5">
        <f t="shared" si="61"/>
        <v>0.77083333333333337</v>
      </c>
      <c r="C300" s="6">
        <f t="shared" si="62"/>
        <v>0.78888888888888886</v>
      </c>
      <c r="D300" s="7">
        <f t="shared" si="63"/>
        <v>1.527777778392192E-3</v>
      </c>
      <c r="E300" s="6" t="str">
        <f t="shared" si="64"/>
        <v>ANA</v>
      </c>
      <c r="F300" s="6" t="str">
        <f t="shared" si="43"/>
        <v>seg</v>
      </c>
      <c r="G300" s="6" t="str">
        <f t="shared" si="49"/>
        <v>15</v>
      </c>
      <c r="H300" s="6" t="str">
        <f>IFERROR(VLOOKUP($G300,DDD!$B:$D,3,0),"-")</f>
        <v>SP</v>
      </c>
      <c r="I300" s="6" t="str">
        <f>IFERROR(VLOOKUP($H300,DDD!$I:$K,3,0),"-")</f>
        <v>Sudeste</v>
      </c>
      <c r="J300">
        <v>7937515</v>
      </c>
      <c r="K300">
        <v>25426117</v>
      </c>
      <c r="L300" s="14">
        <v>44655.788958333331</v>
      </c>
      <c r="M300" s="14">
        <v>44655.790486111109</v>
      </c>
      <c r="N300" t="s">
        <v>3133</v>
      </c>
      <c r="O300" t="s">
        <v>64</v>
      </c>
      <c r="P300">
        <v>17281</v>
      </c>
      <c r="Q300" t="s">
        <v>65</v>
      </c>
      <c r="R300" t="s">
        <v>85</v>
      </c>
      <c r="S300" t="s">
        <v>86</v>
      </c>
      <c r="T300" t="s">
        <v>85</v>
      </c>
      <c r="U300" t="s">
        <v>86</v>
      </c>
      <c r="X300">
        <v>15974023865</v>
      </c>
      <c r="AA300" t="s">
        <v>118</v>
      </c>
      <c r="AB300" s="15">
        <v>1649109348697360</v>
      </c>
      <c r="AC300" t="s">
        <v>68</v>
      </c>
      <c r="AD300">
        <v>10738</v>
      </c>
      <c r="AE300" t="s">
        <v>69</v>
      </c>
      <c r="AF300" t="s">
        <v>70</v>
      </c>
      <c r="AM300" t="s">
        <v>2097</v>
      </c>
      <c r="AN300">
        <v>39531530807</v>
      </c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 t="s">
        <v>71</v>
      </c>
      <c r="BH300" s="8" t="s">
        <v>71</v>
      </c>
      <c r="BI300" s="8" t="s">
        <v>71</v>
      </c>
      <c r="BJ300" s="8" t="s">
        <v>71</v>
      </c>
      <c r="BK300" s="8" t="s">
        <v>71</v>
      </c>
      <c r="BL300" s="8" t="s">
        <v>71</v>
      </c>
      <c r="BM300" s="8" t="s">
        <v>71</v>
      </c>
      <c r="BN300" s="8" t="s">
        <v>71</v>
      </c>
      <c r="BO300" s="8" t="s">
        <v>71</v>
      </c>
      <c r="BP300" s="8" t="s">
        <v>71</v>
      </c>
      <c r="BQ300" s="8" t="s">
        <v>1119</v>
      </c>
      <c r="BR300" s="8" t="s">
        <v>71</v>
      </c>
      <c r="BS300" s="8">
        <v>14197</v>
      </c>
      <c r="BT300" s="8" t="s">
        <v>187</v>
      </c>
      <c r="BU300" s="8" t="s">
        <v>1120</v>
      </c>
      <c r="BV300" s="8" t="s">
        <v>71</v>
      </c>
      <c r="BW300" s="8"/>
    </row>
    <row r="301" spans="1:75" x14ac:dyDescent="0.25">
      <c r="A301" s="4">
        <f t="shared" si="60"/>
        <v>44655</v>
      </c>
      <c r="B301" s="5">
        <f t="shared" si="61"/>
        <v>0.77083333333333337</v>
      </c>
      <c r="C301" s="6">
        <f t="shared" si="62"/>
        <v>0.79027777777777775</v>
      </c>
      <c r="D301" s="7">
        <f t="shared" si="63"/>
        <v>2.6620370772434399E-4</v>
      </c>
      <c r="E301" s="6" t="str">
        <f t="shared" si="64"/>
        <v>ANA</v>
      </c>
      <c r="F301" s="6" t="str">
        <f t="shared" si="43"/>
        <v>seg</v>
      </c>
      <c r="G301" s="6" t="str">
        <f t="shared" si="49"/>
        <v>11</v>
      </c>
      <c r="H301" s="6" t="str">
        <f>IFERROR(VLOOKUP($G301,DDD!$B:$D,3,0),"-")</f>
        <v>SP</v>
      </c>
      <c r="I301" s="6" t="str">
        <f>IFERROR(VLOOKUP($H301,DDD!$I:$K,3,0),"-")</f>
        <v>Sudeste</v>
      </c>
      <c r="J301">
        <v>7937674</v>
      </c>
      <c r="K301">
        <v>25426237</v>
      </c>
      <c r="L301" s="14">
        <v>44655.790648148148</v>
      </c>
      <c r="M301" s="14">
        <v>44655.790914351855</v>
      </c>
      <c r="N301" t="s">
        <v>3133</v>
      </c>
      <c r="O301" t="s">
        <v>64</v>
      </c>
      <c r="P301">
        <v>17281</v>
      </c>
      <c r="Q301" t="s">
        <v>65</v>
      </c>
      <c r="R301" t="s">
        <v>136</v>
      </c>
      <c r="S301" t="s">
        <v>674</v>
      </c>
      <c r="T301" t="s">
        <v>136</v>
      </c>
      <c r="U301" t="s">
        <v>674</v>
      </c>
      <c r="X301">
        <v>11986390800</v>
      </c>
      <c r="Y301">
        <v>11986390800</v>
      </c>
      <c r="Z301" s="14">
        <v>44655.811111111114</v>
      </c>
      <c r="AA301" t="s">
        <v>118</v>
      </c>
      <c r="AB301" s="15">
        <v>1649109489699180</v>
      </c>
      <c r="AC301" t="s">
        <v>68</v>
      </c>
      <c r="AD301">
        <v>10738</v>
      </c>
      <c r="AE301" t="s">
        <v>69</v>
      </c>
      <c r="AF301" t="s">
        <v>70</v>
      </c>
      <c r="AM301" t="s">
        <v>2098</v>
      </c>
      <c r="AN301">
        <v>4379652874</v>
      </c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 t="s">
        <v>71</v>
      </c>
      <c r="BH301" s="8" t="s">
        <v>71</v>
      </c>
      <c r="BI301" s="8" t="s">
        <v>71</v>
      </c>
      <c r="BJ301" s="8" t="s">
        <v>71</v>
      </c>
      <c r="BK301" s="8" t="s">
        <v>71</v>
      </c>
      <c r="BL301" s="8" t="s">
        <v>71</v>
      </c>
      <c r="BM301" s="8" t="s">
        <v>71</v>
      </c>
      <c r="BN301" s="8" t="s">
        <v>71</v>
      </c>
      <c r="BO301" s="8" t="s">
        <v>71</v>
      </c>
      <c r="BP301" s="8" t="s">
        <v>71</v>
      </c>
      <c r="BQ301" s="8" t="s">
        <v>1122</v>
      </c>
      <c r="BR301" s="8" t="s">
        <v>71</v>
      </c>
      <c r="BS301" s="8">
        <v>2196</v>
      </c>
      <c r="BT301" s="8" t="s">
        <v>72</v>
      </c>
      <c r="BU301" s="8" t="s">
        <v>849</v>
      </c>
      <c r="BV301" s="8" t="s">
        <v>71</v>
      </c>
      <c r="BW301" s="8"/>
    </row>
    <row r="302" spans="1:75" x14ac:dyDescent="0.25">
      <c r="A302" s="4">
        <f t="shared" si="60"/>
        <v>44655</v>
      </c>
      <c r="B302" s="5">
        <f t="shared" si="61"/>
        <v>0.77083333333333337</v>
      </c>
      <c r="C302" s="6">
        <f t="shared" si="62"/>
        <v>0.7895833333333333</v>
      </c>
      <c r="D302" s="7">
        <f t="shared" si="63"/>
        <v>4.4097222198615782E-3</v>
      </c>
      <c r="E302" s="6" t="str">
        <f t="shared" si="64"/>
        <v>SILVIO</v>
      </c>
      <c r="F302" s="6" t="str">
        <f t="shared" ref="F302:F357" si="65">TEXT(L302,"ddd")</f>
        <v>seg</v>
      </c>
      <c r="G302" s="6" t="str">
        <f t="shared" si="49"/>
        <v>54</v>
      </c>
      <c r="H302" s="6" t="str">
        <f>IFERROR(VLOOKUP($G302,DDD!$B:$D,3,0),"-")</f>
        <v>RS</v>
      </c>
      <c r="I302" s="6" t="str">
        <f>IFERROR(VLOOKUP($H302,DDD!$I:$K,3,0),"-")</f>
        <v>Sul</v>
      </c>
      <c r="J302">
        <v>7937615</v>
      </c>
      <c r="K302">
        <v>25426193</v>
      </c>
      <c r="L302" s="14">
        <v>44655.789942129632</v>
      </c>
      <c r="M302" s="14">
        <v>44655.794351851851</v>
      </c>
      <c r="N302" t="s">
        <v>3133</v>
      </c>
      <c r="O302" t="s">
        <v>84</v>
      </c>
      <c r="P302">
        <v>17286</v>
      </c>
      <c r="Q302" t="s">
        <v>65</v>
      </c>
      <c r="R302" t="s">
        <v>85</v>
      </c>
      <c r="S302" t="s">
        <v>86</v>
      </c>
      <c r="T302" t="s">
        <v>85</v>
      </c>
      <c r="U302" t="s">
        <v>86</v>
      </c>
      <c r="X302">
        <v>54981204068</v>
      </c>
      <c r="AA302" t="s">
        <v>118</v>
      </c>
      <c r="AB302" s="15">
        <v>1649109435698470</v>
      </c>
      <c r="AC302" t="s">
        <v>68</v>
      </c>
      <c r="AD302">
        <v>10738</v>
      </c>
      <c r="AE302" t="s">
        <v>69</v>
      </c>
      <c r="AF302" t="s">
        <v>70</v>
      </c>
      <c r="AM302" t="s">
        <v>2099</v>
      </c>
      <c r="AN302">
        <v>5184195092</v>
      </c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 t="s">
        <v>71</v>
      </c>
      <c r="BH302" s="8" t="s">
        <v>71</v>
      </c>
      <c r="BI302" s="8" t="s">
        <v>71</v>
      </c>
      <c r="BJ302" s="8" t="s">
        <v>71</v>
      </c>
      <c r="BK302" s="8" t="s">
        <v>71</v>
      </c>
      <c r="BL302" s="8" t="s">
        <v>71</v>
      </c>
      <c r="BM302" s="8" t="s">
        <v>71</v>
      </c>
      <c r="BN302" s="8" t="s">
        <v>71</v>
      </c>
      <c r="BO302" s="8" t="s">
        <v>71</v>
      </c>
      <c r="BP302" s="8" t="s">
        <v>71</v>
      </c>
      <c r="BQ302" s="8" t="s">
        <v>1124</v>
      </c>
      <c r="BR302" s="8" t="s">
        <v>71</v>
      </c>
      <c r="BS302" s="9">
        <v>1416</v>
      </c>
      <c r="BT302" s="8" t="s">
        <v>348</v>
      </c>
      <c r="BU302" s="8" t="s">
        <v>1125</v>
      </c>
      <c r="BV302" s="8" t="s">
        <v>71</v>
      </c>
      <c r="BW302" s="8"/>
    </row>
    <row r="303" spans="1:75" x14ac:dyDescent="0.25">
      <c r="A303" s="4">
        <f t="shared" si="60"/>
        <v>44655</v>
      </c>
      <c r="B303" s="5">
        <f t="shared" si="61"/>
        <v>0.79166666666666663</v>
      </c>
      <c r="C303" s="6">
        <f t="shared" si="62"/>
        <v>0.80763888888888891</v>
      </c>
      <c r="D303" s="7">
        <f t="shared" si="63"/>
        <v>9.0277777781011537E-4</v>
      </c>
      <c r="E303" s="6" t="str">
        <f t="shared" si="64"/>
        <v>ANA</v>
      </c>
      <c r="F303" s="6" t="str">
        <f t="shared" si="65"/>
        <v>seg</v>
      </c>
      <c r="G303" s="6" t="str">
        <f t="shared" si="49"/>
        <v>11</v>
      </c>
      <c r="H303" s="6" t="str">
        <f>IFERROR(VLOOKUP($G303,DDD!$B:$D,3,0),"-")</f>
        <v>SP</v>
      </c>
      <c r="I303" s="6" t="str">
        <f>IFERROR(VLOOKUP($H303,DDD!$I:$K,3,0),"-")</f>
        <v>Sudeste</v>
      </c>
      <c r="J303">
        <v>7938278</v>
      </c>
      <c r="K303">
        <v>24165795</v>
      </c>
      <c r="L303" s="14">
        <v>44655.807881944442</v>
      </c>
      <c r="M303" s="14">
        <v>44655.80878472222</v>
      </c>
      <c r="N303" t="s">
        <v>3133</v>
      </c>
      <c r="O303" t="s">
        <v>64</v>
      </c>
      <c r="P303">
        <v>17281</v>
      </c>
      <c r="Q303" t="s">
        <v>65</v>
      </c>
      <c r="R303" t="s">
        <v>136</v>
      </c>
      <c r="S303" t="s">
        <v>273</v>
      </c>
      <c r="T303" t="s">
        <v>136</v>
      </c>
      <c r="U303" t="s">
        <v>273</v>
      </c>
      <c r="X303">
        <v>11913276576</v>
      </c>
      <c r="Y303">
        <v>11913276576</v>
      </c>
      <c r="Z303" s="14">
        <v>44655.82916666667</v>
      </c>
      <c r="AA303" t="s">
        <v>142</v>
      </c>
      <c r="AB303" s="15">
        <v>1649110981720310</v>
      </c>
      <c r="AC303" t="s">
        <v>68</v>
      </c>
      <c r="AD303">
        <v>10738</v>
      </c>
      <c r="AE303" t="s">
        <v>69</v>
      </c>
      <c r="AF303" t="s">
        <v>70</v>
      </c>
      <c r="AM303" t="s">
        <v>2100</v>
      </c>
      <c r="AN303">
        <v>1954831382</v>
      </c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 t="s">
        <v>71</v>
      </c>
      <c r="BH303" s="8" t="s">
        <v>71</v>
      </c>
      <c r="BI303" s="8" t="s">
        <v>71</v>
      </c>
      <c r="BJ303" s="8" t="s">
        <v>71</v>
      </c>
      <c r="BK303" s="8" t="s">
        <v>71</v>
      </c>
      <c r="BL303" s="8" t="s">
        <v>71</v>
      </c>
      <c r="BM303" s="8" t="s">
        <v>71</v>
      </c>
      <c r="BN303" s="8" t="s">
        <v>71</v>
      </c>
      <c r="BO303" s="8" t="s">
        <v>71</v>
      </c>
      <c r="BP303" s="8" t="s">
        <v>71</v>
      </c>
      <c r="BQ303" s="8" t="s">
        <v>1129</v>
      </c>
      <c r="BR303" s="8" t="s">
        <v>71</v>
      </c>
      <c r="BS303" s="9">
        <v>2494</v>
      </c>
      <c r="BT303" s="8" t="s">
        <v>100</v>
      </c>
      <c r="BU303" s="8" t="s">
        <v>1130</v>
      </c>
      <c r="BV303" s="8" t="s">
        <v>71</v>
      </c>
      <c r="BW303" s="8"/>
    </row>
    <row r="304" spans="1:75" x14ac:dyDescent="0.25">
      <c r="A304" s="4">
        <f t="shared" si="60"/>
        <v>44655</v>
      </c>
      <c r="B304" s="5">
        <f t="shared" si="61"/>
        <v>0.79166666666666663</v>
      </c>
      <c r="C304" s="6">
        <f t="shared" si="62"/>
        <v>0.80625000000000002</v>
      </c>
      <c r="D304" s="7">
        <f t="shared" si="63"/>
        <v>3.5763888881774619E-3</v>
      </c>
      <c r="E304" s="6" t="str">
        <f t="shared" si="64"/>
        <v>SILVIO</v>
      </c>
      <c r="F304" s="6" t="str">
        <f t="shared" si="65"/>
        <v>seg</v>
      </c>
      <c r="G304" s="6" t="str">
        <f t="shared" si="49"/>
        <v>51</v>
      </c>
      <c r="H304" s="6" t="str">
        <f>IFERROR(VLOOKUP($G304,DDD!$B:$D,3,0),"-")</f>
        <v>RS</v>
      </c>
      <c r="I304" s="6" t="str">
        <f>IFERROR(VLOOKUP($H304,DDD!$I:$K,3,0),"-")</f>
        <v>Sul</v>
      </c>
      <c r="J304">
        <v>7938206</v>
      </c>
      <c r="K304">
        <v>24165689</v>
      </c>
      <c r="L304" s="14">
        <v>44655.806562500002</v>
      </c>
      <c r="M304" s="14">
        <v>44655.81013888889</v>
      </c>
      <c r="N304" t="s">
        <v>3133</v>
      </c>
      <c r="O304" t="s">
        <v>84</v>
      </c>
      <c r="P304">
        <v>17286</v>
      </c>
      <c r="Q304" t="s">
        <v>65</v>
      </c>
      <c r="R304" t="s">
        <v>85</v>
      </c>
      <c r="S304" t="s">
        <v>86</v>
      </c>
      <c r="T304" t="s">
        <v>85</v>
      </c>
      <c r="U304" t="s">
        <v>86</v>
      </c>
      <c r="X304">
        <v>51993737981</v>
      </c>
      <c r="AA304" t="s">
        <v>142</v>
      </c>
      <c r="AB304" s="15">
        <v>1649110866718480</v>
      </c>
      <c r="AC304" t="s">
        <v>68</v>
      </c>
      <c r="AD304">
        <v>10738</v>
      </c>
      <c r="AE304" t="s">
        <v>69</v>
      </c>
      <c r="AF304" t="s">
        <v>70</v>
      </c>
      <c r="AM304" t="s">
        <v>2101</v>
      </c>
      <c r="AN304">
        <v>57954690091</v>
      </c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 t="s">
        <v>71</v>
      </c>
      <c r="BH304" s="8" t="s">
        <v>71</v>
      </c>
      <c r="BI304" s="8" t="s">
        <v>71</v>
      </c>
      <c r="BJ304" s="8" t="s">
        <v>71</v>
      </c>
      <c r="BK304" s="8" t="s">
        <v>71</v>
      </c>
      <c r="BL304" s="8" t="s">
        <v>71</v>
      </c>
      <c r="BM304" s="8" t="s">
        <v>71</v>
      </c>
      <c r="BN304" s="8" t="s">
        <v>71</v>
      </c>
      <c r="BO304" s="8" t="s">
        <v>71</v>
      </c>
      <c r="BP304" s="8" t="s">
        <v>71</v>
      </c>
      <c r="BQ304" s="8" t="s">
        <v>1132</v>
      </c>
      <c r="BR304" s="8" t="s">
        <v>71</v>
      </c>
      <c r="BS304" s="8">
        <v>12474</v>
      </c>
      <c r="BT304" s="8" t="s">
        <v>187</v>
      </c>
      <c r="BU304" s="8" t="s">
        <v>1133</v>
      </c>
      <c r="BV304" s="8" t="s">
        <v>71</v>
      </c>
      <c r="BW304" s="8"/>
    </row>
    <row r="305" spans="1:75" x14ac:dyDescent="0.25">
      <c r="A305" s="4">
        <f t="shared" si="60"/>
        <v>44655</v>
      </c>
      <c r="B305" s="5">
        <f t="shared" si="61"/>
        <v>0.8125</v>
      </c>
      <c r="C305" s="6">
        <f t="shared" si="62"/>
        <v>0.81527777777777777</v>
      </c>
      <c r="D305" s="7">
        <f t="shared" si="63"/>
        <v>1.6782407401478849E-3</v>
      </c>
      <c r="E305" s="6" t="str">
        <f t="shared" si="64"/>
        <v>ANA</v>
      </c>
      <c r="F305" s="6" t="str">
        <f t="shared" si="65"/>
        <v>seg</v>
      </c>
      <c r="G305" s="6" t="str">
        <f t="shared" si="49"/>
        <v>13</v>
      </c>
      <c r="H305" s="6" t="str">
        <f>IFERROR(VLOOKUP($G305,DDD!$B:$D,3,0),"-")</f>
        <v>SP</v>
      </c>
      <c r="I305" s="6" t="str">
        <f>IFERROR(VLOOKUP($H305,DDD!$I:$K,3,0),"-")</f>
        <v>Sudeste</v>
      </c>
      <c r="J305">
        <v>7938960</v>
      </c>
      <c r="K305">
        <v>21517092</v>
      </c>
      <c r="L305" s="14">
        <v>44655.815891203703</v>
      </c>
      <c r="M305" s="14">
        <v>44655.817569444444</v>
      </c>
      <c r="N305" t="s">
        <v>3133</v>
      </c>
      <c r="O305" t="s">
        <v>64</v>
      </c>
      <c r="P305">
        <v>17281</v>
      </c>
      <c r="Q305" t="s">
        <v>65</v>
      </c>
      <c r="R305" t="s">
        <v>136</v>
      </c>
      <c r="S305" t="s">
        <v>420</v>
      </c>
      <c r="T305" t="s">
        <v>136</v>
      </c>
      <c r="U305" t="s">
        <v>420</v>
      </c>
      <c r="X305">
        <v>13991124337</v>
      </c>
      <c r="Y305">
        <v>13991124337</v>
      </c>
      <c r="Z305" s="14">
        <v>44655.837500000001</v>
      </c>
      <c r="AA305" t="s">
        <v>960</v>
      </c>
      <c r="AB305" s="15">
        <v>1649111671729650</v>
      </c>
      <c r="AC305" t="s">
        <v>68</v>
      </c>
      <c r="AD305">
        <v>10738</v>
      </c>
      <c r="AE305" t="s">
        <v>69</v>
      </c>
      <c r="AF305" t="s">
        <v>70</v>
      </c>
      <c r="AM305" t="s">
        <v>2102</v>
      </c>
      <c r="AN305">
        <v>34359407866</v>
      </c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 t="s">
        <v>71</v>
      </c>
      <c r="BH305" s="8" t="s">
        <v>71</v>
      </c>
      <c r="BI305" s="8" t="s">
        <v>71</v>
      </c>
      <c r="BJ305" s="8" t="s">
        <v>71</v>
      </c>
      <c r="BK305" s="8" t="s">
        <v>71</v>
      </c>
      <c r="BL305" s="8" t="s">
        <v>71</v>
      </c>
      <c r="BM305" s="8" t="s">
        <v>71</v>
      </c>
      <c r="BN305" s="8" t="s">
        <v>71</v>
      </c>
      <c r="BO305" s="8" t="s">
        <v>71</v>
      </c>
      <c r="BP305" s="8" t="s">
        <v>71</v>
      </c>
      <c r="BQ305" s="8" t="s">
        <v>1013</v>
      </c>
      <c r="BR305" s="8" t="s">
        <v>71</v>
      </c>
      <c r="BS305" s="9">
        <v>1853</v>
      </c>
      <c r="BT305" s="8" t="s">
        <v>100</v>
      </c>
      <c r="BU305" s="8" t="s">
        <v>177</v>
      </c>
      <c r="BV305" s="8" t="s">
        <v>71</v>
      </c>
      <c r="BW305" s="8"/>
    </row>
    <row r="306" spans="1:75" x14ac:dyDescent="0.25">
      <c r="A306" s="4">
        <f t="shared" si="60"/>
        <v>44655</v>
      </c>
      <c r="B306" s="5">
        <f t="shared" si="61"/>
        <v>0.8125</v>
      </c>
      <c r="C306" s="6">
        <f t="shared" si="62"/>
        <v>0.81597222222222221</v>
      </c>
      <c r="D306" s="7">
        <f t="shared" si="63"/>
        <v>3.4490740727051161E-3</v>
      </c>
      <c r="E306" s="6" t="str">
        <f t="shared" si="64"/>
        <v>SILVIO</v>
      </c>
      <c r="F306" s="6" t="str">
        <f t="shared" si="65"/>
        <v>seg</v>
      </c>
      <c r="G306" s="6" t="str">
        <f t="shared" si="49"/>
        <v>55</v>
      </c>
      <c r="H306" s="6" t="str">
        <f>IFERROR(VLOOKUP($G306,DDD!$B:$D,3,0),"-")</f>
        <v>RS</v>
      </c>
      <c r="I306" s="6" t="str">
        <f>IFERROR(VLOOKUP($H306,DDD!$I:$K,3,0),"-")</f>
        <v>Sul</v>
      </c>
      <c r="J306">
        <v>7939017</v>
      </c>
      <c r="K306">
        <v>24228060</v>
      </c>
      <c r="L306" s="14">
        <v>44655.816574074073</v>
      </c>
      <c r="M306" s="14">
        <v>44655.820023148146</v>
      </c>
      <c r="N306" t="s">
        <v>3133</v>
      </c>
      <c r="O306" t="s">
        <v>84</v>
      </c>
      <c r="P306">
        <v>17286</v>
      </c>
      <c r="Q306" t="s">
        <v>65</v>
      </c>
      <c r="R306" t="s">
        <v>85</v>
      </c>
      <c r="S306" t="s">
        <v>86</v>
      </c>
      <c r="T306" t="s">
        <v>85</v>
      </c>
      <c r="U306" t="s">
        <v>86</v>
      </c>
      <c r="X306">
        <v>55991092594</v>
      </c>
      <c r="AA306" t="s">
        <v>194</v>
      </c>
      <c r="AB306" s="15">
        <v>1649111723730310</v>
      </c>
      <c r="AC306" t="s">
        <v>68</v>
      </c>
      <c r="AD306">
        <v>10738</v>
      </c>
      <c r="AE306" t="s">
        <v>69</v>
      </c>
      <c r="AF306" t="s">
        <v>70</v>
      </c>
      <c r="AM306" t="s">
        <v>2103</v>
      </c>
      <c r="AN306">
        <v>3886602010</v>
      </c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 t="s">
        <v>71</v>
      </c>
      <c r="BH306" s="8" t="s">
        <v>71</v>
      </c>
      <c r="BI306" s="8" t="s">
        <v>71</v>
      </c>
      <c r="BJ306" s="8" t="s">
        <v>71</v>
      </c>
      <c r="BK306" s="8" t="s">
        <v>71</v>
      </c>
      <c r="BL306" s="8" t="s">
        <v>71</v>
      </c>
      <c r="BM306" s="8" t="s">
        <v>71</v>
      </c>
      <c r="BN306" s="8" t="s">
        <v>71</v>
      </c>
      <c r="BO306" s="8" t="s">
        <v>71</v>
      </c>
      <c r="BP306" s="8" t="s">
        <v>71</v>
      </c>
      <c r="BQ306" s="8" t="s">
        <v>1136</v>
      </c>
      <c r="BR306" s="8" t="s">
        <v>71</v>
      </c>
      <c r="BS306" s="9">
        <v>6141</v>
      </c>
      <c r="BT306" s="8" t="s">
        <v>100</v>
      </c>
      <c r="BU306" s="8" t="s">
        <v>415</v>
      </c>
      <c r="BV306" s="8" t="s">
        <v>71</v>
      </c>
      <c r="BW306" s="8"/>
    </row>
    <row r="307" spans="1:75" x14ac:dyDescent="0.25">
      <c r="A307" s="4">
        <f t="shared" si="60"/>
        <v>44655</v>
      </c>
      <c r="B307" s="5">
        <f t="shared" si="61"/>
        <v>0.8125</v>
      </c>
      <c r="C307" s="6">
        <f t="shared" si="62"/>
        <v>0.82152777777777775</v>
      </c>
      <c r="D307" s="7">
        <f t="shared" si="63"/>
        <v>2.6620370044838637E-4</v>
      </c>
      <c r="E307" s="6" t="str">
        <f t="shared" si="64"/>
        <v>ANA</v>
      </c>
      <c r="F307" s="6" t="str">
        <f t="shared" si="65"/>
        <v>seg</v>
      </c>
      <c r="G307" s="6" t="str">
        <f t="shared" si="49"/>
        <v>51</v>
      </c>
      <c r="H307" s="6" t="str">
        <f>IFERROR(VLOOKUP($G307,DDD!$B:$D,3,0),"-")</f>
        <v>RS</v>
      </c>
      <c r="I307" s="6" t="str">
        <f>IFERROR(VLOOKUP($H307,DDD!$I:$K,3,0),"-")</f>
        <v>Sul</v>
      </c>
      <c r="J307">
        <v>7939479</v>
      </c>
      <c r="K307">
        <v>23694360</v>
      </c>
      <c r="L307" s="14">
        <v>44655.821840277778</v>
      </c>
      <c r="M307" s="14">
        <v>44655.822106481479</v>
      </c>
      <c r="N307" t="s">
        <v>3133</v>
      </c>
      <c r="O307" t="s">
        <v>64</v>
      </c>
      <c r="P307">
        <v>17281</v>
      </c>
      <c r="Q307" t="s">
        <v>65</v>
      </c>
      <c r="R307" t="s">
        <v>85</v>
      </c>
      <c r="S307" t="s">
        <v>86</v>
      </c>
      <c r="T307" t="s">
        <v>85</v>
      </c>
      <c r="U307" t="s">
        <v>86</v>
      </c>
      <c r="X307">
        <v>51983160387</v>
      </c>
      <c r="AA307" t="s">
        <v>179</v>
      </c>
      <c r="AB307" s="15">
        <v>1649112067734760</v>
      </c>
      <c r="AC307" t="s">
        <v>68</v>
      </c>
      <c r="AD307">
        <v>10738</v>
      </c>
      <c r="AE307" t="s">
        <v>69</v>
      </c>
      <c r="AF307" t="s">
        <v>70</v>
      </c>
      <c r="AM307" t="s">
        <v>2104</v>
      </c>
      <c r="AN307">
        <v>46268600010</v>
      </c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 t="s">
        <v>71</v>
      </c>
      <c r="BH307" s="8" t="s">
        <v>71</v>
      </c>
      <c r="BI307" s="8" t="s">
        <v>71</v>
      </c>
      <c r="BJ307" s="8" t="s">
        <v>71</v>
      </c>
      <c r="BK307" s="8" t="s">
        <v>71</v>
      </c>
      <c r="BL307" s="8" t="s">
        <v>71</v>
      </c>
      <c r="BM307" s="8" t="s">
        <v>71</v>
      </c>
      <c r="BN307" s="8" t="s">
        <v>71</v>
      </c>
      <c r="BO307" s="8" t="s">
        <v>71</v>
      </c>
      <c r="BP307" s="8" t="s">
        <v>71</v>
      </c>
      <c r="BQ307" s="8" t="s">
        <v>1138</v>
      </c>
      <c r="BR307" s="8" t="s">
        <v>71</v>
      </c>
      <c r="BS307" s="9">
        <v>1217</v>
      </c>
      <c r="BT307" s="8" t="s">
        <v>82</v>
      </c>
      <c r="BU307" s="8" t="s">
        <v>1010</v>
      </c>
      <c r="BV307" s="8" t="s">
        <v>71</v>
      </c>
      <c r="BW307" s="8"/>
    </row>
    <row r="308" spans="1:75" x14ac:dyDescent="0.25">
      <c r="A308" s="4">
        <f t="shared" si="60"/>
        <v>44655</v>
      </c>
      <c r="B308" s="5">
        <f t="shared" si="61"/>
        <v>0.8125</v>
      </c>
      <c r="C308" s="6">
        <f t="shared" si="62"/>
        <v>0.8222222222222223</v>
      </c>
      <c r="D308" s="7">
        <f t="shared" si="63"/>
        <v>2.7083333334303461E-3</v>
      </c>
      <c r="E308" s="6" t="str">
        <f t="shared" si="64"/>
        <v>ANA</v>
      </c>
      <c r="F308" s="6" t="str">
        <f t="shared" si="65"/>
        <v>seg</v>
      </c>
      <c r="G308" s="6" t="str">
        <f t="shared" si="49"/>
        <v>16</v>
      </c>
      <c r="H308" s="6" t="str">
        <f>IFERROR(VLOOKUP($G308,DDD!$B:$D,3,0),"-")</f>
        <v>SP</v>
      </c>
      <c r="I308" s="6" t="str">
        <f>IFERROR(VLOOKUP($H308,DDD!$I:$K,3,0),"-")</f>
        <v>Sudeste</v>
      </c>
      <c r="J308">
        <v>7939522</v>
      </c>
      <c r="K308">
        <v>24228118</v>
      </c>
      <c r="L308" s="14">
        <v>44655.822337962964</v>
      </c>
      <c r="M308" s="14">
        <v>44655.825046296297</v>
      </c>
      <c r="N308" t="s">
        <v>3133</v>
      </c>
      <c r="O308" t="s">
        <v>64</v>
      </c>
      <c r="P308">
        <v>17281</v>
      </c>
      <c r="Q308" t="s">
        <v>65</v>
      </c>
      <c r="R308" t="s">
        <v>85</v>
      </c>
      <c r="S308" t="s">
        <v>86</v>
      </c>
      <c r="T308" t="s">
        <v>85</v>
      </c>
      <c r="U308" t="s">
        <v>86</v>
      </c>
      <c r="X308">
        <v>16993131204</v>
      </c>
      <c r="AA308" t="s">
        <v>194</v>
      </c>
      <c r="AB308" s="15">
        <v>1649112235737470</v>
      </c>
      <c r="AC308" t="s">
        <v>68</v>
      </c>
      <c r="AD308">
        <v>10738</v>
      </c>
      <c r="AE308" t="s">
        <v>69</v>
      </c>
      <c r="AF308" t="s">
        <v>70</v>
      </c>
      <c r="AM308" t="s">
        <v>2105</v>
      </c>
      <c r="AN308">
        <v>40194218899</v>
      </c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 t="s">
        <v>71</v>
      </c>
      <c r="BH308" s="8" t="s">
        <v>71</v>
      </c>
      <c r="BI308" s="8" t="s">
        <v>71</v>
      </c>
      <c r="BJ308" s="8" t="s">
        <v>71</v>
      </c>
      <c r="BK308" s="8" t="s">
        <v>71</v>
      </c>
      <c r="BL308" s="8" t="s">
        <v>71</v>
      </c>
      <c r="BM308" s="8" t="s">
        <v>71</v>
      </c>
      <c r="BN308" s="8" t="s">
        <v>71</v>
      </c>
      <c r="BO308" s="8" t="s">
        <v>71</v>
      </c>
      <c r="BP308" s="8" t="s">
        <v>71</v>
      </c>
      <c r="BQ308" s="8" t="s">
        <v>1143</v>
      </c>
      <c r="BR308" s="8" t="s">
        <v>71</v>
      </c>
      <c r="BS308" s="8">
        <v>1582</v>
      </c>
      <c r="BT308" s="8" t="s">
        <v>90</v>
      </c>
      <c r="BU308" s="8" t="s">
        <v>932</v>
      </c>
      <c r="BV308" s="8" t="s">
        <v>71</v>
      </c>
      <c r="BW308" s="8"/>
    </row>
    <row r="309" spans="1:75" x14ac:dyDescent="0.25">
      <c r="A309" s="4">
        <f t="shared" si="60"/>
        <v>44655</v>
      </c>
      <c r="B309" s="5">
        <f t="shared" si="61"/>
        <v>0.83333333333333337</v>
      </c>
      <c r="C309" s="6">
        <f t="shared" si="62"/>
        <v>0.8340277777777777</v>
      </c>
      <c r="D309" s="7">
        <f t="shared" si="63"/>
        <v>3.9351851810351945E-3</v>
      </c>
      <c r="E309" s="6" t="str">
        <f t="shared" si="64"/>
        <v>SILVIO</v>
      </c>
      <c r="F309" s="6" t="str">
        <f t="shared" si="65"/>
        <v>seg</v>
      </c>
      <c r="G309" s="6" t="str">
        <f t="shared" si="49"/>
        <v>18</v>
      </c>
      <c r="H309" s="6" t="str">
        <f>IFERROR(VLOOKUP($G309,DDD!$B:$D,3,0),"-")</f>
        <v>SP</v>
      </c>
      <c r="I309" s="6" t="str">
        <f>IFERROR(VLOOKUP($H309,DDD!$I:$K,3,0),"-")</f>
        <v>Sudeste</v>
      </c>
      <c r="J309">
        <v>7940583</v>
      </c>
      <c r="K309">
        <v>24165852</v>
      </c>
      <c r="L309" s="14">
        <v>44655.834166666667</v>
      </c>
      <c r="M309" s="14">
        <v>44655.838101851848</v>
      </c>
      <c r="N309" t="s">
        <v>3133</v>
      </c>
      <c r="O309" t="s">
        <v>84</v>
      </c>
      <c r="P309">
        <v>17286</v>
      </c>
      <c r="Q309" t="s">
        <v>65</v>
      </c>
      <c r="R309" t="s">
        <v>85</v>
      </c>
      <c r="S309" t="s">
        <v>86</v>
      </c>
      <c r="T309" t="s">
        <v>85</v>
      </c>
      <c r="U309" t="s">
        <v>86</v>
      </c>
      <c r="X309">
        <v>18997598836</v>
      </c>
      <c r="AA309" t="s">
        <v>142</v>
      </c>
      <c r="AB309" s="15">
        <v>1649113249743560</v>
      </c>
      <c r="AC309" t="s">
        <v>68</v>
      </c>
      <c r="AD309">
        <v>10738</v>
      </c>
      <c r="AE309" t="s">
        <v>69</v>
      </c>
      <c r="AF309" t="s">
        <v>70</v>
      </c>
      <c r="AM309" t="s">
        <v>2106</v>
      </c>
      <c r="AN309">
        <v>42860808892</v>
      </c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 t="s">
        <v>71</v>
      </c>
      <c r="BH309" s="8" t="s">
        <v>71</v>
      </c>
      <c r="BI309" s="8" t="s">
        <v>71</v>
      </c>
      <c r="BJ309" s="8" t="s">
        <v>71</v>
      </c>
      <c r="BK309" s="8" t="s">
        <v>71</v>
      </c>
      <c r="BL309" s="8" t="s">
        <v>71</v>
      </c>
      <c r="BM309" s="8" t="s">
        <v>71</v>
      </c>
      <c r="BN309" s="8" t="s">
        <v>71</v>
      </c>
      <c r="BO309" s="8" t="s">
        <v>71</v>
      </c>
      <c r="BP309" s="8" t="s">
        <v>71</v>
      </c>
      <c r="BQ309" s="8" t="s">
        <v>1145</v>
      </c>
      <c r="BR309" s="8" t="s">
        <v>71</v>
      </c>
      <c r="BS309" s="8">
        <v>5820</v>
      </c>
      <c r="BT309" s="8" t="s">
        <v>182</v>
      </c>
      <c r="BU309" s="8" t="s">
        <v>1146</v>
      </c>
      <c r="BV309" s="8" t="s">
        <v>71</v>
      </c>
      <c r="BW309" s="8"/>
    </row>
    <row r="310" spans="1:75" x14ac:dyDescent="0.25">
      <c r="A310" s="4">
        <f t="shared" si="60"/>
        <v>44655</v>
      </c>
      <c r="B310" s="5">
        <f t="shared" si="61"/>
        <v>0.83333333333333337</v>
      </c>
      <c r="C310" s="6">
        <f t="shared" si="62"/>
        <v>0.83750000000000002</v>
      </c>
      <c r="D310" s="7">
        <f t="shared" si="63"/>
        <v>3.125000002910383E-4</v>
      </c>
      <c r="E310" s="6" t="str">
        <f t="shared" si="64"/>
        <v>ANA</v>
      </c>
      <c r="F310" s="6" t="str">
        <f t="shared" si="65"/>
        <v>seg</v>
      </c>
      <c r="G310" s="6" t="str">
        <f t="shared" si="49"/>
        <v>19</v>
      </c>
      <c r="H310" s="6" t="str">
        <f>IFERROR(VLOOKUP($G310,DDD!$B:$D,3,0),"-")</f>
        <v>SP</v>
      </c>
      <c r="I310" s="6" t="str">
        <f>IFERROR(VLOOKUP($H310,DDD!$I:$K,3,0),"-")</f>
        <v>Sudeste</v>
      </c>
      <c r="J310">
        <v>7940896</v>
      </c>
      <c r="K310">
        <v>25426166</v>
      </c>
      <c r="L310" s="14">
        <v>44655.837731481479</v>
      </c>
      <c r="M310" s="14">
        <v>44655.838043981479</v>
      </c>
      <c r="N310" t="s">
        <v>3133</v>
      </c>
      <c r="O310" t="s">
        <v>64</v>
      </c>
      <c r="P310">
        <v>17281</v>
      </c>
      <c r="Q310" t="s">
        <v>65</v>
      </c>
      <c r="R310" t="s">
        <v>136</v>
      </c>
      <c r="S310" t="s">
        <v>273</v>
      </c>
      <c r="T310" t="s">
        <v>136</v>
      </c>
      <c r="U310" t="s">
        <v>273</v>
      </c>
      <c r="X310">
        <v>19991350169</v>
      </c>
      <c r="Y310">
        <v>19991350169</v>
      </c>
      <c r="Z310" s="14">
        <v>44655.85833333333</v>
      </c>
      <c r="AA310" t="s">
        <v>118</v>
      </c>
      <c r="AB310" s="15">
        <v>1649113534748790</v>
      </c>
      <c r="AC310" t="s">
        <v>68</v>
      </c>
      <c r="AD310">
        <v>10738</v>
      </c>
      <c r="AE310" t="s">
        <v>69</v>
      </c>
      <c r="AF310" t="s">
        <v>70</v>
      </c>
      <c r="AM310" t="s">
        <v>2107</v>
      </c>
      <c r="AN310">
        <v>7981793840</v>
      </c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 t="s">
        <v>71</v>
      </c>
      <c r="BH310" s="8" t="s">
        <v>71</v>
      </c>
      <c r="BI310" s="8" t="s">
        <v>71</v>
      </c>
      <c r="BJ310" s="8" t="s">
        <v>71</v>
      </c>
      <c r="BK310" s="8" t="s">
        <v>71</v>
      </c>
      <c r="BL310" s="8" t="s">
        <v>71</v>
      </c>
      <c r="BM310" s="8" t="s">
        <v>71</v>
      </c>
      <c r="BN310" s="8" t="s">
        <v>71</v>
      </c>
      <c r="BO310" s="8" t="s">
        <v>71</v>
      </c>
      <c r="BP310" s="8" t="s">
        <v>71</v>
      </c>
      <c r="BQ310" s="8" t="s">
        <v>1147</v>
      </c>
      <c r="BR310" s="8" t="s">
        <v>71</v>
      </c>
      <c r="BS310" s="8">
        <v>1217</v>
      </c>
      <c r="BT310" s="8" t="s">
        <v>82</v>
      </c>
      <c r="BU310" s="8" t="s">
        <v>1010</v>
      </c>
      <c r="BV310" s="8" t="s">
        <v>71</v>
      </c>
      <c r="BW310" s="8"/>
    </row>
    <row r="311" spans="1:75" x14ac:dyDescent="0.25">
      <c r="A311" s="4">
        <f t="shared" si="60"/>
        <v>44655</v>
      </c>
      <c r="B311" s="5">
        <f t="shared" si="61"/>
        <v>0.83333333333333337</v>
      </c>
      <c r="C311" s="6">
        <f t="shared" si="62"/>
        <v>0.83750000000000002</v>
      </c>
      <c r="D311" s="7">
        <f t="shared" si="63"/>
        <v>5.2083333139307797E-4</v>
      </c>
      <c r="E311" s="6" t="str">
        <f t="shared" si="64"/>
        <v>ANA</v>
      </c>
      <c r="F311" s="6" t="str">
        <f t="shared" si="65"/>
        <v>seg</v>
      </c>
      <c r="G311" s="6" t="str">
        <f t="shared" si="49"/>
        <v>51</v>
      </c>
      <c r="H311" s="6" t="str">
        <f>IFERROR(VLOOKUP($G311,DDD!$B:$D,3,0),"-")</f>
        <v>RS</v>
      </c>
      <c r="I311" s="6" t="str">
        <f>IFERROR(VLOOKUP($H311,DDD!$I:$K,3,0),"-")</f>
        <v>Sul</v>
      </c>
      <c r="J311">
        <v>7940940</v>
      </c>
      <c r="K311">
        <v>24165848</v>
      </c>
      <c r="L311" s="14">
        <v>44655.838171296295</v>
      </c>
      <c r="M311" s="14">
        <v>44655.838692129626</v>
      </c>
      <c r="N311" t="s">
        <v>3133</v>
      </c>
      <c r="O311" t="s">
        <v>64</v>
      </c>
      <c r="P311">
        <v>17281</v>
      </c>
      <c r="Q311" t="s">
        <v>65</v>
      </c>
      <c r="R311" t="s">
        <v>136</v>
      </c>
      <c r="S311" t="s">
        <v>674</v>
      </c>
      <c r="T311" t="s">
        <v>136</v>
      </c>
      <c r="U311" t="s">
        <v>674</v>
      </c>
      <c r="X311">
        <v>51997880578</v>
      </c>
      <c r="Y311">
        <v>51997880578</v>
      </c>
      <c r="Z311" s="14">
        <v>44655.859027777777</v>
      </c>
      <c r="AA311" t="s">
        <v>142</v>
      </c>
      <c r="AB311" s="15">
        <v>1649113588749640</v>
      </c>
      <c r="AC311" t="s">
        <v>68</v>
      </c>
      <c r="AD311">
        <v>10738</v>
      </c>
      <c r="AE311" t="s">
        <v>69</v>
      </c>
      <c r="AF311" t="s">
        <v>70</v>
      </c>
      <c r="AM311" t="s">
        <v>2108</v>
      </c>
      <c r="AN311">
        <v>86048384068</v>
      </c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 t="s">
        <v>71</v>
      </c>
      <c r="BH311" s="8" t="s">
        <v>71</v>
      </c>
      <c r="BI311" s="8" t="s">
        <v>71</v>
      </c>
      <c r="BJ311" s="8" t="s">
        <v>71</v>
      </c>
      <c r="BK311" s="8" t="s">
        <v>71</v>
      </c>
      <c r="BL311" s="8" t="s">
        <v>71</v>
      </c>
      <c r="BM311" s="8" t="s">
        <v>71</v>
      </c>
      <c r="BN311" s="8" t="s">
        <v>71</v>
      </c>
      <c r="BO311" s="8" t="s">
        <v>71</v>
      </c>
      <c r="BP311" s="8" t="s">
        <v>71</v>
      </c>
      <c r="BQ311" s="8" t="s">
        <v>1148</v>
      </c>
      <c r="BR311" s="8" t="s">
        <v>71</v>
      </c>
      <c r="BS311" s="9">
        <v>1726</v>
      </c>
      <c r="BT311" s="8" t="s">
        <v>100</v>
      </c>
      <c r="BU311" s="8" t="s">
        <v>1149</v>
      </c>
      <c r="BV311" s="8" t="s">
        <v>71</v>
      </c>
      <c r="BW311" s="8"/>
    </row>
    <row r="312" spans="1:75" x14ac:dyDescent="0.25">
      <c r="A312" s="4">
        <f t="shared" si="60"/>
        <v>44655</v>
      </c>
      <c r="B312" s="5">
        <f t="shared" si="61"/>
        <v>0.83333333333333337</v>
      </c>
      <c r="C312" s="6">
        <f t="shared" si="62"/>
        <v>0.83958333333333324</v>
      </c>
      <c r="D312" s="7">
        <f t="shared" si="63"/>
        <v>9.8379629343980923E-4</v>
      </c>
      <c r="E312" s="6" t="str">
        <f t="shared" si="64"/>
        <v>ANA</v>
      </c>
      <c r="F312" s="6" t="str">
        <f t="shared" si="65"/>
        <v>seg</v>
      </c>
      <c r="G312" s="6" t="str">
        <f t="shared" si="49"/>
        <v>19</v>
      </c>
      <c r="H312" s="6" t="str">
        <f>IFERROR(VLOOKUP($G312,DDD!$B:$D,3,0),"-")</f>
        <v>SP</v>
      </c>
      <c r="I312" s="6" t="str">
        <f>IFERROR(VLOOKUP($H312,DDD!$I:$K,3,0),"-")</f>
        <v>Sudeste</v>
      </c>
      <c r="J312">
        <v>7941084</v>
      </c>
      <c r="K312">
        <v>24227864</v>
      </c>
      <c r="L312" s="14">
        <v>44655.840057870373</v>
      </c>
      <c r="M312" s="14">
        <v>44655.841041666667</v>
      </c>
      <c r="N312" t="s">
        <v>3133</v>
      </c>
      <c r="O312" t="s">
        <v>64</v>
      </c>
      <c r="P312">
        <v>17281</v>
      </c>
      <c r="Q312" t="s">
        <v>65</v>
      </c>
      <c r="R312" t="s">
        <v>136</v>
      </c>
      <c r="S312" t="s">
        <v>674</v>
      </c>
      <c r="T312" t="s">
        <v>136</v>
      </c>
      <c r="U312" t="s">
        <v>674</v>
      </c>
      <c r="X312">
        <v>19987713717</v>
      </c>
      <c r="Y312">
        <v>19987713717</v>
      </c>
      <c r="Z312" s="14">
        <v>44655.861111111109</v>
      </c>
      <c r="AA312" t="s">
        <v>194</v>
      </c>
      <c r="AB312" s="15">
        <v>1649113763752560</v>
      </c>
      <c r="AC312" t="s">
        <v>68</v>
      </c>
      <c r="AD312">
        <v>10738</v>
      </c>
      <c r="AE312" t="s">
        <v>69</v>
      </c>
      <c r="AF312" t="s">
        <v>70</v>
      </c>
      <c r="AM312" t="s">
        <v>2109</v>
      </c>
      <c r="AN312">
        <v>48208769886</v>
      </c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 t="s">
        <v>71</v>
      </c>
      <c r="BH312" s="8" t="s">
        <v>71</v>
      </c>
      <c r="BI312" s="8" t="s">
        <v>71</v>
      </c>
      <c r="BJ312" s="8" t="s">
        <v>71</v>
      </c>
      <c r="BK312" s="8" t="s">
        <v>71</v>
      </c>
      <c r="BL312" s="8" t="s">
        <v>71</v>
      </c>
      <c r="BM312" s="8" t="s">
        <v>71</v>
      </c>
      <c r="BN312" s="8" t="s">
        <v>71</v>
      </c>
      <c r="BO312" s="8" t="s">
        <v>71</v>
      </c>
      <c r="BP312" s="8" t="s">
        <v>71</v>
      </c>
      <c r="BQ312" s="8" t="s">
        <v>1153</v>
      </c>
      <c r="BR312" s="8" t="s">
        <v>71</v>
      </c>
      <c r="BS312" s="9">
        <v>7604</v>
      </c>
      <c r="BT312" s="8" t="s">
        <v>348</v>
      </c>
      <c r="BU312" s="8" t="s">
        <v>814</v>
      </c>
      <c r="BV312" s="8" t="s">
        <v>71</v>
      </c>
      <c r="BW312" s="8"/>
    </row>
    <row r="313" spans="1:75" x14ac:dyDescent="0.25">
      <c r="A313" s="4">
        <f t="shared" si="60"/>
        <v>44655</v>
      </c>
      <c r="B313" s="5">
        <f t="shared" si="61"/>
        <v>0.83333333333333337</v>
      </c>
      <c r="C313" s="6">
        <f t="shared" si="62"/>
        <v>0.84097222222222223</v>
      </c>
      <c r="D313" s="7">
        <f t="shared" si="63"/>
        <v>9.2592592409346253E-5</v>
      </c>
      <c r="E313" s="6" t="str">
        <f t="shared" si="64"/>
        <v>ANA</v>
      </c>
      <c r="F313" s="6" t="str">
        <f t="shared" si="65"/>
        <v>seg</v>
      </c>
      <c r="G313" s="6" t="str">
        <f t="shared" si="49"/>
        <v>47</v>
      </c>
      <c r="H313" s="6" t="str">
        <f>IFERROR(VLOOKUP($G313,DDD!$B:$D,3,0),"-")</f>
        <v>SC</v>
      </c>
      <c r="I313" s="6" t="str">
        <f>IFERROR(VLOOKUP($H313,DDD!$I:$K,3,0),"-")</f>
        <v>Sul</v>
      </c>
      <c r="J313">
        <v>7941169</v>
      </c>
      <c r="K313">
        <v>24072919</v>
      </c>
      <c r="L313" s="14">
        <v>44655.841053240743</v>
      </c>
      <c r="M313" s="14">
        <v>44655.841145833336</v>
      </c>
      <c r="N313" t="s">
        <v>3133</v>
      </c>
      <c r="O313" t="s">
        <v>64</v>
      </c>
      <c r="P313">
        <v>17281</v>
      </c>
      <c r="Q313" t="s">
        <v>65</v>
      </c>
      <c r="R313" t="s">
        <v>136</v>
      </c>
      <c r="S313" t="s">
        <v>674</v>
      </c>
      <c r="T313" t="s">
        <v>136</v>
      </c>
      <c r="U313" t="s">
        <v>674</v>
      </c>
      <c r="X313">
        <v>47992033003</v>
      </c>
      <c r="Y313">
        <v>47992033003</v>
      </c>
      <c r="Z313" s="14">
        <v>44655.861805555556</v>
      </c>
      <c r="AA313" t="s">
        <v>87</v>
      </c>
      <c r="AB313" s="15">
        <v>1649113793753040</v>
      </c>
      <c r="AC313" t="s">
        <v>68</v>
      </c>
      <c r="AD313">
        <v>10738</v>
      </c>
      <c r="AE313" t="s">
        <v>69</v>
      </c>
      <c r="AF313" t="s">
        <v>70</v>
      </c>
      <c r="AM313" t="s">
        <v>2110</v>
      </c>
      <c r="AN313">
        <v>6981150905</v>
      </c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 t="s">
        <v>71</v>
      </c>
      <c r="BH313" s="8" t="s">
        <v>71</v>
      </c>
      <c r="BI313" s="8" t="s">
        <v>71</v>
      </c>
      <c r="BJ313" s="8" t="s">
        <v>71</v>
      </c>
      <c r="BK313" s="8" t="s">
        <v>71</v>
      </c>
      <c r="BL313" s="8" t="s">
        <v>71</v>
      </c>
      <c r="BM313" s="8" t="s">
        <v>71</v>
      </c>
      <c r="BN313" s="8" t="s">
        <v>71</v>
      </c>
      <c r="BO313" s="8" t="s">
        <v>71</v>
      </c>
      <c r="BP313" s="8" t="s">
        <v>71</v>
      </c>
      <c r="BQ313" s="8" t="s">
        <v>1155</v>
      </c>
      <c r="BR313" s="8" t="s">
        <v>71</v>
      </c>
      <c r="BS313" s="9">
        <v>10200</v>
      </c>
      <c r="BT313" s="8" t="s">
        <v>100</v>
      </c>
      <c r="BU313" s="8" t="s">
        <v>933</v>
      </c>
      <c r="BV313" s="8" t="s">
        <v>71</v>
      </c>
      <c r="BW313" s="8"/>
    </row>
    <row r="314" spans="1:75" x14ac:dyDescent="0.25">
      <c r="A314" s="4">
        <f t="shared" si="60"/>
        <v>44655</v>
      </c>
      <c r="B314" s="5">
        <f t="shared" si="61"/>
        <v>0.83333333333333337</v>
      </c>
      <c r="C314" s="6">
        <f t="shared" si="62"/>
        <v>0.84166666666666667</v>
      </c>
      <c r="D314" s="7">
        <f t="shared" si="63"/>
        <v>5.092592618893832E-4</v>
      </c>
      <c r="E314" s="6" t="str">
        <f t="shared" si="64"/>
        <v>ANA</v>
      </c>
      <c r="F314" s="6" t="str">
        <f t="shared" si="65"/>
        <v>seg</v>
      </c>
      <c r="G314" s="6" t="str">
        <f t="shared" si="49"/>
        <v>51</v>
      </c>
      <c r="H314" s="6" t="str">
        <f>IFERROR(VLOOKUP($G314,DDD!$B:$D,3,0),"-")</f>
        <v>RS</v>
      </c>
      <c r="I314" s="6" t="str">
        <f>IFERROR(VLOOKUP($H314,DDD!$I:$K,3,0),"-")</f>
        <v>Sul</v>
      </c>
      <c r="J314">
        <v>7941232</v>
      </c>
      <c r="K314">
        <v>24161200</v>
      </c>
      <c r="L314" s="14">
        <v>44655.841967592591</v>
      </c>
      <c r="M314" s="14">
        <v>44655.842476851853</v>
      </c>
      <c r="N314" t="s">
        <v>3133</v>
      </c>
      <c r="O314" t="s">
        <v>64</v>
      </c>
      <c r="P314">
        <v>17281</v>
      </c>
      <c r="Q314" t="s">
        <v>65</v>
      </c>
      <c r="R314" t="s">
        <v>136</v>
      </c>
      <c r="S314" t="s">
        <v>674</v>
      </c>
      <c r="T314" t="s">
        <v>136</v>
      </c>
      <c r="U314" t="s">
        <v>674</v>
      </c>
      <c r="X314">
        <v>51997345124</v>
      </c>
      <c r="Y314">
        <v>51997345124</v>
      </c>
      <c r="Z314" s="14">
        <v>44655.863194444442</v>
      </c>
      <c r="AA314" t="s">
        <v>235</v>
      </c>
      <c r="AB314" s="15">
        <v>1649113928755460</v>
      </c>
      <c r="AC314" t="s">
        <v>68</v>
      </c>
      <c r="AD314">
        <v>10738</v>
      </c>
      <c r="AE314" t="s">
        <v>69</v>
      </c>
      <c r="AF314" t="s">
        <v>70</v>
      </c>
      <c r="AM314" t="s">
        <v>2111</v>
      </c>
      <c r="AN314">
        <v>3727060026</v>
      </c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 t="s">
        <v>71</v>
      </c>
      <c r="BH314" s="8" t="s">
        <v>71</v>
      </c>
      <c r="BI314" s="8" t="s">
        <v>71</v>
      </c>
      <c r="BJ314" s="8" t="s">
        <v>71</v>
      </c>
      <c r="BK314" s="8" t="s">
        <v>71</v>
      </c>
      <c r="BL314" s="8" t="s">
        <v>71</v>
      </c>
      <c r="BM314" s="8" t="s">
        <v>71</v>
      </c>
      <c r="BN314" s="8" t="s">
        <v>71</v>
      </c>
      <c r="BO314" s="8" t="s">
        <v>71</v>
      </c>
      <c r="BP314" s="8" t="s">
        <v>71</v>
      </c>
      <c r="BQ314" s="8" t="s">
        <v>1160</v>
      </c>
      <c r="BR314" s="8" t="s">
        <v>71</v>
      </c>
      <c r="BS314" s="8">
        <v>2151</v>
      </c>
      <c r="BT314" s="8" t="s">
        <v>100</v>
      </c>
      <c r="BU314" s="8" t="s">
        <v>1161</v>
      </c>
      <c r="BV314" s="8" t="s">
        <v>71</v>
      </c>
      <c r="BW314" s="8"/>
    </row>
    <row r="315" spans="1:75" x14ac:dyDescent="0.25">
      <c r="A315" s="4">
        <f t="shared" ref="A315:A334" si="66">DATEVALUE(TEXT(L315,"dd/mm"))</f>
        <v>44655</v>
      </c>
      <c r="B315" s="5">
        <f t="shared" ref="B315:B334" si="67">TIMEVALUE(TEXT(LEFT(TEXT(L315,"hh:mm"),2)&amp;":"&amp;IF(RIGHT(TEXT(L315,"hh:mm"),2)&lt;"30",0,30),"hh:mm"))</f>
        <v>0.83333333333333337</v>
      </c>
      <c r="C315" s="6">
        <f t="shared" ref="C315:C334" si="68">TIMEVALUE(TEXT(L315,"hh:mm"))</f>
        <v>0.84236111111111101</v>
      </c>
      <c r="D315" s="7">
        <f t="shared" ref="D315:D334" si="69">IFERROR(($M315-$L315),0)</f>
        <v>2.5462962948950008E-3</v>
      </c>
      <c r="E315" s="6" t="str">
        <f t="shared" ref="E315:E334" si="70">SUBSTITUTE(MID($O315,1,SEARCH(" ",$O315,1))," ","")</f>
        <v>ANA</v>
      </c>
      <c r="F315" s="6" t="str">
        <f t="shared" si="65"/>
        <v>seg</v>
      </c>
      <c r="G315" s="6" t="str">
        <f t="shared" si="49"/>
        <v>19</v>
      </c>
      <c r="H315" s="6" t="str">
        <f>IFERROR(VLOOKUP($G315,DDD!$B:$D,3,0),"-")</f>
        <v>SP</v>
      </c>
      <c r="I315" s="6" t="str">
        <f>IFERROR(VLOOKUP($H315,DDD!$I:$K,3,0),"-")</f>
        <v>Sudeste</v>
      </c>
      <c r="J315">
        <v>7941302</v>
      </c>
      <c r="K315">
        <v>24165581</v>
      </c>
      <c r="L315" s="14">
        <v>44655.842939814815</v>
      </c>
      <c r="M315" s="14">
        <v>44655.845486111109</v>
      </c>
      <c r="N315" t="s">
        <v>3133</v>
      </c>
      <c r="O315" t="s">
        <v>64</v>
      </c>
      <c r="P315">
        <v>17281</v>
      </c>
      <c r="Q315" t="s">
        <v>65</v>
      </c>
      <c r="R315" t="s">
        <v>85</v>
      </c>
      <c r="S315" t="s">
        <v>86</v>
      </c>
      <c r="T315" t="s">
        <v>85</v>
      </c>
      <c r="U315" t="s">
        <v>86</v>
      </c>
      <c r="X315">
        <v>19989907093</v>
      </c>
      <c r="AA315" t="s">
        <v>142</v>
      </c>
      <c r="AB315" s="15">
        <v>1649114003756770</v>
      </c>
      <c r="AC315" t="s">
        <v>68</v>
      </c>
      <c r="AD315">
        <v>10738</v>
      </c>
      <c r="AE315" t="s">
        <v>69</v>
      </c>
      <c r="AF315" t="s">
        <v>70</v>
      </c>
      <c r="AM315" t="s">
        <v>2112</v>
      </c>
      <c r="AN315">
        <v>44938918234</v>
      </c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 t="s">
        <v>71</v>
      </c>
      <c r="BH315" s="8" t="s">
        <v>71</v>
      </c>
      <c r="BI315" s="8" t="s">
        <v>71</v>
      </c>
      <c r="BJ315" s="8" t="s">
        <v>71</v>
      </c>
      <c r="BK315" s="8" t="s">
        <v>71</v>
      </c>
      <c r="BL315" s="8" t="s">
        <v>71</v>
      </c>
      <c r="BM315" s="8" t="s">
        <v>71</v>
      </c>
      <c r="BN315" s="8" t="s">
        <v>71</v>
      </c>
      <c r="BO315" s="8" t="s">
        <v>71</v>
      </c>
      <c r="BP315" s="8" t="s">
        <v>71</v>
      </c>
      <c r="BQ315" s="8" t="s">
        <v>1165</v>
      </c>
      <c r="BR315" s="8" t="s">
        <v>71</v>
      </c>
      <c r="BS315" s="9">
        <v>1000</v>
      </c>
      <c r="BT315" s="8" t="s">
        <v>100</v>
      </c>
      <c r="BU315" s="8" t="s">
        <v>954</v>
      </c>
      <c r="BV315" s="8" t="s">
        <v>71</v>
      </c>
      <c r="BW315" s="8"/>
    </row>
    <row r="316" spans="1:75" x14ac:dyDescent="0.25">
      <c r="A316" s="4">
        <f t="shared" si="66"/>
        <v>44655</v>
      </c>
      <c r="B316" s="5">
        <f t="shared" si="67"/>
        <v>0.83333333333333337</v>
      </c>
      <c r="C316" s="6">
        <f t="shared" si="68"/>
        <v>0.84652777777777777</v>
      </c>
      <c r="D316" s="7">
        <f t="shared" si="69"/>
        <v>6.36574077361729E-4</v>
      </c>
      <c r="E316" s="6" t="str">
        <f t="shared" si="70"/>
        <v>ANA</v>
      </c>
      <c r="F316" s="6" t="str">
        <f t="shared" si="65"/>
        <v>seg</v>
      </c>
      <c r="G316" s="6" t="str">
        <f t="shared" si="49"/>
        <v>19</v>
      </c>
      <c r="H316" s="6" t="str">
        <f>IFERROR(VLOOKUP($G316,DDD!$B:$D,3,0),"-")</f>
        <v>SP</v>
      </c>
      <c r="I316" s="6" t="str">
        <f>IFERROR(VLOOKUP($H316,DDD!$I:$K,3,0),"-")</f>
        <v>Sudeste</v>
      </c>
      <c r="J316">
        <v>7941609</v>
      </c>
      <c r="K316">
        <v>23637995</v>
      </c>
      <c r="L316" s="14">
        <v>44655.84679398148</v>
      </c>
      <c r="M316" s="14">
        <v>44655.847430555557</v>
      </c>
      <c r="N316" t="s">
        <v>3133</v>
      </c>
      <c r="O316" t="s">
        <v>64</v>
      </c>
      <c r="P316">
        <v>17281</v>
      </c>
      <c r="Q316" t="s">
        <v>65</v>
      </c>
      <c r="R316" t="s">
        <v>136</v>
      </c>
      <c r="S316" t="s">
        <v>674</v>
      </c>
      <c r="T316" t="s">
        <v>136</v>
      </c>
      <c r="U316" t="s">
        <v>674</v>
      </c>
      <c r="X316">
        <v>19994512951</v>
      </c>
      <c r="Y316">
        <v>19994512951</v>
      </c>
      <c r="Z316" s="14">
        <v>44655.867361111108</v>
      </c>
      <c r="AA316" t="s">
        <v>108</v>
      </c>
      <c r="AB316" s="15">
        <v>1649114344761840</v>
      </c>
      <c r="AC316" t="s">
        <v>68</v>
      </c>
      <c r="AD316">
        <v>10738</v>
      </c>
      <c r="AE316" t="s">
        <v>69</v>
      </c>
      <c r="AF316" t="s">
        <v>70</v>
      </c>
      <c r="AM316" t="s">
        <v>2113</v>
      </c>
      <c r="AN316">
        <v>48754624843</v>
      </c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 t="s">
        <v>71</v>
      </c>
      <c r="BH316" s="8" t="s">
        <v>71</v>
      </c>
      <c r="BI316" s="8" t="s">
        <v>71</v>
      </c>
      <c r="BJ316" s="8" t="s">
        <v>71</v>
      </c>
      <c r="BK316" s="8" t="s">
        <v>71</v>
      </c>
      <c r="BL316" s="8" t="s">
        <v>71</v>
      </c>
      <c r="BM316" s="8" t="s">
        <v>71</v>
      </c>
      <c r="BN316" s="8" t="s">
        <v>71</v>
      </c>
      <c r="BO316" s="8" t="s">
        <v>71</v>
      </c>
      <c r="BP316" s="8" t="s">
        <v>71</v>
      </c>
      <c r="BQ316" s="8" t="s">
        <v>1167</v>
      </c>
      <c r="BR316" s="8" t="s">
        <v>71</v>
      </c>
      <c r="BS316" s="8">
        <v>2130</v>
      </c>
      <c r="BT316" s="8" t="s">
        <v>100</v>
      </c>
      <c r="BU316" s="8" t="s">
        <v>1111</v>
      </c>
      <c r="BV316" s="8" t="s">
        <v>71</v>
      </c>
      <c r="BW316" s="8"/>
    </row>
    <row r="317" spans="1:75" x14ac:dyDescent="0.25">
      <c r="A317" s="4">
        <f t="shared" si="66"/>
        <v>44655</v>
      </c>
      <c r="B317" s="5">
        <f t="shared" si="67"/>
        <v>0.83333333333333337</v>
      </c>
      <c r="C317" s="6">
        <f t="shared" si="68"/>
        <v>0.84513888888888899</v>
      </c>
      <c r="D317" s="7">
        <f t="shared" si="69"/>
        <v>4.0972222195705399E-3</v>
      </c>
      <c r="E317" s="6" t="str">
        <f t="shared" si="70"/>
        <v>SILVIO</v>
      </c>
      <c r="F317" s="6" t="str">
        <f t="shared" si="65"/>
        <v>seg</v>
      </c>
      <c r="G317" s="6" t="str">
        <f t="shared" si="49"/>
        <v>17</v>
      </c>
      <c r="H317" s="6" t="str">
        <f>IFERROR(VLOOKUP($G317,DDD!$B:$D,3,0),"-")</f>
        <v>SP</v>
      </c>
      <c r="I317" s="6" t="str">
        <f>IFERROR(VLOOKUP($H317,DDD!$I:$K,3,0),"-")</f>
        <v>Sudeste</v>
      </c>
      <c r="J317">
        <v>7941506</v>
      </c>
      <c r="K317">
        <v>23637998</v>
      </c>
      <c r="L317" s="14">
        <v>44655.845555555556</v>
      </c>
      <c r="M317" s="14">
        <v>44655.849652777775</v>
      </c>
      <c r="N317" t="s">
        <v>3133</v>
      </c>
      <c r="O317" t="s">
        <v>84</v>
      </c>
      <c r="P317">
        <v>17286</v>
      </c>
      <c r="Q317" t="s">
        <v>65</v>
      </c>
      <c r="R317" t="s">
        <v>85</v>
      </c>
      <c r="S317" t="s">
        <v>86</v>
      </c>
      <c r="T317" t="s">
        <v>85</v>
      </c>
      <c r="U317" t="s">
        <v>86</v>
      </c>
      <c r="X317">
        <v>17992516776</v>
      </c>
      <c r="AA317" t="s">
        <v>108</v>
      </c>
      <c r="AB317" s="15">
        <v>1649114230760010</v>
      </c>
      <c r="AC317" t="s">
        <v>68</v>
      </c>
      <c r="AD317">
        <v>10738</v>
      </c>
      <c r="AE317" t="s">
        <v>69</v>
      </c>
      <c r="AF317" t="s">
        <v>70</v>
      </c>
      <c r="AM317" t="s">
        <v>2114</v>
      </c>
      <c r="AN317">
        <v>41659439833</v>
      </c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 t="s">
        <v>71</v>
      </c>
      <c r="BH317" s="8" t="s">
        <v>71</v>
      </c>
      <c r="BI317" s="8" t="s">
        <v>71</v>
      </c>
      <c r="BJ317" s="8" t="s">
        <v>71</v>
      </c>
      <c r="BK317" s="8" t="s">
        <v>71</v>
      </c>
      <c r="BL317" s="8" t="s">
        <v>71</v>
      </c>
      <c r="BM317" s="8" t="s">
        <v>71</v>
      </c>
      <c r="BN317" s="8" t="s">
        <v>71</v>
      </c>
      <c r="BO317" s="8" t="s">
        <v>71</v>
      </c>
      <c r="BP317" s="8" t="s">
        <v>71</v>
      </c>
      <c r="BQ317" s="8" t="s">
        <v>1169</v>
      </c>
      <c r="BR317" s="8" t="s">
        <v>71</v>
      </c>
      <c r="BS317" s="9">
        <v>1298</v>
      </c>
      <c r="BT317" s="8" t="s">
        <v>79</v>
      </c>
      <c r="BU317" s="8" t="s">
        <v>1170</v>
      </c>
      <c r="BV317" s="8" t="s">
        <v>71</v>
      </c>
      <c r="BW317" s="8"/>
    </row>
    <row r="318" spans="1:75" x14ac:dyDescent="0.25">
      <c r="A318" s="4">
        <f t="shared" si="66"/>
        <v>44656</v>
      </c>
      <c r="B318" s="5">
        <f t="shared" si="67"/>
        <v>0.35416666666666669</v>
      </c>
      <c r="C318" s="6">
        <f t="shared" si="68"/>
        <v>0.37083333333333335</v>
      </c>
      <c r="D318" s="7">
        <f t="shared" si="69"/>
        <v>1.5740740782348439E-3</v>
      </c>
      <c r="E318" s="6" t="str">
        <f t="shared" si="70"/>
        <v>BIANCA</v>
      </c>
      <c r="F318" s="6" t="str">
        <f t="shared" si="65"/>
        <v>ter</v>
      </c>
      <c r="G318" s="6" t="str">
        <f t="shared" ref="G318:G378" si="71">TRIM(LEFT($X318,2))</f>
        <v>13</v>
      </c>
      <c r="H318" s="6" t="str">
        <f>IFERROR(VLOOKUP($G318,DDD!$B:$D,3,0),"-")</f>
        <v>SP</v>
      </c>
      <c r="I318" s="6" t="str">
        <f>IFERROR(VLOOKUP($H318,DDD!$I:$K,3,0),"-")</f>
        <v>Sudeste</v>
      </c>
      <c r="J318">
        <v>7944191</v>
      </c>
      <c r="K318">
        <v>25426374</v>
      </c>
      <c r="L318" s="14">
        <v>44656.371354166666</v>
      </c>
      <c r="M318" s="14">
        <v>44656.372928240744</v>
      </c>
      <c r="N318" t="s">
        <v>3133</v>
      </c>
      <c r="O318" t="s">
        <v>78</v>
      </c>
      <c r="P318">
        <v>17283</v>
      </c>
      <c r="Q318" t="s">
        <v>65</v>
      </c>
      <c r="R318" t="s">
        <v>85</v>
      </c>
      <c r="S318" t="s">
        <v>86</v>
      </c>
      <c r="T318" t="s">
        <v>85</v>
      </c>
      <c r="U318" t="s">
        <v>86</v>
      </c>
      <c r="X318">
        <v>13981339897</v>
      </c>
      <c r="AA318" t="s">
        <v>128</v>
      </c>
      <c r="AB318" s="15">
        <v>164915966417884</v>
      </c>
      <c r="AC318" t="s">
        <v>68</v>
      </c>
      <c r="AD318">
        <v>10738</v>
      </c>
      <c r="AE318" t="s">
        <v>69</v>
      </c>
      <c r="AF318" t="s">
        <v>70</v>
      </c>
      <c r="AM318" t="s">
        <v>2115</v>
      </c>
      <c r="AN318">
        <v>15907038802</v>
      </c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 t="s">
        <v>71</v>
      </c>
      <c r="BH318" s="8" t="s">
        <v>71</v>
      </c>
      <c r="BI318" s="8" t="s">
        <v>71</v>
      </c>
      <c r="BJ318" s="8" t="s">
        <v>71</v>
      </c>
      <c r="BK318" s="8" t="s">
        <v>71</v>
      </c>
      <c r="BL318" s="8" t="s">
        <v>71</v>
      </c>
      <c r="BM318" s="8" t="s">
        <v>71</v>
      </c>
      <c r="BN318" s="8" t="s">
        <v>71</v>
      </c>
      <c r="BO318" s="8" t="s">
        <v>71</v>
      </c>
      <c r="BP318" s="8" t="s">
        <v>71</v>
      </c>
      <c r="BQ318" s="8" t="s">
        <v>1172</v>
      </c>
      <c r="BR318" s="8" t="s">
        <v>71</v>
      </c>
      <c r="BS318" s="9">
        <v>1325</v>
      </c>
      <c r="BT318" s="8" t="s">
        <v>72</v>
      </c>
      <c r="BU318" s="8" t="s">
        <v>1173</v>
      </c>
      <c r="BV318" s="8" t="s">
        <v>71</v>
      </c>
      <c r="BW318" s="8"/>
    </row>
    <row r="319" spans="1:75" x14ac:dyDescent="0.25">
      <c r="A319" s="4">
        <f t="shared" si="66"/>
        <v>44656</v>
      </c>
      <c r="B319" s="5">
        <f t="shared" si="67"/>
        <v>0.35416666666666669</v>
      </c>
      <c r="C319" s="6">
        <f t="shared" si="68"/>
        <v>0.37291666666666662</v>
      </c>
      <c r="D319" s="7">
        <f t="shared" si="69"/>
        <v>2.0717592560686171E-3</v>
      </c>
      <c r="E319" s="6" t="str">
        <f t="shared" si="70"/>
        <v>BIANCA</v>
      </c>
      <c r="F319" s="6" t="str">
        <f t="shared" si="65"/>
        <v>ter</v>
      </c>
      <c r="G319" s="6" t="str">
        <f t="shared" si="71"/>
        <v>15</v>
      </c>
      <c r="H319" s="6" t="str">
        <f>IFERROR(VLOOKUP($G319,DDD!$B:$D,3,0),"-")</f>
        <v>SP</v>
      </c>
      <c r="I319" s="6" t="str">
        <f>IFERROR(VLOOKUP($H319,DDD!$I:$K,3,0),"-")</f>
        <v>Sudeste</v>
      </c>
      <c r="J319">
        <v>7944372</v>
      </c>
      <c r="K319">
        <v>25426430</v>
      </c>
      <c r="L319" s="14">
        <v>44656.373136574075</v>
      </c>
      <c r="M319" s="14">
        <v>44656.375208333331</v>
      </c>
      <c r="N319" t="s">
        <v>3133</v>
      </c>
      <c r="O319" t="s">
        <v>78</v>
      </c>
      <c r="P319">
        <v>17283</v>
      </c>
      <c r="Q319" t="s">
        <v>65</v>
      </c>
      <c r="R319" t="s">
        <v>85</v>
      </c>
      <c r="S319" t="s">
        <v>86</v>
      </c>
      <c r="T319" t="s">
        <v>85</v>
      </c>
      <c r="U319" t="s">
        <v>86</v>
      </c>
      <c r="X319">
        <v>15981124021</v>
      </c>
      <c r="AA319" t="s">
        <v>128</v>
      </c>
      <c r="AB319" s="15">
        <v>164915981518814</v>
      </c>
      <c r="AC319" t="s">
        <v>68</v>
      </c>
      <c r="AD319">
        <v>10738</v>
      </c>
      <c r="AE319" t="s">
        <v>69</v>
      </c>
      <c r="AF319" t="s">
        <v>70</v>
      </c>
      <c r="AM319" t="s">
        <v>2116</v>
      </c>
      <c r="AN319">
        <v>37058292892</v>
      </c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 t="s">
        <v>71</v>
      </c>
      <c r="BH319" s="8" t="s">
        <v>71</v>
      </c>
      <c r="BI319" s="8" t="s">
        <v>71</v>
      </c>
      <c r="BJ319" s="8" t="s">
        <v>71</v>
      </c>
      <c r="BK319" s="8" t="s">
        <v>71</v>
      </c>
      <c r="BL319" s="8" t="s">
        <v>71</v>
      </c>
      <c r="BM319" s="8" t="s">
        <v>71</v>
      </c>
      <c r="BN319" s="8" t="s">
        <v>71</v>
      </c>
      <c r="BO319" s="8" t="s">
        <v>71</v>
      </c>
      <c r="BP319" s="8" t="s">
        <v>71</v>
      </c>
      <c r="BQ319" s="8" t="s">
        <v>1175</v>
      </c>
      <c r="BR319" s="8" t="s">
        <v>71</v>
      </c>
      <c r="BS319" s="8">
        <v>10003</v>
      </c>
      <c r="BT319" s="8" t="s">
        <v>82</v>
      </c>
      <c r="BU319" s="8" t="s">
        <v>433</v>
      </c>
      <c r="BV319" s="8" t="s">
        <v>71</v>
      </c>
      <c r="BW319" s="8"/>
    </row>
    <row r="320" spans="1:75" x14ac:dyDescent="0.25">
      <c r="A320" s="4">
        <f t="shared" si="66"/>
        <v>44656</v>
      </c>
      <c r="B320" s="5">
        <f t="shared" si="67"/>
        <v>0.375</v>
      </c>
      <c r="C320" s="6">
        <f t="shared" si="68"/>
        <v>0.3840277777777778</v>
      </c>
      <c r="D320" s="7">
        <f t="shared" si="69"/>
        <v>5.092592618893832E-4</v>
      </c>
      <c r="E320" s="6" t="str">
        <f t="shared" si="70"/>
        <v>BIANCA</v>
      </c>
      <c r="F320" s="6" t="str">
        <f t="shared" si="65"/>
        <v>ter</v>
      </c>
      <c r="G320" s="6" t="str">
        <f t="shared" si="71"/>
        <v>13</v>
      </c>
      <c r="H320" s="6" t="str">
        <f>IFERROR(VLOOKUP($G320,DDD!$B:$D,3,0),"-")</f>
        <v>SP</v>
      </c>
      <c r="I320" s="6" t="str">
        <f>IFERROR(VLOOKUP($H320,DDD!$I:$K,3,0),"-")</f>
        <v>Sudeste</v>
      </c>
      <c r="J320">
        <v>7946449</v>
      </c>
      <c r="K320">
        <v>24165685</v>
      </c>
      <c r="L320" s="14">
        <v>44656.384583333333</v>
      </c>
      <c r="M320" s="14">
        <v>44656.385092592594</v>
      </c>
      <c r="N320" t="s">
        <v>3133</v>
      </c>
      <c r="O320" t="s">
        <v>78</v>
      </c>
      <c r="P320">
        <v>17283</v>
      </c>
      <c r="Q320" t="s">
        <v>65</v>
      </c>
      <c r="R320" t="s">
        <v>136</v>
      </c>
      <c r="S320" t="s">
        <v>273</v>
      </c>
      <c r="T320" t="s">
        <v>136</v>
      </c>
      <c r="U320" t="s">
        <v>273</v>
      </c>
      <c r="X320">
        <v>13996550621</v>
      </c>
      <c r="Y320">
        <v>13996550621</v>
      </c>
      <c r="Z320" s="14">
        <v>44656.625</v>
      </c>
      <c r="AA320" t="s">
        <v>142</v>
      </c>
      <c r="AB320" s="15">
        <v>164916080735894</v>
      </c>
      <c r="AC320" t="s">
        <v>68</v>
      </c>
      <c r="AD320">
        <v>10738</v>
      </c>
      <c r="AE320" t="s">
        <v>69</v>
      </c>
      <c r="AF320" t="s">
        <v>70</v>
      </c>
      <c r="AM320" t="s">
        <v>2117</v>
      </c>
      <c r="AN320">
        <v>58383764812</v>
      </c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 t="s">
        <v>71</v>
      </c>
      <c r="BH320" s="8" t="s">
        <v>71</v>
      </c>
      <c r="BI320" s="8" t="s">
        <v>71</v>
      </c>
      <c r="BJ320" s="8" t="s">
        <v>71</v>
      </c>
      <c r="BK320" s="8" t="s">
        <v>71</v>
      </c>
      <c r="BL320" s="8" t="s">
        <v>71</v>
      </c>
      <c r="BM320" s="8" t="s">
        <v>71</v>
      </c>
      <c r="BN320" s="8" t="s">
        <v>71</v>
      </c>
      <c r="BO320" s="8" t="s">
        <v>71</v>
      </c>
      <c r="BP320" s="8" t="s">
        <v>71</v>
      </c>
      <c r="BQ320" s="8" t="s">
        <v>1177</v>
      </c>
      <c r="BR320" s="8" t="s">
        <v>71</v>
      </c>
      <c r="BS320" s="9">
        <v>13897</v>
      </c>
      <c r="BT320" s="8" t="s">
        <v>79</v>
      </c>
      <c r="BU320" s="8" t="s">
        <v>279</v>
      </c>
      <c r="BV320" s="8" t="s">
        <v>71</v>
      </c>
      <c r="BW320" s="8"/>
    </row>
    <row r="321" spans="1:75" x14ac:dyDescent="0.25">
      <c r="A321" s="4">
        <f t="shared" si="66"/>
        <v>44656</v>
      </c>
      <c r="B321" s="5">
        <f t="shared" si="67"/>
        <v>0.375</v>
      </c>
      <c r="C321" s="6">
        <f t="shared" si="68"/>
        <v>0.38611111111111113</v>
      </c>
      <c r="D321" s="7">
        <f t="shared" si="69"/>
        <v>2.5810185179580003E-3</v>
      </c>
      <c r="E321" s="6" t="str">
        <f t="shared" si="70"/>
        <v>BIANCA</v>
      </c>
      <c r="F321" s="6" t="str">
        <f t="shared" si="65"/>
        <v>ter</v>
      </c>
      <c r="G321" s="6" t="str">
        <f t="shared" si="71"/>
        <v>51</v>
      </c>
      <c r="H321" s="6" t="str">
        <f>IFERROR(VLOOKUP($G321,DDD!$B:$D,3,0),"-")</f>
        <v>RS</v>
      </c>
      <c r="I321" s="6" t="str">
        <f>IFERROR(VLOOKUP($H321,DDD!$I:$K,3,0),"-")</f>
        <v>Sul</v>
      </c>
      <c r="J321">
        <v>7946799</v>
      </c>
      <c r="K321">
        <v>24072832</v>
      </c>
      <c r="L321" s="14">
        <v>44656.386238425926</v>
      </c>
      <c r="M321" s="14">
        <v>44656.388819444444</v>
      </c>
      <c r="N321" t="s">
        <v>3133</v>
      </c>
      <c r="O321" t="s">
        <v>78</v>
      </c>
      <c r="P321">
        <v>17283</v>
      </c>
      <c r="Q321" t="s">
        <v>65</v>
      </c>
      <c r="R321" t="s">
        <v>136</v>
      </c>
      <c r="S321" t="s">
        <v>273</v>
      </c>
      <c r="T321" t="s">
        <v>136</v>
      </c>
      <c r="U321" t="s">
        <v>273</v>
      </c>
      <c r="X321">
        <v>51991634551</v>
      </c>
      <c r="Y321">
        <v>51991634551</v>
      </c>
      <c r="Z321" s="14">
        <v>44662.408333333333</v>
      </c>
      <c r="AA321" t="s">
        <v>87</v>
      </c>
      <c r="AB321" s="15">
        <v>164916094737664</v>
      </c>
      <c r="AC321" t="s">
        <v>68</v>
      </c>
      <c r="AD321">
        <v>10738</v>
      </c>
      <c r="AE321" t="s">
        <v>69</v>
      </c>
      <c r="AF321" t="s">
        <v>70</v>
      </c>
      <c r="AM321" t="s">
        <v>2118</v>
      </c>
      <c r="AN321">
        <v>2581424052</v>
      </c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 t="s">
        <v>71</v>
      </c>
      <c r="BH321" s="8" t="s">
        <v>71</v>
      </c>
      <c r="BI321" s="8" t="s">
        <v>71</v>
      </c>
      <c r="BJ321" s="8" t="s">
        <v>71</v>
      </c>
      <c r="BK321" s="8" t="s">
        <v>71</v>
      </c>
      <c r="BL321" s="8" t="s">
        <v>71</v>
      </c>
      <c r="BM321" s="8" t="s">
        <v>71</v>
      </c>
      <c r="BN321" s="8" t="s">
        <v>71</v>
      </c>
      <c r="BO321" s="8" t="s">
        <v>71</v>
      </c>
      <c r="BP321" s="8" t="s">
        <v>71</v>
      </c>
      <c r="BQ321" s="8" t="s">
        <v>1179</v>
      </c>
      <c r="BR321" s="8" t="s">
        <v>71</v>
      </c>
      <c r="BS321" s="9">
        <v>14381</v>
      </c>
      <c r="BT321" s="8" t="s">
        <v>72</v>
      </c>
      <c r="BU321" s="8" t="s">
        <v>1180</v>
      </c>
      <c r="BV321" s="8" t="s">
        <v>71</v>
      </c>
      <c r="BW321" s="8"/>
    </row>
    <row r="322" spans="1:75" x14ac:dyDescent="0.25">
      <c r="A322" s="4">
        <f t="shared" si="66"/>
        <v>44656</v>
      </c>
      <c r="B322" s="5">
        <f t="shared" si="67"/>
        <v>0.375</v>
      </c>
      <c r="C322" s="6">
        <f t="shared" si="68"/>
        <v>0.3888888888888889</v>
      </c>
      <c r="D322" s="7">
        <f t="shared" si="69"/>
        <v>2.2569444408873096E-3</v>
      </c>
      <c r="E322" s="6" t="str">
        <f t="shared" si="70"/>
        <v>BIANCA</v>
      </c>
      <c r="F322" s="6" t="str">
        <f t="shared" si="65"/>
        <v>ter</v>
      </c>
      <c r="G322" s="6" t="str">
        <f t="shared" si="71"/>
        <v>11</v>
      </c>
      <c r="H322" s="6" t="str">
        <f>IFERROR(VLOOKUP($G322,DDD!$B:$D,3,0),"-")</f>
        <v>SP</v>
      </c>
      <c r="I322" s="6" t="str">
        <f>IFERROR(VLOOKUP($H322,DDD!$I:$K,3,0),"-")</f>
        <v>Sudeste</v>
      </c>
      <c r="J322">
        <v>7947454</v>
      </c>
      <c r="K322">
        <v>23637844</v>
      </c>
      <c r="L322" s="14">
        <v>44656.389131944445</v>
      </c>
      <c r="M322" s="14">
        <v>44656.391388888886</v>
      </c>
      <c r="N322" t="s">
        <v>3133</v>
      </c>
      <c r="O322" t="s">
        <v>78</v>
      </c>
      <c r="P322">
        <v>17283</v>
      </c>
      <c r="Q322" t="s">
        <v>65</v>
      </c>
      <c r="R322" t="s">
        <v>85</v>
      </c>
      <c r="S322" t="s">
        <v>86</v>
      </c>
      <c r="T322" t="s">
        <v>85</v>
      </c>
      <c r="U322" t="s">
        <v>86</v>
      </c>
      <c r="X322">
        <v>11993622776</v>
      </c>
      <c r="AA322" t="s">
        <v>108</v>
      </c>
      <c r="AB322" s="15">
        <v>164916120540234</v>
      </c>
      <c r="AC322" t="s">
        <v>68</v>
      </c>
      <c r="AD322">
        <v>10738</v>
      </c>
      <c r="AE322" t="s">
        <v>69</v>
      </c>
      <c r="AF322" t="s">
        <v>70</v>
      </c>
      <c r="AM322" t="s">
        <v>2119</v>
      </c>
      <c r="AN322">
        <v>52933757842</v>
      </c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 t="s">
        <v>71</v>
      </c>
      <c r="BH322" s="8" t="s">
        <v>71</v>
      </c>
      <c r="BI322" s="8" t="s">
        <v>71</v>
      </c>
      <c r="BJ322" s="8" t="s">
        <v>71</v>
      </c>
      <c r="BK322" s="8" t="s">
        <v>71</v>
      </c>
      <c r="BL322" s="8" t="s">
        <v>71</v>
      </c>
      <c r="BM322" s="8" t="s">
        <v>71</v>
      </c>
      <c r="BN322" s="8" t="s">
        <v>71</v>
      </c>
      <c r="BO322" s="8" t="s">
        <v>71</v>
      </c>
      <c r="BP322" s="8" t="s">
        <v>71</v>
      </c>
      <c r="BQ322" s="8" t="s">
        <v>204</v>
      </c>
      <c r="BR322" s="8" t="s">
        <v>71</v>
      </c>
      <c r="BS322" s="8">
        <v>12459</v>
      </c>
      <c r="BT322" s="8" t="s">
        <v>72</v>
      </c>
      <c r="BU322" s="8" t="s">
        <v>74</v>
      </c>
      <c r="BV322" s="8" t="s">
        <v>71</v>
      </c>
      <c r="BW322" s="8"/>
    </row>
    <row r="323" spans="1:75" x14ac:dyDescent="0.25">
      <c r="A323" s="4">
        <f t="shared" si="66"/>
        <v>44656</v>
      </c>
      <c r="B323" s="5">
        <f t="shared" si="67"/>
        <v>0.375</v>
      </c>
      <c r="C323" s="6">
        <f t="shared" si="68"/>
        <v>0.39444444444444443</v>
      </c>
      <c r="D323" s="7">
        <f t="shared" si="69"/>
        <v>6.7129630042472854E-4</v>
      </c>
      <c r="E323" s="6" t="str">
        <f t="shared" si="70"/>
        <v>BIANCA</v>
      </c>
      <c r="F323" s="6" t="str">
        <f t="shared" si="65"/>
        <v>ter</v>
      </c>
      <c r="G323" s="6" t="str">
        <f t="shared" si="71"/>
        <v>11</v>
      </c>
      <c r="H323" s="6" t="str">
        <f>IFERROR(VLOOKUP($G323,DDD!$B:$D,3,0),"-")</f>
        <v>SP</v>
      </c>
      <c r="I323" s="6" t="str">
        <f>IFERROR(VLOOKUP($H323,DDD!$I:$K,3,0),"-")</f>
        <v>Sudeste</v>
      </c>
      <c r="J323">
        <v>7948672</v>
      </c>
      <c r="K323">
        <v>24073013</v>
      </c>
      <c r="L323" s="14">
        <v>44656.394687499997</v>
      </c>
      <c r="M323" s="14">
        <v>44656.395358796297</v>
      </c>
      <c r="N323" t="s">
        <v>3133</v>
      </c>
      <c r="O323" t="s">
        <v>78</v>
      </c>
      <c r="P323">
        <v>17283</v>
      </c>
      <c r="Q323" t="s">
        <v>65</v>
      </c>
      <c r="R323" t="s">
        <v>136</v>
      </c>
      <c r="S323" t="s">
        <v>674</v>
      </c>
      <c r="T323" t="s">
        <v>136</v>
      </c>
      <c r="U323" t="s">
        <v>674</v>
      </c>
      <c r="X323">
        <v>11958696710</v>
      </c>
      <c r="Y323">
        <v>11958696710</v>
      </c>
      <c r="Z323" s="14">
        <v>44656.415277777778</v>
      </c>
      <c r="AA323" t="s">
        <v>87</v>
      </c>
      <c r="AB323" s="15">
        <v>164916167746034</v>
      </c>
      <c r="AC323" t="s">
        <v>68</v>
      </c>
      <c r="AD323">
        <v>10738</v>
      </c>
      <c r="AE323" t="s">
        <v>69</v>
      </c>
      <c r="AF323" t="s">
        <v>70</v>
      </c>
      <c r="AM323" t="s">
        <v>2120</v>
      </c>
      <c r="AN323">
        <v>30519953800</v>
      </c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 t="s">
        <v>71</v>
      </c>
      <c r="BH323" s="8" t="s">
        <v>71</v>
      </c>
      <c r="BI323" s="8" t="s">
        <v>71</v>
      </c>
      <c r="BJ323" s="8" t="s">
        <v>71</v>
      </c>
      <c r="BK323" s="8" t="s">
        <v>71</v>
      </c>
      <c r="BL323" s="8" t="s">
        <v>71</v>
      </c>
      <c r="BM323" s="8" t="s">
        <v>71</v>
      </c>
      <c r="BN323" s="8" t="s">
        <v>71</v>
      </c>
      <c r="BO323" s="8" t="s">
        <v>71</v>
      </c>
      <c r="BP323" s="8" t="s">
        <v>71</v>
      </c>
      <c r="BQ323" s="8" t="s">
        <v>1182</v>
      </c>
      <c r="BR323" s="8" t="s">
        <v>71</v>
      </c>
      <c r="BS323" s="8">
        <v>1513</v>
      </c>
      <c r="BT323" s="8" t="s">
        <v>100</v>
      </c>
      <c r="BU323" s="8" t="s">
        <v>278</v>
      </c>
      <c r="BV323" s="8" t="s">
        <v>71</v>
      </c>
      <c r="BW323" s="8"/>
    </row>
    <row r="324" spans="1:75" x14ac:dyDescent="0.25">
      <c r="A324" s="4">
        <f t="shared" si="66"/>
        <v>44656</v>
      </c>
      <c r="B324" s="5">
        <f t="shared" si="67"/>
        <v>0.39583333333333331</v>
      </c>
      <c r="C324" s="6">
        <f t="shared" si="68"/>
        <v>0.39930555555555558</v>
      </c>
      <c r="D324" s="7">
        <f t="shared" si="69"/>
        <v>1.3310185167938471E-3</v>
      </c>
      <c r="E324" s="6" t="str">
        <f t="shared" si="70"/>
        <v>BIANCA</v>
      </c>
      <c r="F324" s="6" t="str">
        <f t="shared" si="65"/>
        <v>ter</v>
      </c>
      <c r="G324" s="6" t="str">
        <f t="shared" si="71"/>
        <v>11</v>
      </c>
      <c r="H324" s="6" t="str">
        <f>IFERROR(VLOOKUP($G324,DDD!$B:$D,3,0),"-")</f>
        <v>SP</v>
      </c>
      <c r="I324" s="6" t="str">
        <f>IFERROR(VLOOKUP($H324,DDD!$I:$K,3,0),"-")</f>
        <v>Sudeste</v>
      </c>
      <c r="J324">
        <v>7949804</v>
      </c>
      <c r="K324">
        <v>24165875</v>
      </c>
      <c r="L324" s="14">
        <v>44656.399930555555</v>
      </c>
      <c r="M324" s="14">
        <v>44656.401261574072</v>
      </c>
      <c r="N324" t="s">
        <v>3133</v>
      </c>
      <c r="O324" t="s">
        <v>78</v>
      </c>
      <c r="P324">
        <v>17283</v>
      </c>
      <c r="Q324" t="s">
        <v>65</v>
      </c>
      <c r="R324" t="s">
        <v>85</v>
      </c>
      <c r="S324" t="s">
        <v>86</v>
      </c>
      <c r="T324" t="s">
        <v>85</v>
      </c>
      <c r="U324" t="s">
        <v>86</v>
      </c>
      <c r="X324">
        <v>11939021351</v>
      </c>
      <c r="AA324" t="s">
        <v>142</v>
      </c>
      <c r="AB324" s="15">
        <v>164916212653844</v>
      </c>
      <c r="AC324" t="s">
        <v>68</v>
      </c>
      <c r="AD324">
        <v>10738</v>
      </c>
      <c r="AE324" t="s">
        <v>69</v>
      </c>
      <c r="AF324" t="s">
        <v>70</v>
      </c>
      <c r="AM324" t="s">
        <v>2121</v>
      </c>
      <c r="AN324">
        <v>48092976830</v>
      </c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 t="s">
        <v>71</v>
      </c>
      <c r="BH324" s="8" t="s">
        <v>71</v>
      </c>
      <c r="BI324" s="8" t="s">
        <v>71</v>
      </c>
      <c r="BJ324" s="8" t="s">
        <v>71</v>
      </c>
      <c r="BK324" s="8" t="s">
        <v>71</v>
      </c>
      <c r="BL324" s="8" t="s">
        <v>71</v>
      </c>
      <c r="BM324" s="8" t="s">
        <v>71</v>
      </c>
      <c r="BN324" s="8" t="s">
        <v>71</v>
      </c>
      <c r="BO324" s="8" t="s">
        <v>71</v>
      </c>
      <c r="BP324" s="8" t="s">
        <v>71</v>
      </c>
      <c r="BQ324" s="8" t="s">
        <v>1183</v>
      </c>
      <c r="BR324" s="8" t="s">
        <v>71</v>
      </c>
      <c r="BS324" s="9">
        <v>14015</v>
      </c>
      <c r="BT324" s="8" t="s">
        <v>72</v>
      </c>
      <c r="BU324" s="8" t="s">
        <v>1184</v>
      </c>
      <c r="BV324" s="8" t="s">
        <v>71</v>
      </c>
      <c r="BW324" s="8" t="s">
        <v>835</v>
      </c>
    </row>
    <row r="325" spans="1:75" x14ac:dyDescent="0.25">
      <c r="A325" s="4">
        <f t="shared" si="66"/>
        <v>44656</v>
      </c>
      <c r="B325" s="5">
        <f t="shared" si="67"/>
        <v>0.39583333333333331</v>
      </c>
      <c r="C325" s="6">
        <f t="shared" si="68"/>
        <v>0.40208333333333335</v>
      </c>
      <c r="D325" s="7">
        <f t="shared" si="69"/>
        <v>2.9861111106583849E-3</v>
      </c>
      <c r="E325" s="6" t="str">
        <f t="shared" si="70"/>
        <v>BIANCA</v>
      </c>
      <c r="F325" s="6" t="str">
        <f t="shared" si="65"/>
        <v>ter</v>
      </c>
      <c r="G325" s="6" t="str">
        <f t="shared" si="71"/>
        <v>17</v>
      </c>
      <c r="H325" s="6" t="str">
        <f>IFERROR(VLOOKUP($G325,DDD!$B:$D,3,0),"-")</f>
        <v>SP</v>
      </c>
      <c r="I325" s="6" t="str">
        <f>IFERROR(VLOOKUP($H325,DDD!$I:$K,3,0),"-")</f>
        <v>Sudeste</v>
      </c>
      <c r="J325">
        <v>7950324</v>
      </c>
      <c r="K325">
        <v>24227964</v>
      </c>
      <c r="L325" s="14">
        <v>44656.402372685188</v>
      </c>
      <c r="M325" s="14">
        <v>44656.405358796299</v>
      </c>
      <c r="N325" t="s">
        <v>3133</v>
      </c>
      <c r="O325" t="s">
        <v>78</v>
      </c>
      <c r="P325">
        <v>17283</v>
      </c>
      <c r="Q325" t="s">
        <v>65</v>
      </c>
      <c r="R325" t="s">
        <v>85</v>
      </c>
      <c r="S325" t="s">
        <v>86</v>
      </c>
      <c r="T325" t="s">
        <v>85</v>
      </c>
      <c r="U325" t="s">
        <v>86</v>
      </c>
      <c r="X325">
        <v>17991950092</v>
      </c>
      <c r="AA325" t="s">
        <v>194</v>
      </c>
      <c r="AB325" s="15">
        <v>164916233557234</v>
      </c>
      <c r="AC325" t="s">
        <v>68</v>
      </c>
      <c r="AD325">
        <v>10738</v>
      </c>
      <c r="AE325" t="s">
        <v>69</v>
      </c>
      <c r="AF325" t="s">
        <v>70</v>
      </c>
      <c r="AM325" t="s">
        <v>2122</v>
      </c>
      <c r="AN325">
        <v>10280730896</v>
      </c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 t="s">
        <v>71</v>
      </c>
      <c r="BH325" s="8" t="s">
        <v>71</v>
      </c>
      <c r="BI325" s="8" t="s">
        <v>71</v>
      </c>
      <c r="BJ325" s="8" t="s">
        <v>71</v>
      </c>
      <c r="BK325" s="8" t="s">
        <v>71</v>
      </c>
      <c r="BL325" s="8" t="s">
        <v>71</v>
      </c>
      <c r="BM325" s="8" t="s">
        <v>71</v>
      </c>
      <c r="BN325" s="8" t="s">
        <v>71</v>
      </c>
      <c r="BO325" s="8" t="s">
        <v>71</v>
      </c>
      <c r="BP325" s="8" t="s">
        <v>71</v>
      </c>
      <c r="BQ325" s="8" t="s">
        <v>1140</v>
      </c>
      <c r="BR325" s="8" t="s">
        <v>71</v>
      </c>
      <c r="BS325" s="9">
        <v>12541</v>
      </c>
      <c r="BT325" s="8" t="s">
        <v>72</v>
      </c>
      <c r="BU325" s="8" t="s">
        <v>1141</v>
      </c>
      <c r="BV325" s="8" t="s">
        <v>71</v>
      </c>
      <c r="BW325" s="8" t="s">
        <v>836</v>
      </c>
    </row>
    <row r="326" spans="1:75" x14ac:dyDescent="0.25">
      <c r="A326" s="4">
        <f t="shared" si="66"/>
        <v>44656</v>
      </c>
      <c r="B326" s="5">
        <f t="shared" si="67"/>
        <v>0.39583333333333331</v>
      </c>
      <c r="C326" s="6">
        <f t="shared" si="68"/>
        <v>0.4069444444444445</v>
      </c>
      <c r="D326" s="7">
        <f t="shared" si="69"/>
        <v>1.4004629629198462E-3</v>
      </c>
      <c r="E326" s="6" t="str">
        <f t="shared" si="70"/>
        <v>BIANCA</v>
      </c>
      <c r="F326" s="6" t="str">
        <f t="shared" si="65"/>
        <v>ter</v>
      </c>
      <c r="G326" s="6" t="str">
        <f t="shared" si="71"/>
        <v>51</v>
      </c>
      <c r="H326" s="6" t="str">
        <f>IFERROR(VLOOKUP($G326,DDD!$B:$D,3,0),"-")</f>
        <v>RS</v>
      </c>
      <c r="I326" s="6" t="str">
        <f>IFERROR(VLOOKUP($H326,DDD!$I:$K,3,0),"-")</f>
        <v>Sul</v>
      </c>
      <c r="J326">
        <v>7951449</v>
      </c>
      <c r="K326">
        <v>24165583</v>
      </c>
      <c r="L326" s="14">
        <v>44656.407326388886</v>
      </c>
      <c r="M326" s="14">
        <v>44656.408726851849</v>
      </c>
      <c r="N326" t="s">
        <v>3133</v>
      </c>
      <c r="O326" t="s">
        <v>78</v>
      </c>
      <c r="P326">
        <v>17283</v>
      </c>
      <c r="Q326" t="s">
        <v>65</v>
      </c>
      <c r="R326" t="s">
        <v>85</v>
      </c>
      <c r="S326" t="s">
        <v>86</v>
      </c>
      <c r="T326" t="s">
        <v>85</v>
      </c>
      <c r="U326" t="s">
        <v>86</v>
      </c>
      <c r="X326">
        <v>51981536058</v>
      </c>
      <c r="AA326" t="s">
        <v>142</v>
      </c>
      <c r="AB326" s="15">
        <v>164916276769254</v>
      </c>
      <c r="AC326" t="s">
        <v>68</v>
      </c>
      <c r="AD326">
        <v>10738</v>
      </c>
      <c r="AE326" t="s">
        <v>69</v>
      </c>
      <c r="AF326" t="s">
        <v>70</v>
      </c>
      <c r="AM326" t="s">
        <v>2123</v>
      </c>
      <c r="AN326">
        <v>3349674062</v>
      </c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 t="s">
        <v>71</v>
      </c>
      <c r="BH326" s="8" t="s">
        <v>71</v>
      </c>
      <c r="BI326" s="8" t="s">
        <v>71</v>
      </c>
      <c r="BJ326" s="8" t="s">
        <v>71</v>
      </c>
      <c r="BK326" s="8" t="s">
        <v>71</v>
      </c>
      <c r="BL326" s="8" t="s">
        <v>71</v>
      </c>
      <c r="BM326" s="8" t="s">
        <v>71</v>
      </c>
      <c r="BN326" s="8" t="s">
        <v>71</v>
      </c>
      <c r="BO326" s="8" t="s">
        <v>71</v>
      </c>
      <c r="BP326" s="8" t="s">
        <v>71</v>
      </c>
      <c r="BQ326" s="8" t="s">
        <v>1188</v>
      </c>
      <c r="BR326" s="8" t="s">
        <v>71</v>
      </c>
      <c r="BS326" s="8">
        <v>3216</v>
      </c>
      <c r="BT326" s="8" t="s">
        <v>79</v>
      </c>
      <c r="BU326" s="8" t="s">
        <v>220</v>
      </c>
      <c r="BV326" s="8" t="s">
        <v>71</v>
      </c>
      <c r="BW326" s="8"/>
    </row>
    <row r="327" spans="1:75" x14ac:dyDescent="0.25">
      <c r="A327" s="4">
        <f t="shared" si="66"/>
        <v>44656</v>
      </c>
      <c r="B327" s="5">
        <f t="shared" si="67"/>
        <v>0.39583333333333331</v>
      </c>
      <c r="C327" s="6">
        <f t="shared" si="68"/>
        <v>0.41180555555555554</v>
      </c>
      <c r="D327" s="7">
        <f t="shared" si="69"/>
        <v>5.4398147767642513E-4</v>
      </c>
      <c r="E327" s="6" t="str">
        <f t="shared" si="70"/>
        <v>BIANCA</v>
      </c>
      <c r="F327" s="6" t="str">
        <f t="shared" si="65"/>
        <v>ter</v>
      </c>
      <c r="G327" s="6" t="str">
        <f t="shared" si="71"/>
        <v>51</v>
      </c>
      <c r="H327" s="6" t="str">
        <f>IFERROR(VLOOKUP($G327,DDD!$B:$D,3,0),"-")</f>
        <v>RS</v>
      </c>
      <c r="I327" s="6" t="str">
        <f>IFERROR(VLOOKUP($H327,DDD!$I:$K,3,0),"-")</f>
        <v>Sul</v>
      </c>
      <c r="J327">
        <v>7952517</v>
      </c>
      <c r="K327">
        <v>24161136</v>
      </c>
      <c r="L327" s="14">
        <v>44656.412233796298</v>
      </c>
      <c r="M327" s="14">
        <v>44656.412777777776</v>
      </c>
      <c r="N327" t="s">
        <v>3133</v>
      </c>
      <c r="O327" t="s">
        <v>78</v>
      </c>
      <c r="P327">
        <v>17283</v>
      </c>
      <c r="Q327" t="s">
        <v>65</v>
      </c>
      <c r="R327" t="s">
        <v>136</v>
      </c>
      <c r="S327" t="s">
        <v>674</v>
      </c>
      <c r="T327" t="s">
        <v>136</v>
      </c>
      <c r="U327" t="s">
        <v>674</v>
      </c>
      <c r="X327">
        <v>51994789719</v>
      </c>
      <c r="Y327">
        <v>51994789719</v>
      </c>
      <c r="Z327" s="14">
        <v>44656.432638888888</v>
      </c>
      <c r="AA327" t="s">
        <v>235</v>
      </c>
      <c r="AB327" s="15">
        <v>164916319583074</v>
      </c>
      <c r="AC327" t="s">
        <v>68</v>
      </c>
      <c r="AD327">
        <v>10738</v>
      </c>
      <c r="AE327" t="s">
        <v>69</v>
      </c>
      <c r="AF327" t="s">
        <v>70</v>
      </c>
      <c r="AM327" t="s">
        <v>2124</v>
      </c>
      <c r="AN327">
        <v>3083281080</v>
      </c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 t="s">
        <v>71</v>
      </c>
      <c r="BH327" s="8" t="s">
        <v>71</v>
      </c>
      <c r="BI327" s="8" t="s">
        <v>71</v>
      </c>
      <c r="BJ327" s="8" t="s">
        <v>71</v>
      </c>
      <c r="BK327" s="8" t="s">
        <v>71</v>
      </c>
      <c r="BL327" s="8" t="s">
        <v>71</v>
      </c>
      <c r="BM327" s="8" t="s">
        <v>71</v>
      </c>
      <c r="BN327" s="8" t="s">
        <v>71</v>
      </c>
      <c r="BO327" s="8" t="s">
        <v>71</v>
      </c>
      <c r="BP327" s="8" t="s">
        <v>71</v>
      </c>
      <c r="BQ327" s="8" t="s">
        <v>1191</v>
      </c>
      <c r="BR327" s="8" t="s">
        <v>71</v>
      </c>
      <c r="BS327" s="8">
        <v>1386</v>
      </c>
      <c r="BT327" s="8" t="s">
        <v>100</v>
      </c>
      <c r="BU327" s="8" t="s">
        <v>1192</v>
      </c>
      <c r="BV327" s="8" t="s">
        <v>71</v>
      </c>
      <c r="BW327" s="8"/>
    </row>
    <row r="328" spans="1:75" x14ac:dyDescent="0.25">
      <c r="A328" s="4">
        <f t="shared" si="66"/>
        <v>44656</v>
      </c>
      <c r="B328" s="5">
        <f t="shared" si="67"/>
        <v>0.39583333333333331</v>
      </c>
      <c r="C328" s="6">
        <f t="shared" si="68"/>
        <v>0.41250000000000003</v>
      </c>
      <c r="D328" s="7">
        <f t="shared" si="69"/>
        <v>1.3310185240698047E-3</v>
      </c>
      <c r="E328" s="6" t="str">
        <f t="shared" si="70"/>
        <v>BIANCA</v>
      </c>
      <c r="F328" s="6" t="str">
        <f t="shared" si="65"/>
        <v>ter</v>
      </c>
      <c r="G328" s="6" t="str">
        <f t="shared" si="71"/>
        <v>11</v>
      </c>
      <c r="H328" s="6" t="str">
        <f>IFERROR(VLOOKUP($G328,DDD!$B:$D,3,0),"-")</f>
        <v>SP</v>
      </c>
      <c r="I328" s="6" t="str">
        <f>IFERROR(VLOOKUP($H328,DDD!$I:$K,3,0),"-")</f>
        <v>Sudeste</v>
      </c>
      <c r="J328">
        <v>7952646</v>
      </c>
      <c r="K328">
        <v>24165826</v>
      </c>
      <c r="L328" s="14">
        <v>44656.412870370368</v>
      </c>
      <c r="M328" s="14">
        <v>44656.414201388892</v>
      </c>
      <c r="N328" t="s">
        <v>3133</v>
      </c>
      <c r="O328" t="s">
        <v>78</v>
      </c>
      <c r="P328">
        <v>17283</v>
      </c>
      <c r="Q328" t="s">
        <v>65</v>
      </c>
      <c r="R328" t="s">
        <v>85</v>
      </c>
      <c r="S328" t="s">
        <v>86</v>
      </c>
      <c r="T328" t="s">
        <v>85</v>
      </c>
      <c r="U328" t="s">
        <v>86</v>
      </c>
      <c r="X328">
        <v>11963536021</v>
      </c>
      <c r="AA328" t="s">
        <v>142</v>
      </c>
      <c r="AB328" s="15">
        <v>164916324885514</v>
      </c>
      <c r="AC328" t="s">
        <v>68</v>
      </c>
      <c r="AD328">
        <v>10738</v>
      </c>
      <c r="AE328" t="s">
        <v>69</v>
      </c>
      <c r="AF328" t="s">
        <v>70</v>
      </c>
      <c r="AM328" t="s">
        <v>2125</v>
      </c>
      <c r="AN328">
        <v>43400241806</v>
      </c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 t="s">
        <v>71</v>
      </c>
      <c r="BH328" s="8" t="s">
        <v>71</v>
      </c>
      <c r="BI328" s="8" t="s">
        <v>71</v>
      </c>
      <c r="BJ328" s="8" t="s">
        <v>71</v>
      </c>
      <c r="BK328" s="8" t="s">
        <v>71</v>
      </c>
      <c r="BL328" s="8" t="s">
        <v>71</v>
      </c>
      <c r="BM328" s="8" t="s">
        <v>71</v>
      </c>
      <c r="BN328" s="8" t="s">
        <v>71</v>
      </c>
      <c r="BO328" s="8" t="s">
        <v>71</v>
      </c>
      <c r="BP328" s="8" t="s">
        <v>71</v>
      </c>
      <c r="BQ328" s="8" t="s">
        <v>1194</v>
      </c>
      <c r="BR328" s="8" t="s">
        <v>71</v>
      </c>
      <c r="BS328" s="9">
        <v>2401</v>
      </c>
      <c r="BT328" s="8" t="s">
        <v>182</v>
      </c>
      <c r="BU328" s="8" t="s">
        <v>1195</v>
      </c>
      <c r="BV328" s="8" t="s">
        <v>71</v>
      </c>
      <c r="BW328" s="8" t="s">
        <v>1196</v>
      </c>
    </row>
    <row r="329" spans="1:75" x14ac:dyDescent="0.25">
      <c r="A329" s="4">
        <f t="shared" si="66"/>
        <v>44656</v>
      </c>
      <c r="B329" s="5">
        <f t="shared" si="67"/>
        <v>0.39583333333333331</v>
      </c>
      <c r="C329" s="6">
        <f t="shared" si="68"/>
        <v>0.4145833333333333</v>
      </c>
      <c r="D329" s="7">
        <f t="shared" si="69"/>
        <v>5.7870370801538229E-4</v>
      </c>
      <c r="E329" s="6" t="str">
        <f t="shared" si="70"/>
        <v>BIANCA</v>
      </c>
      <c r="F329" s="6" t="str">
        <f t="shared" si="65"/>
        <v>ter</v>
      </c>
      <c r="G329" s="6" t="str">
        <f t="shared" si="71"/>
        <v>49</v>
      </c>
      <c r="H329" s="6" t="str">
        <f>IFERROR(VLOOKUP($G329,DDD!$B:$D,3,0),"-")</f>
        <v>SC</v>
      </c>
      <c r="I329" s="6" t="str">
        <f>IFERROR(VLOOKUP($H329,DDD!$I:$K,3,0),"-")</f>
        <v>Sul</v>
      </c>
      <c r="J329">
        <v>7953119</v>
      </c>
      <c r="K329">
        <v>24227850</v>
      </c>
      <c r="L329" s="14">
        <v>44656.415208333332</v>
      </c>
      <c r="M329" s="14">
        <v>44656.41578703704</v>
      </c>
      <c r="N329" t="s">
        <v>3133</v>
      </c>
      <c r="O329" t="s">
        <v>78</v>
      </c>
      <c r="P329">
        <v>17283</v>
      </c>
      <c r="Q329" t="s">
        <v>65</v>
      </c>
      <c r="R329" t="s">
        <v>136</v>
      </c>
      <c r="S329" t="s">
        <v>137</v>
      </c>
      <c r="T329" t="s">
        <v>136</v>
      </c>
      <c r="U329" t="s">
        <v>137</v>
      </c>
      <c r="X329">
        <v>49999235438</v>
      </c>
      <c r="Y329">
        <v>49999235438</v>
      </c>
      <c r="Z329" s="14">
        <v>44656.435416666667</v>
      </c>
      <c r="AA329" t="s">
        <v>194</v>
      </c>
      <c r="AB329" s="15">
        <v>164916345591304</v>
      </c>
      <c r="AC329" t="s">
        <v>68</v>
      </c>
      <c r="AD329">
        <v>10738</v>
      </c>
      <c r="AE329" t="s">
        <v>69</v>
      </c>
      <c r="AF329" t="s">
        <v>70</v>
      </c>
      <c r="AM329" t="s">
        <v>2126</v>
      </c>
      <c r="AN329">
        <v>2546800973</v>
      </c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 t="s">
        <v>71</v>
      </c>
      <c r="BH329" s="8" t="s">
        <v>71</v>
      </c>
      <c r="BI329" s="8" t="s">
        <v>71</v>
      </c>
      <c r="BJ329" s="8" t="s">
        <v>71</v>
      </c>
      <c r="BK329" s="8" t="s">
        <v>71</v>
      </c>
      <c r="BL329" s="8" t="s">
        <v>71</v>
      </c>
      <c r="BM329" s="8" t="s">
        <v>71</v>
      </c>
      <c r="BN329" s="8" t="s">
        <v>71</v>
      </c>
      <c r="BO329" s="8" t="s">
        <v>71</v>
      </c>
      <c r="BP329" s="8" t="s">
        <v>71</v>
      </c>
      <c r="BQ329" s="8" t="s">
        <v>1198</v>
      </c>
      <c r="BR329" s="8" t="s">
        <v>71</v>
      </c>
      <c r="BS329" s="8">
        <v>1241</v>
      </c>
      <c r="BT329" s="8" t="s">
        <v>100</v>
      </c>
      <c r="BU329" s="8" t="s">
        <v>1199</v>
      </c>
      <c r="BV329" s="8" t="s">
        <v>71</v>
      </c>
      <c r="BW329" s="8"/>
    </row>
    <row r="330" spans="1:75" x14ac:dyDescent="0.25">
      <c r="A330" s="4">
        <f t="shared" si="66"/>
        <v>44656</v>
      </c>
      <c r="B330" s="5">
        <f t="shared" si="67"/>
        <v>0.39583333333333331</v>
      </c>
      <c r="C330" s="6">
        <f t="shared" si="68"/>
        <v>0.41597222222222219</v>
      </c>
      <c r="D330" s="7">
        <f t="shared" si="69"/>
        <v>1.5393518551718444E-3</v>
      </c>
      <c r="E330" s="6" t="str">
        <f t="shared" si="70"/>
        <v>BIANCA</v>
      </c>
      <c r="F330" s="6" t="str">
        <f t="shared" si="65"/>
        <v>ter</v>
      </c>
      <c r="G330" s="6" t="str">
        <f t="shared" si="71"/>
        <v>17</v>
      </c>
      <c r="H330" s="6" t="str">
        <f>IFERROR(VLOOKUP($G330,DDD!$B:$D,3,0),"-")</f>
        <v>SP</v>
      </c>
      <c r="I330" s="6" t="str">
        <f>IFERROR(VLOOKUP($H330,DDD!$I:$K,3,0),"-")</f>
        <v>Sudeste</v>
      </c>
      <c r="J330">
        <v>7953402</v>
      </c>
      <c r="K330">
        <v>21708374</v>
      </c>
      <c r="L330" s="14">
        <v>44656.416608796295</v>
      </c>
      <c r="M330" s="14">
        <v>44656.41814814815</v>
      </c>
      <c r="N330" t="s">
        <v>3133</v>
      </c>
      <c r="O330" t="s">
        <v>78</v>
      </c>
      <c r="P330">
        <v>17283</v>
      </c>
      <c r="Q330" t="s">
        <v>65</v>
      </c>
      <c r="R330" t="s">
        <v>85</v>
      </c>
      <c r="S330" t="s">
        <v>86</v>
      </c>
      <c r="T330" t="s">
        <v>85</v>
      </c>
      <c r="U330" t="s">
        <v>86</v>
      </c>
      <c r="X330">
        <v>17991952171</v>
      </c>
      <c r="AA330" t="s">
        <v>219</v>
      </c>
      <c r="AB330" s="15">
        <v>164916357495644</v>
      </c>
      <c r="AC330" t="s">
        <v>68</v>
      </c>
      <c r="AD330">
        <v>10738</v>
      </c>
      <c r="AE330" t="s">
        <v>69</v>
      </c>
      <c r="AF330" t="s">
        <v>70</v>
      </c>
      <c r="AM330" t="s">
        <v>2127</v>
      </c>
      <c r="AN330">
        <v>30614940818</v>
      </c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 t="s">
        <v>71</v>
      </c>
      <c r="BH330" s="8" t="s">
        <v>71</v>
      </c>
      <c r="BI330" s="8" t="s">
        <v>71</v>
      </c>
      <c r="BJ330" s="8" t="s">
        <v>71</v>
      </c>
      <c r="BK330" s="8" t="s">
        <v>71</v>
      </c>
      <c r="BL330" s="8" t="s">
        <v>71</v>
      </c>
      <c r="BM330" s="8" t="s">
        <v>71</v>
      </c>
      <c r="BN330" s="8" t="s">
        <v>71</v>
      </c>
      <c r="BO330" s="8" t="s">
        <v>71</v>
      </c>
      <c r="BP330" s="8" t="s">
        <v>71</v>
      </c>
      <c r="BQ330" s="8" t="s">
        <v>1201</v>
      </c>
      <c r="BR330" s="8" t="s">
        <v>71</v>
      </c>
      <c r="BS330" s="9">
        <v>2426</v>
      </c>
      <c r="BT330" s="8" t="s">
        <v>82</v>
      </c>
      <c r="BU330" s="8" t="s">
        <v>1202</v>
      </c>
      <c r="BV330" s="8" t="s">
        <v>71</v>
      </c>
      <c r="BW330" s="8"/>
    </row>
    <row r="331" spans="1:75" x14ac:dyDescent="0.25">
      <c r="A331" s="4">
        <f t="shared" si="66"/>
        <v>44656</v>
      </c>
      <c r="B331" s="5">
        <f t="shared" si="67"/>
        <v>0.41666666666666669</v>
      </c>
      <c r="C331" s="6">
        <f t="shared" si="68"/>
        <v>0.41944444444444445</v>
      </c>
      <c r="D331" s="7">
        <f t="shared" si="69"/>
        <v>2.7199074029340409E-3</v>
      </c>
      <c r="E331" s="6" t="str">
        <f t="shared" si="70"/>
        <v>BIANCA</v>
      </c>
      <c r="F331" s="6" t="str">
        <f t="shared" si="65"/>
        <v>ter</v>
      </c>
      <c r="G331" s="6" t="str">
        <f t="shared" si="71"/>
        <v>17</v>
      </c>
      <c r="H331" s="6" t="str">
        <f>IFERROR(VLOOKUP($G331,DDD!$B:$D,3,0),"-")</f>
        <v>SP</v>
      </c>
      <c r="I331" s="6" t="str">
        <f>IFERROR(VLOOKUP($H331,DDD!$I:$K,3,0),"-")</f>
        <v>Sudeste</v>
      </c>
      <c r="J331">
        <v>7954040</v>
      </c>
      <c r="K331">
        <v>25426270</v>
      </c>
      <c r="L331" s="14">
        <v>44656.419803240744</v>
      </c>
      <c r="M331" s="14">
        <v>44656.422523148147</v>
      </c>
      <c r="N331" t="s">
        <v>3133</v>
      </c>
      <c r="O331" t="s">
        <v>78</v>
      </c>
      <c r="P331">
        <v>17283</v>
      </c>
      <c r="Q331" t="s">
        <v>65</v>
      </c>
      <c r="R331" t="s">
        <v>136</v>
      </c>
      <c r="S331" t="s">
        <v>137</v>
      </c>
      <c r="T331" t="s">
        <v>136</v>
      </c>
      <c r="U331" t="s">
        <v>137</v>
      </c>
      <c r="X331">
        <v>17992228403</v>
      </c>
      <c r="Y331">
        <v>17992228403</v>
      </c>
      <c r="Z331" s="14">
        <v>44656.442361111112</v>
      </c>
      <c r="AA331" t="s">
        <v>118</v>
      </c>
      <c r="AB331" s="15">
        <v>1649163844102910</v>
      </c>
      <c r="AC331" t="s">
        <v>68</v>
      </c>
      <c r="AD331">
        <v>10738</v>
      </c>
      <c r="AE331" t="s">
        <v>69</v>
      </c>
      <c r="AF331" t="s">
        <v>70</v>
      </c>
      <c r="AM331" t="s">
        <v>2128</v>
      </c>
      <c r="AN331">
        <v>30876066856</v>
      </c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 t="s">
        <v>71</v>
      </c>
      <c r="BH331" s="8" t="s">
        <v>71</v>
      </c>
      <c r="BI331" s="8" t="s">
        <v>71</v>
      </c>
      <c r="BJ331" s="8" t="s">
        <v>71</v>
      </c>
      <c r="BK331" s="8" t="s">
        <v>71</v>
      </c>
      <c r="BL331" s="8" t="s">
        <v>71</v>
      </c>
      <c r="BM331" s="8" t="s">
        <v>71</v>
      </c>
      <c r="BN331" s="8" t="s">
        <v>71</v>
      </c>
      <c r="BO331" s="8" t="s">
        <v>71</v>
      </c>
      <c r="BP331" s="8" t="s">
        <v>71</v>
      </c>
      <c r="BQ331" s="8" t="s">
        <v>1127</v>
      </c>
      <c r="BR331" s="8" t="s">
        <v>71</v>
      </c>
      <c r="BS331" s="9">
        <v>1513</v>
      </c>
      <c r="BT331" s="8" t="s">
        <v>100</v>
      </c>
      <c r="BU331" s="8" t="s">
        <v>278</v>
      </c>
      <c r="BV331" s="8" t="s">
        <v>71</v>
      </c>
      <c r="BW331" s="8"/>
    </row>
    <row r="332" spans="1:75" x14ac:dyDescent="0.25">
      <c r="A332" s="4">
        <f t="shared" si="66"/>
        <v>44656</v>
      </c>
      <c r="B332" s="5">
        <f t="shared" si="67"/>
        <v>0.41666666666666669</v>
      </c>
      <c r="C332" s="6">
        <f t="shared" si="68"/>
        <v>0.42291666666666666</v>
      </c>
      <c r="D332" s="7">
        <f t="shared" si="69"/>
        <v>1.2384259243845008E-3</v>
      </c>
      <c r="E332" s="6" t="str">
        <f t="shared" si="70"/>
        <v>BIANCA</v>
      </c>
      <c r="F332" s="6" t="str">
        <f t="shared" si="65"/>
        <v>ter</v>
      </c>
      <c r="G332" s="6" t="str">
        <f t="shared" si="71"/>
        <v>55</v>
      </c>
      <c r="H332" s="6" t="str">
        <f>IFERROR(VLOOKUP($G332,DDD!$B:$D,3,0),"-")</f>
        <v>RS</v>
      </c>
      <c r="I332" s="6" t="str">
        <f>IFERROR(VLOOKUP($H332,DDD!$I:$K,3,0),"-")</f>
        <v>Sul</v>
      </c>
      <c r="J332">
        <v>7954691</v>
      </c>
      <c r="K332">
        <v>24165825</v>
      </c>
      <c r="L332" s="14">
        <v>44656.42291666667</v>
      </c>
      <c r="M332" s="14">
        <v>44656.424155092594</v>
      </c>
      <c r="N332" t="s">
        <v>3133</v>
      </c>
      <c r="O332" t="s">
        <v>78</v>
      </c>
      <c r="P332">
        <v>17283</v>
      </c>
      <c r="Q332" t="s">
        <v>65</v>
      </c>
      <c r="R332" t="s">
        <v>85</v>
      </c>
      <c r="S332" t="s">
        <v>86</v>
      </c>
      <c r="T332" t="s">
        <v>85</v>
      </c>
      <c r="U332" t="s">
        <v>86</v>
      </c>
      <c r="X332">
        <v>55981672021</v>
      </c>
      <c r="AA332" t="s">
        <v>142</v>
      </c>
      <c r="AB332" s="15">
        <v>1649164124109350</v>
      </c>
      <c r="AC332" t="s">
        <v>68</v>
      </c>
      <c r="AD332">
        <v>10738</v>
      </c>
      <c r="AE332" t="s">
        <v>69</v>
      </c>
      <c r="AF332" t="s">
        <v>70</v>
      </c>
      <c r="AM332" t="s">
        <v>2129</v>
      </c>
      <c r="AN332">
        <v>4755424011</v>
      </c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 t="s">
        <v>71</v>
      </c>
      <c r="BH332" s="8" t="s">
        <v>71</v>
      </c>
      <c r="BI332" s="8" t="s">
        <v>71</v>
      </c>
      <c r="BJ332" s="8" t="s">
        <v>71</v>
      </c>
      <c r="BK332" s="8" t="s">
        <v>71</v>
      </c>
      <c r="BL332" s="8" t="s">
        <v>71</v>
      </c>
      <c r="BM332" s="8" t="s">
        <v>71</v>
      </c>
      <c r="BN332" s="8" t="s">
        <v>71</v>
      </c>
      <c r="BO332" s="8" t="s">
        <v>71</v>
      </c>
      <c r="BP332" s="8" t="s">
        <v>71</v>
      </c>
      <c r="BQ332" s="8" t="s">
        <v>1204</v>
      </c>
      <c r="BR332" s="8" t="s">
        <v>71</v>
      </c>
      <c r="BS332" s="9">
        <v>1513</v>
      </c>
      <c r="BT332" s="8" t="s">
        <v>100</v>
      </c>
      <c r="BU332" s="8" t="s">
        <v>278</v>
      </c>
      <c r="BV332" s="8" t="s">
        <v>71</v>
      </c>
      <c r="BW332" s="8"/>
    </row>
    <row r="333" spans="1:75" x14ac:dyDescent="0.25">
      <c r="A333" s="4">
        <f t="shared" si="66"/>
        <v>44656</v>
      </c>
      <c r="B333" s="5">
        <f t="shared" si="67"/>
        <v>0.41666666666666669</v>
      </c>
      <c r="C333" s="6">
        <f t="shared" si="68"/>
        <v>0.42430555555555555</v>
      </c>
      <c r="D333" s="7">
        <f t="shared" si="69"/>
        <v>1.8518518554628827E-3</v>
      </c>
      <c r="E333" s="6" t="str">
        <f t="shared" si="70"/>
        <v>BIANCA</v>
      </c>
      <c r="F333" s="6" t="str">
        <f t="shared" si="65"/>
        <v>ter</v>
      </c>
      <c r="G333" s="6" t="str">
        <f t="shared" si="71"/>
        <v>19</v>
      </c>
      <c r="H333" s="6" t="str">
        <f>IFERROR(VLOOKUP($G333,DDD!$B:$D,3,0),"-")</f>
        <v>SP</v>
      </c>
      <c r="I333" s="6" t="str">
        <f>IFERROR(VLOOKUP($H333,DDD!$I:$K,3,0),"-")</f>
        <v>Sudeste</v>
      </c>
      <c r="J333">
        <v>7955052</v>
      </c>
      <c r="K333">
        <v>25426329</v>
      </c>
      <c r="L333" s="14">
        <v>44656.424699074072</v>
      </c>
      <c r="M333" s="14">
        <v>44656.426550925928</v>
      </c>
      <c r="N333" t="s">
        <v>3133</v>
      </c>
      <c r="O333" t="s">
        <v>78</v>
      </c>
      <c r="P333">
        <v>17283</v>
      </c>
      <c r="Q333" t="s">
        <v>65</v>
      </c>
      <c r="R333" t="s">
        <v>85</v>
      </c>
      <c r="S333" t="s">
        <v>86</v>
      </c>
      <c r="T333" t="s">
        <v>85</v>
      </c>
      <c r="U333" t="s">
        <v>86</v>
      </c>
      <c r="X333">
        <v>19996428026</v>
      </c>
      <c r="AA333" t="s">
        <v>128</v>
      </c>
      <c r="AB333" s="15">
        <v>1649164276114050</v>
      </c>
      <c r="AC333" t="s">
        <v>68</v>
      </c>
      <c r="AD333">
        <v>10738</v>
      </c>
      <c r="AE333" t="s">
        <v>69</v>
      </c>
      <c r="AF333" t="s">
        <v>70</v>
      </c>
      <c r="AM333" t="s">
        <v>2130</v>
      </c>
      <c r="AN333">
        <v>33908949858</v>
      </c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 t="s">
        <v>71</v>
      </c>
      <c r="BH333" s="8" t="s">
        <v>71</v>
      </c>
      <c r="BI333" s="8" t="s">
        <v>71</v>
      </c>
      <c r="BJ333" s="8" t="s">
        <v>71</v>
      </c>
      <c r="BK333" s="8" t="s">
        <v>71</v>
      </c>
      <c r="BL333" s="8" t="s">
        <v>71</v>
      </c>
      <c r="BM333" s="8" t="s">
        <v>71</v>
      </c>
      <c r="BN333" s="8" t="s">
        <v>71</v>
      </c>
      <c r="BO333" s="8" t="s">
        <v>71</v>
      </c>
      <c r="BP333" s="8" t="s">
        <v>71</v>
      </c>
      <c r="BQ333" s="8" t="s">
        <v>1206</v>
      </c>
      <c r="BR333" s="8" t="s">
        <v>71</v>
      </c>
      <c r="BS333" s="8">
        <v>2004</v>
      </c>
      <c r="BT333" s="8" t="s">
        <v>100</v>
      </c>
      <c r="BU333" s="8" t="s">
        <v>489</v>
      </c>
      <c r="BV333" s="8" t="s">
        <v>71</v>
      </c>
      <c r="BW333" s="8"/>
    </row>
    <row r="334" spans="1:75" x14ac:dyDescent="0.25">
      <c r="A334" s="4">
        <f t="shared" si="66"/>
        <v>44656</v>
      </c>
      <c r="B334" s="5">
        <f t="shared" si="67"/>
        <v>0.41666666666666669</v>
      </c>
      <c r="C334" s="6">
        <f t="shared" si="68"/>
        <v>0.42638888888888887</v>
      </c>
      <c r="D334" s="7">
        <f t="shared" si="69"/>
        <v>2.4537037097616121E-3</v>
      </c>
      <c r="E334" s="6" t="str">
        <f t="shared" si="70"/>
        <v>BIANCA</v>
      </c>
      <c r="F334" s="6" t="str">
        <f t="shared" si="65"/>
        <v>ter</v>
      </c>
      <c r="G334" s="6" t="str">
        <f t="shared" si="71"/>
        <v>14</v>
      </c>
      <c r="H334" s="6" t="str">
        <f>IFERROR(VLOOKUP($G334,DDD!$B:$D,3,0),"-")</f>
        <v>SP</v>
      </c>
      <c r="I334" s="6" t="str">
        <f>IFERROR(VLOOKUP($H334,DDD!$I:$K,3,0),"-")</f>
        <v>Sudeste</v>
      </c>
      <c r="J334">
        <v>7955482</v>
      </c>
      <c r="K334">
        <v>21708311</v>
      </c>
      <c r="L334" s="14">
        <v>44656.426874999997</v>
      </c>
      <c r="M334" s="14">
        <v>44656.429328703707</v>
      </c>
      <c r="N334" t="s">
        <v>3133</v>
      </c>
      <c r="O334" t="s">
        <v>78</v>
      </c>
      <c r="P334">
        <v>17283</v>
      </c>
      <c r="Q334" t="s">
        <v>65</v>
      </c>
      <c r="R334" t="s">
        <v>85</v>
      </c>
      <c r="S334" t="s">
        <v>86</v>
      </c>
      <c r="T334" t="s">
        <v>85</v>
      </c>
      <c r="U334" t="s">
        <v>86</v>
      </c>
      <c r="X334">
        <v>14998415628</v>
      </c>
      <c r="AA334" t="s">
        <v>219</v>
      </c>
      <c r="AB334" s="15">
        <v>1649164465119230</v>
      </c>
      <c r="AC334" t="s">
        <v>68</v>
      </c>
      <c r="AD334">
        <v>10738</v>
      </c>
      <c r="AE334" t="s">
        <v>69</v>
      </c>
      <c r="AF334" t="s">
        <v>70</v>
      </c>
      <c r="AM334" t="s">
        <v>2131</v>
      </c>
      <c r="AN334">
        <v>23429266858</v>
      </c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 t="s">
        <v>71</v>
      </c>
      <c r="BH334" s="8" t="s">
        <v>71</v>
      </c>
      <c r="BI334" s="8" t="s">
        <v>71</v>
      </c>
      <c r="BJ334" s="8" t="s">
        <v>71</v>
      </c>
      <c r="BK334" s="8" t="s">
        <v>71</v>
      </c>
      <c r="BL334" s="8" t="s">
        <v>71</v>
      </c>
      <c r="BM334" s="8" t="s">
        <v>71</v>
      </c>
      <c r="BN334" s="8" t="s">
        <v>71</v>
      </c>
      <c r="BO334" s="8" t="s">
        <v>71</v>
      </c>
      <c r="BP334" s="8" t="s">
        <v>71</v>
      </c>
      <c r="BQ334" s="8" t="s">
        <v>344</v>
      </c>
      <c r="BR334" s="8" t="s">
        <v>71</v>
      </c>
      <c r="BS334" s="9">
        <v>1230</v>
      </c>
      <c r="BT334" s="8" t="s">
        <v>90</v>
      </c>
      <c r="BU334" s="8" t="s">
        <v>238</v>
      </c>
      <c r="BV334" s="8" t="s">
        <v>71</v>
      </c>
      <c r="BW334" s="8"/>
    </row>
    <row r="335" spans="1:75" x14ac:dyDescent="0.25">
      <c r="A335" s="4">
        <f t="shared" ref="A335:A353" si="72">DATEVALUE(TEXT(L335,"dd/mm"))</f>
        <v>44656</v>
      </c>
      <c r="B335" s="5">
        <f t="shared" ref="B335:B353" si="73">TIMEVALUE(TEXT(LEFT(TEXT(L335,"hh:mm"),2)&amp;":"&amp;IF(RIGHT(TEXT(L335,"hh:mm"),2)&lt;"30",0,30),"hh:mm"))</f>
        <v>0.41666666666666669</v>
      </c>
      <c r="C335" s="6">
        <f t="shared" ref="C335:C353" si="74">TIMEVALUE(TEXT(L335,"hh:mm"))</f>
        <v>0.43333333333333335</v>
      </c>
      <c r="D335" s="7">
        <f t="shared" ref="D335:D353" si="75">IFERROR(($M335-$L335),0)</f>
        <v>5.5324074055533856E-3</v>
      </c>
      <c r="E335" s="6" t="str">
        <f t="shared" ref="E335:E353" si="76">SUBSTITUTE(MID($O335,1,SEARCH(" ",$O335,1))," ","")</f>
        <v>BIANCA</v>
      </c>
      <c r="F335" s="6" t="str">
        <f t="shared" si="65"/>
        <v>ter</v>
      </c>
      <c r="G335" s="6" t="str">
        <f t="shared" si="71"/>
        <v>17</v>
      </c>
      <c r="H335" s="6" t="str">
        <f>IFERROR(VLOOKUP($G335,DDD!$B:$D,3,0),"-")</f>
        <v>SP</v>
      </c>
      <c r="I335" s="6" t="str">
        <f>IFERROR(VLOOKUP($H335,DDD!$I:$K,3,0),"-")</f>
        <v>Sudeste</v>
      </c>
      <c r="J335">
        <v>7956973</v>
      </c>
      <c r="K335">
        <v>25426377</v>
      </c>
      <c r="L335" s="14">
        <v>44656.433449074073</v>
      </c>
      <c r="M335" s="14">
        <v>44656.438981481479</v>
      </c>
      <c r="N335" t="s">
        <v>3133</v>
      </c>
      <c r="O335" t="s">
        <v>78</v>
      </c>
      <c r="P335">
        <v>17283</v>
      </c>
      <c r="Q335" t="s">
        <v>65</v>
      </c>
      <c r="R335" t="s">
        <v>85</v>
      </c>
      <c r="S335" t="s">
        <v>86</v>
      </c>
      <c r="T335" t="s">
        <v>85</v>
      </c>
      <c r="U335" t="s">
        <v>86</v>
      </c>
      <c r="X335">
        <v>17991931751</v>
      </c>
      <c r="AA335" t="s">
        <v>128</v>
      </c>
      <c r="AB335" s="15">
        <v>1649165029129040</v>
      </c>
      <c r="AC335" t="s">
        <v>68</v>
      </c>
      <c r="AD335">
        <v>10738</v>
      </c>
      <c r="AE335" t="s">
        <v>69</v>
      </c>
      <c r="AF335" t="s">
        <v>70</v>
      </c>
      <c r="AM335" t="s">
        <v>2132</v>
      </c>
      <c r="AN335">
        <v>33145162829</v>
      </c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 t="s">
        <v>71</v>
      </c>
      <c r="BH335" s="8" t="s">
        <v>71</v>
      </c>
      <c r="BI335" s="8" t="s">
        <v>71</v>
      </c>
      <c r="BJ335" s="8" t="s">
        <v>71</v>
      </c>
      <c r="BK335" s="8" t="s">
        <v>71</v>
      </c>
      <c r="BL335" s="8" t="s">
        <v>71</v>
      </c>
      <c r="BM335" s="8" t="s">
        <v>71</v>
      </c>
      <c r="BN335" s="8" t="s">
        <v>71</v>
      </c>
      <c r="BO335" s="8" t="s">
        <v>71</v>
      </c>
      <c r="BP335" s="8" t="s">
        <v>71</v>
      </c>
      <c r="BQ335" s="8" t="s">
        <v>1100</v>
      </c>
      <c r="BR335" s="8" t="s">
        <v>71</v>
      </c>
      <c r="BS335" s="9">
        <v>7604</v>
      </c>
      <c r="BT335" s="8" t="s">
        <v>348</v>
      </c>
      <c r="BU335" s="8" t="s">
        <v>814</v>
      </c>
      <c r="BV335" s="8" t="s">
        <v>71</v>
      </c>
      <c r="BW335" s="8"/>
    </row>
    <row r="336" spans="1:75" x14ac:dyDescent="0.25">
      <c r="A336" s="4">
        <f t="shared" si="72"/>
        <v>44656</v>
      </c>
      <c r="B336" s="5">
        <f t="shared" si="73"/>
        <v>0.4375</v>
      </c>
      <c r="C336" s="6">
        <f t="shared" si="74"/>
        <v>0.44861111111111113</v>
      </c>
      <c r="D336" s="7">
        <f t="shared" si="75"/>
        <v>1.4583333322661929E-3</v>
      </c>
      <c r="E336" s="6" t="str">
        <f t="shared" si="76"/>
        <v>BIANCA</v>
      </c>
      <c r="F336" s="6" t="str">
        <f t="shared" si="65"/>
        <v>ter</v>
      </c>
      <c r="G336" s="6" t="str">
        <f t="shared" si="71"/>
        <v>11</v>
      </c>
      <c r="H336" s="6" t="str">
        <f>IFERROR(VLOOKUP($G336,DDD!$B:$D,3,0),"-")</f>
        <v>SP</v>
      </c>
      <c r="I336" s="6" t="str">
        <f>IFERROR(VLOOKUP($H336,DDD!$I:$K,3,0),"-")</f>
        <v>Sudeste</v>
      </c>
      <c r="J336">
        <v>7960181</v>
      </c>
      <c r="K336">
        <v>24227963</v>
      </c>
      <c r="L336" s="14">
        <v>44656.449201388888</v>
      </c>
      <c r="M336" s="14">
        <v>44656.450659722221</v>
      </c>
      <c r="N336" t="s">
        <v>3133</v>
      </c>
      <c r="O336" t="s">
        <v>78</v>
      </c>
      <c r="P336">
        <v>17283</v>
      </c>
      <c r="Q336" t="s">
        <v>65</v>
      </c>
      <c r="R336" t="s">
        <v>85</v>
      </c>
      <c r="S336" t="s">
        <v>86</v>
      </c>
      <c r="T336" t="s">
        <v>85</v>
      </c>
      <c r="U336" t="s">
        <v>86</v>
      </c>
      <c r="X336">
        <v>11958490212</v>
      </c>
      <c r="AA336" t="s">
        <v>194</v>
      </c>
      <c r="AB336" s="15">
        <v>1649166399151500</v>
      </c>
      <c r="AC336" t="s">
        <v>68</v>
      </c>
      <c r="AD336">
        <v>10738</v>
      </c>
      <c r="AE336" t="s">
        <v>69</v>
      </c>
      <c r="AF336" t="s">
        <v>70</v>
      </c>
      <c r="AM336" t="s">
        <v>2133</v>
      </c>
      <c r="AN336">
        <v>45834074839</v>
      </c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 t="s">
        <v>71</v>
      </c>
      <c r="BH336" s="8" t="s">
        <v>71</v>
      </c>
      <c r="BI336" s="8" t="s">
        <v>71</v>
      </c>
      <c r="BJ336" s="8" t="s">
        <v>71</v>
      </c>
      <c r="BK336" s="8" t="s">
        <v>71</v>
      </c>
      <c r="BL336" s="8" t="s">
        <v>71</v>
      </c>
      <c r="BM336" s="8" t="s">
        <v>71</v>
      </c>
      <c r="BN336" s="8" t="s">
        <v>71</v>
      </c>
      <c r="BO336" s="8" t="s">
        <v>71</v>
      </c>
      <c r="BP336" s="8" t="s">
        <v>71</v>
      </c>
      <c r="BQ336" s="8" t="s">
        <v>868</v>
      </c>
      <c r="BR336" s="8" t="s">
        <v>71</v>
      </c>
      <c r="BS336" s="8">
        <v>1879</v>
      </c>
      <c r="BT336" s="8" t="s">
        <v>72</v>
      </c>
      <c r="BU336" s="8" t="s">
        <v>869</v>
      </c>
      <c r="BV336" s="8" t="s">
        <v>71</v>
      </c>
      <c r="BW336" s="8"/>
    </row>
    <row r="337" spans="1:75" x14ac:dyDescent="0.25">
      <c r="A337" s="4">
        <f t="shared" si="72"/>
        <v>44656</v>
      </c>
      <c r="B337" s="5">
        <f t="shared" si="73"/>
        <v>0.4375</v>
      </c>
      <c r="C337" s="6">
        <f t="shared" si="74"/>
        <v>0.45277777777777778</v>
      </c>
      <c r="D337" s="7">
        <f t="shared" si="75"/>
        <v>1.0995370321325026E-3</v>
      </c>
      <c r="E337" s="6" t="str">
        <f t="shared" si="76"/>
        <v>BIANCA</v>
      </c>
      <c r="F337" s="6" t="str">
        <f t="shared" si="65"/>
        <v>ter</v>
      </c>
      <c r="G337" s="6" t="str">
        <f t="shared" si="71"/>
        <v>48</v>
      </c>
      <c r="H337" s="6" t="str">
        <f>IFERROR(VLOOKUP($G337,DDD!$B:$D,3,0),"-")</f>
        <v>SC</v>
      </c>
      <c r="I337" s="6" t="str">
        <f>IFERROR(VLOOKUP($H337,DDD!$I:$K,3,0),"-")</f>
        <v>Sul</v>
      </c>
      <c r="J337">
        <v>7960854</v>
      </c>
      <c r="K337">
        <v>23694532</v>
      </c>
      <c r="L337" s="14">
        <v>44656.452916666669</v>
      </c>
      <c r="M337" s="14">
        <v>44656.454016203701</v>
      </c>
      <c r="N337" t="s">
        <v>3133</v>
      </c>
      <c r="O337" t="s">
        <v>78</v>
      </c>
      <c r="P337">
        <v>17283</v>
      </c>
      <c r="Q337" t="s">
        <v>65</v>
      </c>
      <c r="R337" t="s">
        <v>85</v>
      </c>
      <c r="S337" t="s">
        <v>86</v>
      </c>
      <c r="T337" t="s">
        <v>85</v>
      </c>
      <c r="U337" t="s">
        <v>86</v>
      </c>
      <c r="X337">
        <v>48991852022</v>
      </c>
      <c r="AA337" t="s">
        <v>179</v>
      </c>
      <c r="AB337" s="15">
        <v>1649166708162890</v>
      </c>
      <c r="AC337" t="s">
        <v>68</v>
      </c>
      <c r="AD337">
        <v>10738</v>
      </c>
      <c r="AE337" t="s">
        <v>69</v>
      </c>
      <c r="AF337" t="s">
        <v>70</v>
      </c>
      <c r="AM337" t="s">
        <v>2134</v>
      </c>
      <c r="AN337">
        <v>293663050</v>
      </c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 t="s">
        <v>71</v>
      </c>
      <c r="BH337" s="8" t="s">
        <v>71</v>
      </c>
      <c r="BI337" s="8" t="s">
        <v>71</v>
      </c>
      <c r="BJ337" s="8" t="s">
        <v>71</v>
      </c>
      <c r="BK337" s="8" t="s">
        <v>71</v>
      </c>
      <c r="BL337" s="8" t="s">
        <v>71</v>
      </c>
      <c r="BM337" s="8" t="s">
        <v>71</v>
      </c>
      <c r="BN337" s="8" t="s">
        <v>71</v>
      </c>
      <c r="BO337" s="8" t="s">
        <v>71</v>
      </c>
      <c r="BP337" s="8" t="s">
        <v>71</v>
      </c>
      <c r="BQ337" s="8" t="s">
        <v>1208</v>
      </c>
      <c r="BR337" s="8" t="s">
        <v>71</v>
      </c>
      <c r="BS337" s="9">
        <v>8683</v>
      </c>
      <c r="BT337" s="8" t="s">
        <v>100</v>
      </c>
      <c r="BU337" s="8" t="s">
        <v>724</v>
      </c>
      <c r="BV337" s="8" t="s">
        <v>71</v>
      </c>
      <c r="BW337" s="8"/>
    </row>
    <row r="338" spans="1:75" x14ac:dyDescent="0.25">
      <c r="A338" s="4">
        <f t="shared" si="72"/>
        <v>44656</v>
      </c>
      <c r="B338" s="5">
        <f t="shared" si="73"/>
        <v>0.4375</v>
      </c>
      <c r="C338" s="6">
        <f t="shared" si="74"/>
        <v>0.45416666666666666</v>
      </c>
      <c r="D338" s="7">
        <f t="shared" si="75"/>
        <v>9.0277777781011537E-4</v>
      </c>
      <c r="E338" s="6" t="str">
        <f t="shared" si="76"/>
        <v>BIANCA</v>
      </c>
      <c r="F338" s="6" t="str">
        <f t="shared" si="65"/>
        <v>ter</v>
      </c>
      <c r="G338" s="6" t="str">
        <f t="shared" si="71"/>
        <v>51</v>
      </c>
      <c r="H338" s="6" t="str">
        <f>IFERROR(VLOOKUP($G338,DDD!$B:$D,3,0),"-")</f>
        <v>RS</v>
      </c>
      <c r="I338" s="6" t="str">
        <f>IFERROR(VLOOKUP($H338,DDD!$I:$K,3,0),"-")</f>
        <v>Sul</v>
      </c>
      <c r="J338">
        <v>7961169</v>
      </c>
      <c r="K338">
        <v>24161028</v>
      </c>
      <c r="L338" s="14">
        <v>44656.454583333332</v>
      </c>
      <c r="M338" s="14">
        <v>44656.45548611111</v>
      </c>
      <c r="N338" t="s">
        <v>3133</v>
      </c>
      <c r="O338" t="s">
        <v>78</v>
      </c>
      <c r="P338">
        <v>17283</v>
      </c>
      <c r="Q338" t="s">
        <v>65</v>
      </c>
      <c r="R338" t="s">
        <v>85</v>
      </c>
      <c r="S338" t="s">
        <v>86</v>
      </c>
      <c r="T338" t="s">
        <v>85</v>
      </c>
      <c r="U338" t="s">
        <v>86</v>
      </c>
      <c r="X338">
        <v>51986122064</v>
      </c>
      <c r="AA338" t="s">
        <v>235</v>
      </c>
      <c r="AB338" s="15">
        <v>1649166846170290</v>
      </c>
      <c r="AC338" t="s">
        <v>68</v>
      </c>
      <c r="AD338">
        <v>10738</v>
      </c>
      <c r="AE338" t="s">
        <v>69</v>
      </c>
      <c r="AF338" t="s">
        <v>70</v>
      </c>
      <c r="AM338" t="s">
        <v>2135</v>
      </c>
      <c r="AN338">
        <v>3032651085</v>
      </c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 t="s">
        <v>71</v>
      </c>
      <c r="BH338" s="8" t="s">
        <v>71</v>
      </c>
      <c r="BI338" s="8" t="s">
        <v>71</v>
      </c>
      <c r="BJ338" s="8" t="s">
        <v>71</v>
      </c>
      <c r="BK338" s="8" t="s">
        <v>71</v>
      </c>
      <c r="BL338" s="8" t="s">
        <v>71</v>
      </c>
      <c r="BM338" s="8" t="s">
        <v>71</v>
      </c>
      <c r="BN338" s="8" t="s">
        <v>71</v>
      </c>
      <c r="BO338" s="8" t="s">
        <v>71</v>
      </c>
      <c r="BP338" s="8" t="s">
        <v>71</v>
      </c>
      <c r="BQ338" s="8" t="s">
        <v>1210</v>
      </c>
      <c r="BR338" s="8" t="s">
        <v>71</v>
      </c>
      <c r="BS338" s="9">
        <v>2339</v>
      </c>
      <c r="BT338" s="8" t="s">
        <v>348</v>
      </c>
      <c r="BU338" s="8" t="s">
        <v>917</v>
      </c>
      <c r="BV338" s="8" t="s">
        <v>71</v>
      </c>
      <c r="BW338" s="8"/>
    </row>
    <row r="339" spans="1:75" x14ac:dyDescent="0.25">
      <c r="A339" s="4">
        <f t="shared" si="72"/>
        <v>44656</v>
      </c>
      <c r="B339" s="5">
        <f t="shared" si="73"/>
        <v>0.4375</v>
      </c>
      <c r="C339" s="6">
        <f t="shared" si="74"/>
        <v>0.45763888888888887</v>
      </c>
      <c r="D339" s="7">
        <f t="shared" si="75"/>
        <v>2.638888887304347E-3</v>
      </c>
      <c r="E339" s="6" t="str">
        <f t="shared" si="76"/>
        <v>BIANCA</v>
      </c>
      <c r="F339" s="6" t="str">
        <f t="shared" si="65"/>
        <v>ter</v>
      </c>
      <c r="G339" s="6" t="str">
        <f t="shared" si="71"/>
        <v>19</v>
      </c>
      <c r="H339" s="6" t="str">
        <f>IFERROR(VLOOKUP($G339,DDD!$B:$D,3,0),"-")</f>
        <v>SP</v>
      </c>
      <c r="I339" s="6" t="str">
        <f>IFERROR(VLOOKUP($H339,DDD!$I:$K,3,0),"-")</f>
        <v>Sudeste</v>
      </c>
      <c r="J339">
        <v>7961804</v>
      </c>
      <c r="K339">
        <v>24165791</v>
      </c>
      <c r="L339" s="14">
        <v>44656.457870370374</v>
      </c>
      <c r="M339" s="14">
        <v>44656.460509259261</v>
      </c>
      <c r="N339" t="s">
        <v>3133</v>
      </c>
      <c r="O339" t="s">
        <v>78</v>
      </c>
      <c r="P339">
        <v>17283</v>
      </c>
      <c r="Q339" t="s">
        <v>65</v>
      </c>
      <c r="R339" t="s">
        <v>85</v>
      </c>
      <c r="S339" t="s">
        <v>86</v>
      </c>
      <c r="T339" t="s">
        <v>85</v>
      </c>
      <c r="U339" t="s">
        <v>86</v>
      </c>
      <c r="X339">
        <v>19974174934</v>
      </c>
      <c r="AA339" t="s">
        <v>142</v>
      </c>
      <c r="AB339" s="15">
        <v>1649167143179990</v>
      </c>
      <c r="AC339" t="s">
        <v>68</v>
      </c>
      <c r="AD339">
        <v>10738</v>
      </c>
      <c r="AE339" t="s">
        <v>69</v>
      </c>
      <c r="AF339" t="s">
        <v>70</v>
      </c>
      <c r="AM339" t="s">
        <v>2136</v>
      </c>
      <c r="AN339">
        <v>27701068805</v>
      </c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 t="s">
        <v>71</v>
      </c>
      <c r="BH339" s="8" t="s">
        <v>71</v>
      </c>
      <c r="BI339" s="8" t="s">
        <v>71</v>
      </c>
      <c r="BJ339" s="8" t="s">
        <v>71</v>
      </c>
      <c r="BK339" s="8" t="s">
        <v>71</v>
      </c>
      <c r="BL339" s="8" t="s">
        <v>71</v>
      </c>
      <c r="BM339" s="8" t="s">
        <v>71</v>
      </c>
      <c r="BN339" s="8" t="s">
        <v>71</v>
      </c>
      <c r="BO339" s="8" t="s">
        <v>71</v>
      </c>
      <c r="BP339" s="8" t="s">
        <v>71</v>
      </c>
      <c r="BQ339" s="8" t="s">
        <v>1212</v>
      </c>
      <c r="BR339" s="8" t="s">
        <v>71</v>
      </c>
      <c r="BS339" s="9">
        <v>2152</v>
      </c>
      <c r="BT339" s="8" t="s">
        <v>72</v>
      </c>
      <c r="BU339" s="8" t="s">
        <v>73</v>
      </c>
      <c r="BV339" s="8" t="s">
        <v>71</v>
      </c>
      <c r="BW339" s="8"/>
    </row>
    <row r="340" spans="1:75" x14ac:dyDescent="0.25">
      <c r="A340" s="4">
        <f t="shared" si="72"/>
        <v>44656</v>
      </c>
      <c r="B340" s="5">
        <f t="shared" si="73"/>
        <v>0.45833333333333331</v>
      </c>
      <c r="C340" s="6">
        <f t="shared" si="74"/>
        <v>0.4604166666666667</v>
      </c>
      <c r="D340" s="7">
        <f t="shared" si="75"/>
        <v>3.2638888878864236E-3</v>
      </c>
      <c r="E340" s="6" t="str">
        <f t="shared" si="76"/>
        <v>BIANCA</v>
      </c>
      <c r="F340" s="6" t="str">
        <f t="shared" si="65"/>
        <v>ter</v>
      </c>
      <c r="G340" s="6" t="str">
        <f t="shared" si="71"/>
        <v>55</v>
      </c>
      <c r="H340" s="6" t="str">
        <f>IFERROR(VLOOKUP($G340,DDD!$B:$D,3,0),"-")</f>
        <v>RS</v>
      </c>
      <c r="I340" s="6" t="str">
        <f>IFERROR(VLOOKUP($H340,DDD!$I:$K,3,0),"-")</f>
        <v>Sul</v>
      </c>
      <c r="J340">
        <v>7962309</v>
      </c>
      <c r="K340">
        <v>24072761</v>
      </c>
      <c r="L340" s="14">
        <v>44656.460833333331</v>
      </c>
      <c r="M340" s="14">
        <v>44656.464097222219</v>
      </c>
      <c r="N340" t="s">
        <v>3133</v>
      </c>
      <c r="O340" t="s">
        <v>78</v>
      </c>
      <c r="P340">
        <v>17283</v>
      </c>
      <c r="Q340" t="s">
        <v>65</v>
      </c>
      <c r="R340" t="s">
        <v>85</v>
      </c>
      <c r="S340" t="s">
        <v>86</v>
      </c>
      <c r="T340" t="s">
        <v>85</v>
      </c>
      <c r="U340" t="s">
        <v>86</v>
      </c>
      <c r="X340">
        <v>55992081876</v>
      </c>
      <c r="AA340" t="s">
        <v>87</v>
      </c>
      <c r="AB340" s="15">
        <v>1649167394187730</v>
      </c>
      <c r="AC340" t="s">
        <v>68</v>
      </c>
      <c r="AD340">
        <v>10738</v>
      </c>
      <c r="AE340" t="s">
        <v>69</v>
      </c>
      <c r="AF340" t="s">
        <v>70</v>
      </c>
      <c r="AM340" t="s">
        <v>2137</v>
      </c>
      <c r="AN340">
        <v>4375088036</v>
      </c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 t="s">
        <v>71</v>
      </c>
      <c r="BH340" s="8" t="s">
        <v>71</v>
      </c>
      <c r="BI340" s="8" t="s">
        <v>71</v>
      </c>
      <c r="BJ340" s="8" t="s">
        <v>71</v>
      </c>
      <c r="BK340" s="8" t="s">
        <v>71</v>
      </c>
      <c r="BL340" s="8" t="s">
        <v>71</v>
      </c>
      <c r="BM340" s="8" t="s">
        <v>71</v>
      </c>
      <c r="BN340" s="8" t="s">
        <v>71</v>
      </c>
      <c r="BO340" s="8" t="s">
        <v>71</v>
      </c>
      <c r="BP340" s="8" t="s">
        <v>71</v>
      </c>
      <c r="BQ340" s="8" t="s">
        <v>1214</v>
      </c>
      <c r="BR340" s="8" t="s">
        <v>71</v>
      </c>
      <c r="BS340" s="8">
        <v>2097</v>
      </c>
      <c r="BT340" s="8" t="s">
        <v>100</v>
      </c>
      <c r="BU340" s="8" t="s">
        <v>1215</v>
      </c>
      <c r="BV340" s="8" t="s">
        <v>71</v>
      </c>
      <c r="BW340" s="8"/>
    </row>
    <row r="341" spans="1:75" x14ac:dyDescent="0.25">
      <c r="A341" s="4">
        <f t="shared" si="72"/>
        <v>44656</v>
      </c>
      <c r="B341" s="5">
        <f t="shared" si="73"/>
        <v>0.45833333333333331</v>
      </c>
      <c r="C341" s="6">
        <f t="shared" si="74"/>
        <v>0.46597222222222223</v>
      </c>
      <c r="D341" s="7">
        <f t="shared" si="75"/>
        <v>8.7962963152676821E-4</v>
      </c>
      <c r="E341" s="6" t="str">
        <f t="shared" si="76"/>
        <v>BIANCA</v>
      </c>
      <c r="F341" s="6" t="str">
        <f t="shared" si="65"/>
        <v>ter</v>
      </c>
      <c r="G341" s="6" t="str">
        <f t="shared" si="71"/>
        <v>51</v>
      </c>
      <c r="H341" s="6" t="str">
        <f>IFERROR(VLOOKUP($G341,DDD!$B:$D,3,0),"-")</f>
        <v>RS</v>
      </c>
      <c r="I341" s="6" t="str">
        <f>IFERROR(VLOOKUP($H341,DDD!$I:$K,3,0),"-")</f>
        <v>Sul</v>
      </c>
      <c r="J341">
        <v>7962706</v>
      </c>
      <c r="K341">
        <v>25386711</v>
      </c>
      <c r="L341" s="14">
        <v>44656.46603009259</v>
      </c>
      <c r="M341" s="14">
        <v>44656.466909722221</v>
      </c>
      <c r="N341" t="s">
        <v>3133</v>
      </c>
      <c r="O341" t="s">
        <v>78</v>
      </c>
      <c r="P341">
        <v>17283</v>
      </c>
      <c r="Q341" t="s">
        <v>65</v>
      </c>
      <c r="R341" t="s">
        <v>85</v>
      </c>
      <c r="S341" t="s">
        <v>86</v>
      </c>
      <c r="T341" t="s">
        <v>85</v>
      </c>
      <c r="U341" t="s">
        <v>86</v>
      </c>
      <c r="X341">
        <v>51993490722</v>
      </c>
      <c r="AA341" t="s">
        <v>520</v>
      </c>
      <c r="AB341" s="15">
        <v>1649167849200730</v>
      </c>
      <c r="AC341" t="s">
        <v>68</v>
      </c>
      <c r="AD341">
        <v>10738</v>
      </c>
      <c r="AE341" t="s">
        <v>69</v>
      </c>
      <c r="AF341" t="s">
        <v>70</v>
      </c>
      <c r="AM341" t="s">
        <v>2138</v>
      </c>
      <c r="AN341">
        <v>2332466061</v>
      </c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 t="s">
        <v>71</v>
      </c>
      <c r="BH341" s="8" t="s">
        <v>71</v>
      </c>
      <c r="BI341" s="8" t="s">
        <v>71</v>
      </c>
      <c r="BJ341" s="8" t="s">
        <v>71</v>
      </c>
      <c r="BK341" s="8" t="s">
        <v>71</v>
      </c>
      <c r="BL341" s="8" t="s">
        <v>71</v>
      </c>
      <c r="BM341" s="8" t="s">
        <v>71</v>
      </c>
      <c r="BN341" s="8" t="s">
        <v>71</v>
      </c>
      <c r="BO341" s="8" t="s">
        <v>71</v>
      </c>
      <c r="BP341" s="8" t="s">
        <v>71</v>
      </c>
      <c r="BQ341" s="8" t="s">
        <v>1217</v>
      </c>
      <c r="BR341" s="8" t="s">
        <v>71</v>
      </c>
      <c r="BS341" s="8">
        <v>1000</v>
      </c>
      <c r="BT341" s="8" t="s">
        <v>100</v>
      </c>
      <c r="BU341" s="8" t="s">
        <v>954</v>
      </c>
      <c r="BV341" s="8" t="s">
        <v>71</v>
      </c>
      <c r="BW341" s="8"/>
    </row>
    <row r="342" spans="1:75" x14ac:dyDescent="0.25">
      <c r="A342" s="4">
        <f t="shared" si="72"/>
        <v>44656</v>
      </c>
      <c r="B342" s="5">
        <f t="shared" si="73"/>
        <v>0.45833333333333331</v>
      </c>
      <c r="C342" s="6">
        <f t="shared" si="74"/>
        <v>0.47430555555555554</v>
      </c>
      <c r="D342" s="7">
        <f t="shared" si="75"/>
        <v>7.7546296233776957E-4</v>
      </c>
      <c r="E342" s="6" t="str">
        <f t="shared" si="76"/>
        <v>BIANCA</v>
      </c>
      <c r="F342" s="6" t="str">
        <f t="shared" si="65"/>
        <v>ter</v>
      </c>
      <c r="G342" s="6" t="str">
        <f t="shared" si="71"/>
        <v>11</v>
      </c>
      <c r="H342" s="6" t="str">
        <f>IFERROR(VLOOKUP($G342,DDD!$B:$D,3,0),"-")</f>
        <v>SP</v>
      </c>
      <c r="I342" s="6" t="str">
        <f>IFERROR(VLOOKUP($H342,DDD!$I:$K,3,0),"-")</f>
        <v>Sudeste</v>
      </c>
      <c r="J342">
        <v>7964581</v>
      </c>
      <c r="K342">
        <v>24161186</v>
      </c>
      <c r="L342" s="14">
        <v>44656.47488425926</v>
      </c>
      <c r="M342" s="14">
        <v>44656.475659722222</v>
      </c>
      <c r="N342" t="s">
        <v>3133</v>
      </c>
      <c r="O342" t="s">
        <v>78</v>
      </c>
      <c r="P342">
        <v>17283</v>
      </c>
      <c r="Q342" t="s">
        <v>65</v>
      </c>
      <c r="R342" t="s">
        <v>136</v>
      </c>
      <c r="S342" t="s">
        <v>273</v>
      </c>
      <c r="T342" t="s">
        <v>136</v>
      </c>
      <c r="U342" t="s">
        <v>273</v>
      </c>
      <c r="X342">
        <v>11940246723</v>
      </c>
      <c r="Y342">
        <v>11940246723</v>
      </c>
      <c r="Z342" s="14">
        <v>44656.75</v>
      </c>
      <c r="AA342" t="s">
        <v>235</v>
      </c>
      <c r="AB342" s="15">
        <v>1649168613221000</v>
      </c>
      <c r="AC342" t="s">
        <v>68</v>
      </c>
      <c r="AD342">
        <v>10738</v>
      </c>
      <c r="AE342" t="s">
        <v>69</v>
      </c>
      <c r="AF342" t="s">
        <v>70</v>
      </c>
      <c r="AM342" t="s">
        <v>2139</v>
      </c>
      <c r="AN342">
        <v>34296533800</v>
      </c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 t="s">
        <v>71</v>
      </c>
      <c r="BH342" s="8" t="s">
        <v>71</v>
      </c>
      <c r="BI342" s="8" t="s">
        <v>71</v>
      </c>
      <c r="BJ342" s="8" t="s">
        <v>71</v>
      </c>
      <c r="BK342" s="8" t="s">
        <v>71</v>
      </c>
      <c r="BL342" s="8" t="s">
        <v>71</v>
      </c>
      <c r="BM342" s="8" t="s">
        <v>71</v>
      </c>
      <c r="BN342" s="8" t="s">
        <v>71</v>
      </c>
      <c r="BO342" s="8" t="s">
        <v>71</v>
      </c>
      <c r="BP342" s="8" t="s">
        <v>71</v>
      </c>
      <c r="BQ342" s="8" t="s">
        <v>1219</v>
      </c>
      <c r="BR342" s="8" t="s">
        <v>71</v>
      </c>
      <c r="BS342" s="8">
        <v>1217</v>
      </c>
      <c r="BT342" s="8" t="s">
        <v>82</v>
      </c>
      <c r="BU342" s="8" t="s">
        <v>1010</v>
      </c>
      <c r="BV342" s="8" t="s">
        <v>71</v>
      </c>
      <c r="BW342" s="8"/>
    </row>
    <row r="343" spans="1:75" x14ac:dyDescent="0.25">
      <c r="A343" s="4">
        <f t="shared" si="72"/>
        <v>44656</v>
      </c>
      <c r="B343" s="5">
        <f t="shared" si="73"/>
        <v>0.45833333333333331</v>
      </c>
      <c r="C343" s="6">
        <f t="shared" si="74"/>
        <v>0.4777777777777778</v>
      </c>
      <c r="D343" s="7">
        <f t="shared" si="75"/>
        <v>1.5509259246755391E-3</v>
      </c>
      <c r="E343" s="6" t="str">
        <f t="shared" si="76"/>
        <v>BIANCA</v>
      </c>
      <c r="F343" s="6" t="str">
        <f t="shared" si="65"/>
        <v>ter</v>
      </c>
      <c r="G343" s="6" t="str">
        <f t="shared" si="71"/>
        <v>51</v>
      </c>
      <c r="H343" s="6" t="str">
        <f>IFERROR(VLOOKUP($G343,DDD!$B:$D,3,0),"-")</f>
        <v>RS</v>
      </c>
      <c r="I343" s="6" t="str">
        <f>IFERROR(VLOOKUP($H343,DDD!$I:$K,3,0),"-")</f>
        <v>Sul</v>
      </c>
      <c r="J343">
        <v>7965279</v>
      </c>
      <c r="K343">
        <v>23618591</v>
      </c>
      <c r="L343" s="14">
        <v>44656.47797453704</v>
      </c>
      <c r="M343" s="14">
        <v>44656.479525462964</v>
      </c>
      <c r="N343" t="s">
        <v>3133</v>
      </c>
      <c r="O343" t="s">
        <v>78</v>
      </c>
      <c r="P343">
        <v>17283</v>
      </c>
      <c r="Q343" t="s">
        <v>65</v>
      </c>
      <c r="R343" t="s">
        <v>85</v>
      </c>
      <c r="S343" t="s">
        <v>86</v>
      </c>
      <c r="T343" t="s">
        <v>85</v>
      </c>
      <c r="U343" t="s">
        <v>86</v>
      </c>
      <c r="X343">
        <v>51996742976</v>
      </c>
      <c r="AA343" t="s">
        <v>449</v>
      </c>
      <c r="AB343" s="15">
        <v>1649168884231400</v>
      </c>
      <c r="AC343" t="s">
        <v>68</v>
      </c>
      <c r="AD343">
        <v>10738</v>
      </c>
      <c r="AE343" t="s">
        <v>69</v>
      </c>
      <c r="AF343" t="s">
        <v>70</v>
      </c>
      <c r="AM343" t="s">
        <v>2140</v>
      </c>
      <c r="AN343">
        <v>2017937096</v>
      </c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 t="s">
        <v>71</v>
      </c>
      <c r="BH343" s="8" t="s">
        <v>71</v>
      </c>
      <c r="BI343" s="8" t="s">
        <v>71</v>
      </c>
      <c r="BJ343" s="8" t="s">
        <v>71</v>
      </c>
      <c r="BK343" s="8" t="s">
        <v>71</v>
      </c>
      <c r="BL343" s="8" t="s">
        <v>71</v>
      </c>
      <c r="BM343" s="8" t="s">
        <v>71</v>
      </c>
      <c r="BN343" s="8" t="s">
        <v>71</v>
      </c>
      <c r="BO343" s="8" t="s">
        <v>71</v>
      </c>
      <c r="BP343" s="8" t="s">
        <v>71</v>
      </c>
      <c r="BQ343" s="8" t="s">
        <v>1221</v>
      </c>
      <c r="BR343" s="8" t="s">
        <v>71</v>
      </c>
      <c r="BS343" s="9">
        <v>2134</v>
      </c>
      <c r="BT343" s="8" t="s">
        <v>100</v>
      </c>
      <c r="BU343" s="8" t="s">
        <v>1222</v>
      </c>
      <c r="BV343" s="8" t="s">
        <v>71</v>
      </c>
      <c r="BW343" s="8"/>
    </row>
    <row r="344" spans="1:75" x14ac:dyDescent="0.25">
      <c r="A344" s="4">
        <f t="shared" si="72"/>
        <v>44656</v>
      </c>
      <c r="B344" s="5">
        <f t="shared" si="73"/>
        <v>0.47916666666666669</v>
      </c>
      <c r="C344" s="6">
        <f t="shared" si="74"/>
        <v>0.48194444444444445</v>
      </c>
      <c r="D344" s="7">
        <f t="shared" si="75"/>
        <v>5.671296312357299E-4</v>
      </c>
      <c r="E344" s="6" t="str">
        <f t="shared" si="76"/>
        <v>BIANCA</v>
      </c>
      <c r="F344" s="6" t="str">
        <f t="shared" si="65"/>
        <v>ter</v>
      </c>
      <c r="G344" s="6" t="str">
        <f t="shared" si="71"/>
        <v>16</v>
      </c>
      <c r="H344" s="6" t="str">
        <f>IFERROR(VLOOKUP($G344,DDD!$B:$D,3,0),"-")</f>
        <v>SP</v>
      </c>
      <c r="I344" s="6" t="str">
        <f>IFERROR(VLOOKUP($H344,DDD!$I:$K,3,0),"-")</f>
        <v>Sudeste</v>
      </c>
      <c r="J344">
        <v>7966394</v>
      </c>
      <c r="K344">
        <v>24165892</v>
      </c>
      <c r="L344" s="14">
        <v>44656.481944444444</v>
      </c>
      <c r="M344" s="14">
        <v>44656.482511574075</v>
      </c>
      <c r="N344" t="s">
        <v>3133</v>
      </c>
      <c r="O344" t="s">
        <v>78</v>
      </c>
      <c r="P344">
        <v>17283</v>
      </c>
      <c r="Q344" t="s">
        <v>65</v>
      </c>
      <c r="R344" t="s">
        <v>136</v>
      </c>
      <c r="S344" t="s">
        <v>674</v>
      </c>
      <c r="T344" t="s">
        <v>136</v>
      </c>
      <c r="U344" t="s">
        <v>674</v>
      </c>
      <c r="X344">
        <v>16974039923</v>
      </c>
      <c r="Y344">
        <v>16974039923</v>
      </c>
      <c r="Z344" s="14">
        <v>44656.502083333333</v>
      </c>
      <c r="AA344" t="s">
        <v>142</v>
      </c>
      <c r="AB344" s="15">
        <v>1649169213241060</v>
      </c>
      <c r="AC344" t="s">
        <v>68</v>
      </c>
      <c r="AD344">
        <v>10738</v>
      </c>
      <c r="AE344" t="s">
        <v>69</v>
      </c>
      <c r="AF344" t="s">
        <v>70</v>
      </c>
      <c r="AM344" t="s">
        <v>2141</v>
      </c>
      <c r="AN344">
        <v>38303886835</v>
      </c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 t="s">
        <v>71</v>
      </c>
      <c r="BH344" s="8" t="s">
        <v>71</v>
      </c>
      <c r="BI344" s="8" t="s">
        <v>71</v>
      </c>
      <c r="BJ344" s="8" t="s">
        <v>71</v>
      </c>
      <c r="BK344" s="8" t="s">
        <v>71</v>
      </c>
      <c r="BL344" s="8" t="s">
        <v>71</v>
      </c>
      <c r="BM344" s="8" t="s">
        <v>71</v>
      </c>
      <c r="BN344" s="8" t="s">
        <v>71</v>
      </c>
      <c r="BO344" s="8" t="s">
        <v>71</v>
      </c>
      <c r="BP344" s="8" t="s">
        <v>71</v>
      </c>
      <c r="BQ344" s="8" t="s">
        <v>1224</v>
      </c>
      <c r="BR344" s="8" t="s">
        <v>71</v>
      </c>
      <c r="BS344" s="8">
        <v>1196</v>
      </c>
      <c r="BT344" s="8" t="s">
        <v>100</v>
      </c>
      <c r="BU344" s="8" t="s">
        <v>1225</v>
      </c>
      <c r="BV344" s="8" t="s">
        <v>71</v>
      </c>
      <c r="BW344" s="8"/>
    </row>
    <row r="345" spans="1:75" x14ac:dyDescent="0.25">
      <c r="A345" s="4">
        <f t="shared" si="72"/>
        <v>44656</v>
      </c>
      <c r="B345" s="5">
        <f t="shared" si="73"/>
        <v>0.47916666666666669</v>
      </c>
      <c r="C345" s="6">
        <f t="shared" si="74"/>
        <v>0.4826388888888889</v>
      </c>
      <c r="D345" s="7">
        <f t="shared" si="75"/>
        <v>1.1226851856918074E-3</v>
      </c>
      <c r="E345" s="6" t="str">
        <f t="shared" si="76"/>
        <v>BIANCA</v>
      </c>
      <c r="F345" s="6" t="str">
        <f t="shared" si="65"/>
        <v>ter</v>
      </c>
      <c r="G345" s="6" t="str">
        <f t="shared" si="71"/>
        <v>17</v>
      </c>
      <c r="H345" s="6" t="str">
        <f>IFERROR(VLOOKUP($G345,DDD!$B:$D,3,0),"-")</f>
        <v>SP</v>
      </c>
      <c r="I345" s="6" t="str">
        <f>IFERROR(VLOOKUP($H345,DDD!$I:$K,3,0),"-")</f>
        <v>Sudeste</v>
      </c>
      <c r="J345">
        <v>7966688</v>
      </c>
      <c r="K345">
        <v>25426192</v>
      </c>
      <c r="L345" s="14">
        <v>44656.483136574076</v>
      </c>
      <c r="M345" s="14">
        <v>44656.484259259261</v>
      </c>
      <c r="N345" t="s">
        <v>3133</v>
      </c>
      <c r="O345" t="s">
        <v>78</v>
      </c>
      <c r="P345">
        <v>17283</v>
      </c>
      <c r="Q345" t="s">
        <v>65</v>
      </c>
      <c r="R345" t="s">
        <v>85</v>
      </c>
      <c r="S345" t="s">
        <v>86</v>
      </c>
      <c r="T345" t="s">
        <v>85</v>
      </c>
      <c r="U345" t="s">
        <v>86</v>
      </c>
      <c r="X345">
        <v>17988392908</v>
      </c>
      <c r="AA345" t="s">
        <v>118</v>
      </c>
      <c r="AB345" s="15">
        <v>1649169322243560</v>
      </c>
      <c r="AC345" t="s">
        <v>68</v>
      </c>
      <c r="AD345">
        <v>10738</v>
      </c>
      <c r="AE345" t="s">
        <v>69</v>
      </c>
      <c r="AF345" t="s">
        <v>70</v>
      </c>
      <c r="AM345" t="s">
        <v>2142</v>
      </c>
      <c r="AN345">
        <v>36551809855</v>
      </c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 t="s">
        <v>71</v>
      </c>
      <c r="BH345" s="8" t="s">
        <v>71</v>
      </c>
      <c r="BI345" s="8" t="s">
        <v>71</v>
      </c>
      <c r="BJ345" s="8" t="s">
        <v>71</v>
      </c>
      <c r="BK345" s="8" t="s">
        <v>71</v>
      </c>
      <c r="BL345" s="8" t="s">
        <v>71</v>
      </c>
      <c r="BM345" s="8" t="s">
        <v>71</v>
      </c>
      <c r="BN345" s="8" t="s">
        <v>71</v>
      </c>
      <c r="BO345" s="8" t="s">
        <v>71</v>
      </c>
      <c r="BP345" s="8" t="s">
        <v>71</v>
      </c>
      <c r="BQ345" s="8" t="s">
        <v>1227</v>
      </c>
      <c r="BR345" s="8" t="s">
        <v>71</v>
      </c>
      <c r="BS345" s="8">
        <v>3606</v>
      </c>
      <c r="BT345" s="8" t="s">
        <v>79</v>
      </c>
      <c r="BU345" s="8" t="s">
        <v>1228</v>
      </c>
      <c r="BV345" s="8" t="s">
        <v>71</v>
      </c>
      <c r="BW345" s="8"/>
    </row>
    <row r="346" spans="1:75" x14ac:dyDescent="0.25">
      <c r="A346" s="4">
        <f t="shared" si="72"/>
        <v>44656</v>
      </c>
      <c r="B346" s="5">
        <f t="shared" si="73"/>
        <v>0.5</v>
      </c>
      <c r="C346" s="6">
        <f t="shared" si="74"/>
        <v>0.50902777777777775</v>
      </c>
      <c r="D346" s="7">
        <f t="shared" si="75"/>
        <v>5.9027777751907706E-4</v>
      </c>
      <c r="E346" s="6" t="str">
        <f t="shared" si="76"/>
        <v>BIANCA</v>
      </c>
      <c r="F346" s="6" t="str">
        <f t="shared" si="65"/>
        <v>ter</v>
      </c>
      <c r="G346" s="6" t="str">
        <f t="shared" si="71"/>
        <v>11</v>
      </c>
      <c r="H346" s="6" t="str">
        <f>IFERROR(VLOOKUP($G346,DDD!$B:$D,3,0),"-")</f>
        <v>SP</v>
      </c>
      <c r="I346" s="6" t="str">
        <f>IFERROR(VLOOKUP($H346,DDD!$I:$K,3,0),"-")</f>
        <v>Sudeste</v>
      </c>
      <c r="J346">
        <v>7972734</v>
      </c>
      <c r="K346">
        <v>25426400</v>
      </c>
      <c r="L346" s="14">
        <v>44656.509421296294</v>
      </c>
      <c r="M346" s="14">
        <v>44656.510011574072</v>
      </c>
      <c r="N346" t="s">
        <v>3133</v>
      </c>
      <c r="O346" t="s">
        <v>78</v>
      </c>
      <c r="P346">
        <v>17283</v>
      </c>
      <c r="Q346" t="s">
        <v>65</v>
      </c>
      <c r="R346" t="s">
        <v>136</v>
      </c>
      <c r="S346" t="s">
        <v>273</v>
      </c>
      <c r="T346" t="s">
        <v>136</v>
      </c>
      <c r="U346" t="s">
        <v>273</v>
      </c>
      <c r="X346">
        <v>11942424695</v>
      </c>
      <c r="Y346">
        <v>11942424695</v>
      </c>
      <c r="Z346" s="14">
        <v>44656.583333333336</v>
      </c>
      <c r="AA346" t="s">
        <v>128</v>
      </c>
      <c r="AB346" s="15">
        <v>1649171587309520</v>
      </c>
      <c r="AC346" t="s">
        <v>68</v>
      </c>
      <c r="AD346">
        <v>10738</v>
      </c>
      <c r="AE346" t="s">
        <v>69</v>
      </c>
      <c r="AF346" t="s">
        <v>70</v>
      </c>
      <c r="AM346" t="s">
        <v>2143</v>
      </c>
      <c r="AN346">
        <v>45937108809</v>
      </c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 t="s">
        <v>71</v>
      </c>
      <c r="BH346" s="8" t="s">
        <v>71</v>
      </c>
      <c r="BI346" s="8" t="s">
        <v>71</v>
      </c>
      <c r="BJ346" s="8" t="s">
        <v>71</v>
      </c>
      <c r="BK346" s="8" t="s">
        <v>71</v>
      </c>
      <c r="BL346" s="8" t="s">
        <v>71</v>
      </c>
      <c r="BM346" s="8" t="s">
        <v>71</v>
      </c>
      <c r="BN346" s="8" t="s">
        <v>71</v>
      </c>
      <c r="BO346" s="8" t="s">
        <v>71</v>
      </c>
      <c r="BP346" s="8" t="s">
        <v>71</v>
      </c>
      <c r="BQ346" s="8" t="s">
        <v>1229</v>
      </c>
      <c r="BR346" s="8" t="s">
        <v>71</v>
      </c>
      <c r="BS346" s="8">
        <v>12541</v>
      </c>
      <c r="BT346" s="8" t="s">
        <v>72</v>
      </c>
      <c r="BU346" s="8" t="s">
        <v>1141</v>
      </c>
      <c r="BV346" s="8" t="s">
        <v>71</v>
      </c>
      <c r="BW346" s="8"/>
    </row>
    <row r="347" spans="1:75" x14ac:dyDescent="0.25">
      <c r="A347" s="4">
        <f t="shared" si="72"/>
        <v>44656</v>
      </c>
      <c r="B347" s="5">
        <f t="shared" si="73"/>
        <v>0.5</v>
      </c>
      <c r="C347" s="6">
        <f t="shared" si="74"/>
        <v>0.51666666666666672</v>
      </c>
      <c r="D347" s="7">
        <f t="shared" si="75"/>
        <v>8.217592621804215E-4</v>
      </c>
      <c r="E347" s="6" t="str">
        <f t="shared" si="76"/>
        <v>BIANCA</v>
      </c>
      <c r="F347" s="6" t="str">
        <f t="shared" si="65"/>
        <v>ter</v>
      </c>
      <c r="G347" s="6" t="str">
        <f t="shared" si="71"/>
        <v>11</v>
      </c>
      <c r="H347" s="6" t="str">
        <f>IFERROR(VLOOKUP($G347,DDD!$B:$D,3,0),"-")</f>
        <v>SP</v>
      </c>
      <c r="I347" s="6" t="str">
        <f>IFERROR(VLOOKUP($H347,DDD!$I:$K,3,0),"-")</f>
        <v>Sudeste</v>
      </c>
      <c r="J347">
        <v>7974209</v>
      </c>
      <c r="K347">
        <v>22945261</v>
      </c>
      <c r="L347" s="14">
        <v>44656.51699074074</v>
      </c>
      <c r="M347" s="14">
        <v>44656.517812500002</v>
      </c>
      <c r="N347" t="s">
        <v>3133</v>
      </c>
      <c r="O347" t="s">
        <v>78</v>
      </c>
      <c r="P347">
        <v>17283</v>
      </c>
      <c r="Q347" t="s">
        <v>65</v>
      </c>
      <c r="R347" t="s">
        <v>136</v>
      </c>
      <c r="S347" t="s">
        <v>273</v>
      </c>
      <c r="T347" t="s">
        <v>136</v>
      </c>
      <c r="U347" t="s">
        <v>273</v>
      </c>
      <c r="X347">
        <v>11980458756</v>
      </c>
      <c r="Y347">
        <v>11980458756</v>
      </c>
      <c r="Z347" s="14">
        <v>44657.416666666664</v>
      </c>
      <c r="AA347" t="s">
        <v>67</v>
      </c>
      <c r="AB347" s="15">
        <v>1649172242333070</v>
      </c>
      <c r="AC347" t="s">
        <v>68</v>
      </c>
      <c r="AD347">
        <v>10738</v>
      </c>
      <c r="AE347" t="s">
        <v>69</v>
      </c>
      <c r="AF347" t="s">
        <v>70</v>
      </c>
      <c r="AM347" t="s">
        <v>2144</v>
      </c>
      <c r="AN347">
        <v>28452848889</v>
      </c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 t="s">
        <v>71</v>
      </c>
      <c r="BH347" s="8" t="s">
        <v>71</v>
      </c>
      <c r="BI347" s="8" t="s">
        <v>71</v>
      </c>
      <c r="BJ347" s="8" t="s">
        <v>71</v>
      </c>
      <c r="BK347" s="8" t="s">
        <v>71</v>
      </c>
      <c r="BL347" s="8" t="s">
        <v>71</v>
      </c>
      <c r="BM347" s="8" t="s">
        <v>71</v>
      </c>
      <c r="BN347" s="8" t="s">
        <v>71</v>
      </c>
      <c r="BO347" s="8" t="s">
        <v>71</v>
      </c>
      <c r="BP347" s="8" t="s">
        <v>71</v>
      </c>
      <c r="BQ347" s="8" t="s">
        <v>1232</v>
      </c>
      <c r="BR347" s="8" t="s">
        <v>71</v>
      </c>
      <c r="BS347" s="8">
        <v>12556</v>
      </c>
      <c r="BT347" s="8" t="s">
        <v>72</v>
      </c>
      <c r="BU347" s="8" t="s">
        <v>1233</v>
      </c>
      <c r="BV347" s="8" t="s">
        <v>71</v>
      </c>
      <c r="BW347" s="8" t="s">
        <v>1234</v>
      </c>
    </row>
    <row r="348" spans="1:75" x14ac:dyDescent="0.25">
      <c r="A348" s="4">
        <f t="shared" si="72"/>
        <v>44656</v>
      </c>
      <c r="B348" s="5">
        <f t="shared" si="73"/>
        <v>0.5</v>
      </c>
      <c r="C348" s="6">
        <f t="shared" si="74"/>
        <v>0.52013888888888882</v>
      </c>
      <c r="D348" s="7">
        <f t="shared" si="75"/>
        <v>6.5972222364507616E-4</v>
      </c>
      <c r="E348" s="6" t="str">
        <f t="shared" si="76"/>
        <v>BIANCA</v>
      </c>
      <c r="F348" s="6" t="str">
        <f t="shared" si="65"/>
        <v>ter</v>
      </c>
      <c r="G348" s="6" t="str">
        <f t="shared" si="71"/>
        <v>19</v>
      </c>
      <c r="H348" s="6" t="str">
        <f>IFERROR(VLOOKUP($G348,DDD!$B:$D,3,0),"-")</f>
        <v>SP</v>
      </c>
      <c r="I348" s="6" t="str">
        <f>IFERROR(VLOOKUP($H348,DDD!$I:$K,3,0),"-")</f>
        <v>Sudeste</v>
      </c>
      <c r="J348">
        <v>7974865</v>
      </c>
      <c r="K348">
        <v>24072760</v>
      </c>
      <c r="L348" s="14">
        <v>44656.520497685182</v>
      </c>
      <c r="M348" s="14">
        <v>44656.521157407406</v>
      </c>
      <c r="N348" t="s">
        <v>3133</v>
      </c>
      <c r="O348" t="s">
        <v>78</v>
      </c>
      <c r="P348">
        <v>17283</v>
      </c>
      <c r="Q348" t="s">
        <v>65</v>
      </c>
      <c r="R348" t="s">
        <v>136</v>
      </c>
      <c r="S348" t="s">
        <v>273</v>
      </c>
      <c r="T348" t="s">
        <v>136</v>
      </c>
      <c r="U348" t="s">
        <v>273</v>
      </c>
      <c r="X348">
        <v>19989613738</v>
      </c>
      <c r="Y348">
        <v>19989613738</v>
      </c>
      <c r="Z348" s="14">
        <v>44656.583333333336</v>
      </c>
      <c r="AA348" t="s">
        <v>87</v>
      </c>
      <c r="AB348" s="15">
        <v>1649172541344510</v>
      </c>
      <c r="AC348" t="s">
        <v>68</v>
      </c>
      <c r="AD348">
        <v>10738</v>
      </c>
      <c r="AE348" t="s">
        <v>69</v>
      </c>
      <c r="AF348" t="s">
        <v>70</v>
      </c>
      <c r="AM348" t="s">
        <v>2145</v>
      </c>
      <c r="AN348">
        <v>15489188812</v>
      </c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 t="s">
        <v>71</v>
      </c>
      <c r="BH348" s="8" t="s">
        <v>71</v>
      </c>
      <c r="BI348" s="8" t="s">
        <v>71</v>
      </c>
      <c r="BJ348" s="8" t="s">
        <v>71</v>
      </c>
      <c r="BK348" s="8" t="s">
        <v>71</v>
      </c>
      <c r="BL348" s="8" t="s">
        <v>71</v>
      </c>
      <c r="BM348" s="8" t="s">
        <v>71</v>
      </c>
      <c r="BN348" s="8" t="s">
        <v>71</v>
      </c>
      <c r="BO348" s="8" t="s">
        <v>71</v>
      </c>
      <c r="BP348" s="8" t="s">
        <v>71</v>
      </c>
      <c r="BQ348" s="8" t="s">
        <v>1237</v>
      </c>
      <c r="BR348" s="8" t="s">
        <v>71</v>
      </c>
      <c r="BS348" s="9">
        <v>1384</v>
      </c>
      <c r="BT348" s="8" t="s">
        <v>320</v>
      </c>
      <c r="BU348" s="8" t="s">
        <v>912</v>
      </c>
      <c r="BV348" s="8" t="s">
        <v>71</v>
      </c>
      <c r="BW348" s="8"/>
    </row>
    <row r="349" spans="1:75" x14ac:dyDescent="0.25">
      <c r="A349" s="4">
        <f t="shared" si="72"/>
        <v>44656</v>
      </c>
      <c r="B349" s="5">
        <f t="shared" si="73"/>
        <v>0.52083333333333337</v>
      </c>
      <c r="C349" s="6">
        <f t="shared" si="74"/>
        <v>0.52152777777777781</v>
      </c>
      <c r="D349" s="7">
        <f t="shared" si="75"/>
        <v>1.527777778392192E-3</v>
      </c>
      <c r="E349" s="6" t="str">
        <f t="shared" si="76"/>
        <v>BIANCA</v>
      </c>
      <c r="F349" s="6" t="str">
        <f t="shared" si="65"/>
        <v>ter</v>
      </c>
      <c r="G349" s="6" t="str">
        <f t="shared" si="71"/>
        <v>11</v>
      </c>
      <c r="H349" s="6" t="str">
        <f>IFERROR(VLOOKUP($G349,DDD!$B:$D,3,0),"-")</f>
        <v>SP</v>
      </c>
      <c r="I349" s="6" t="str">
        <f>IFERROR(VLOOKUP($H349,DDD!$I:$K,3,0),"-")</f>
        <v>Sudeste</v>
      </c>
      <c r="J349">
        <v>7975110</v>
      </c>
      <c r="K349">
        <v>24165874</v>
      </c>
      <c r="L349" s="14">
        <v>44656.521909722222</v>
      </c>
      <c r="M349" s="14">
        <v>44656.5234375</v>
      </c>
      <c r="N349" t="s">
        <v>3133</v>
      </c>
      <c r="O349" t="s">
        <v>78</v>
      </c>
      <c r="P349">
        <v>17283</v>
      </c>
      <c r="Q349" t="s">
        <v>65</v>
      </c>
      <c r="R349" t="s">
        <v>136</v>
      </c>
      <c r="S349" t="s">
        <v>137</v>
      </c>
      <c r="T349" t="s">
        <v>136</v>
      </c>
      <c r="U349" t="s">
        <v>137</v>
      </c>
      <c r="X349">
        <v>11983546333</v>
      </c>
      <c r="Y349">
        <v>11983546333</v>
      </c>
      <c r="Z349" s="14">
        <v>44656.543055555558</v>
      </c>
      <c r="AA349" t="s">
        <v>142</v>
      </c>
      <c r="AB349" s="15">
        <v>1649172669350930</v>
      </c>
      <c r="AC349" t="s">
        <v>68</v>
      </c>
      <c r="AD349">
        <v>10738</v>
      </c>
      <c r="AE349" t="s">
        <v>69</v>
      </c>
      <c r="AF349" t="s">
        <v>70</v>
      </c>
      <c r="AM349" t="s">
        <v>2146</v>
      </c>
      <c r="AN349">
        <v>46765692894</v>
      </c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 t="s">
        <v>71</v>
      </c>
      <c r="BH349" s="8" t="s">
        <v>71</v>
      </c>
      <c r="BI349" s="8" t="s">
        <v>71</v>
      </c>
      <c r="BJ349" s="8" t="s">
        <v>71</v>
      </c>
      <c r="BK349" s="8" t="s">
        <v>71</v>
      </c>
      <c r="BL349" s="8" t="s">
        <v>71</v>
      </c>
      <c r="BM349" s="8" t="s">
        <v>71</v>
      </c>
      <c r="BN349" s="8" t="s">
        <v>71</v>
      </c>
      <c r="BO349" s="8" t="s">
        <v>71</v>
      </c>
      <c r="BP349" s="8" t="s">
        <v>71</v>
      </c>
      <c r="BQ349" s="8" t="s">
        <v>1239</v>
      </c>
      <c r="BR349" s="8" t="s">
        <v>71</v>
      </c>
      <c r="BS349" s="9">
        <v>1596</v>
      </c>
      <c r="BT349" s="8" t="s">
        <v>348</v>
      </c>
      <c r="BU349" s="8" t="s">
        <v>1240</v>
      </c>
      <c r="BV349" s="8" t="s">
        <v>71</v>
      </c>
      <c r="BW349" s="8"/>
    </row>
    <row r="350" spans="1:75" x14ac:dyDescent="0.25">
      <c r="A350" s="4">
        <f t="shared" si="72"/>
        <v>44656</v>
      </c>
      <c r="B350" s="5">
        <f t="shared" si="73"/>
        <v>0.52083333333333337</v>
      </c>
      <c r="C350" s="6">
        <f t="shared" si="74"/>
        <v>0.52569444444444446</v>
      </c>
      <c r="D350" s="7">
        <f t="shared" si="75"/>
        <v>2.0138888867222704E-3</v>
      </c>
      <c r="E350" s="6" t="str">
        <f t="shared" si="76"/>
        <v>BIANCA</v>
      </c>
      <c r="F350" s="6" t="str">
        <f t="shared" si="65"/>
        <v>ter</v>
      </c>
      <c r="G350" s="6" t="str">
        <f t="shared" si="71"/>
        <v>47</v>
      </c>
      <c r="H350" s="6" t="str">
        <f>IFERROR(VLOOKUP($G350,DDD!$B:$D,3,0),"-")</f>
        <v>SC</v>
      </c>
      <c r="I350" s="6" t="str">
        <f>IFERROR(VLOOKUP($H350,DDD!$I:$K,3,0),"-")</f>
        <v>Sul</v>
      </c>
      <c r="J350">
        <v>7975876</v>
      </c>
      <c r="K350">
        <v>24072725</v>
      </c>
      <c r="L350" s="14">
        <v>44656.526273148149</v>
      </c>
      <c r="M350" s="14">
        <v>44656.528287037036</v>
      </c>
      <c r="N350" t="s">
        <v>3133</v>
      </c>
      <c r="O350" t="s">
        <v>78</v>
      </c>
      <c r="P350">
        <v>17283</v>
      </c>
      <c r="Q350" t="s">
        <v>65</v>
      </c>
      <c r="R350" t="s">
        <v>85</v>
      </c>
      <c r="S350" t="s">
        <v>86</v>
      </c>
      <c r="T350" t="s">
        <v>85</v>
      </c>
      <c r="U350" t="s">
        <v>86</v>
      </c>
      <c r="X350">
        <v>47997811722</v>
      </c>
      <c r="AA350" t="s">
        <v>87</v>
      </c>
      <c r="AB350" s="15">
        <v>1649173053368890</v>
      </c>
      <c r="AC350" t="s">
        <v>68</v>
      </c>
      <c r="AD350">
        <v>10738</v>
      </c>
      <c r="AE350" t="s">
        <v>69</v>
      </c>
      <c r="AF350" t="s">
        <v>70</v>
      </c>
      <c r="AM350" t="s">
        <v>2147</v>
      </c>
      <c r="AN350">
        <v>2575492262</v>
      </c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 t="s">
        <v>71</v>
      </c>
      <c r="BH350" s="8" t="s">
        <v>71</v>
      </c>
      <c r="BI350" s="8" t="s">
        <v>71</v>
      </c>
      <c r="BJ350" s="8" t="s">
        <v>71</v>
      </c>
      <c r="BK350" s="8" t="s">
        <v>71</v>
      </c>
      <c r="BL350" s="8" t="s">
        <v>71</v>
      </c>
      <c r="BM350" s="8" t="s">
        <v>71</v>
      </c>
      <c r="BN350" s="8" t="s">
        <v>71</v>
      </c>
      <c r="BO350" s="8" t="s">
        <v>71</v>
      </c>
      <c r="BP350" s="8" t="s">
        <v>71</v>
      </c>
      <c r="BQ350" s="8" t="s">
        <v>1242</v>
      </c>
      <c r="BR350" s="8" t="s">
        <v>71</v>
      </c>
      <c r="BS350" s="8">
        <v>1984</v>
      </c>
      <c r="BT350" s="8" t="s">
        <v>348</v>
      </c>
      <c r="BU350" s="8" t="s">
        <v>349</v>
      </c>
      <c r="BV350" s="8" t="s">
        <v>71</v>
      </c>
      <c r="BW350" s="8"/>
    </row>
    <row r="351" spans="1:75" x14ac:dyDescent="0.25">
      <c r="A351" s="4">
        <f t="shared" si="72"/>
        <v>44656</v>
      </c>
      <c r="B351" s="5">
        <f t="shared" si="73"/>
        <v>0.52083333333333337</v>
      </c>
      <c r="C351" s="6">
        <f t="shared" si="74"/>
        <v>0.53055555555555556</v>
      </c>
      <c r="D351" s="7">
        <f t="shared" si="75"/>
        <v>1.0300925932824612E-3</v>
      </c>
      <c r="E351" s="6" t="str">
        <f t="shared" si="76"/>
        <v>BIANCA</v>
      </c>
      <c r="F351" s="6" t="str">
        <f t="shared" si="65"/>
        <v>ter</v>
      </c>
      <c r="G351" s="6" t="str">
        <f t="shared" si="71"/>
        <v>16</v>
      </c>
      <c r="H351" s="6" t="str">
        <f>IFERROR(VLOOKUP($G351,DDD!$B:$D,3,0),"-")</f>
        <v>SP</v>
      </c>
      <c r="I351" s="6" t="str">
        <f>IFERROR(VLOOKUP($H351,DDD!$I:$K,3,0),"-")</f>
        <v>Sudeste</v>
      </c>
      <c r="J351">
        <v>7976691</v>
      </c>
      <c r="K351">
        <v>25386617</v>
      </c>
      <c r="L351" s="14">
        <v>44656.531168981484</v>
      </c>
      <c r="M351" s="14">
        <v>44656.532199074078</v>
      </c>
      <c r="N351" t="s">
        <v>3133</v>
      </c>
      <c r="O351" t="s">
        <v>78</v>
      </c>
      <c r="P351">
        <v>17283</v>
      </c>
      <c r="Q351" t="s">
        <v>65</v>
      </c>
      <c r="R351" t="s">
        <v>85</v>
      </c>
      <c r="S351" t="s">
        <v>86</v>
      </c>
      <c r="T351" t="s">
        <v>85</v>
      </c>
      <c r="U351" t="s">
        <v>86</v>
      </c>
      <c r="X351">
        <v>16974057502</v>
      </c>
      <c r="AA351" t="s">
        <v>520</v>
      </c>
      <c r="AB351" s="15">
        <v>1649173463384310</v>
      </c>
      <c r="AC351" t="s">
        <v>68</v>
      </c>
      <c r="AD351">
        <v>10738</v>
      </c>
      <c r="AE351" t="s">
        <v>69</v>
      </c>
      <c r="AF351" t="s">
        <v>70</v>
      </c>
      <c r="AM351" t="s">
        <v>2148</v>
      </c>
      <c r="AN351">
        <v>45447114870</v>
      </c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 t="s">
        <v>71</v>
      </c>
      <c r="BH351" s="8" t="s">
        <v>71</v>
      </c>
      <c r="BI351" s="8" t="s">
        <v>71</v>
      </c>
      <c r="BJ351" s="8" t="s">
        <v>71</v>
      </c>
      <c r="BK351" s="8" t="s">
        <v>71</v>
      </c>
      <c r="BL351" s="8" t="s">
        <v>71</v>
      </c>
      <c r="BM351" s="8" t="s">
        <v>71</v>
      </c>
      <c r="BN351" s="8" t="s">
        <v>71</v>
      </c>
      <c r="BO351" s="8" t="s">
        <v>71</v>
      </c>
      <c r="BP351" s="8" t="s">
        <v>71</v>
      </c>
      <c r="BQ351" s="8" t="s">
        <v>1244</v>
      </c>
      <c r="BR351" s="8" t="s">
        <v>71</v>
      </c>
      <c r="BS351" s="9">
        <v>1033</v>
      </c>
      <c r="BT351" s="8" t="s">
        <v>348</v>
      </c>
      <c r="BU351" s="8" t="s">
        <v>1245</v>
      </c>
      <c r="BV351" s="8" t="s">
        <v>71</v>
      </c>
      <c r="BW351" s="8"/>
    </row>
    <row r="352" spans="1:75" x14ac:dyDescent="0.25">
      <c r="A352" s="4">
        <f t="shared" si="72"/>
        <v>44656</v>
      </c>
      <c r="B352" s="5">
        <f t="shared" si="73"/>
        <v>0.52083333333333337</v>
      </c>
      <c r="C352" s="6">
        <f t="shared" si="74"/>
        <v>0.53819444444444442</v>
      </c>
      <c r="D352" s="7">
        <f t="shared" si="75"/>
        <v>1.1226851856918074E-3</v>
      </c>
      <c r="E352" s="6" t="str">
        <f t="shared" si="76"/>
        <v>BIANCA</v>
      </c>
      <c r="F352" s="6" t="str">
        <f t="shared" si="65"/>
        <v>ter</v>
      </c>
      <c r="G352" s="6" t="str">
        <f t="shared" si="71"/>
        <v>14</v>
      </c>
      <c r="H352" s="6" t="str">
        <f>IFERROR(VLOOKUP($G352,DDD!$B:$D,3,0),"-")</f>
        <v>SP</v>
      </c>
      <c r="I352" s="6" t="str">
        <f>IFERROR(VLOOKUP($H352,DDD!$I:$K,3,0),"-")</f>
        <v>Sudeste</v>
      </c>
      <c r="J352">
        <v>7978032</v>
      </c>
      <c r="K352">
        <v>23187383</v>
      </c>
      <c r="L352" s="14">
        <v>44656.538877314815</v>
      </c>
      <c r="M352" s="14">
        <v>44656.54</v>
      </c>
      <c r="N352" t="s">
        <v>3133</v>
      </c>
      <c r="O352" t="s">
        <v>78</v>
      </c>
      <c r="P352">
        <v>17283</v>
      </c>
      <c r="Q352" t="s">
        <v>65</v>
      </c>
      <c r="R352" t="s">
        <v>85</v>
      </c>
      <c r="S352" t="s">
        <v>86</v>
      </c>
      <c r="T352" t="s">
        <v>85</v>
      </c>
      <c r="U352" t="s">
        <v>86</v>
      </c>
      <c r="X352">
        <v>14991135854</v>
      </c>
      <c r="AA352" t="s">
        <v>1815</v>
      </c>
      <c r="AB352" s="15">
        <v>1649174134414920</v>
      </c>
      <c r="AC352" t="s">
        <v>68</v>
      </c>
      <c r="AD352">
        <v>10738</v>
      </c>
      <c r="AE352" t="s">
        <v>69</v>
      </c>
      <c r="AF352" t="s">
        <v>70</v>
      </c>
      <c r="AM352" t="s">
        <v>2149</v>
      </c>
      <c r="AN352">
        <v>45671000858</v>
      </c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 t="s">
        <v>71</v>
      </c>
      <c r="BH352" s="8" t="s">
        <v>71</v>
      </c>
      <c r="BI352" s="8" t="s">
        <v>71</v>
      </c>
      <c r="BJ352" s="8" t="s">
        <v>71</v>
      </c>
      <c r="BK352" s="8" t="s">
        <v>71</v>
      </c>
      <c r="BL352" s="8" t="s">
        <v>71</v>
      </c>
      <c r="BM352" s="8" t="s">
        <v>71</v>
      </c>
      <c r="BN352" s="8" t="s">
        <v>71</v>
      </c>
      <c r="BO352" s="8" t="s">
        <v>71</v>
      </c>
      <c r="BP352" s="8" t="s">
        <v>71</v>
      </c>
      <c r="BQ352" s="8" t="s">
        <v>1247</v>
      </c>
      <c r="BR352" s="8" t="s">
        <v>71</v>
      </c>
      <c r="BS352" s="9">
        <v>1930</v>
      </c>
      <c r="BT352" s="8" t="s">
        <v>348</v>
      </c>
      <c r="BU352" s="8" t="s">
        <v>1248</v>
      </c>
      <c r="BV352" s="8" t="s">
        <v>71</v>
      </c>
      <c r="BW352" s="8"/>
    </row>
    <row r="353" spans="1:75" x14ac:dyDescent="0.25">
      <c r="A353" s="4">
        <f t="shared" si="72"/>
        <v>44656</v>
      </c>
      <c r="B353" s="5">
        <f t="shared" si="73"/>
        <v>0.54166666666666663</v>
      </c>
      <c r="C353" s="6">
        <f t="shared" si="74"/>
        <v>0.5444444444444444</v>
      </c>
      <c r="D353" s="7">
        <f t="shared" si="75"/>
        <v>1.527777778392192E-3</v>
      </c>
      <c r="E353" s="6" t="str">
        <f t="shared" si="76"/>
        <v>BIANCA</v>
      </c>
      <c r="F353" s="6" t="str">
        <f t="shared" si="65"/>
        <v>ter</v>
      </c>
      <c r="G353" s="6" t="str">
        <f t="shared" si="71"/>
        <v>17</v>
      </c>
      <c r="H353" s="6" t="str">
        <f>IFERROR(VLOOKUP($G353,DDD!$B:$D,3,0),"-")</f>
        <v>SP</v>
      </c>
      <c r="I353" s="6" t="str">
        <f>IFERROR(VLOOKUP($H353,DDD!$I:$K,3,0),"-")</f>
        <v>Sudeste</v>
      </c>
      <c r="J353">
        <v>7979007</v>
      </c>
      <c r="K353">
        <v>25426438</v>
      </c>
      <c r="L353" s="14">
        <v>44656.544733796298</v>
      </c>
      <c r="M353" s="14">
        <v>44656.546261574076</v>
      </c>
      <c r="N353" t="s">
        <v>3133</v>
      </c>
      <c r="O353" t="s">
        <v>78</v>
      </c>
      <c r="P353">
        <v>17283</v>
      </c>
      <c r="Q353" t="s">
        <v>65</v>
      </c>
      <c r="R353" t="s">
        <v>85</v>
      </c>
      <c r="S353" t="s">
        <v>86</v>
      </c>
      <c r="T353" t="s">
        <v>85</v>
      </c>
      <c r="U353" t="s">
        <v>86</v>
      </c>
      <c r="X353">
        <v>17981983116</v>
      </c>
      <c r="AA353" t="s">
        <v>128</v>
      </c>
      <c r="AB353" s="15">
        <v>1649174646445050</v>
      </c>
      <c r="AC353" t="s">
        <v>68</v>
      </c>
      <c r="AD353">
        <v>10738</v>
      </c>
      <c r="AE353" t="s">
        <v>69</v>
      </c>
      <c r="AF353" t="s">
        <v>70</v>
      </c>
      <c r="AM353" t="s">
        <v>2150</v>
      </c>
      <c r="AN353">
        <v>34392555810</v>
      </c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 t="s">
        <v>71</v>
      </c>
      <c r="BH353" s="8" t="s">
        <v>71</v>
      </c>
      <c r="BI353" s="8" t="s">
        <v>71</v>
      </c>
      <c r="BJ353" s="8" t="s">
        <v>71</v>
      </c>
      <c r="BK353" s="8" t="s">
        <v>71</v>
      </c>
      <c r="BL353" s="8" t="s">
        <v>71</v>
      </c>
      <c r="BM353" s="8" t="s">
        <v>71</v>
      </c>
      <c r="BN353" s="8" t="s">
        <v>71</v>
      </c>
      <c r="BO353" s="8" t="s">
        <v>71</v>
      </c>
      <c r="BP353" s="8" t="s">
        <v>71</v>
      </c>
      <c r="BQ353" s="8" t="s">
        <v>1251</v>
      </c>
      <c r="BR353" s="8" t="s">
        <v>71</v>
      </c>
      <c r="BS353" s="9">
        <v>2177</v>
      </c>
      <c r="BT353" s="8" t="s">
        <v>100</v>
      </c>
      <c r="BU353" s="8" t="s">
        <v>846</v>
      </c>
      <c r="BV353" s="8" t="s">
        <v>71</v>
      </c>
      <c r="BW353" s="8"/>
    </row>
    <row r="354" spans="1:75" x14ac:dyDescent="0.25">
      <c r="A354" s="4">
        <f t="shared" ref="A354:A361" si="77">DATEVALUE(TEXT(L354,"dd/mm"))</f>
        <v>44656</v>
      </c>
      <c r="B354" s="5">
        <f t="shared" ref="B354:B361" si="78">TIMEVALUE(TEXT(LEFT(TEXT(L354,"hh:mm"),2)&amp;":"&amp;IF(RIGHT(TEXT(L354,"hh:mm"),2)&lt;"30",0,30),"hh:mm"))</f>
        <v>0.54166666666666663</v>
      </c>
      <c r="C354" s="6">
        <f t="shared" ref="C354:C361" si="79">TIMEVALUE(TEXT(L354,"hh:mm"))</f>
        <v>0.55833333333333335</v>
      </c>
      <c r="D354" s="7">
        <f t="shared" ref="D354:D361" si="80">IFERROR(($M354-$L354),0)</f>
        <v>9.3750000087311491E-4</v>
      </c>
      <c r="E354" s="6" t="str">
        <f t="shared" ref="E354:E361" si="81">SUBSTITUTE(MID($O354,1,SEARCH(" ",$O354,1))," ","")</f>
        <v>BIANCA</v>
      </c>
      <c r="F354" s="6" t="str">
        <f t="shared" si="65"/>
        <v>ter</v>
      </c>
      <c r="G354" s="6" t="str">
        <f t="shared" si="71"/>
        <v>11</v>
      </c>
      <c r="H354" s="6" t="str">
        <f>IFERROR(VLOOKUP($G354,DDD!$B:$D,3,0),"-")</f>
        <v>SP</v>
      </c>
      <c r="I354" s="6" t="str">
        <f>IFERROR(VLOOKUP($H354,DDD!$I:$K,3,0),"-")</f>
        <v>Sudeste</v>
      </c>
      <c r="J354">
        <v>7981224</v>
      </c>
      <c r="K354">
        <v>24228067</v>
      </c>
      <c r="L354" s="14">
        <v>44656.558819444443</v>
      </c>
      <c r="M354" s="14">
        <v>44656.559756944444</v>
      </c>
      <c r="N354" t="s">
        <v>3133</v>
      </c>
      <c r="O354" t="s">
        <v>78</v>
      </c>
      <c r="P354">
        <v>17283</v>
      </c>
      <c r="Q354" t="s">
        <v>65</v>
      </c>
      <c r="R354" t="s">
        <v>85</v>
      </c>
      <c r="S354" t="s">
        <v>86</v>
      </c>
      <c r="T354" t="s">
        <v>85</v>
      </c>
      <c r="U354" t="s">
        <v>86</v>
      </c>
      <c r="X354">
        <v>11913253659</v>
      </c>
      <c r="AA354" t="s">
        <v>194</v>
      </c>
      <c r="AB354" s="15">
        <v>1649175859468770</v>
      </c>
      <c r="AC354" t="s">
        <v>68</v>
      </c>
      <c r="AD354">
        <v>10738</v>
      </c>
      <c r="AE354" t="s">
        <v>69</v>
      </c>
      <c r="AF354" t="s">
        <v>70</v>
      </c>
      <c r="AM354" t="s">
        <v>2151</v>
      </c>
      <c r="AN354">
        <v>38838145806</v>
      </c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 t="s">
        <v>71</v>
      </c>
      <c r="BH354" s="8" t="s">
        <v>71</v>
      </c>
      <c r="BI354" s="8" t="s">
        <v>71</v>
      </c>
      <c r="BJ354" s="8" t="s">
        <v>71</v>
      </c>
      <c r="BK354" s="8" t="s">
        <v>71</v>
      </c>
      <c r="BL354" s="8" t="s">
        <v>71</v>
      </c>
      <c r="BM354" s="8" t="s">
        <v>71</v>
      </c>
      <c r="BN354" s="8" t="s">
        <v>71</v>
      </c>
      <c r="BO354" s="8" t="s">
        <v>71</v>
      </c>
      <c r="BP354" s="8" t="s">
        <v>71</v>
      </c>
      <c r="BQ354" s="8" t="s">
        <v>1253</v>
      </c>
      <c r="BR354" s="8" t="s">
        <v>71</v>
      </c>
      <c r="BS354" s="8">
        <v>1326</v>
      </c>
      <c r="BT354" s="8" t="s">
        <v>82</v>
      </c>
      <c r="BU354" s="8" t="s">
        <v>671</v>
      </c>
      <c r="BV354" s="8" t="s">
        <v>71</v>
      </c>
      <c r="BW354" s="8"/>
    </row>
    <row r="355" spans="1:75" x14ac:dyDescent="0.25">
      <c r="A355" s="4">
        <f t="shared" si="77"/>
        <v>44656</v>
      </c>
      <c r="B355" s="5">
        <f t="shared" si="78"/>
        <v>0.5625</v>
      </c>
      <c r="C355" s="6">
        <f t="shared" si="79"/>
        <v>0.57361111111111118</v>
      </c>
      <c r="D355" s="7">
        <f t="shared" si="80"/>
        <v>2.0254629635019228E-3</v>
      </c>
      <c r="E355" s="6" t="str">
        <f t="shared" si="81"/>
        <v>BIANCA</v>
      </c>
      <c r="F355" s="6" t="str">
        <f t="shared" si="65"/>
        <v>ter</v>
      </c>
      <c r="G355" s="6" t="str">
        <f t="shared" si="71"/>
        <v>48</v>
      </c>
      <c r="H355" s="6" t="str">
        <f>IFERROR(VLOOKUP($G355,DDD!$B:$D,3,0),"-")</f>
        <v>SC</v>
      </c>
      <c r="I355" s="6" t="str">
        <f>IFERROR(VLOOKUP($H355,DDD!$I:$K,3,0),"-")</f>
        <v>Sul</v>
      </c>
      <c r="J355">
        <v>7983003</v>
      </c>
      <c r="K355">
        <v>25426327</v>
      </c>
      <c r="L355" s="14">
        <v>44656.573761574073</v>
      </c>
      <c r="M355" s="14">
        <v>44656.575787037036</v>
      </c>
      <c r="N355" t="s">
        <v>3133</v>
      </c>
      <c r="O355" t="s">
        <v>78</v>
      </c>
      <c r="P355">
        <v>17283</v>
      </c>
      <c r="Q355" t="s">
        <v>65</v>
      </c>
      <c r="R355" t="s">
        <v>85</v>
      </c>
      <c r="S355" t="s">
        <v>86</v>
      </c>
      <c r="T355" t="s">
        <v>85</v>
      </c>
      <c r="U355" t="s">
        <v>86</v>
      </c>
      <c r="X355">
        <v>48984182901</v>
      </c>
      <c r="AA355" t="s">
        <v>128</v>
      </c>
      <c r="AB355" s="15">
        <v>1649177151483300</v>
      </c>
      <c r="AC355" t="s">
        <v>68</v>
      </c>
      <c r="AD355">
        <v>10738</v>
      </c>
      <c r="AE355" t="s">
        <v>69</v>
      </c>
      <c r="AF355" t="s">
        <v>70</v>
      </c>
      <c r="AM355" t="s">
        <v>2152</v>
      </c>
      <c r="AN355">
        <v>4430965978</v>
      </c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 t="s">
        <v>71</v>
      </c>
      <c r="BH355" s="8" t="s">
        <v>71</v>
      </c>
      <c r="BI355" s="8" t="s">
        <v>71</v>
      </c>
      <c r="BJ355" s="8" t="s">
        <v>71</v>
      </c>
      <c r="BK355" s="8" t="s">
        <v>71</v>
      </c>
      <c r="BL355" s="8" t="s">
        <v>71</v>
      </c>
      <c r="BM355" s="8" t="s">
        <v>71</v>
      </c>
      <c r="BN355" s="8" t="s">
        <v>71</v>
      </c>
      <c r="BO355" s="8" t="s">
        <v>71</v>
      </c>
      <c r="BP355" s="8" t="s">
        <v>71</v>
      </c>
      <c r="BQ355" s="8" t="s">
        <v>1117</v>
      </c>
      <c r="BR355" s="8" t="s">
        <v>71</v>
      </c>
      <c r="BS355" s="8">
        <v>1435</v>
      </c>
      <c r="BT355" s="8" t="s">
        <v>100</v>
      </c>
      <c r="BU355" s="8" t="s">
        <v>218</v>
      </c>
      <c r="BV355" s="8" t="s">
        <v>71</v>
      </c>
      <c r="BW355" s="8"/>
    </row>
    <row r="356" spans="1:75" x14ac:dyDescent="0.25">
      <c r="A356" s="4">
        <f t="shared" si="77"/>
        <v>44656</v>
      </c>
      <c r="B356" s="5">
        <f t="shared" si="78"/>
        <v>0.5625</v>
      </c>
      <c r="C356" s="6">
        <f t="shared" si="79"/>
        <v>0.57777777777777783</v>
      </c>
      <c r="D356" s="7">
        <f t="shared" si="80"/>
        <v>3.2638888878864236E-3</v>
      </c>
      <c r="E356" s="6" t="str">
        <f t="shared" si="81"/>
        <v>BIANCA</v>
      </c>
      <c r="F356" s="6" t="str">
        <f t="shared" si="65"/>
        <v>ter</v>
      </c>
      <c r="G356" s="6" t="str">
        <f t="shared" si="71"/>
        <v>51</v>
      </c>
      <c r="H356" s="6" t="str">
        <f>IFERROR(VLOOKUP($G356,DDD!$B:$D,3,0),"-")</f>
        <v>RS</v>
      </c>
      <c r="I356" s="6" t="str">
        <f>IFERROR(VLOOKUP($H356,DDD!$I:$K,3,0),"-")</f>
        <v>Sul</v>
      </c>
      <c r="J356">
        <v>7983371</v>
      </c>
      <c r="K356">
        <v>25426248</v>
      </c>
      <c r="L356" s="14">
        <v>44656.5778125</v>
      </c>
      <c r="M356" s="14">
        <v>44656.581076388888</v>
      </c>
      <c r="N356" t="s">
        <v>3133</v>
      </c>
      <c r="O356" t="s">
        <v>78</v>
      </c>
      <c r="P356">
        <v>17283</v>
      </c>
      <c r="Q356" t="s">
        <v>65</v>
      </c>
      <c r="R356" t="s">
        <v>85</v>
      </c>
      <c r="S356" t="s">
        <v>86</v>
      </c>
      <c r="T356" t="s">
        <v>85</v>
      </c>
      <c r="U356" t="s">
        <v>86</v>
      </c>
      <c r="X356">
        <v>51999437373</v>
      </c>
      <c r="AA356" t="s">
        <v>118</v>
      </c>
      <c r="AB356" s="15">
        <v>1649177476488300</v>
      </c>
      <c r="AC356" t="s">
        <v>68</v>
      </c>
      <c r="AD356">
        <v>10738</v>
      </c>
      <c r="AE356" t="s">
        <v>69</v>
      </c>
      <c r="AF356" t="s">
        <v>70</v>
      </c>
      <c r="AM356" t="s">
        <v>2153</v>
      </c>
      <c r="AN356">
        <v>72897619015</v>
      </c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 t="s">
        <v>71</v>
      </c>
      <c r="BH356" s="8" t="s">
        <v>71</v>
      </c>
      <c r="BI356" s="8" t="s">
        <v>71</v>
      </c>
      <c r="BJ356" s="8" t="s">
        <v>71</v>
      </c>
      <c r="BK356" s="8" t="s">
        <v>71</v>
      </c>
      <c r="BL356" s="8" t="s">
        <v>71</v>
      </c>
      <c r="BM356" s="8" t="s">
        <v>71</v>
      </c>
      <c r="BN356" s="8" t="s">
        <v>71</v>
      </c>
      <c r="BO356" s="8" t="s">
        <v>71</v>
      </c>
      <c r="BP356" s="8" t="s">
        <v>71</v>
      </c>
      <c r="BQ356" s="8" t="s">
        <v>1258</v>
      </c>
      <c r="BR356" s="8" t="s">
        <v>71</v>
      </c>
      <c r="BS356" s="9">
        <v>8729</v>
      </c>
      <c r="BT356" s="8" t="s">
        <v>82</v>
      </c>
      <c r="BU356" s="8" t="s">
        <v>173</v>
      </c>
      <c r="BV356" s="8" t="s">
        <v>71</v>
      </c>
      <c r="BW356" s="8"/>
    </row>
    <row r="357" spans="1:75" x14ac:dyDescent="0.25">
      <c r="A357" s="4">
        <f t="shared" si="77"/>
        <v>44656</v>
      </c>
      <c r="B357" s="5">
        <f t="shared" si="78"/>
        <v>0.5625</v>
      </c>
      <c r="C357" s="6">
        <f t="shared" si="79"/>
        <v>0.58124999999999993</v>
      </c>
      <c r="D357" s="7">
        <f t="shared" si="80"/>
        <v>2.6041666715173051E-3</v>
      </c>
      <c r="E357" s="6" t="str">
        <f t="shared" si="81"/>
        <v>BIANCA</v>
      </c>
      <c r="F357" s="6" t="str">
        <f t="shared" si="65"/>
        <v>ter</v>
      </c>
      <c r="G357" s="6" t="str">
        <f t="shared" si="71"/>
        <v>55</v>
      </c>
      <c r="H357" s="6" t="str">
        <f>IFERROR(VLOOKUP($G357,DDD!$B:$D,3,0),"-")</f>
        <v>RS</v>
      </c>
      <c r="I357" s="6" t="str">
        <f>IFERROR(VLOOKUP($H357,DDD!$I:$K,3,0),"-")</f>
        <v>Sul</v>
      </c>
      <c r="J357">
        <v>7983752</v>
      </c>
      <c r="K357">
        <v>24165761</v>
      </c>
      <c r="L357" s="14">
        <v>44656.581666666665</v>
      </c>
      <c r="M357" s="14">
        <v>44656.584270833337</v>
      </c>
      <c r="N357" t="s">
        <v>3133</v>
      </c>
      <c r="O357" t="s">
        <v>78</v>
      </c>
      <c r="P357">
        <v>17283</v>
      </c>
      <c r="Q357" t="s">
        <v>65</v>
      </c>
      <c r="R357" t="s">
        <v>85</v>
      </c>
      <c r="S357" t="s">
        <v>86</v>
      </c>
      <c r="T357" t="s">
        <v>85</v>
      </c>
      <c r="U357" t="s">
        <v>86</v>
      </c>
      <c r="X357">
        <v>55996469822</v>
      </c>
      <c r="AA357" t="s">
        <v>142</v>
      </c>
      <c r="AB357" s="15">
        <v>1649177839492580</v>
      </c>
      <c r="AC357" t="s">
        <v>68</v>
      </c>
      <c r="AD357">
        <v>10738</v>
      </c>
      <c r="AE357" t="s">
        <v>69</v>
      </c>
      <c r="AF357" t="s">
        <v>70</v>
      </c>
      <c r="AM357" t="s">
        <v>2154</v>
      </c>
      <c r="AN357">
        <v>56645627068</v>
      </c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 t="s">
        <v>71</v>
      </c>
      <c r="BH357" s="8" t="s">
        <v>71</v>
      </c>
      <c r="BI357" s="8" t="s">
        <v>71</v>
      </c>
      <c r="BJ357" s="8" t="s">
        <v>71</v>
      </c>
      <c r="BK357" s="8" t="s">
        <v>71</v>
      </c>
      <c r="BL357" s="8" t="s">
        <v>71</v>
      </c>
      <c r="BM357" s="8" t="s">
        <v>71</v>
      </c>
      <c r="BN357" s="8" t="s">
        <v>71</v>
      </c>
      <c r="BO357" s="8" t="s">
        <v>71</v>
      </c>
      <c r="BP357" s="8" t="s">
        <v>71</v>
      </c>
      <c r="BQ357" s="8" t="s">
        <v>1260</v>
      </c>
      <c r="BR357" s="8" t="s">
        <v>71</v>
      </c>
      <c r="BS357" s="9">
        <v>1513</v>
      </c>
      <c r="BT357" s="8" t="s">
        <v>100</v>
      </c>
      <c r="BU357" s="8" t="s">
        <v>278</v>
      </c>
      <c r="BV357" s="8" t="s">
        <v>71</v>
      </c>
      <c r="BW357" s="8"/>
    </row>
    <row r="358" spans="1:75" x14ac:dyDescent="0.25">
      <c r="A358" s="4">
        <f t="shared" si="77"/>
        <v>44656</v>
      </c>
      <c r="B358" s="5">
        <f t="shared" si="78"/>
        <v>0.58333333333333337</v>
      </c>
      <c r="C358" s="6">
        <f t="shared" si="79"/>
        <v>0.58333333333333337</v>
      </c>
      <c r="D358" s="7">
        <f t="shared" si="80"/>
        <v>6.030092597939074E-3</v>
      </c>
      <c r="E358" s="6" t="str">
        <f t="shared" si="81"/>
        <v>SILVIO</v>
      </c>
      <c r="F358" s="6" t="str">
        <f t="shared" ref="F358:F413" si="82">TEXT(L358,"ddd")</f>
        <v>ter</v>
      </c>
      <c r="G358" s="6" t="str">
        <f t="shared" si="71"/>
        <v>15</v>
      </c>
      <c r="H358" s="6" t="str">
        <f>IFERROR(VLOOKUP($G358,DDD!$B:$D,3,0),"-")</f>
        <v>SP</v>
      </c>
      <c r="I358" s="6" t="str">
        <f>IFERROR(VLOOKUP($H358,DDD!$I:$K,3,0),"-")</f>
        <v>Sudeste</v>
      </c>
      <c r="J358">
        <v>7984013</v>
      </c>
      <c r="K358">
        <v>24073154</v>
      </c>
      <c r="L358" s="14">
        <v>44656.583807870367</v>
      </c>
      <c r="M358" s="14">
        <v>44656.589837962965</v>
      </c>
      <c r="N358" t="s">
        <v>3133</v>
      </c>
      <c r="O358" t="s">
        <v>84</v>
      </c>
      <c r="P358">
        <v>17286</v>
      </c>
      <c r="Q358" t="s">
        <v>65</v>
      </c>
      <c r="R358" t="s">
        <v>85</v>
      </c>
      <c r="S358" t="s">
        <v>86</v>
      </c>
      <c r="T358" t="s">
        <v>85</v>
      </c>
      <c r="U358" t="s">
        <v>86</v>
      </c>
      <c r="X358">
        <v>15997101220</v>
      </c>
      <c r="AA358" t="s">
        <v>87</v>
      </c>
      <c r="AB358" s="15">
        <v>1649178010497390</v>
      </c>
      <c r="AC358" t="s">
        <v>68</v>
      </c>
      <c r="AD358">
        <v>10738</v>
      </c>
      <c r="AE358" t="s">
        <v>69</v>
      </c>
      <c r="AF358" t="s">
        <v>70</v>
      </c>
      <c r="AM358" t="s">
        <v>2155</v>
      </c>
      <c r="AN358">
        <v>46116065899</v>
      </c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 t="s">
        <v>71</v>
      </c>
      <c r="BH358" s="8" t="s">
        <v>71</v>
      </c>
      <c r="BI358" s="8" t="s">
        <v>71</v>
      </c>
      <c r="BJ358" s="8" t="s">
        <v>71</v>
      </c>
      <c r="BK358" s="8" t="s">
        <v>71</v>
      </c>
      <c r="BL358" s="8" t="s">
        <v>71</v>
      </c>
      <c r="BM358" s="8" t="s">
        <v>71</v>
      </c>
      <c r="BN358" s="8" t="s">
        <v>71</v>
      </c>
      <c r="BO358" s="8" t="s">
        <v>71</v>
      </c>
      <c r="BP358" s="8" t="s">
        <v>71</v>
      </c>
      <c r="BQ358" s="8" t="s">
        <v>1265</v>
      </c>
      <c r="BR358" s="8" t="s">
        <v>71</v>
      </c>
      <c r="BS358" s="8">
        <v>7084</v>
      </c>
      <c r="BT358" s="8" t="s">
        <v>100</v>
      </c>
      <c r="BU358" s="8" t="s">
        <v>859</v>
      </c>
      <c r="BV358" s="8" t="s">
        <v>71</v>
      </c>
      <c r="BW358" s="8"/>
    </row>
    <row r="359" spans="1:75" x14ac:dyDescent="0.25">
      <c r="A359" s="4">
        <f t="shared" si="77"/>
        <v>44656</v>
      </c>
      <c r="B359" s="5">
        <f t="shared" si="78"/>
        <v>0.58333333333333337</v>
      </c>
      <c r="C359" s="6">
        <f t="shared" si="79"/>
        <v>0.58750000000000002</v>
      </c>
      <c r="D359" s="7">
        <f t="shared" si="80"/>
        <v>1.7476851789979264E-3</v>
      </c>
      <c r="E359" s="6" t="str">
        <f t="shared" si="81"/>
        <v>ANA</v>
      </c>
      <c r="F359" s="6" t="str">
        <f t="shared" si="82"/>
        <v>ter</v>
      </c>
      <c r="G359" s="6" t="str">
        <f t="shared" si="71"/>
        <v>53</v>
      </c>
      <c r="H359" s="6" t="str">
        <f>IFERROR(VLOOKUP($G359,DDD!$B:$D,3,0),"-")</f>
        <v>RS</v>
      </c>
      <c r="I359" s="6" t="str">
        <f>IFERROR(VLOOKUP($H359,DDD!$I:$K,3,0),"-")</f>
        <v>Sul</v>
      </c>
      <c r="J359">
        <v>7984569</v>
      </c>
      <c r="K359">
        <v>23414248</v>
      </c>
      <c r="L359" s="14">
        <v>44656.587569444448</v>
      </c>
      <c r="M359" s="14">
        <v>44656.589317129627</v>
      </c>
      <c r="N359" t="s">
        <v>3133</v>
      </c>
      <c r="O359" t="s">
        <v>64</v>
      </c>
      <c r="P359">
        <v>17281</v>
      </c>
      <c r="Q359" t="s">
        <v>65</v>
      </c>
      <c r="R359" t="s">
        <v>136</v>
      </c>
      <c r="S359" t="s">
        <v>420</v>
      </c>
      <c r="T359" t="s">
        <v>136</v>
      </c>
      <c r="U359" t="s">
        <v>420</v>
      </c>
      <c r="X359">
        <v>53991234591</v>
      </c>
      <c r="Y359">
        <v>53991234591</v>
      </c>
      <c r="Z359" s="14">
        <v>44656.609722222223</v>
      </c>
      <c r="AA359" t="s">
        <v>141</v>
      </c>
      <c r="AB359" s="15">
        <v>1649178336507360</v>
      </c>
      <c r="AC359" t="s">
        <v>68</v>
      </c>
      <c r="AD359">
        <v>10738</v>
      </c>
      <c r="AE359" t="s">
        <v>69</v>
      </c>
      <c r="AF359" t="s">
        <v>70</v>
      </c>
      <c r="AM359" t="s">
        <v>2156</v>
      </c>
      <c r="AN359">
        <v>4763761064</v>
      </c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 t="s">
        <v>71</v>
      </c>
      <c r="BH359" s="8" t="s">
        <v>71</v>
      </c>
      <c r="BI359" s="8" t="s">
        <v>71</v>
      </c>
      <c r="BJ359" s="8" t="s">
        <v>71</v>
      </c>
      <c r="BK359" s="8" t="s">
        <v>71</v>
      </c>
      <c r="BL359" s="8" t="s">
        <v>71</v>
      </c>
      <c r="BM359" s="8" t="s">
        <v>71</v>
      </c>
      <c r="BN359" s="8" t="s">
        <v>71</v>
      </c>
      <c r="BO359" s="8" t="s">
        <v>71</v>
      </c>
      <c r="BP359" s="8" t="s">
        <v>71</v>
      </c>
      <c r="BQ359" s="8" t="s">
        <v>1267</v>
      </c>
      <c r="BR359" s="8" t="s">
        <v>71</v>
      </c>
      <c r="BS359" s="8">
        <v>2107</v>
      </c>
      <c r="BT359" s="8" t="s">
        <v>82</v>
      </c>
      <c r="BU359" s="8" t="s">
        <v>1268</v>
      </c>
      <c r="BV359" s="8" t="s">
        <v>71</v>
      </c>
      <c r="BW359" s="8"/>
    </row>
    <row r="360" spans="1:75" x14ac:dyDescent="0.25">
      <c r="A360" s="4">
        <f t="shared" si="77"/>
        <v>44656</v>
      </c>
      <c r="B360" s="5">
        <f t="shared" si="78"/>
        <v>0.58333333333333337</v>
      </c>
      <c r="C360" s="6">
        <f t="shared" si="79"/>
        <v>0.58819444444444446</v>
      </c>
      <c r="D360" s="7">
        <f t="shared" si="80"/>
        <v>1.643518524360843E-3</v>
      </c>
      <c r="E360" s="6" t="str">
        <f t="shared" si="81"/>
        <v>BIANCA</v>
      </c>
      <c r="F360" s="6" t="str">
        <f t="shared" si="82"/>
        <v>ter</v>
      </c>
      <c r="G360" s="6" t="str">
        <f t="shared" si="71"/>
        <v>53</v>
      </c>
      <c r="H360" s="6" t="str">
        <f>IFERROR(VLOOKUP($G360,DDD!$B:$D,3,0),"-")</f>
        <v>RS</v>
      </c>
      <c r="I360" s="6" t="str">
        <f>IFERROR(VLOOKUP($H360,DDD!$I:$K,3,0),"-")</f>
        <v>Sul</v>
      </c>
      <c r="J360">
        <v>7984744</v>
      </c>
      <c r="K360">
        <v>23618452</v>
      </c>
      <c r="L360" s="14">
        <v>44656.588692129626</v>
      </c>
      <c r="M360" s="14">
        <v>44656.59033564815</v>
      </c>
      <c r="N360" t="s">
        <v>3133</v>
      </c>
      <c r="O360" t="s">
        <v>78</v>
      </c>
      <c r="P360">
        <v>17283</v>
      </c>
      <c r="Q360" t="s">
        <v>65</v>
      </c>
      <c r="R360" t="s">
        <v>85</v>
      </c>
      <c r="S360" t="s">
        <v>86</v>
      </c>
      <c r="T360" t="s">
        <v>85</v>
      </c>
      <c r="U360" t="s">
        <v>86</v>
      </c>
      <c r="X360">
        <v>53999549393</v>
      </c>
      <c r="AA360" t="s">
        <v>449</v>
      </c>
      <c r="AB360" s="15">
        <v>1649178439509900</v>
      </c>
      <c r="AC360" t="s">
        <v>68</v>
      </c>
      <c r="AD360">
        <v>10738</v>
      </c>
      <c r="AE360" t="s">
        <v>69</v>
      </c>
      <c r="AF360" t="s">
        <v>70</v>
      </c>
      <c r="AM360" t="s">
        <v>2157</v>
      </c>
      <c r="AN360">
        <v>336188013</v>
      </c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 t="s">
        <v>71</v>
      </c>
      <c r="BH360" s="8" t="s">
        <v>71</v>
      </c>
      <c r="BI360" s="8" t="s">
        <v>71</v>
      </c>
      <c r="BJ360" s="8" t="s">
        <v>71</v>
      </c>
      <c r="BK360" s="8" t="s">
        <v>71</v>
      </c>
      <c r="BL360" s="8" t="s">
        <v>71</v>
      </c>
      <c r="BM360" s="8" t="s">
        <v>71</v>
      </c>
      <c r="BN360" s="8" t="s">
        <v>71</v>
      </c>
      <c r="BO360" s="8" t="s">
        <v>71</v>
      </c>
      <c r="BP360" s="8" t="s">
        <v>71</v>
      </c>
      <c r="BQ360" s="8" t="s">
        <v>1271</v>
      </c>
      <c r="BR360" s="8" t="s">
        <v>71</v>
      </c>
      <c r="BS360" s="9">
        <v>1275</v>
      </c>
      <c r="BT360" s="8" t="s">
        <v>100</v>
      </c>
      <c r="BU360" s="8" t="s">
        <v>1272</v>
      </c>
      <c r="BV360" s="8" t="s">
        <v>71</v>
      </c>
      <c r="BW360" s="8"/>
    </row>
    <row r="361" spans="1:75" x14ac:dyDescent="0.25">
      <c r="A361" s="4">
        <f t="shared" si="77"/>
        <v>44656</v>
      </c>
      <c r="B361" s="5">
        <f t="shared" si="78"/>
        <v>0.58333333333333337</v>
      </c>
      <c r="C361" s="6">
        <f t="shared" si="79"/>
        <v>0.58958333333333335</v>
      </c>
      <c r="D361" s="7">
        <f t="shared" si="80"/>
        <v>1.1111111161881126E-3</v>
      </c>
      <c r="E361" s="6" t="str">
        <f t="shared" si="81"/>
        <v>ANA</v>
      </c>
      <c r="F361" s="6" t="str">
        <f t="shared" si="82"/>
        <v>ter</v>
      </c>
      <c r="G361" s="6" t="str">
        <f t="shared" si="71"/>
        <v>11</v>
      </c>
      <c r="H361" s="6" t="str">
        <f>IFERROR(VLOOKUP($G361,DDD!$B:$D,3,0),"-")</f>
        <v>SP</v>
      </c>
      <c r="I361" s="6" t="str">
        <f>IFERROR(VLOOKUP($H361,DDD!$I:$K,3,0),"-")</f>
        <v>Sudeste</v>
      </c>
      <c r="J361">
        <v>7984966</v>
      </c>
      <c r="K361">
        <v>23618720</v>
      </c>
      <c r="L361" s="14">
        <v>44656.590069444443</v>
      </c>
      <c r="M361" s="14">
        <v>44656.591180555559</v>
      </c>
      <c r="N361" t="s">
        <v>3133</v>
      </c>
      <c r="O361" t="s">
        <v>64</v>
      </c>
      <c r="P361">
        <v>17281</v>
      </c>
      <c r="Q361" t="s">
        <v>65</v>
      </c>
      <c r="R361" t="s">
        <v>136</v>
      </c>
      <c r="S361" t="s">
        <v>137</v>
      </c>
      <c r="T361" t="s">
        <v>136</v>
      </c>
      <c r="U361" t="s">
        <v>137</v>
      </c>
      <c r="X361">
        <v>11971485187</v>
      </c>
      <c r="Y361">
        <v>11971485187</v>
      </c>
      <c r="Z361" s="14">
        <v>44656.611805555556</v>
      </c>
      <c r="AA361" t="s">
        <v>449</v>
      </c>
      <c r="AB361" s="15">
        <v>1649178547512020</v>
      </c>
      <c r="AC361" t="s">
        <v>68</v>
      </c>
      <c r="AD361">
        <v>10738</v>
      </c>
      <c r="AE361" t="s">
        <v>69</v>
      </c>
      <c r="AF361" t="s">
        <v>70</v>
      </c>
      <c r="AM361" t="s">
        <v>2158</v>
      </c>
      <c r="AN361">
        <v>41263130879</v>
      </c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 t="s">
        <v>71</v>
      </c>
      <c r="BH361" s="8" t="s">
        <v>71</v>
      </c>
      <c r="BI361" s="8" t="s">
        <v>71</v>
      </c>
      <c r="BJ361" s="8" t="s">
        <v>71</v>
      </c>
      <c r="BK361" s="8" t="s">
        <v>71</v>
      </c>
      <c r="BL361" s="8" t="s">
        <v>71</v>
      </c>
      <c r="BM361" s="8" t="s">
        <v>71</v>
      </c>
      <c r="BN361" s="8" t="s">
        <v>71</v>
      </c>
      <c r="BO361" s="8" t="s">
        <v>71</v>
      </c>
      <c r="BP361" s="8" t="s">
        <v>71</v>
      </c>
      <c r="BQ361" s="8" t="s">
        <v>1273</v>
      </c>
      <c r="BR361" s="8" t="s">
        <v>71</v>
      </c>
      <c r="BS361" s="9">
        <v>1154</v>
      </c>
      <c r="BT361" s="8" t="s">
        <v>79</v>
      </c>
      <c r="BU361" s="8" t="s">
        <v>1274</v>
      </c>
      <c r="BV361" s="8" t="s">
        <v>71</v>
      </c>
      <c r="BW361" s="8"/>
    </row>
    <row r="362" spans="1:75" x14ac:dyDescent="0.25">
      <c r="A362" s="4">
        <f t="shared" ref="A362:A375" si="83">DATEVALUE(TEXT(L362,"dd/mm"))</f>
        <v>44656</v>
      </c>
      <c r="B362" s="5">
        <f t="shared" ref="B362:B375" si="84">TIMEVALUE(TEXT(LEFT(TEXT(L362,"hh:mm"),2)&amp;":"&amp;IF(RIGHT(TEXT(L362,"hh:mm"),2)&lt;"30",0,30),"hh:mm"))</f>
        <v>0.58333333333333337</v>
      </c>
      <c r="C362" s="6">
        <f t="shared" ref="C362:C375" si="85">TIMEVALUE(TEXT(L362,"hh:mm"))</f>
        <v>0.59375</v>
      </c>
      <c r="D362" s="7">
        <f t="shared" ref="D362:D375" si="86">IFERROR(($M362-$L362),0)</f>
        <v>1.6550925865885802E-3</v>
      </c>
      <c r="E362" s="6" t="str">
        <f t="shared" ref="E362:E375" si="87">SUBSTITUTE(MID($O362,1,SEARCH(" ",$O362,1))," ","")</f>
        <v>BIANCA</v>
      </c>
      <c r="F362" s="6" t="str">
        <f t="shared" si="82"/>
        <v>ter</v>
      </c>
      <c r="G362" s="6" t="str">
        <f t="shared" si="71"/>
        <v>53</v>
      </c>
      <c r="H362" s="6" t="str">
        <f>IFERROR(VLOOKUP($G362,DDD!$B:$D,3,0),"-")</f>
        <v>RS</v>
      </c>
      <c r="I362" s="6" t="str">
        <f>IFERROR(VLOOKUP($H362,DDD!$I:$K,3,0),"-")</f>
        <v>Sul</v>
      </c>
      <c r="J362">
        <v>7985569</v>
      </c>
      <c r="K362">
        <v>24227848</v>
      </c>
      <c r="L362" s="14">
        <v>44656.593854166669</v>
      </c>
      <c r="M362" s="14">
        <v>44656.595509259256</v>
      </c>
      <c r="N362" t="s">
        <v>3133</v>
      </c>
      <c r="O362" t="s">
        <v>78</v>
      </c>
      <c r="P362">
        <v>17283</v>
      </c>
      <c r="Q362" t="s">
        <v>65</v>
      </c>
      <c r="R362" t="s">
        <v>85</v>
      </c>
      <c r="S362" t="s">
        <v>86</v>
      </c>
      <c r="T362" t="s">
        <v>85</v>
      </c>
      <c r="U362" t="s">
        <v>86</v>
      </c>
      <c r="X362">
        <v>53991860064</v>
      </c>
      <c r="AA362" t="s">
        <v>194</v>
      </c>
      <c r="AB362" s="15">
        <v>1649178831524850</v>
      </c>
      <c r="AC362" t="s">
        <v>68</v>
      </c>
      <c r="AD362">
        <v>10738</v>
      </c>
      <c r="AE362" t="s">
        <v>69</v>
      </c>
      <c r="AF362" t="s">
        <v>70</v>
      </c>
      <c r="AM362" t="s">
        <v>2159</v>
      </c>
      <c r="AN362">
        <v>3035268070</v>
      </c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 t="s">
        <v>71</v>
      </c>
      <c r="BH362" s="8" t="s">
        <v>71</v>
      </c>
      <c r="BI362" s="8" t="s">
        <v>71</v>
      </c>
      <c r="BJ362" s="8" t="s">
        <v>71</v>
      </c>
      <c r="BK362" s="8" t="s">
        <v>71</v>
      </c>
      <c r="BL362" s="8" t="s">
        <v>71</v>
      </c>
      <c r="BM362" s="8" t="s">
        <v>71</v>
      </c>
      <c r="BN362" s="8" t="s">
        <v>71</v>
      </c>
      <c r="BO362" s="8" t="s">
        <v>71</v>
      </c>
      <c r="BP362" s="8" t="s">
        <v>71</v>
      </c>
      <c r="BQ362" s="8" t="s">
        <v>1277</v>
      </c>
      <c r="BR362" s="8" t="s">
        <v>71</v>
      </c>
      <c r="BS362" s="8">
        <v>8181</v>
      </c>
      <c r="BT362" s="8" t="s">
        <v>72</v>
      </c>
      <c r="BU362" s="8" t="s">
        <v>1278</v>
      </c>
      <c r="BV362" s="8" t="s">
        <v>71</v>
      </c>
      <c r="BW362" s="8"/>
    </row>
    <row r="363" spans="1:75" x14ac:dyDescent="0.25">
      <c r="A363" s="4">
        <f t="shared" si="83"/>
        <v>44656</v>
      </c>
      <c r="B363" s="5">
        <f t="shared" si="84"/>
        <v>0.58333333333333337</v>
      </c>
      <c r="C363" s="6">
        <f t="shared" si="85"/>
        <v>0.59166666666666667</v>
      </c>
      <c r="D363" s="7">
        <f t="shared" si="86"/>
        <v>3.5879629649571143E-3</v>
      </c>
      <c r="E363" s="6" t="str">
        <f t="shared" si="87"/>
        <v>SILVIO</v>
      </c>
      <c r="F363" s="6" t="str">
        <f t="shared" si="82"/>
        <v>ter</v>
      </c>
      <c r="G363" s="6" t="str">
        <f t="shared" si="71"/>
        <v>16</v>
      </c>
      <c r="H363" s="6" t="str">
        <f>IFERROR(VLOOKUP($G363,DDD!$B:$D,3,0),"-")</f>
        <v>SP</v>
      </c>
      <c r="I363" s="6" t="str">
        <f>IFERROR(VLOOKUP($H363,DDD!$I:$K,3,0),"-")</f>
        <v>Sudeste</v>
      </c>
      <c r="J363">
        <v>7985286</v>
      </c>
      <c r="K363">
        <v>23637950</v>
      </c>
      <c r="L363" s="14">
        <v>44656.592106481483</v>
      </c>
      <c r="M363" s="14">
        <v>44656.595694444448</v>
      </c>
      <c r="N363" t="s">
        <v>3133</v>
      </c>
      <c r="O363" t="s">
        <v>84</v>
      </c>
      <c r="P363">
        <v>17286</v>
      </c>
      <c r="Q363" t="s">
        <v>65</v>
      </c>
      <c r="R363" t="s">
        <v>136</v>
      </c>
      <c r="S363" t="s">
        <v>137</v>
      </c>
      <c r="T363" t="s">
        <v>136</v>
      </c>
      <c r="U363" t="s">
        <v>137</v>
      </c>
      <c r="X363">
        <v>16994001626</v>
      </c>
      <c r="Y363">
        <v>16994001626</v>
      </c>
      <c r="Z363" s="14">
        <v>44662.615972222222</v>
      </c>
      <c r="AA363" t="s">
        <v>108</v>
      </c>
      <c r="AB363" s="15">
        <v>1649178727518730</v>
      </c>
      <c r="AC363" t="s">
        <v>68</v>
      </c>
      <c r="AD363">
        <v>10738</v>
      </c>
      <c r="AE363" t="s">
        <v>69</v>
      </c>
      <c r="AF363" t="s">
        <v>70</v>
      </c>
      <c r="AM363" t="s">
        <v>2160</v>
      </c>
      <c r="AN363">
        <v>10390133680</v>
      </c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 t="s">
        <v>71</v>
      </c>
      <c r="BH363" s="8" t="s">
        <v>71</v>
      </c>
      <c r="BI363" s="8" t="s">
        <v>71</v>
      </c>
      <c r="BJ363" s="8" t="s">
        <v>71</v>
      </c>
      <c r="BK363" s="8" t="s">
        <v>71</v>
      </c>
      <c r="BL363" s="8" t="s">
        <v>71</v>
      </c>
      <c r="BM363" s="8" t="s">
        <v>71</v>
      </c>
      <c r="BN363" s="8" t="s">
        <v>71</v>
      </c>
      <c r="BO363" s="8" t="s">
        <v>71</v>
      </c>
      <c r="BP363" s="8" t="s">
        <v>71</v>
      </c>
      <c r="BQ363" s="8" t="s">
        <v>1280</v>
      </c>
      <c r="BR363" s="8" t="s">
        <v>71</v>
      </c>
      <c r="BS363" s="8">
        <v>1093</v>
      </c>
      <c r="BT363" s="8" t="s">
        <v>79</v>
      </c>
      <c r="BU363" s="8" t="s">
        <v>1281</v>
      </c>
      <c r="BV363" s="8" t="s">
        <v>71</v>
      </c>
      <c r="BW363" s="8"/>
    </row>
    <row r="364" spans="1:75" x14ac:dyDescent="0.25">
      <c r="A364" s="4">
        <f t="shared" si="83"/>
        <v>44656</v>
      </c>
      <c r="B364" s="5">
        <f t="shared" si="84"/>
        <v>0.58333333333333337</v>
      </c>
      <c r="C364" s="6">
        <f t="shared" si="85"/>
        <v>0.59791666666666665</v>
      </c>
      <c r="D364" s="7">
        <f t="shared" si="86"/>
        <v>1.3078703705104999E-3</v>
      </c>
      <c r="E364" s="6" t="str">
        <f t="shared" si="87"/>
        <v>ANA</v>
      </c>
      <c r="F364" s="6" t="str">
        <f t="shared" si="82"/>
        <v>ter</v>
      </c>
      <c r="G364" s="6" t="str">
        <f t="shared" si="71"/>
        <v>19</v>
      </c>
      <c r="H364" s="6" t="str">
        <f>IFERROR(VLOOKUP($G364,DDD!$B:$D,3,0),"-")</f>
        <v>SP</v>
      </c>
      <c r="I364" s="6" t="str">
        <f>IFERROR(VLOOKUP($H364,DDD!$I:$K,3,0),"-")</f>
        <v>Sudeste</v>
      </c>
      <c r="J364">
        <v>7986199</v>
      </c>
      <c r="K364">
        <v>24072785</v>
      </c>
      <c r="L364" s="14">
        <v>44656.597916666666</v>
      </c>
      <c r="M364" s="14">
        <v>44656.599224537036</v>
      </c>
      <c r="N364" t="s">
        <v>3133</v>
      </c>
      <c r="O364" t="s">
        <v>64</v>
      </c>
      <c r="P364">
        <v>17281</v>
      </c>
      <c r="Q364" t="s">
        <v>65</v>
      </c>
      <c r="R364" t="s">
        <v>85</v>
      </c>
      <c r="S364" t="s">
        <v>86</v>
      </c>
      <c r="T364" t="s">
        <v>85</v>
      </c>
      <c r="U364" t="s">
        <v>86</v>
      </c>
      <c r="X364">
        <v>19981590772</v>
      </c>
      <c r="AA364" t="s">
        <v>87</v>
      </c>
      <c r="AB364" s="15">
        <v>1649179228536340</v>
      </c>
      <c r="AC364" t="s">
        <v>68</v>
      </c>
      <c r="AD364">
        <v>10738</v>
      </c>
      <c r="AE364" t="s">
        <v>69</v>
      </c>
      <c r="AF364" t="s">
        <v>70</v>
      </c>
      <c r="AM364" t="s">
        <v>2161</v>
      </c>
      <c r="AN364">
        <v>39950435854</v>
      </c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 t="s">
        <v>71</v>
      </c>
      <c r="BH364" s="8" t="s">
        <v>71</v>
      </c>
      <c r="BI364" s="8" t="s">
        <v>71</v>
      </c>
      <c r="BJ364" s="8" t="s">
        <v>71</v>
      </c>
      <c r="BK364" s="8" t="s">
        <v>71</v>
      </c>
      <c r="BL364" s="8" t="s">
        <v>71</v>
      </c>
      <c r="BM364" s="8" t="s">
        <v>71</v>
      </c>
      <c r="BN364" s="8" t="s">
        <v>71</v>
      </c>
      <c r="BO364" s="8" t="s">
        <v>71</v>
      </c>
      <c r="BP364" s="8" t="s">
        <v>71</v>
      </c>
      <c r="BQ364" s="8" t="s">
        <v>1283</v>
      </c>
      <c r="BR364" s="8" t="s">
        <v>71</v>
      </c>
      <c r="BS364" s="9">
        <v>6109</v>
      </c>
      <c r="BT364" s="8" t="s">
        <v>320</v>
      </c>
      <c r="BU364" s="8" t="s">
        <v>1284</v>
      </c>
      <c r="BV364" s="8" t="s">
        <v>71</v>
      </c>
      <c r="BW364" s="8"/>
    </row>
    <row r="365" spans="1:75" x14ac:dyDescent="0.25">
      <c r="A365" s="4">
        <f t="shared" si="83"/>
        <v>44656</v>
      </c>
      <c r="B365" s="5">
        <f t="shared" si="84"/>
        <v>0.58333333333333337</v>
      </c>
      <c r="C365" s="6">
        <f t="shared" si="85"/>
        <v>0.6020833333333333</v>
      </c>
      <c r="D365" s="7">
        <f t="shared" si="86"/>
        <v>2.268518517666962E-3</v>
      </c>
      <c r="E365" s="6" t="str">
        <f t="shared" si="87"/>
        <v>ANA</v>
      </c>
      <c r="F365" s="6" t="str">
        <f t="shared" si="82"/>
        <v>ter</v>
      </c>
      <c r="G365" s="6" t="str">
        <f t="shared" si="71"/>
        <v>11</v>
      </c>
      <c r="H365" s="6" t="str">
        <f>IFERROR(VLOOKUP($G365,DDD!$B:$D,3,0),"-")</f>
        <v>SP</v>
      </c>
      <c r="I365" s="6" t="str">
        <f>IFERROR(VLOOKUP($H365,DDD!$I:$K,3,0),"-")</f>
        <v>Sudeste</v>
      </c>
      <c r="J365">
        <v>7986851</v>
      </c>
      <c r="K365">
        <v>25426415</v>
      </c>
      <c r="L365" s="14">
        <v>44656.602337962962</v>
      </c>
      <c r="M365" s="14">
        <v>44656.60460648148</v>
      </c>
      <c r="N365" t="s">
        <v>3133</v>
      </c>
      <c r="O365" t="s">
        <v>64</v>
      </c>
      <c r="P365">
        <v>17281</v>
      </c>
      <c r="Q365" t="s">
        <v>65</v>
      </c>
      <c r="R365" t="s">
        <v>136</v>
      </c>
      <c r="S365" t="s">
        <v>137</v>
      </c>
      <c r="T365" t="s">
        <v>136</v>
      </c>
      <c r="U365" t="s">
        <v>137</v>
      </c>
      <c r="X365">
        <v>11982712002</v>
      </c>
      <c r="Y365">
        <v>11982712002</v>
      </c>
      <c r="Z365" s="14">
        <v>44656.625</v>
      </c>
      <c r="AA365" t="s">
        <v>128</v>
      </c>
      <c r="AB365" s="15">
        <v>1649179590540040</v>
      </c>
      <c r="AC365" t="s">
        <v>68</v>
      </c>
      <c r="AD365">
        <v>10738</v>
      </c>
      <c r="AE365" t="s">
        <v>69</v>
      </c>
      <c r="AF365" t="s">
        <v>70</v>
      </c>
      <c r="AM365" t="s">
        <v>2162</v>
      </c>
      <c r="AN365">
        <v>52530115877</v>
      </c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 t="s">
        <v>71</v>
      </c>
      <c r="BH365" s="8" t="s">
        <v>71</v>
      </c>
      <c r="BI365" s="8" t="s">
        <v>71</v>
      </c>
      <c r="BJ365" s="8" t="s">
        <v>71</v>
      </c>
      <c r="BK365" s="8" t="s">
        <v>71</v>
      </c>
      <c r="BL365" s="8" t="s">
        <v>71</v>
      </c>
      <c r="BM365" s="8" t="s">
        <v>71</v>
      </c>
      <c r="BN365" s="8" t="s">
        <v>71</v>
      </c>
      <c r="BO365" s="8" t="s">
        <v>71</v>
      </c>
      <c r="BP365" s="8" t="s">
        <v>71</v>
      </c>
      <c r="BQ365" s="8" t="s">
        <v>1286</v>
      </c>
      <c r="BR365" s="8" t="s">
        <v>71</v>
      </c>
      <c r="BS365" s="9">
        <v>1513</v>
      </c>
      <c r="BT365" s="8" t="s">
        <v>100</v>
      </c>
      <c r="BU365" s="8" t="s">
        <v>278</v>
      </c>
      <c r="BV365" s="8" t="s">
        <v>71</v>
      </c>
      <c r="BW365" s="8" t="s">
        <v>1287</v>
      </c>
    </row>
    <row r="366" spans="1:75" x14ac:dyDescent="0.25">
      <c r="A366" s="4">
        <f t="shared" si="83"/>
        <v>44656</v>
      </c>
      <c r="B366" s="5">
        <f t="shared" si="84"/>
        <v>0.60416666666666663</v>
      </c>
      <c r="C366" s="6">
        <f t="shared" si="85"/>
        <v>0.60625000000000007</v>
      </c>
      <c r="D366" s="7">
        <f t="shared" si="86"/>
        <v>9.1435184731381014E-4</v>
      </c>
      <c r="E366" s="6" t="str">
        <f t="shared" si="87"/>
        <v>ANA</v>
      </c>
      <c r="F366" s="6" t="str">
        <f t="shared" si="82"/>
        <v>ter</v>
      </c>
      <c r="G366" s="6" t="str">
        <f t="shared" si="71"/>
        <v>51</v>
      </c>
      <c r="H366" s="6" t="str">
        <f>IFERROR(VLOOKUP($G366,DDD!$B:$D,3,0),"-")</f>
        <v>RS</v>
      </c>
      <c r="I366" s="6" t="str">
        <f>IFERROR(VLOOKUP($H366,DDD!$I:$K,3,0),"-")</f>
        <v>Sul</v>
      </c>
      <c r="J366">
        <v>7987438</v>
      </c>
      <c r="K366">
        <v>24227819</v>
      </c>
      <c r="L366" s="14">
        <v>44656.606828703705</v>
      </c>
      <c r="M366" s="14">
        <v>44656.607743055552</v>
      </c>
      <c r="N366" t="s">
        <v>3133</v>
      </c>
      <c r="O366" t="s">
        <v>64</v>
      </c>
      <c r="P366">
        <v>17281</v>
      </c>
      <c r="Q366" t="s">
        <v>65</v>
      </c>
      <c r="R366" t="s">
        <v>136</v>
      </c>
      <c r="S366" t="s">
        <v>273</v>
      </c>
      <c r="T366" t="s">
        <v>136</v>
      </c>
      <c r="U366" t="s">
        <v>273</v>
      </c>
      <c r="X366">
        <v>51989678176</v>
      </c>
      <c r="Y366">
        <v>51989678176</v>
      </c>
      <c r="Z366" s="14">
        <v>44656.628472222219</v>
      </c>
      <c r="AA366" t="s">
        <v>194</v>
      </c>
      <c r="AB366" s="15">
        <v>1649180003552270</v>
      </c>
      <c r="AC366" t="s">
        <v>68</v>
      </c>
      <c r="AD366">
        <v>10738</v>
      </c>
      <c r="AE366" t="s">
        <v>69</v>
      </c>
      <c r="AF366" t="s">
        <v>70</v>
      </c>
      <c r="AM366" t="s">
        <v>2163</v>
      </c>
      <c r="AN366">
        <v>4724684054</v>
      </c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 t="s">
        <v>71</v>
      </c>
      <c r="BH366" s="8" t="s">
        <v>71</v>
      </c>
      <c r="BI366" s="8" t="s">
        <v>71</v>
      </c>
      <c r="BJ366" s="8" t="s">
        <v>71</v>
      </c>
      <c r="BK366" s="8" t="s">
        <v>71</v>
      </c>
      <c r="BL366" s="8" t="s">
        <v>71</v>
      </c>
      <c r="BM366" s="8" t="s">
        <v>71</v>
      </c>
      <c r="BN366" s="8" t="s">
        <v>71</v>
      </c>
      <c r="BO366" s="8" t="s">
        <v>71</v>
      </c>
      <c r="BP366" s="8" t="s">
        <v>71</v>
      </c>
      <c r="BQ366" s="8" t="s">
        <v>1290</v>
      </c>
      <c r="BR366" s="8" t="s">
        <v>71</v>
      </c>
      <c r="BS366" s="9">
        <v>12224</v>
      </c>
      <c r="BT366" s="8" t="s">
        <v>187</v>
      </c>
      <c r="BU366" s="8" t="s">
        <v>1162</v>
      </c>
      <c r="BV366" s="8" t="s">
        <v>71</v>
      </c>
      <c r="BW366" s="8"/>
    </row>
    <row r="367" spans="1:75" x14ac:dyDescent="0.25">
      <c r="A367" s="4">
        <f t="shared" si="83"/>
        <v>44656</v>
      </c>
      <c r="B367" s="5">
        <f t="shared" si="84"/>
        <v>0.60416666666666663</v>
      </c>
      <c r="C367" s="6">
        <f t="shared" si="85"/>
        <v>0.6069444444444444</v>
      </c>
      <c r="D367" s="7">
        <f t="shared" si="86"/>
        <v>2.2337962946039625E-3</v>
      </c>
      <c r="E367" s="6" t="str">
        <f t="shared" si="87"/>
        <v>SILVIO</v>
      </c>
      <c r="F367" s="6" t="str">
        <f t="shared" si="82"/>
        <v>ter</v>
      </c>
      <c r="G367" s="6" t="str">
        <f t="shared" si="71"/>
        <v>11</v>
      </c>
      <c r="H367" s="6" t="str">
        <f>IFERROR(VLOOKUP($G367,DDD!$B:$D,3,0),"-")</f>
        <v>SP</v>
      </c>
      <c r="I367" s="6" t="str">
        <f>IFERROR(VLOOKUP($H367,DDD!$I:$K,3,0),"-")</f>
        <v>Sudeste</v>
      </c>
      <c r="J367">
        <v>7987491</v>
      </c>
      <c r="K367">
        <v>24165687</v>
      </c>
      <c r="L367" s="14">
        <v>44656.60732638889</v>
      </c>
      <c r="M367" s="14">
        <v>44656.609560185185</v>
      </c>
      <c r="N367" t="s">
        <v>3133</v>
      </c>
      <c r="O367" t="s">
        <v>84</v>
      </c>
      <c r="P367">
        <v>17286</v>
      </c>
      <c r="Q367" t="s">
        <v>65</v>
      </c>
      <c r="R367" t="s">
        <v>136</v>
      </c>
      <c r="S367" t="s">
        <v>137</v>
      </c>
      <c r="T367" t="s">
        <v>136</v>
      </c>
      <c r="U367" t="s">
        <v>137</v>
      </c>
      <c r="X367">
        <v>11993407286</v>
      </c>
      <c r="Y367">
        <v>11993407286</v>
      </c>
      <c r="Z367" s="14">
        <v>44662.629861111112</v>
      </c>
      <c r="AA367" t="s">
        <v>142</v>
      </c>
      <c r="AB367" s="15">
        <v>1649180050554540</v>
      </c>
      <c r="AC367" t="s">
        <v>68</v>
      </c>
      <c r="AD367">
        <v>10738</v>
      </c>
      <c r="AE367" t="s">
        <v>69</v>
      </c>
      <c r="AF367" t="s">
        <v>70</v>
      </c>
      <c r="AM367" t="s">
        <v>2164</v>
      </c>
      <c r="AN367">
        <v>44776665867</v>
      </c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 t="s">
        <v>71</v>
      </c>
      <c r="BH367" s="8" t="s">
        <v>71</v>
      </c>
      <c r="BI367" s="8" t="s">
        <v>71</v>
      </c>
      <c r="BJ367" s="8" t="s">
        <v>71</v>
      </c>
      <c r="BK367" s="8" t="s">
        <v>71</v>
      </c>
      <c r="BL367" s="8" t="s">
        <v>71</v>
      </c>
      <c r="BM367" s="8" t="s">
        <v>71</v>
      </c>
      <c r="BN367" s="8" t="s">
        <v>71</v>
      </c>
      <c r="BO367" s="8" t="s">
        <v>71</v>
      </c>
      <c r="BP367" s="8" t="s">
        <v>71</v>
      </c>
      <c r="BQ367" s="8" t="s">
        <v>1255</v>
      </c>
      <c r="BR367" s="8" t="s">
        <v>71</v>
      </c>
      <c r="BS367" s="9">
        <v>1863</v>
      </c>
      <c r="BT367" s="8" t="s">
        <v>79</v>
      </c>
      <c r="BU367" s="8" t="s">
        <v>830</v>
      </c>
      <c r="BV367" s="8" t="s">
        <v>71</v>
      </c>
      <c r="BW367" s="8"/>
    </row>
    <row r="368" spans="1:75" x14ac:dyDescent="0.25">
      <c r="A368" s="4">
        <f t="shared" si="83"/>
        <v>44656</v>
      </c>
      <c r="B368" s="5">
        <f t="shared" si="84"/>
        <v>0.60416666666666663</v>
      </c>
      <c r="C368" s="6">
        <f t="shared" si="85"/>
        <v>0.61041666666666672</v>
      </c>
      <c r="D368" s="7">
        <f t="shared" si="86"/>
        <v>5.3240740817273036E-4</v>
      </c>
      <c r="E368" s="6" t="str">
        <f t="shared" si="87"/>
        <v>SILVIO</v>
      </c>
      <c r="F368" s="6" t="str">
        <f t="shared" si="82"/>
        <v>ter</v>
      </c>
      <c r="G368" s="6" t="str">
        <f t="shared" si="71"/>
        <v>19</v>
      </c>
      <c r="H368" s="6" t="str">
        <f>IFERROR(VLOOKUP($G368,DDD!$B:$D,3,0),"-")</f>
        <v>SP</v>
      </c>
      <c r="I368" s="6" t="str">
        <f>IFERROR(VLOOKUP($H368,DDD!$I:$K,3,0),"-")</f>
        <v>Sudeste</v>
      </c>
      <c r="J368">
        <v>7987901</v>
      </c>
      <c r="K368">
        <v>24072899</v>
      </c>
      <c r="L368" s="14">
        <v>44656.610844907409</v>
      </c>
      <c r="M368" s="14">
        <v>44656.611377314817</v>
      </c>
      <c r="N368" t="s">
        <v>3133</v>
      </c>
      <c r="O368" t="s">
        <v>84</v>
      </c>
      <c r="P368">
        <v>17286</v>
      </c>
      <c r="Q368" t="s">
        <v>65</v>
      </c>
      <c r="R368" t="s">
        <v>136</v>
      </c>
      <c r="S368" t="s">
        <v>273</v>
      </c>
      <c r="T368" t="s">
        <v>136</v>
      </c>
      <c r="U368" t="s">
        <v>273</v>
      </c>
      <c r="X368">
        <v>19994977958</v>
      </c>
      <c r="Y368">
        <v>19994977958</v>
      </c>
      <c r="Z368" s="14">
        <v>44656.791666666664</v>
      </c>
      <c r="AA368" t="s">
        <v>87</v>
      </c>
      <c r="AB368" s="15">
        <v>1649180355568060</v>
      </c>
      <c r="AC368" t="s">
        <v>68</v>
      </c>
      <c r="AD368">
        <v>10738</v>
      </c>
      <c r="AE368" t="s">
        <v>69</v>
      </c>
      <c r="AF368" t="s">
        <v>70</v>
      </c>
      <c r="AM368" t="s">
        <v>2165</v>
      </c>
      <c r="AN368">
        <v>5590187117</v>
      </c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 t="s">
        <v>71</v>
      </c>
      <c r="BH368" s="8" t="s">
        <v>71</v>
      </c>
      <c r="BI368" s="8" t="s">
        <v>71</v>
      </c>
      <c r="BJ368" s="8" t="s">
        <v>71</v>
      </c>
      <c r="BK368" s="8" t="s">
        <v>71</v>
      </c>
      <c r="BL368" s="8" t="s">
        <v>71</v>
      </c>
      <c r="BM368" s="8" t="s">
        <v>71</v>
      </c>
      <c r="BN368" s="8" t="s">
        <v>71</v>
      </c>
      <c r="BO368" s="8" t="s">
        <v>71</v>
      </c>
      <c r="BP368" s="8" t="s">
        <v>71</v>
      </c>
      <c r="BQ368" s="8" t="s">
        <v>1292</v>
      </c>
      <c r="BR368" s="8" t="s">
        <v>71</v>
      </c>
      <c r="BS368" s="8">
        <v>6141</v>
      </c>
      <c r="BT368" s="8" t="s">
        <v>100</v>
      </c>
      <c r="BU368" s="8" t="s">
        <v>415</v>
      </c>
      <c r="BV368" s="8" t="s">
        <v>71</v>
      </c>
      <c r="BW368" s="8"/>
    </row>
    <row r="369" spans="1:75" x14ac:dyDescent="0.25">
      <c r="A369" s="4">
        <f t="shared" si="83"/>
        <v>44656</v>
      </c>
      <c r="B369" s="5">
        <f t="shared" si="84"/>
        <v>0.60416666666666663</v>
      </c>
      <c r="C369" s="6">
        <f t="shared" si="85"/>
        <v>0.60972222222222217</v>
      </c>
      <c r="D369" s="7">
        <f t="shared" si="86"/>
        <v>2.2916666712262668E-3</v>
      </c>
      <c r="E369" s="6" t="str">
        <f t="shared" si="87"/>
        <v>ANA</v>
      </c>
      <c r="F369" s="6" t="str">
        <f t="shared" si="82"/>
        <v>ter</v>
      </c>
      <c r="G369" s="6" t="str">
        <f t="shared" si="71"/>
        <v>11</v>
      </c>
      <c r="H369" s="6" t="str">
        <f>IFERROR(VLOOKUP($G369,DDD!$B:$D,3,0),"-")</f>
        <v>SP</v>
      </c>
      <c r="I369" s="6" t="str">
        <f>IFERROR(VLOOKUP($H369,DDD!$I:$K,3,0),"-")</f>
        <v>Sudeste</v>
      </c>
      <c r="J369">
        <v>7987825</v>
      </c>
      <c r="K369">
        <v>24072932</v>
      </c>
      <c r="L369" s="14">
        <v>44656.610115740739</v>
      </c>
      <c r="M369" s="14">
        <v>44656.612407407411</v>
      </c>
      <c r="N369" t="s">
        <v>3133</v>
      </c>
      <c r="O369" t="s">
        <v>64</v>
      </c>
      <c r="P369">
        <v>17281</v>
      </c>
      <c r="Q369" t="s">
        <v>65</v>
      </c>
      <c r="R369" t="s">
        <v>85</v>
      </c>
      <c r="S369" t="s">
        <v>86</v>
      </c>
      <c r="T369" t="s">
        <v>85</v>
      </c>
      <c r="U369" t="s">
        <v>86</v>
      </c>
      <c r="X369">
        <v>11999911609</v>
      </c>
      <c r="AA369" t="s">
        <v>87</v>
      </c>
      <c r="AB369" s="15">
        <v>1649180297565340</v>
      </c>
      <c r="AC369" t="s">
        <v>68</v>
      </c>
      <c r="AD369">
        <v>10738</v>
      </c>
      <c r="AE369" t="s">
        <v>69</v>
      </c>
      <c r="AF369" t="s">
        <v>70</v>
      </c>
      <c r="AM369" t="s">
        <v>2166</v>
      </c>
      <c r="AN369">
        <v>6072434576</v>
      </c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 t="s">
        <v>71</v>
      </c>
      <c r="BH369" s="8" t="s">
        <v>71</v>
      </c>
      <c r="BI369" s="8" t="s">
        <v>71</v>
      </c>
      <c r="BJ369" s="8" t="s">
        <v>71</v>
      </c>
      <c r="BK369" s="8" t="s">
        <v>71</v>
      </c>
      <c r="BL369" s="8" t="s">
        <v>71</v>
      </c>
      <c r="BM369" s="8" t="s">
        <v>71</v>
      </c>
      <c r="BN369" s="8" t="s">
        <v>71</v>
      </c>
      <c r="BO369" s="8" t="s">
        <v>71</v>
      </c>
      <c r="BP369" s="8" t="s">
        <v>71</v>
      </c>
      <c r="BQ369" s="8" t="s">
        <v>1294</v>
      </c>
      <c r="BR369" s="8" t="s">
        <v>71</v>
      </c>
      <c r="BS369" s="9">
        <v>1622</v>
      </c>
      <c r="BT369" s="8" t="s">
        <v>187</v>
      </c>
      <c r="BU369" s="8" t="s">
        <v>188</v>
      </c>
      <c r="BV369" s="8" t="s">
        <v>71</v>
      </c>
      <c r="BW369" s="8"/>
    </row>
    <row r="370" spans="1:75" x14ac:dyDescent="0.25">
      <c r="A370" s="4">
        <f t="shared" si="83"/>
        <v>44656</v>
      </c>
      <c r="B370" s="5">
        <f t="shared" si="84"/>
        <v>0.60416666666666663</v>
      </c>
      <c r="C370" s="6">
        <f t="shared" si="85"/>
        <v>0.61249999999999993</v>
      </c>
      <c r="D370" s="7">
        <f t="shared" si="86"/>
        <v>2.6620370044838637E-4</v>
      </c>
      <c r="E370" s="6" t="str">
        <f t="shared" si="87"/>
        <v>SILVIO</v>
      </c>
      <c r="F370" s="6" t="str">
        <f t="shared" si="82"/>
        <v>ter</v>
      </c>
      <c r="G370" s="6" t="str">
        <f t="shared" si="71"/>
        <v>16</v>
      </c>
      <c r="H370" s="6" t="str">
        <f>IFERROR(VLOOKUP($G370,DDD!$B:$D,3,0),"-")</f>
        <v>SP</v>
      </c>
      <c r="I370" s="6" t="str">
        <f>IFERROR(VLOOKUP($H370,DDD!$I:$K,3,0),"-")</f>
        <v>Sudeste</v>
      </c>
      <c r="J370">
        <v>7988112</v>
      </c>
      <c r="K370">
        <v>24165691</v>
      </c>
      <c r="L370" s="14">
        <v>44656.612905092596</v>
      </c>
      <c r="M370" s="14">
        <v>44656.613171296296</v>
      </c>
      <c r="N370" t="s">
        <v>3133</v>
      </c>
      <c r="O370" t="s">
        <v>84</v>
      </c>
      <c r="P370">
        <v>17286</v>
      </c>
      <c r="Q370" t="s">
        <v>65</v>
      </c>
      <c r="R370" t="s">
        <v>85</v>
      </c>
      <c r="S370" t="s">
        <v>86</v>
      </c>
      <c r="T370" t="s">
        <v>85</v>
      </c>
      <c r="U370" t="s">
        <v>86</v>
      </c>
      <c r="X370">
        <v>16994345418</v>
      </c>
      <c r="AA370" t="s">
        <v>142</v>
      </c>
      <c r="AC370" t="s">
        <v>202</v>
      </c>
      <c r="AD370">
        <v>10738</v>
      </c>
      <c r="AE370" t="s">
        <v>69</v>
      </c>
      <c r="AF370" t="s">
        <v>70</v>
      </c>
      <c r="AM370" t="s">
        <v>2167</v>
      </c>
      <c r="AN370">
        <v>44705146832</v>
      </c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 t="s">
        <v>71</v>
      </c>
      <c r="BH370" s="8" t="s">
        <v>71</v>
      </c>
      <c r="BI370" s="8" t="s">
        <v>71</v>
      </c>
      <c r="BJ370" s="8" t="s">
        <v>71</v>
      </c>
      <c r="BK370" s="8" t="s">
        <v>71</v>
      </c>
      <c r="BL370" s="8" t="s">
        <v>71</v>
      </c>
      <c r="BM370" s="8" t="s">
        <v>71</v>
      </c>
      <c r="BN370" s="8" t="s">
        <v>71</v>
      </c>
      <c r="BO370" s="8" t="s">
        <v>71</v>
      </c>
      <c r="BP370" s="8" t="s">
        <v>71</v>
      </c>
      <c r="BQ370" s="8" t="s">
        <v>1295</v>
      </c>
      <c r="BR370" s="8" t="s">
        <v>71</v>
      </c>
      <c r="BS370" s="9">
        <v>8683</v>
      </c>
      <c r="BT370" s="8" t="s">
        <v>100</v>
      </c>
      <c r="BU370" s="8" t="s">
        <v>724</v>
      </c>
      <c r="BV370" s="8" t="s">
        <v>71</v>
      </c>
      <c r="BW370" s="8"/>
    </row>
    <row r="371" spans="1:75" x14ac:dyDescent="0.25">
      <c r="A371" s="4">
        <f t="shared" si="83"/>
        <v>44656</v>
      </c>
      <c r="B371" s="5">
        <f t="shared" si="84"/>
        <v>0.60416666666666663</v>
      </c>
      <c r="C371" s="6">
        <f t="shared" si="85"/>
        <v>0.61875000000000002</v>
      </c>
      <c r="D371" s="7">
        <f t="shared" si="86"/>
        <v>6.1342592380242422E-4</v>
      </c>
      <c r="E371" s="6" t="str">
        <f t="shared" si="87"/>
        <v>ANA</v>
      </c>
      <c r="F371" s="6" t="str">
        <f t="shared" si="82"/>
        <v>ter</v>
      </c>
      <c r="G371" s="6" t="str">
        <f t="shared" si="71"/>
        <v>14</v>
      </c>
      <c r="H371" s="6" t="str">
        <f>IFERROR(VLOOKUP($G371,DDD!$B:$D,3,0),"-")</f>
        <v>SP</v>
      </c>
      <c r="I371" s="6" t="str">
        <f>IFERROR(VLOOKUP($H371,DDD!$I:$K,3,0),"-")</f>
        <v>Sudeste</v>
      </c>
      <c r="J371">
        <v>7988896</v>
      </c>
      <c r="K371">
        <v>23637929</v>
      </c>
      <c r="L371" s="14">
        <v>44656.619247685187</v>
      </c>
      <c r="M371" s="14">
        <v>44656.61986111111</v>
      </c>
      <c r="N371" t="s">
        <v>3133</v>
      </c>
      <c r="O371" t="s">
        <v>64</v>
      </c>
      <c r="P371">
        <v>17281</v>
      </c>
      <c r="Q371" t="s">
        <v>65</v>
      </c>
      <c r="R371" t="s">
        <v>85</v>
      </c>
      <c r="S371" t="s">
        <v>86</v>
      </c>
      <c r="T371" t="s">
        <v>85</v>
      </c>
      <c r="U371" t="s">
        <v>86</v>
      </c>
      <c r="X371">
        <v>14998849862</v>
      </c>
      <c r="AA371" t="s">
        <v>108</v>
      </c>
      <c r="AB371" s="15">
        <v>1649180802585260</v>
      </c>
      <c r="AC371" t="s">
        <v>68</v>
      </c>
      <c r="AD371">
        <v>10738</v>
      </c>
      <c r="AE371" t="s">
        <v>69</v>
      </c>
      <c r="AF371" t="s">
        <v>70</v>
      </c>
      <c r="AM371" t="s">
        <v>2168</v>
      </c>
      <c r="AN371">
        <v>13710199832</v>
      </c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 t="s">
        <v>71</v>
      </c>
      <c r="BH371" s="8" t="s">
        <v>71</v>
      </c>
      <c r="BI371" s="8" t="s">
        <v>71</v>
      </c>
      <c r="BJ371" s="8" t="s">
        <v>71</v>
      </c>
      <c r="BK371" s="8" t="s">
        <v>71</v>
      </c>
      <c r="BL371" s="8" t="s">
        <v>71</v>
      </c>
      <c r="BM371" s="8" t="s">
        <v>71</v>
      </c>
      <c r="BN371" s="8" t="s">
        <v>71</v>
      </c>
      <c r="BO371" s="8" t="s">
        <v>71</v>
      </c>
      <c r="BP371" s="8" t="s">
        <v>71</v>
      </c>
      <c r="BQ371" s="8" t="s">
        <v>1296</v>
      </c>
      <c r="BR371" s="8" t="s">
        <v>71</v>
      </c>
      <c r="BS371" s="9">
        <v>1168</v>
      </c>
      <c r="BT371" s="8" t="s">
        <v>79</v>
      </c>
      <c r="BU371" s="8" t="s">
        <v>1118</v>
      </c>
      <c r="BV371" s="8" t="s">
        <v>71</v>
      </c>
      <c r="BW371" s="8"/>
    </row>
    <row r="372" spans="1:75" x14ac:dyDescent="0.25">
      <c r="A372" s="4">
        <f t="shared" si="83"/>
        <v>44656</v>
      </c>
      <c r="B372" s="5">
        <f t="shared" si="84"/>
        <v>0.60416666666666663</v>
      </c>
      <c r="C372" s="6">
        <f t="shared" si="85"/>
        <v>0.61736111111111114</v>
      </c>
      <c r="D372" s="7">
        <f t="shared" si="86"/>
        <v>2.7314814797136933E-3</v>
      </c>
      <c r="E372" s="6" t="str">
        <f t="shared" si="87"/>
        <v>SILVIO</v>
      </c>
      <c r="F372" s="6" t="str">
        <f t="shared" si="82"/>
        <v>ter</v>
      </c>
      <c r="G372" s="6" t="str">
        <f t="shared" si="71"/>
        <v>13</v>
      </c>
      <c r="H372" s="6" t="str">
        <f>IFERROR(VLOOKUP($G372,DDD!$B:$D,3,0),"-")</f>
        <v>SP</v>
      </c>
      <c r="I372" s="6" t="str">
        <f>IFERROR(VLOOKUP($H372,DDD!$I:$K,3,0),"-")</f>
        <v>Sudeste</v>
      </c>
      <c r="J372">
        <v>7988707</v>
      </c>
      <c r="K372">
        <v>24161001</v>
      </c>
      <c r="L372" s="14">
        <v>44656.617696759262</v>
      </c>
      <c r="M372" s="14">
        <v>44656.620428240742</v>
      </c>
      <c r="N372" t="s">
        <v>3133</v>
      </c>
      <c r="O372" t="s">
        <v>84</v>
      </c>
      <c r="P372">
        <v>17286</v>
      </c>
      <c r="Q372" t="s">
        <v>65</v>
      </c>
      <c r="R372" t="s">
        <v>66</v>
      </c>
      <c r="S372" t="s">
        <v>1039</v>
      </c>
      <c r="T372" t="s">
        <v>66</v>
      </c>
      <c r="U372" t="s">
        <v>1039</v>
      </c>
      <c r="X372">
        <v>13974190276</v>
      </c>
      <c r="AA372" t="s">
        <v>235</v>
      </c>
      <c r="AB372" s="15">
        <v>1649180936590420</v>
      </c>
      <c r="AC372" t="s">
        <v>68</v>
      </c>
      <c r="AD372">
        <v>10738</v>
      </c>
      <c r="AE372" t="s">
        <v>69</v>
      </c>
      <c r="AF372" t="s">
        <v>70</v>
      </c>
      <c r="AM372" t="s">
        <v>2169</v>
      </c>
      <c r="AN372">
        <v>13407064829</v>
      </c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 t="s">
        <v>71</v>
      </c>
      <c r="BH372" s="8" t="s">
        <v>71</v>
      </c>
      <c r="BI372" s="8" t="s">
        <v>71</v>
      </c>
      <c r="BJ372" s="8" t="s">
        <v>71</v>
      </c>
      <c r="BK372" s="8" t="s">
        <v>71</v>
      </c>
      <c r="BL372" s="8" t="s">
        <v>71</v>
      </c>
      <c r="BM372" s="8" t="s">
        <v>71</v>
      </c>
      <c r="BN372" s="8" t="s">
        <v>71</v>
      </c>
      <c r="BO372" s="8" t="s">
        <v>71</v>
      </c>
      <c r="BP372" s="8" t="s">
        <v>71</v>
      </c>
      <c r="BQ372" s="8" t="s">
        <v>1298</v>
      </c>
      <c r="BR372" s="8" t="s">
        <v>71</v>
      </c>
      <c r="BS372" s="9">
        <v>3019</v>
      </c>
      <c r="BT372" s="8" t="s">
        <v>72</v>
      </c>
      <c r="BU372" s="8" t="s">
        <v>1299</v>
      </c>
      <c r="BV372" s="8" t="s">
        <v>71</v>
      </c>
      <c r="BW372" s="8"/>
    </row>
    <row r="373" spans="1:75" x14ac:dyDescent="0.25">
      <c r="A373" s="4">
        <f t="shared" si="83"/>
        <v>44656</v>
      </c>
      <c r="B373" s="5">
        <f t="shared" si="84"/>
        <v>0.60416666666666663</v>
      </c>
      <c r="C373" s="6">
        <f t="shared" si="85"/>
        <v>0.62083333333333335</v>
      </c>
      <c r="D373" s="7">
        <f t="shared" si="86"/>
        <v>3.53009258833481E-3</v>
      </c>
      <c r="E373" s="6" t="str">
        <f t="shared" si="87"/>
        <v>SILVIO</v>
      </c>
      <c r="F373" s="6" t="str">
        <f t="shared" si="82"/>
        <v>ter</v>
      </c>
      <c r="G373" s="6" t="str">
        <f t="shared" si="71"/>
        <v>14</v>
      </c>
      <c r="H373" s="6" t="str">
        <f>IFERROR(VLOOKUP($G373,DDD!$B:$D,3,0),"-")</f>
        <v>SP</v>
      </c>
      <c r="I373" s="6" t="str">
        <f>IFERROR(VLOOKUP($H373,DDD!$I:$K,3,0),"-")</f>
        <v>Sudeste</v>
      </c>
      <c r="J373">
        <v>7989152</v>
      </c>
      <c r="K373">
        <v>23413700</v>
      </c>
      <c r="L373" s="14">
        <v>44656.621458333335</v>
      </c>
      <c r="M373" s="14">
        <v>44656.624988425923</v>
      </c>
      <c r="N373" t="s">
        <v>3133</v>
      </c>
      <c r="O373" t="s">
        <v>84</v>
      </c>
      <c r="P373">
        <v>17286</v>
      </c>
      <c r="Q373" t="s">
        <v>65</v>
      </c>
      <c r="R373" t="s">
        <v>85</v>
      </c>
      <c r="S373" t="s">
        <v>86</v>
      </c>
      <c r="T373" t="s">
        <v>85</v>
      </c>
      <c r="U373" t="s">
        <v>86</v>
      </c>
      <c r="X373">
        <v>14991241436</v>
      </c>
      <c r="AA373" t="s">
        <v>141</v>
      </c>
      <c r="AB373" s="15">
        <v>1649181268603640</v>
      </c>
      <c r="AC373" t="s">
        <v>68</v>
      </c>
      <c r="AD373">
        <v>10738</v>
      </c>
      <c r="AE373" t="s">
        <v>69</v>
      </c>
      <c r="AF373" t="s">
        <v>70</v>
      </c>
      <c r="AM373" t="s">
        <v>2170</v>
      </c>
      <c r="AN373">
        <v>38384092800</v>
      </c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 t="s">
        <v>71</v>
      </c>
      <c r="BH373" s="8" t="s">
        <v>71</v>
      </c>
      <c r="BI373" s="8" t="s">
        <v>71</v>
      </c>
      <c r="BJ373" s="8" t="s">
        <v>71</v>
      </c>
      <c r="BK373" s="8" t="s">
        <v>71</v>
      </c>
      <c r="BL373" s="8" t="s">
        <v>71</v>
      </c>
      <c r="BM373" s="8" t="s">
        <v>71</v>
      </c>
      <c r="BN373" s="8" t="s">
        <v>71</v>
      </c>
      <c r="BO373" s="8" t="s">
        <v>71</v>
      </c>
      <c r="BP373" s="8" t="s">
        <v>71</v>
      </c>
      <c r="BQ373" s="8" t="s">
        <v>1301</v>
      </c>
      <c r="BR373" s="8" t="s">
        <v>71</v>
      </c>
      <c r="BS373" s="9">
        <v>12425</v>
      </c>
      <c r="BT373" s="8" t="s">
        <v>100</v>
      </c>
      <c r="BU373" s="8" t="s">
        <v>1302</v>
      </c>
      <c r="BV373" s="8" t="s">
        <v>71</v>
      </c>
      <c r="BW373" s="8"/>
    </row>
    <row r="374" spans="1:75" x14ac:dyDescent="0.25">
      <c r="A374" s="4">
        <f t="shared" si="83"/>
        <v>44656</v>
      </c>
      <c r="B374" s="5">
        <f t="shared" si="84"/>
        <v>0.625</v>
      </c>
      <c r="C374" s="6">
        <f t="shared" si="85"/>
        <v>0.62708333333333333</v>
      </c>
      <c r="D374" s="7">
        <f t="shared" si="86"/>
        <v>1.2847222169511952E-3</v>
      </c>
      <c r="E374" s="6" t="str">
        <f t="shared" si="87"/>
        <v>SILVIO</v>
      </c>
      <c r="F374" s="6" t="str">
        <f t="shared" si="82"/>
        <v>ter</v>
      </c>
      <c r="G374" s="6" t="str">
        <f t="shared" si="71"/>
        <v>19</v>
      </c>
      <c r="H374" s="6" t="str">
        <f>IFERROR(VLOOKUP($G374,DDD!$B:$D,3,0),"-")</f>
        <v>SP</v>
      </c>
      <c r="I374" s="6" t="str">
        <f>IFERROR(VLOOKUP($H374,DDD!$I:$K,3,0),"-")</f>
        <v>Sudeste</v>
      </c>
      <c r="J374">
        <v>7989951</v>
      </c>
      <c r="K374">
        <v>24227904</v>
      </c>
      <c r="L374" s="14">
        <v>44656.62771990741</v>
      </c>
      <c r="M374" s="14">
        <v>44656.629004629627</v>
      </c>
      <c r="N374" t="s">
        <v>3133</v>
      </c>
      <c r="O374" t="s">
        <v>84</v>
      </c>
      <c r="P374">
        <v>17286</v>
      </c>
      <c r="Q374" t="s">
        <v>65</v>
      </c>
      <c r="R374" t="s">
        <v>85</v>
      </c>
      <c r="S374" t="s">
        <v>86</v>
      </c>
      <c r="T374" t="s">
        <v>85</v>
      </c>
      <c r="U374" t="s">
        <v>86</v>
      </c>
      <c r="X374">
        <v>19999422008</v>
      </c>
      <c r="AA374" t="s">
        <v>194</v>
      </c>
      <c r="AB374" s="15">
        <v>1649181820627010</v>
      </c>
      <c r="AC374" t="s">
        <v>68</v>
      </c>
      <c r="AD374">
        <v>10738</v>
      </c>
      <c r="AE374" t="s">
        <v>69</v>
      </c>
      <c r="AF374" t="s">
        <v>70</v>
      </c>
      <c r="AM374" t="s">
        <v>2171</v>
      </c>
      <c r="AN374">
        <v>34128668818</v>
      </c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 t="s">
        <v>71</v>
      </c>
      <c r="BH374" s="8" t="s">
        <v>71</v>
      </c>
      <c r="BI374" s="8" t="s">
        <v>71</v>
      </c>
      <c r="BJ374" s="8" t="s">
        <v>71</v>
      </c>
      <c r="BK374" s="8" t="s">
        <v>71</v>
      </c>
      <c r="BL374" s="8" t="s">
        <v>71</v>
      </c>
      <c r="BM374" s="8" t="s">
        <v>71</v>
      </c>
      <c r="BN374" s="8" t="s">
        <v>71</v>
      </c>
      <c r="BO374" s="8" t="s">
        <v>71</v>
      </c>
      <c r="BP374" s="8" t="s">
        <v>71</v>
      </c>
      <c r="BQ374" s="8" t="s">
        <v>1308</v>
      </c>
      <c r="BR374" s="8" t="s">
        <v>71</v>
      </c>
      <c r="BS374" s="8">
        <v>1025</v>
      </c>
      <c r="BT374" s="8" t="s">
        <v>72</v>
      </c>
      <c r="BU374" s="8" t="s">
        <v>154</v>
      </c>
      <c r="BV374" s="8" t="s">
        <v>71</v>
      </c>
      <c r="BW374" s="8"/>
    </row>
    <row r="375" spans="1:75" x14ac:dyDescent="0.25">
      <c r="A375" s="4">
        <f t="shared" si="83"/>
        <v>44656</v>
      </c>
      <c r="B375" s="5">
        <f t="shared" si="84"/>
        <v>0.625</v>
      </c>
      <c r="C375" s="6">
        <f t="shared" si="85"/>
        <v>0.62916666666666665</v>
      </c>
      <c r="D375" s="7">
        <f t="shared" si="86"/>
        <v>2.9861111106583849E-3</v>
      </c>
      <c r="E375" s="6" t="str">
        <f t="shared" si="87"/>
        <v>SILVIO</v>
      </c>
      <c r="F375" s="6" t="str">
        <f t="shared" si="82"/>
        <v>ter</v>
      </c>
      <c r="G375" s="6" t="str">
        <f t="shared" si="71"/>
        <v>11</v>
      </c>
      <c r="H375" s="6" t="str">
        <f>IFERROR(VLOOKUP($G375,DDD!$B:$D,3,0),"-")</f>
        <v>SP</v>
      </c>
      <c r="I375" s="6" t="str">
        <f>IFERROR(VLOOKUP($H375,DDD!$I:$K,3,0),"-")</f>
        <v>Sudeste</v>
      </c>
      <c r="J375">
        <v>7990104</v>
      </c>
      <c r="K375">
        <v>24165659</v>
      </c>
      <c r="L375" s="14">
        <v>44656.629259259258</v>
      </c>
      <c r="M375" s="14">
        <v>44656.632245370369</v>
      </c>
      <c r="N375" t="s">
        <v>3133</v>
      </c>
      <c r="O375" t="s">
        <v>84</v>
      </c>
      <c r="P375">
        <v>17286</v>
      </c>
      <c r="Q375" t="s">
        <v>65</v>
      </c>
      <c r="R375" t="s">
        <v>85</v>
      </c>
      <c r="S375" t="s">
        <v>86</v>
      </c>
      <c r="T375" t="s">
        <v>85</v>
      </c>
      <c r="U375" t="s">
        <v>86</v>
      </c>
      <c r="X375">
        <v>11976129958</v>
      </c>
      <c r="AA375" t="s">
        <v>142</v>
      </c>
      <c r="AB375" s="15">
        <v>1649181945632370</v>
      </c>
      <c r="AC375" t="s">
        <v>68</v>
      </c>
      <c r="AD375">
        <v>10738</v>
      </c>
      <c r="AE375" t="s">
        <v>69</v>
      </c>
      <c r="AF375" t="s">
        <v>70</v>
      </c>
      <c r="AM375" t="s">
        <v>2172</v>
      </c>
      <c r="AN375">
        <v>38836892892</v>
      </c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 t="s">
        <v>71</v>
      </c>
      <c r="BH375" s="8" t="s">
        <v>71</v>
      </c>
      <c r="BI375" s="8" t="s">
        <v>71</v>
      </c>
      <c r="BJ375" s="8" t="s">
        <v>71</v>
      </c>
      <c r="BK375" s="8" t="s">
        <v>71</v>
      </c>
      <c r="BL375" s="8" t="s">
        <v>71</v>
      </c>
      <c r="BM375" s="8" t="s">
        <v>71</v>
      </c>
      <c r="BN375" s="8" t="s">
        <v>71</v>
      </c>
      <c r="BO375" s="8" t="s">
        <v>71</v>
      </c>
      <c r="BP375" s="8" t="s">
        <v>71</v>
      </c>
      <c r="BQ375" s="8" t="s">
        <v>1310</v>
      </c>
      <c r="BR375" s="8" t="s">
        <v>71</v>
      </c>
      <c r="BS375" s="9">
        <v>1154</v>
      </c>
      <c r="BT375" s="8" t="s">
        <v>79</v>
      </c>
      <c r="BU375" s="8" t="s">
        <v>1274</v>
      </c>
      <c r="BV375" s="8" t="s">
        <v>71</v>
      </c>
      <c r="BW375" s="8"/>
    </row>
    <row r="376" spans="1:75" x14ac:dyDescent="0.25">
      <c r="A376" s="4">
        <f t="shared" ref="A376:A393" si="88">DATEVALUE(TEXT(L376,"dd/mm"))</f>
        <v>44656</v>
      </c>
      <c r="B376" s="5">
        <f t="shared" ref="B376:B393" si="89">TIMEVALUE(TEXT(LEFT(TEXT(L376,"hh:mm"),2)&amp;":"&amp;IF(RIGHT(TEXT(L376,"hh:mm"),2)&lt;"30",0,30),"hh:mm"))</f>
        <v>0.625</v>
      </c>
      <c r="C376" s="6">
        <f t="shared" ref="C376:C393" si="90">TIMEVALUE(TEXT(L376,"hh:mm"))</f>
        <v>0.63750000000000007</v>
      </c>
      <c r="D376" s="7">
        <f t="shared" ref="D376:D393" si="91">IFERROR(($M376-$L376),0)</f>
        <v>1.4120370324235409E-3</v>
      </c>
      <c r="E376" s="6" t="str">
        <f t="shared" ref="E376:E393" si="92">SUBSTITUTE(MID($O376,1,SEARCH(" ",$O376,1))," ","")</f>
        <v>SILVIO</v>
      </c>
      <c r="F376" s="6" t="str">
        <f t="shared" si="82"/>
        <v>ter</v>
      </c>
      <c r="G376" s="6" t="str">
        <f t="shared" si="71"/>
        <v>47</v>
      </c>
      <c r="H376" s="6" t="str">
        <f>IFERROR(VLOOKUP($G376,DDD!$B:$D,3,0),"-")</f>
        <v>SC</v>
      </c>
      <c r="I376" s="6" t="str">
        <f>IFERROR(VLOOKUP($H376,DDD!$I:$K,3,0),"-")</f>
        <v>Sul</v>
      </c>
      <c r="J376">
        <v>7991222</v>
      </c>
      <c r="K376">
        <v>25426131</v>
      </c>
      <c r="L376" s="14">
        <v>44656.638171296298</v>
      </c>
      <c r="M376" s="14">
        <v>44656.63958333333</v>
      </c>
      <c r="N376" t="s">
        <v>3133</v>
      </c>
      <c r="O376" t="s">
        <v>84</v>
      </c>
      <c r="P376">
        <v>17286</v>
      </c>
      <c r="Q376" t="s">
        <v>65</v>
      </c>
      <c r="R376" t="s">
        <v>136</v>
      </c>
      <c r="S376" t="s">
        <v>137</v>
      </c>
      <c r="T376" t="s">
        <v>136</v>
      </c>
      <c r="U376" t="s">
        <v>137</v>
      </c>
      <c r="X376">
        <v>47991573438</v>
      </c>
      <c r="Y376">
        <v>47991573438</v>
      </c>
      <c r="Z376" s="14">
        <v>44659.659722222219</v>
      </c>
      <c r="AA376" t="s">
        <v>118</v>
      </c>
      <c r="AB376" s="15">
        <v>1649182700657120</v>
      </c>
      <c r="AC376" t="s">
        <v>68</v>
      </c>
      <c r="AD376">
        <v>10738</v>
      </c>
      <c r="AE376" t="s">
        <v>69</v>
      </c>
      <c r="AF376" t="s">
        <v>70</v>
      </c>
      <c r="AM376" t="s">
        <v>2173</v>
      </c>
      <c r="AN376">
        <v>8215497900</v>
      </c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 t="s">
        <v>71</v>
      </c>
      <c r="BH376" s="8" t="s">
        <v>71</v>
      </c>
      <c r="BI376" s="8" t="s">
        <v>71</v>
      </c>
      <c r="BJ376" s="8" t="s">
        <v>71</v>
      </c>
      <c r="BK376" s="8" t="s">
        <v>71</v>
      </c>
      <c r="BL376" s="8" t="s">
        <v>71</v>
      </c>
      <c r="BM376" s="8" t="s">
        <v>71</v>
      </c>
      <c r="BN376" s="8" t="s">
        <v>71</v>
      </c>
      <c r="BO376" s="8" t="s">
        <v>71</v>
      </c>
      <c r="BP376" s="8" t="s">
        <v>71</v>
      </c>
      <c r="BQ376" s="8" t="s">
        <v>1312</v>
      </c>
      <c r="BR376" s="8" t="s">
        <v>71</v>
      </c>
      <c r="BS376" s="8">
        <v>11311</v>
      </c>
      <c r="BT376" s="8" t="s">
        <v>79</v>
      </c>
      <c r="BU376" s="8" t="s">
        <v>1113</v>
      </c>
      <c r="BV376" s="8" t="s">
        <v>71</v>
      </c>
      <c r="BW376" s="8"/>
    </row>
    <row r="377" spans="1:75" x14ac:dyDescent="0.25">
      <c r="A377" s="4">
        <f t="shared" si="88"/>
        <v>44656</v>
      </c>
      <c r="B377" s="5">
        <f t="shared" si="89"/>
        <v>0.625</v>
      </c>
      <c r="C377" s="6">
        <f t="shared" si="90"/>
        <v>0.64027777777777783</v>
      </c>
      <c r="D377" s="7">
        <f t="shared" si="91"/>
        <v>8.9120370103046298E-4</v>
      </c>
      <c r="E377" s="6" t="str">
        <f t="shared" si="92"/>
        <v>ANA</v>
      </c>
      <c r="F377" s="6" t="str">
        <f t="shared" si="82"/>
        <v>ter</v>
      </c>
      <c r="G377" s="6" t="str">
        <f t="shared" si="71"/>
        <v>11</v>
      </c>
      <c r="H377" s="6" t="str">
        <f>IFERROR(VLOOKUP($G377,DDD!$B:$D,3,0),"-")</f>
        <v>SP</v>
      </c>
      <c r="I377" s="6" t="str">
        <f>IFERROR(VLOOKUP($H377,DDD!$I:$K,3,0),"-")</f>
        <v>Sudeste</v>
      </c>
      <c r="J377">
        <v>7991675</v>
      </c>
      <c r="K377">
        <v>25426196</v>
      </c>
      <c r="L377" s="14">
        <v>44656.640856481485</v>
      </c>
      <c r="M377" s="14">
        <v>44656.641747685186</v>
      </c>
      <c r="N377" t="s">
        <v>3133</v>
      </c>
      <c r="O377" t="s">
        <v>64</v>
      </c>
      <c r="P377">
        <v>17281</v>
      </c>
      <c r="Q377" t="s">
        <v>65</v>
      </c>
      <c r="R377" t="s">
        <v>85</v>
      </c>
      <c r="S377" t="s">
        <v>86</v>
      </c>
      <c r="T377" t="s">
        <v>85</v>
      </c>
      <c r="U377" t="s">
        <v>86</v>
      </c>
      <c r="X377">
        <v>11982822052</v>
      </c>
      <c r="AA377" t="s">
        <v>118</v>
      </c>
      <c r="AB377" s="15">
        <v>1649182833659850</v>
      </c>
      <c r="AC377" t="s">
        <v>68</v>
      </c>
      <c r="AD377">
        <v>10738</v>
      </c>
      <c r="AE377" t="s">
        <v>69</v>
      </c>
      <c r="AF377" t="s">
        <v>70</v>
      </c>
      <c r="AM377" t="s">
        <v>2174</v>
      </c>
      <c r="AN377">
        <v>42096171806</v>
      </c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 t="s">
        <v>71</v>
      </c>
      <c r="BH377" s="8" t="s">
        <v>71</v>
      </c>
      <c r="BI377" s="8" t="s">
        <v>71</v>
      </c>
      <c r="BJ377" s="8" t="s">
        <v>71</v>
      </c>
      <c r="BK377" s="8" t="s">
        <v>71</v>
      </c>
      <c r="BL377" s="8" t="s">
        <v>71</v>
      </c>
      <c r="BM377" s="8" t="s">
        <v>71</v>
      </c>
      <c r="BN377" s="8" t="s">
        <v>71</v>
      </c>
      <c r="BO377" s="8" t="s">
        <v>71</v>
      </c>
      <c r="BP377" s="8" t="s">
        <v>71</v>
      </c>
      <c r="BQ377" s="8" t="s">
        <v>1316</v>
      </c>
      <c r="BR377" s="8" t="s">
        <v>71</v>
      </c>
      <c r="BS377" s="9">
        <v>4798</v>
      </c>
      <c r="BT377" s="8" t="s">
        <v>182</v>
      </c>
      <c r="BU377" s="8" t="s">
        <v>183</v>
      </c>
      <c r="BV377" s="8" t="s">
        <v>71</v>
      </c>
      <c r="BW377" s="8"/>
    </row>
    <row r="378" spans="1:75" x14ac:dyDescent="0.25">
      <c r="A378" s="4">
        <f t="shared" si="88"/>
        <v>44656</v>
      </c>
      <c r="B378" s="5">
        <f t="shared" si="89"/>
        <v>0.625</v>
      </c>
      <c r="C378" s="6">
        <f t="shared" si="90"/>
        <v>0.63958333333333328</v>
      </c>
      <c r="D378" s="7">
        <f t="shared" si="91"/>
        <v>3.4606481494847685E-3</v>
      </c>
      <c r="E378" s="6" t="str">
        <f t="shared" si="92"/>
        <v>SILVIO</v>
      </c>
      <c r="F378" s="6" t="str">
        <f t="shared" si="82"/>
        <v>ter</v>
      </c>
      <c r="G378" s="6" t="str">
        <f t="shared" si="71"/>
        <v>18</v>
      </c>
      <c r="H378" s="6" t="str">
        <f>IFERROR(VLOOKUP($G378,DDD!$B:$D,3,0),"-")</f>
        <v>SP</v>
      </c>
      <c r="I378" s="6" t="str">
        <f>IFERROR(VLOOKUP($H378,DDD!$I:$K,3,0),"-")</f>
        <v>Sudeste</v>
      </c>
      <c r="J378">
        <v>7991566</v>
      </c>
      <c r="K378">
        <v>25426268</v>
      </c>
      <c r="L378" s="14">
        <v>44656.640243055554</v>
      </c>
      <c r="M378" s="14">
        <v>44656.643703703703</v>
      </c>
      <c r="N378" t="s">
        <v>3133</v>
      </c>
      <c r="O378" t="s">
        <v>84</v>
      </c>
      <c r="P378">
        <v>17286</v>
      </c>
      <c r="Q378" t="s">
        <v>65</v>
      </c>
      <c r="R378" t="s">
        <v>66</v>
      </c>
      <c r="S378" t="s">
        <v>1039</v>
      </c>
      <c r="T378" t="s">
        <v>66</v>
      </c>
      <c r="U378" t="s">
        <v>1039</v>
      </c>
      <c r="X378">
        <v>18991459429</v>
      </c>
      <c r="AA378" t="s">
        <v>118</v>
      </c>
      <c r="AB378" s="15">
        <v>1649182896661810</v>
      </c>
      <c r="AC378" t="s">
        <v>68</v>
      </c>
      <c r="AD378">
        <v>10738</v>
      </c>
      <c r="AE378" t="s">
        <v>69</v>
      </c>
      <c r="AF378" t="s">
        <v>70</v>
      </c>
      <c r="AM378" t="s">
        <v>2175</v>
      </c>
      <c r="AN378">
        <v>43100482859</v>
      </c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 t="s">
        <v>71</v>
      </c>
      <c r="BH378" s="8" t="s">
        <v>71</v>
      </c>
      <c r="BI378" s="8" t="s">
        <v>71</v>
      </c>
      <c r="BJ378" s="8" t="s">
        <v>71</v>
      </c>
      <c r="BK378" s="8" t="s">
        <v>71</v>
      </c>
      <c r="BL378" s="8" t="s">
        <v>71</v>
      </c>
      <c r="BM378" s="8" t="s">
        <v>71</v>
      </c>
      <c r="BN378" s="8" t="s">
        <v>71</v>
      </c>
      <c r="BO378" s="8" t="s">
        <v>71</v>
      </c>
      <c r="BP378" s="8" t="s">
        <v>71</v>
      </c>
      <c r="BQ378" s="8" t="s">
        <v>1317</v>
      </c>
      <c r="BR378" s="8" t="s">
        <v>71</v>
      </c>
      <c r="BS378" s="8">
        <v>2434</v>
      </c>
      <c r="BT378" s="8" t="s">
        <v>90</v>
      </c>
      <c r="BU378" s="8" t="s">
        <v>106</v>
      </c>
      <c r="BV378" s="8" t="s">
        <v>71</v>
      </c>
      <c r="BW378" s="8"/>
    </row>
    <row r="379" spans="1:75" x14ac:dyDescent="0.25">
      <c r="A379" s="4">
        <f t="shared" si="88"/>
        <v>44656</v>
      </c>
      <c r="B379" s="5">
        <f t="shared" si="89"/>
        <v>0.70833333333333337</v>
      </c>
      <c r="C379" s="6">
        <f t="shared" si="90"/>
        <v>0.72569444444444453</v>
      </c>
      <c r="D379" s="7">
        <f t="shared" si="91"/>
        <v>3.2291666648234241E-3</v>
      </c>
      <c r="E379" s="6" t="str">
        <f t="shared" si="92"/>
        <v>ANA</v>
      </c>
      <c r="F379" s="6" t="str">
        <f t="shared" si="82"/>
        <v>ter</v>
      </c>
      <c r="G379" s="6" t="str">
        <f t="shared" ref="G379:G442" si="93">TRIM(LEFT($X379,2))</f>
        <v>47</v>
      </c>
      <c r="H379" s="6" t="str">
        <f>IFERROR(VLOOKUP($G379,DDD!$B:$D,3,0),"-")</f>
        <v>SC</v>
      </c>
      <c r="I379" s="6" t="str">
        <f>IFERROR(VLOOKUP($H379,DDD!$I:$K,3,0),"-")</f>
        <v>Sul</v>
      </c>
      <c r="J379">
        <v>8001866</v>
      </c>
      <c r="K379">
        <v>22939085</v>
      </c>
      <c r="L379" s="14">
        <v>44656.726087962961</v>
      </c>
      <c r="M379" s="14">
        <v>44656.729317129626</v>
      </c>
      <c r="N379" t="s">
        <v>3133</v>
      </c>
      <c r="O379" t="s">
        <v>64</v>
      </c>
      <c r="P379">
        <v>17281</v>
      </c>
      <c r="Q379" t="s">
        <v>65</v>
      </c>
      <c r="R379" t="s">
        <v>85</v>
      </c>
      <c r="S379" t="s">
        <v>86</v>
      </c>
      <c r="T379" t="s">
        <v>85</v>
      </c>
      <c r="U379" t="s">
        <v>86</v>
      </c>
      <c r="X379">
        <v>47991668431</v>
      </c>
      <c r="AA379" t="s">
        <v>1877</v>
      </c>
      <c r="AB379" s="15">
        <v>1649190301784850</v>
      </c>
      <c r="AC379" t="s">
        <v>68</v>
      </c>
      <c r="AD379">
        <v>10738</v>
      </c>
      <c r="AE379" t="s">
        <v>69</v>
      </c>
      <c r="AF379" t="s">
        <v>70</v>
      </c>
      <c r="AM379" t="s">
        <v>2176</v>
      </c>
      <c r="AN379">
        <v>13013022957</v>
      </c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 t="s">
        <v>71</v>
      </c>
      <c r="BH379" s="8" t="s">
        <v>71</v>
      </c>
      <c r="BI379" s="8" t="s">
        <v>71</v>
      </c>
      <c r="BJ379" s="8" t="s">
        <v>71</v>
      </c>
      <c r="BK379" s="8" t="s">
        <v>71</v>
      </c>
      <c r="BL379" s="8" t="s">
        <v>71</v>
      </c>
      <c r="BM379" s="8" t="s">
        <v>71</v>
      </c>
      <c r="BN379" s="8" t="s">
        <v>71</v>
      </c>
      <c r="BO379" s="8" t="s">
        <v>71</v>
      </c>
      <c r="BP379" s="8" t="s">
        <v>71</v>
      </c>
      <c r="BQ379" s="8" t="s">
        <v>1318</v>
      </c>
      <c r="BR379" s="8" t="s">
        <v>71</v>
      </c>
      <c r="BS379" s="8">
        <v>1185</v>
      </c>
      <c r="BT379" s="8" t="s">
        <v>82</v>
      </c>
      <c r="BU379" s="8" t="s">
        <v>994</v>
      </c>
      <c r="BV379" s="8" t="s">
        <v>71</v>
      </c>
      <c r="BW379" s="8"/>
    </row>
    <row r="380" spans="1:75" x14ac:dyDescent="0.25">
      <c r="A380" s="4">
        <f t="shared" si="88"/>
        <v>44656</v>
      </c>
      <c r="B380" s="5">
        <f t="shared" si="89"/>
        <v>0.70833333333333337</v>
      </c>
      <c r="C380" s="6">
        <f t="shared" si="90"/>
        <v>0.72291666666666676</v>
      </c>
      <c r="D380" s="7">
        <f t="shared" si="91"/>
        <v>6.5162037062691525E-3</v>
      </c>
      <c r="E380" s="6" t="str">
        <f t="shared" si="92"/>
        <v>SILVIO</v>
      </c>
      <c r="F380" s="6" t="str">
        <f t="shared" si="82"/>
        <v>ter</v>
      </c>
      <c r="G380" s="6" t="str">
        <f t="shared" si="93"/>
        <v>51</v>
      </c>
      <c r="H380" s="6" t="str">
        <f>IFERROR(VLOOKUP($G380,DDD!$B:$D,3,0),"-")</f>
        <v>RS</v>
      </c>
      <c r="I380" s="6" t="str">
        <f>IFERROR(VLOOKUP($H380,DDD!$I:$K,3,0),"-")</f>
        <v>Sul</v>
      </c>
      <c r="J380">
        <v>8001547</v>
      </c>
      <c r="K380">
        <v>24227916</v>
      </c>
      <c r="L380" s="14">
        <v>44656.722939814812</v>
      </c>
      <c r="M380" s="14">
        <v>44656.729456018518</v>
      </c>
      <c r="N380" t="s">
        <v>3133</v>
      </c>
      <c r="O380" t="s">
        <v>84</v>
      </c>
      <c r="P380">
        <v>17286</v>
      </c>
      <c r="Q380" t="s">
        <v>65</v>
      </c>
      <c r="R380" t="s">
        <v>85</v>
      </c>
      <c r="S380" t="s">
        <v>86</v>
      </c>
      <c r="T380" t="s">
        <v>85</v>
      </c>
      <c r="U380" t="s">
        <v>86</v>
      </c>
      <c r="X380">
        <v>51998899659</v>
      </c>
      <c r="AA380" t="s">
        <v>194</v>
      </c>
      <c r="AB380" s="15">
        <v>1649190032781650</v>
      </c>
      <c r="AC380" t="s">
        <v>68</v>
      </c>
      <c r="AD380">
        <v>10738</v>
      </c>
      <c r="AE380" t="s">
        <v>69</v>
      </c>
      <c r="AF380" t="s">
        <v>70</v>
      </c>
      <c r="AM380" t="s">
        <v>2177</v>
      </c>
      <c r="AN380">
        <v>3001298073</v>
      </c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 t="s">
        <v>71</v>
      </c>
      <c r="BH380" s="8" t="s">
        <v>71</v>
      </c>
      <c r="BI380" s="8" t="s">
        <v>71</v>
      </c>
      <c r="BJ380" s="8" t="s">
        <v>71</v>
      </c>
      <c r="BK380" s="8" t="s">
        <v>71</v>
      </c>
      <c r="BL380" s="8" t="s">
        <v>71</v>
      </c>
      <c r="BM380" s="8" t="s">
        <v>71</v>
      </c>
      <c r="BN380" s="8" t="s">
        <v>71</v>
      </c>
      <c r="BO380" s="8" t="s">
        <v>71</v>
      </c>
      <c r="BP380" s="8" t="s">
        <v>71</v>
      </c>
      <c r="BQ380" s="8" t="s">
        <v>1151</v>
      </c>
      <c r="BR380" s="8" t="s">
        <v>71</v>
      </c>
      <c r="BS380" s="8">
        <v>5590</v>
      </c>
      <c r="BT380" s="8" t="s">
        <v>82</v>
      </c>
      <c r="BU380" s="8" t="s">
        <v>1152</v>
      </c>
      <c r="BV380" s="8" t="s">
        <v>71</v>
      </c>
      <c r="BW380" s="8"/>
    </row>
    <row r="381" spans="1:75" x14ac:dyDescent="0.25">
      <c r="A381" s="4">
        <f t="shared" si="88"/>
        <v>44656</v>
      </c>
      <c r="B381" s="5">
        <f t="shared" si="89"/>
        <v>0.72916666666666663</v>
      </c>
      <c r="C381" s="6">
        <f t="shared" si="90"/>
        <v>0.73472222222222217</v>
      </c>
      <c r="D381" s="7">
        <f t="shared" si="91"/>
        <v>1.9097222175332718E-3</v>
      </c>
      <c r="E381" s="6" t="str">
        <f t="shared" si="92"/>
        <v>ANA</v>
      </c>
      <c r="F381" s="6" t="str">
        <f t="shared" si="82"/>
        <v>ter</v>
      </c>
      <c r="G381" s="6" t="str">
        <f t="shared" si="93"/>
        <v>48</v>
      </c>
      <c r="H381" s="6" t="str">
        <f>IFERROR(VLOOKUP($G381,DDD!$B:$D,3,0),"-")</f>
        <v>SC</v>
      </c>
      <c r="I381" s="6" t="str">
        <f>IFERROR(VLOOKUP($H381,DDD!$I:$K,3,0),"-")</f>
        <v>Sul</v>
      </c>
      <c r="J381">
        <v>8002782</v>
      </c>
      <c r="K381">
        <v>24161156</v>
      </c>
      <c r="L381" s="14">
        <v>44656.735034722224</v>
      </c>
      <c r="M381" s="14">
        <v>44656.736944444441</v>
      </c>
      <c r="N381" t="s">
        <v>3133</v>
      </c>
      <c r="O381" t="s">
        <v>64</v>
      </c>
      <c r="P381">
        <v>17281</v>
      </c>
      <c r="Q381" t="s">
        <v>65</v>
      </c>
      <c r="R381" t="s">
        <v>85</v>
      </c>
      <c r="S381" t="s">
        <v>86</v>
      </c>
      <c r="T381" t="s">
        <v>85</v>
      </c>
      <c r="U381" t="s">
        <v>86</v>
      </c>
      <c r="X381">
        <v>48998333080</v>
      </c>
      <c r="AA381" t="s">
        <v>235</v>
      </c>
      <c r="AB381" s="15">
        <v>1649191041797780</v>
      </c>
      <c r="AC381" t="s">
        <v>68</v>
      </c>
      <c r="AD381">
        <v>10738</v>
      </c>
      <c r="AE381" t="s">
        <v>69</v>
      </c>
      <c r="AF381" t="s">
        <v>70</v>
      </c>
      <c r="AM381" t="s">
        <v>2178</v>
      </c>
      <c r="AN381">
        <v>1877673943</v>
      </c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 t="s">
        <v>71</v>
      </c>
      <c r="BH381" s="8" t="s">
        <v>71</v>
      </c>
      <c r="BI381" s="8" t="s">
        <v>71</v>
      </c>
      <c r="BJ381" s="8" t="s">
        <v>71</v>
      </c>
      <c r="BK381" s="8" t="s">
        <v>71</v>
      </c>
      <c r="BL381" s="8" t="s">
        <v>71</v>
      </c>
      <c r="BM381" s="8" t="s">
        <v>71</v>
      </c>
      <c r="BN381" s="8" t="s">
        <v>71</v>
      </c>
      <c r="BO381" s="8" t="s">
        <v>71</v>
      </c>
      <c r="BP381" s="8" t="s">
        <v>71</v>
      </c>
      <c r="BQ381" s="8" t="s">
        <v>1320</v>
      </c>
      <c r="BR381" s="8" t="s">
        <v>71</v>
      </c>
      <c r="BS381" s="8">
        <v>1512</v>
      </c>
      <c r="BT381" s="8" t="s">
        <v>72</v>
      </c>
      <c r="BU381" s="8" t="s">
        <v>1321</v>
      </c>
      <c r="BV381" s="8" t="s">
        <v>71</v>
      </c>
      <c r="BW381" s="8"/>
    </row>
    <row r="382" spans="1:75" x14ac:dyDescent="0.25">
      <c r="A382" s="4">
        <f t="shared" si="88"/>
        <v>44656</v>
      </c>
      <c r="B382" s="5">
        <f t="shared" si="89"/>
        <v>0.72916666666666663</v>
      </c>
      <c r="C382" s="6">
        <f t="shared" si="90"/>
        <v>0.7368055555555556</v>
      </c>
      <c r="D382" s="7">
        <f t="shared" si="91"/>
        <v>3.9351851592073217E-4</v>
      </c>
      <c r="E382" s="6" t="str">
        <f t="shared" si="92"/>
        <v>ANA</v>
      </c>
      <c r="F382" s="6" t="str">
        <f t="shared" si="82"/>
        <v>ter</v>
      </c>
      <c r="G382" s="6" t="str">
        <f t="shared" si="93"/>
        <v>16</v>
      </c>
      <c r="H382" s="6" t="str">
        <f>IFERROR(VLOOKUP($G382,DDD!$B:$D,3,0),"-")</f>
        <v>SP</v>
      </c>
      <c r="I382" s="6" t="str">
        <f>IFERROR(VLOOKUP($H382,DDD!$I:$K,3,0),"-")</f>
        <v>Sudeste</v>
      </c>
      <c r="J382">
        <v>8003014</v>
      </c>
      <c r="K382">
        <v>24165562</v>
      </c>
      <c r="L382" s="14">
        <v>44656.737222222226</v>
      </c>
      <c r="M382" s="14">
        <v>44656.737615740742</v>
      </c>
      <c r="N382" t="s">
        <v>3133</v>
      </c>
      <c r="O382" t="s">
        <v>64</v>
      </c>
      <c r="P382">
        <v>17281</v>
      </c>
      <c r="Q382" t="s">
        <v>65</v>
      </c>
      <c r="R382" t="s">
        <v>136</v>
      </c>
      <c r="S382" t="s">
        <v>674</v>
      </c>
      <c r="T382" t="s">
        <v>136</v>
      </c>
      <c r="U382" t="s">
        <v>674</v>
      </c>
      <c r="X382">
        <v>16993107099</v>
      </c>
      <c r="Y382">
        <v>16993107099</v>
      </c>
      <c r="Z382" s="14">
        <v>44656.757638888892</v>
      </c>
      <c r="AA382" t="s">
        <v>142</v>
      </c>
      <c r="AB382" s="15">
        <v>1649191265800370</v>
      </c>
      <c r="AC382" t="s">
        <v>68</v>
      </c>
      <c r="AD382">
        <v>10738</v>
      </c>
      <c r="AE382" t="s">
        <v>69</v>
      </c>
      <c r="AF382" t="s">
        <v>70</v>
      </c>
      <c r="AM382" t="s">
        <v>2179</v>
      </c>
      <c r="AN382">
        <v>43495088806</v>
      </c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 t="s">
        <v>71</v>
      </c>
      <c r="BH382" s="8" t="s">
        <v>71</v>
      </c>
      <c r="BI382" s="8" t="s">
        <v>71</v>
      </c>
      <c r="BJ382" s="8" t="s">
        <v>71</v>
      </c>
      <c r="BK382" s="8" t="s">
        <v>71</v>
      </c>
      <c r="BL382" s="8" t="s">
        <v>71</v>
      </c>
      <c r="BM382" s="8" t="s">
        <v>71</v>
      </c>
      <c r="BN382" s="8" t="s">
        <v>71</v>
      </c>
      <c r="BO382" s="8" t="s">
        <v>71</v>
      </c>
      <c r="BP382" s="8" t="s">
        <v>71</v>
      </c>
      <c r="BQ382" s="8" t="s">
        <v>1323</v>
      </c>
      <c r="BR382" s="8" t="s">
        <v>71</v>
      </c>
      <c r="BS382" s="9">
        <v>5163</v>
      </c>
      <c r="BT382" s="8" t="s">
        <v>100</v>
      </c>
      <c r="BU382" s="8" t="s">
        <v>341</v>
      </c>
      <c r="BV382" s="8" t="s">
        <v>71</v>
      </c>
      <c r="BW382" s="8"/>
    </row>
    <row r="383" spans="1:75" x14ac:dyDescent="0.25">
      <c r="A383" s="4">
        <f t="shared" si="88"/>
        <v>44656</v>
      </c>
      <c r="B383" s="5">
        <f t="shared" si="89"/>
        <v>0.72916666666666663</v>
      </c>
      <c r="C383" s="6">
        <f t="shared" si="90"/>
        <v>0.73333333333333339</v>
      </c>
      <c r="D383" s="7">
        <f t="shared" si="91"/>
        <v>5.2083333284826949E-3</v>
      </c>
      <c r="E383" s="6" t="str">
        <f t="shared" si="92"/>
        <v>SILVIO</v>
      </c>
      <c r="F383" s="6" t="str">
        <f t="shared" si="82"/>
        <v>ter</v>
      </c>
      <c r="G383" s="6" t="str">
        <f t="shared" si="93"/>
        <v>11</v>
      </c>
      <c r="H383" s="6" t="str">
        <f>IFERROR(VLOOKUP($G383,DDD!$B:$D,3,0),"-")</f>
        <v>SP</v>
      </c>
      <c r="I383" s="6" t="str">
        <f>IFERROR(VLOOKUP($H383,DDD!$I:$K,3,0),"-")</f>
        <v>Sudeste</v>
      </c>
      <c r="J383">
        <v>8002635</v>
      </c>
      <c r="K383">
        <v>25386639</v>
      </c>
      <c r="L383" s="14">
        <v>44656.733703703707</v>
      </c>
      <c r="M383" s="14">
        <v>44656.738912037035</v>
      </c>
      <c r="N383" t="s">
        <v>3133</v>
      </c>
      <c r="O383" t="s">
        <v>84</v>
      </c>
      <c r="P383">
        <v>17286</v>
      </c>
      <c r="Q383" t="s">
        <v>65</v>
      </c>
      <c r="R383" t="s">
        <v>85</v>
      </c>
      <c r="S383" t="s">
        <v>86</v>
      </c>
      <c r="T383" t="s">
        <v>85</v>
      </c>
      <c r="U383" t="s">
        <v>86</v>
      </c>
      <c r="X383">
        <v>11966210782</v>
      </c>
      <c r="AA383" t="s">
        <v>520</v>
      </c>
      <c r="AB383" s="15">
        <v>1649190968796140</v>
      </c>
      <c r="AC383" t="s">
        <v>68</v>
      </c>
      <c r="AD383">
        <v>10738</v>
      </c>
      <c r="AE383" t="s">
        <v>69</v>
      </c>
      <c r="AF383" t="s">
        <v>70</v>
      </c>
      <c r="AM383" t="s">
        <v>2180</v>
      </c>
      <c r="AN383">
        <v>49759584816</v>
      </c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 t="s">
        <v>71</v>
      </c>
      <c r="BH383" s="8" t="s">
        <v>71</v>
      </c>
      <c r="BI383" s="8" t="s">
        <v>71</v>
      </c>
      <c r="BJ383" s="8" t="s">
        <v>71</v>
      </c>
      <c r="BK383" s="8" t="s">
        <v>71</v>
      </c>
      <c r="BL383" s="8" t="s">
        <v>71</v>
      </c>
      <c r="BM383" s="8" t="s">
        <v>71</v>
      </c>
      <c r="BN383" s="8" t="s">
        <v>71</v>
      </c>
      <c r="BO383" s="8" t="s">
        <v>71</v>
      </c>
      <c r="BP383" s="8" t="s">
        <v>71</v>
      </c>
      <c r="BQ383" s="8" t="s">
        <v>1314</v>
      </c>
      <c r="BR383" s="8" t="s">
        <v>71</v>
      </c>
      <c r="BS383" s="9">
        <v>10200</v>
      </c>
      <c r="BT383" s="8" t="s">
        <v>100</v>
      </c>
      <c r="BU383" s="8" t="s">
        <v>933</v>
      </c>
      <c r="BV383" s="8" t="s">
        <v>71</v>
      </c>
      <c r="BW383" s="8"/>
    </row>
    <row r="384" spans="1:75" x14ac:dyDescent="0.25">
      <c r="A384" s="4">
        <f t="shared" si="88"/>
        <v>44656</v>
      </c>
      <c r="B384" s="5">
        <f t="shared" si="89"/>
        <v>0.72916666666666663</v>
      </c>
      <c r="C384" s="6">
        <f t="shared" si="90"/>
        <v>0.74375000000000002</v>
      </c>
      <c r="D384" s="7">
        <f t="shared" si="91"/>
        <v>7.7546296233776957E-4</v>
      </c>
      <c r="E384" s="6" t="str">
        <f t="shared" si="92"/>
        <v>SILVIO</v>
      </c>
      <c r="F384" s="6" t="str">
        <f t="shared" si="82"/>
        <v>ter</v>
      </c>
      <c r="G384" s="6" t="str">
        <f t="shared" si="93"/>
        <v>11</v>
      </c>
      <c r="H384" s="6" t="str">
        <f>IFERROR(VLOOKUP($G384,DDD!$B:$D,3,0),"-")</f>
        <v>SP</v>
      </c>
      <c r="I384" s="6" t="str">
        <f>IFERROR(VLOOKUP($H384,DDD!$I:$K,3,0),"-")</f>
        <v>Sudeste</v>
      </c>
      <c r="J384">
        <v>8003677</v>
      </c>
      <c r="K384">
        <v>24227851</v>
      </c>
      <c r="L384" s="14">
        <v>44656.744305555556</v>
      </c>
      <c r="M384" s="14">
        <v>44656.745081018518</v>
      </c>
      <c r="N384" t="s">
        <v>3133</v>
      </c>
      <c r="O384" t="s">
        <v>84</v>
      </c>
      <c r="P384">
        <v>17286</v>
      </c>
      <c r="Q384" t="s">
        <v>65</v>
      </c>
      <c r="R384" t="s">
        <v>136</v>
      </c>
      <c r="S384" t="s">
        <v>273</v>
      </c>
      <c r="T384" t="s">
        <v>136</v>
      </c>
      <c r="U384" t="s">
        <v>273</v>
      </c>
      <c r="X384">
        <v>11987412204</v>
      </c>
      <c r="Y384">
        <v>11987412204</v>
      </c>
      <c r="Z384" s="14">
        <v>44656.78125</v>
      </c>
      <c r="AA384" t="s">
        <v>194</v>
      </c>
      <c r="AB384" s="15">
        <v>1649191879808510</v>
      </c>
      <c r="AC384" t="s">
        <v>68</v>
      </c>
      <c r="AD384">
        <v>10738</v>
      </c>
      <c r="AE384" t="s">
        <v>69</v>
      </c>
      <c r="AF384" t="s">
        <v>70</v>
      </c>
      <c r="AM384" t="s">
        <v>2181</v>
      </c>
      <c r="AN384">
        <v>22899135880</v>
      </c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 t="s">
        <v>71</v>
      </c>
      <c r="BH384" s="8" t="s">
        <v>71</v>
      </c>
      <c r="BI384" s="8" t="s">
        <v>71</v>
      </c>
      <c r="BJ384" s="8" t="s">
        <v>71</v>
      </c>
      <c r="BK384" s="8" t="s">
        <v>71</v>
      </c>
      <c r="BL384" s="8" t="s">
        <v>71</v>
      </c>
      <c r="BM384" s="8" t="s">
        <v>71</v>
      </c>
      <c r="BN384" s="8" t="s">
        <v>71</v>
      </c>
      <c r="BO384" s="8" t="s">
        <v>71</v>
      </c>
      <c r="BP384" s="8" t="s">
        <v>71</v>
      </c>
      <c r="BQ384" s="8" t="s">
        <v>1325</v>
      </c>
      <c r="BR384" s="8" t="s">
        <v>71</v>
      </c>
      <c r="BS384" s="8">
        <v>1034</v>
      </c>
      <c r="BT384" s="8" t="s">
        <v>82</v>
      </c>
      <c r="BU384" s="8" t="s">
        <v>1326</v>
      </c>
      <c r="BV384" s="8" t="s">
        <v>71</v>
      </c>
      <c r="BW384" s="8"/>
    </row>
    <row r="385" spans="1:75" x14ac:dyDescent="0.25">
      <c r="A385" s="4">
        <f t="shared" si="88"/>
        <v>44656</v>
      </c>
      <c r="B385" s="5">
        <f t="shared" si="89"/>
        <v>0.72916666666666663</v>
      </c>
      <c r="C385" s="6">
        <f t="shared" si="90"/>
        <v>0.74513888888888891</v>
      </c>
      <c r="D385" s="7">
        <f t="shared" si="91"/>
        <v>8.1018518540076911E-4</v>
      </c>
      <c r="E385" s="6" t="str">
        <f t="shared" si="92"/>
        <v>ANA</v>
      </c>
      <c r="F385" s="6" t="str">
        <f t="shared" si="82"/>
        <v>ter</v>
      </c>
      <c r="G385" s="6" t="str">
        <f t="shared" si="93"/>
        <v>15</v>
      </c>
      <c r="H385" s="6" t="str">
        <f>IFERROR(VLOOKUP($G385,DDD!$B:$D,3,0),"-")</f>
        <v>SP</v>
      </c>
      <c r="I385" s="6" t="str">
        <f>IFERROR(VLOOKUP($H385,DDD!$I:$K,3,0),"-")</f>
        <v>Sudeste</v>
      </c>
      <c r="J385">
        <v>8003781</v>
      </c>
      <c r="K385">
        <v>24073020</v>
      </c>
      <c r="L385" s="14">
        <v>44656.745520833334</v>
      </c>
      <c r="M385" s="14">
        <v>44656.746331018519</v>
      </c>
      <c r="N385" t="s">
        <v>3133</v>
      </c>
      <c r="O385" t="s">
        <v>64</v>
      </c>
      <c r="P385">
        <v>17281</v>
      </c>
      <c r="Q385" t="s">
        <v>65</v>
      </c>
      <c r="R385" t="s">
        <v>136</v>
      </c>
      <c r="S385" t="s">
        <v>674</v>
      </c>
      <c r="T385" t="s">
        <v>136</v>
      </c>
      <c r="U385" t="s">
        <v>674</v>
      </c>
      <c r="X385">
        <v>15988370668</v>
      </c>
      <c r="Y385">
        <v>15988370668</v>
      </c>
      <c r="Z385" s="14">
        <v>44656.76666666667</v>
      </c>
      <c r="AA385" t="s">
        <v>87</v>
      </c>
      <c r="AB385" s="15">
        <v>1649191990810250</v>
      </c>
      <c r="AC385" t="s">
        <v>68</v>
      </c>
      <c r="AD385">
        <v>10738</v>
      </c>
      <c r="AE385" t="s">
        <v>69</v>
      </c>
      <c r="AF385" t="s">
        <v>70</v>
      </c>
      <c r="AM385" t="s">
        <v>2182</v>
      </c>
      <c r="AN385">
        <v>55680881870</v>
      </c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 t="s">
        <v>71</v>
      </c>
      <c r="BH385" s="8" t="s">
        <v>71</v>
      </c>
      <c r="BI385" s="8" t="s">
        <v>71</v>
      </c>
      <c r="BJ385" s="8" t="s">
        <v>71</v>
      </c>
      <c r="BK385" s="8" t="s">
        <v>71</v>
      </c>
      <c r="BL385" s="8" t="s">
        <v>71</v>
      </c>
      <c r="BM385" s="8" t="s">
        <v>71</v>
      </c>
      <c r="BN385" s="8" t="s">
        <v>71</v>
      </c>
      <c r="BO385" s="8" t="s">
        <v>71</v>
      </c>
      <c r="BP385" s="8" t="s">
        <v>71</v>
      </c>
      <c r="BQ385" s="8" t="s">
        <v>1328</v>
      </c>
      <c r="BR385" s="8" t="s">
        <v>71</v>
      </c>
      <c r="BS385" s="8">
        <v>11195</v>
      </c>
      <c r="BT385" s="8" t="s">
        <v>90</v>
      </c>
      <c r="BU385" s="8" t="s">
        <v>951</v>
      </c>
      <c r="BV385" s="8" t="s">
        <v>71</v>
      </c>
      <c r="BW385" s="8"/>
    </row>
    <row r="386" spans="1:75" x14ac:dyDescent="0.25">
      <c r="A386" s="4">
        <f t="shared" si="88"/>
        <v>44656</v>
      </c>
      <c r="B386" s="5">
        <f t="shared" si="89"/>
        <v>0.72916666666666663</v>
      </c>
      <c r="C386" s="6">
        <f t="shared" si="90"/>
        <v>0.74791666666666667</v>
      </c>
      <c r="D386" s="7">
        <f t="shared" si="91"/>
        <v>2.4305555416503921E-4</v>
      </c>
      <c r="E386" s="6" t="str">
        <f t="shared" si="92"/>
        <v>SILVIO</v>
      </c>
      <c r="F386" s="6" t="str">
        <f t="shared" si="82"/>
        <v>ter</v>
      </c>
      <c r="G386" s="6" t="str">
        <f t="shared" si="93"/>
        <v>13</v>
      </c>
      <c r="H386" s="6" t="str">
        <f>IFERROR(VLOOKUP($G386,DDD!$B:$D,3,0),"-")</f>
        <v>SP</v>
      </c>
      <c r="I386" s="6" t="str">
        <f>IFERROR(VLOOKUP($H386,DDD!$I:$K,3,0),"-")</f>
        <v>Sudeste</v>
      </c>
      <c r="J386">
        <v>8003968</v>
      </c>
      <c r="K386">
        <v>24228089</v>
      </c>
      <c r="L386" s="14">
        <v>44656.747916666667</v>
      </c>
      <c r="M386" s="14">
        <v>44656.748159722221</v>
      </c>
      <c r="N386" t="s">
        <v>3133</v>
      </c>
      <c r="O386" t="s">
        <v>84</v>
      </c>
      <c r="P386">
        <v>17286</v>
      </c>
      <c r="Q386" t="s">
        <v>65</v>
      </c>
      <c r="R386" t="s">
        <v>85</v>
      </c>
      <c r="S386" t="s">
        <v>86</v>
      </c>
      <c r="T386" t="s">
        <v>85</v>
      </c>
      <c r="U386" t="s">
        <v>86</v>
      </c>
      <c r="X386">
        <v>13974109257</v>
      </c>
      <c r="AA386" t="s">
        <v>194</v>
      </c>
      <c r="AC386" t="s">
        <v>202</v>
      </c>
      <c r="AD386">
        <v>10738</v>
      </c>
      <c r="AE386" t="s">
        <v>69</v>
      </c>
      <c r="AF386" t="s">
        <v>70</v>
      </c>
      <c r="AM386" t="s">
        <v>1945</v>
      </c>
      <c r="AN386">
        <v>27184367863</v>
      </c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 t="s">
        <v>71</v>
      </c>
      <c r="BH386" s="8" t="s">
        <v>71</v>
      </c>
      <c r="BI386" s="8" t="s">
        <v>71</v>
      </c>
      <c r="BJ386" s="8" t="s">
        <v>71</v>
      </c>
      <c r="BK386" s="8" t="s">
        <v>71</v>
      </c>
      <c r="BL386" s="8" t="s">
        <v>71</v>
      </c>
      <c r="BM386" s="8" t="s">
        <v>71</v>
      </c>
      <c r="BN386" s="8" t="s">
        <v>71</v>
      </c>
      <c r="BO386" s="8" t="s">
        <v>71</v>
      </c>
      <c r="BP386" s="8" t="s">
        <v>71</v>
      </c>
      <c r="BQ386" s="8" t="s">
        <v>1330</v>
      </c>
      <c r="BR386" s="8" t="s">
        <v>71</v>
      </c>
      <c r="BS386" s="9">
        <v>1033</v>
      </c>
      <c r="BT386" s="8" t="s">
        <v>348</v>
      </c>
      <c r="BU386" s="8" t="s">
        <v>1245</v>
      </c>
      <c r="BV386" s="8" t="s">
        <v>71</v>
      </c>
      <c r="BW386" s="8"/>
    </row>
    <row r="387" spans="1:75" x14ac:dyDescent="0.25">
      <c r="A387" s="4">
        <f t="shared" si="88"/>
        <v>44656</v>
      </c>
      <c r="B387" s="5">
        <f t="shared" si="89"/>
        <v>0.72916666666666663</v>
      </c>
      <c r="C387" s="6">
        <f t="shared" si="90"/>
        <v>0.74861111111111101</v>
      </c>
      <c r="D387" s="7">
        <f t="shared" si="91"/>
        <v>3.2870370341697708E-3</v>
      </c>
      <c r="E387" s="6" t="str">
        <f t="shared" si="92"/>
        <v>SILVIO</v>
      </c>
      <c r="F387" s="6" t="str">
        <f t="shared" si="82"/>
        <v>ter</v>
      </c>
      <c r="G387" s="6" t="str">
        <f t="shared" si="93"/>
        <v>48</v>
      </c>
      <c r="H387" s="6" t="str">
        <f>IFERROR(VLOOKUP($G387,DDD!$B:$D,3,0),"-")</f>
        <v>SC</v>
      </c>
      <c r="I387" s="6" t="str">
        <f>IFERROR(VLOOKUP($H387,DDD!$I:$K,3,0),"-")</f>
        <v>Sul</v>
      </c>
      <c r="J387">
        <v>8004045</v>
      </c>
      <c r="K387">
        <v>25386714</v>
      </c>
      <c r="L387" s="14">
        <v>44656.748819444445</v>
      </c>
      <c r="M387" s="14">
        <v>44656.752106481479</v>
      </c>
      <c r="N387" t="s">
        <v>3133</v>
      </c>
      <c r="O387" t="s">
        <v>84</v>
      </c>
      <c r="P387">
        <v>17286</v>
      </c>
      <c r="Q387" t="s">
        <v>65</v>
      </c>
      <c r="R387" t="s">
        <v>136</v>
      </c>
      <c r="S387" t="s">
        <v>137</v>
      </c>
      <c r="T387" t="s">
        <v>136</v>
      </c>
      <c r="U387" t="s">
        <v>137</v>
      </c>
      <c r="X387">
        <v>48991224814</v>
      </c>
      <c r="Y387">
        <v>48991224814</v>
      </c>
      <c r="Z387" s="14">
        <v>44662.772222222222</v>
      </c>
      <c r="AA387" t="s">
        <v>520</v>
      </c>
      <c r="AB387" s="15">
        <v>1649192279814480</v>
      </c>
      <c r="AC387" t="s">
        <v>68</v>
      </c>
      <c r="AD387">
        <v>10738</v>
      </c>
      <c r="AE387" t="s">
        <v>69</v>
      </c>
      <c r="AF387" t="s">
        <v>70</v>
      </c>
      <c r="AM387" t="s">
        <v>2183</v>
      </c>
      <c r="AN387">
        <v>2402759003</v>
      </c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 t="s">
        <v>71</v>
      </c>
      <c r="BH387" s="8" t="s">
        <v>71</v>
      </c>
      <c r="BI387" s="8" t="s">
        <v>71</v>
      </c>
      <c r="BJ387" s="8" t="s">
        <v>71</v>
      </c>
      <c r="BK387" s="8" t="s">
        <v>71</v>
      </c>
      <c r="BL387" s="8" t="s">
        <v>71</v>
      </c>
      <c r="BM387" s="8" t="s">
        <v>71</v>
      </c>
      <c r="BN387" s="8" t="s">
        <v>71</v>
      </c>
      <c r="BO387" s="8" t="s">
        <v>71</v>
      </c>
      <c r="BP387" s="8" t="s">
        <v>71</v>
      </c>
      <c r="BQ387" s="8" t="s">
        <v>1332</v>
      </c>
      <c r="BR387" s="8" t="s">
        <v>71</v>
      </c>
      <c r="BS387" s="8">
        <v>12793</v>
      </c>
      <c r="BT387" s="8" t="s">
        <v>72</v>
      </c>
      <c r="BU387" s="8" t="s">
        <v>1333</v>
      </c>
      <c r="BV387" s="8" t="s">
        <v>71</v>
      </c>
      <c r="BW387" s="8"/>
    </row>
    <row r="388" spans="1:75" x14ac:dyDescent="0.25">
      <c r="A388" s="4">
        <f t="shared" si="88"/>
        <v>44656</v>
      </c>
      <c r="B388" s="5">
        <f t="shared" si="89"/>
        <v>0.75</v>
      </c>
      <c r="C388" s="6">
        <f t="shared" si="90"/>
        <v>0.75347222222222221</v>
      </c>
      <c r="D388" s="7">
        <f t="shared" si="91"/>
        <v>1.747685186273884E-3</v>
      </c>
      <c r="E388" s="6" t="str">
        <f t="shared" si="92"/>
        <v>ANA</v>
      </c>
      <c r="F388" s="6" t="str">
        <f t="shared" si="82"/>
        <v>ter</v>
      </c>
      <c r="G388" s="6" t="str">
        <f t="shared" si="93"/>
        <v>14</v>
      </c>
      <c r="H388" s="6" t="str">
        <f>IFERROR(VLOOKUP($G388,DDD!$B:$D,3,0),"-")</f>
        <v>SP</v>
      </c>
      <c r="I388" s="6" t="str">
        <f>IFERROR(VLOOKUP($H388,DDD!$I:$K,3,0),"-")</f>
        <v>Sudeste</v>
      </c>
      <c r="J388">
        <v>8004496</v>
      </c>
      <c r="K388">
        <v>24165846</v>
      </c>
      <c r="L388" s="14">
        <v>44656.753668981481</v>
      </c>
      <c r="M388" s="14">
        <v>44656.755416666667</v>
      </c>
      <c r="N388" t="s">
        <v>3133</v>
      </c>
      <c r="O388" t="s">
        <v>64</v>
      </c>
      <c r="P388">
        <v>17281</v>
      </c>
      <c r="Q388" t="s">
        <v>65</v>
      </c>
      <c r="R388" t="s">
        <v>85</v>
      </c>
      <c r="S388" t="s">
        <v>86</v>
      </c>
      <c r="T388" t="s">
        <v>85</v>
      </c>
      <c r="U388" t="s">
        <v>86</v>
      </c>
      <c r="X388">
        <v>14996306762</v>
      </c>
      <c r="AA388" t="s">
        <v>142</v>
      </c>
      <c r="AB388" s="15">
        <v>1649192696820000</v>
      </c>
      <c r="AC388" t="s">
        <v>68</v>
      </c>
      <c r="AD388">
        <v>10738</v>
      </c>
      <c r="AE388" t="s">
        <v>69</v>
      </c>
      <c r="AF388" t="s">
        <v>70</v>
      </c>
      <c r="AM388" t="s">
        <v>2184</v>
      </c>
      <c r="AN388">
        <v>36216746839</v>
      </c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 t="s">
        <v>71</v>
      </c>
      <c r="BH388" s="8" t="s">
        <v>71</v>
      </c>
      <c r="BI388" s="8" t="s">
        <v>71</v>
      </c>
      <c r="BJ388" s="8" t="s">
        <v>71</v>
      </c>
      <c r="BK388" s="8" t="s">
        <v>71</v>
      </c>
      <c r="BL388" s="8" t="s">
        <v>71</v>
      </c>
      <c r="BM388" s="8" t="s">
        <v>71</v>
      </c>
      <c r="BN388" s="8" t="s">
        <v>71</v>
      </c>
      <c r="BO388" s="8" t="s">
        <v>71</v>
      </c>
      <c r="BP388" s="8" t="s">
        <v>71</v>
      </c>
      <c r="BQ388" s="8" t="s">
        <v>1335</v>
      </c>
      <c r="BR388" s="8" t="s">
        <v>71</v>
      </c>
      <c r="BS388" s="9">
        <v>11408</v>
      </c>
      <c r="BT388" s="8" t="s">
        <v>90</v>
      </c>
      <c r="BU388" s="8" t="s">
        <v>1336</v>
      </c>
      <c r="BV388" s="8" t="s">
        <v>71</v>
      </c>
      <c r="BW388" s="8"/>
    </row>
    <row r="389" spans="1:75" x14ac:dyDescent="0.25">
      <c r="A389" s="4">
        <f t="shared" si="88"/>
        <v>44656</v>
      </c>
      <c r="B389" s="5">
        <f t="shared" si="89"/>
        <v>0.75</v>
      </c>
      <c r="C389" s="6">
        <f t="shared" si="90"/>
        <v>0.75347222222222221</v>
      </c>
      <c r="D389" s="7">
        <f t="shared" si="91"/>
        <v>2.7430555564933456E-3</v>
      </c>
      <c r="E389" s="6" t="str">
        <f t="shared" si="92"/>
        <v>SILVIO</v>
      </c>
      <c r="F389" s="6" t="str">
        <f t="shared" si="82"/>
        <v>ter</v>
      </c>
      <c r="G389" s="6" t="str">
        <f t="shared" si="93"/>
        <v>51</v>
      </c>
      <c r="H389" s="6" t="str">
        <f>IFERROR(VLOOKUP($G389,DDD!$B:$D,3,0),"-")</f>
        <v>RS</v>
      </c>
      <c r="I389" s="6" t="str">
        <f>IFERROR(VLOOKUP($H389,DDD!$I:$K,3,0),"-")</f>
        <v>Sul</v>
      </c>
      <c r="J389">
        <v>8004533</v>
      </c>
      <c r="K389">
        <v>24072771</v>
      </c>
      <c r="L389" s="14">
        <v>44656.754143518519</v>
      </c>
      <c r="M389" s="14">
        <v>44656.756886574076</v>
      </c>
      <c r="N389" t="s">
        <v>3133</v>
      </c>
      <c r="O389" t="s">
        <v>84</v>
      </c>
      <c r="P389">
        <v>17286</v>
      </c>
      <c r="Q389" t="s">
        <v>65</v>
      </c>
      <c r="R389" t="s">
        <v>85</v>
      </c>
      <c r="S389" t="s">
        <v>86</v>
      </c>
      <c r="T389" t="s">
        <v>85</v>
      </c>
      <c r="U389" t="s">
        <v>86</v>
      </c>
      <c r="X389">
        <v>51984689839</v>
      </c>
      <c r="AA389" t="s">
        <v>87</v>
      </c>
      <c r="AB389" s="15">
        <v>1649192709820290</v>
      </c>
      <c r="AC389" t="s">
        <v>68</v>
      </c>
      <c r="AD389">
        <v>10738</v>
      </c>
      <c r="AE389" t="s">
        <v>69</v>
      </c>
      <c r="AF389" t="s">
        <v>70</v>
      </c>
      <c r="AM389" t="s">
        <v>2185</v>
      </c>
      <c r="AN389">
        <v>656774045</v>
      </c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 t="s">
        <v>71</v>
      </c>
      <c r="BH389" s="8" t="s">
        <v>71</v>
      </c>
      <c r="BI389" s="8" t="s">
        <v>71</v>
      </c>
      <c r="BJ389" s="8" t="s">
        <v>71</v>
      </c>
      <c r="BK389" s="8" t="s">
        <v>71</v>
      </c>
      <c r="BL389" s="8" t="s">
        <v>71</v>
      </c>
      <c r="BM389" s="8" t="s">
        <v>71</v>
      </c>
      <c r="BN389" s="8" t="s">
        <v>71</v>
      </c>
      <c r="BO389" s="8" t="s">
        <v>71</v>
      </c>
      <c r="BP389" s="8" t="s">
        <v>71</v>
      </c>
      <c r="BQ389" s="8" t="s">
        <v>1338</v>
      </c>
      <c r="BR389" s="8" t="s">
        <v>71</v>
      </c>
      <c r="BS389" s="9">
        <v>1038</v>
      </c>
      <c r="BT389" s="8" t="s">
        <v>79</v>
      </c>
      <c r="BU389" s="8" t="s">
        <v>80</v>
      </c>
      <c r="BV389" s="8" t="s">
        <v>71</v>
      </c>
      <c r="BW389" s="8"/>
    </row>
    <row r="390" spans="1:75" x14ac:dyDescent="0.25">
      <c r="A390" s="4">
        <f t="shared" si="88"/>
        <v>44657</v>
      </c>
      <c r="B390" s="5">
        <f t="shared" si="89"/>
        <v>0.33333333333333331</v>
      </c>
      <c r="C390" s="6">
        <f t="shared" si="90"/>
        <v>0.33749999999999997</v>
      </c>
      <c r="D390" s="7">
        <f t="shared" si="91"/>
        <v>6.8287036992842332E-4</v>
      </c>
      <c r="E390" s="6" t="str">
        <f t="shared" si="92"/>
        <v>BIANCA</v>
      </c>
      <c r="F390" s="6" t="str">
        <f t="shared" si="82"/>
        <v>qua</v>
      </c>
      <c r="G390" s="6" t="str">
        <f t="shared" si="93"/>
        <v>49</v>
      </c>
      <c r="H390" s="6" t="str">
        <f>IFERROR(VLOOKUP($G390,DDD!$B:$D,3,0),"-")</f>
        <v>SC</v>
      </c>
      <c r="I390" s="6" t="str">
        <f>IFERROR(VLOOKUP($H390,DDD!$I:$K,3,0),"-")</f>
        <v>Sul</v>
      </c>
      <c r="J390">
        <v>8013609</v>
      </c>
      <c r="K390">
        <v>25426054</v>
      </c>
      <c r="L390" s="14">
        <v>44657.337638888886</v>
      </c>
      <c r="M390" s="14">
        <v>44657.338321759256</v>
      </c>
      <c r="N390" t="s">
        <v>3133</v>
      </c>
      <c r="O390" t="s">
        <v>78</v>
      </c>
      <c r="P390">
        <v>17283</v>
      </c>
      <c r="Q390" t="s">
        <v>65</v>
      </c>
      <c r="R390" t="s">
        <v>136</v>
      </c>
      <c r="S390" t="s">
        <v>137</v>
      </c>
      <c r="T390" t="s">
        <v>136</v>
      </c>
      <c r="U390" t="s">
        <v>137</v>
      </c>
      <c r="X390">
        <v>49988548294</v>
      </c>
      <c r="Y390">
        <v>49988548294</v>
      </c>
      <c r="Z390" s="14">
        <v>44657.35833333333</v>
      </c>
      <c r="AA390" t="s">
        <v>118</v>
      </c>
      <c r="AB390" s="15">
        <v>16492431432364</v>
      </c>
      <c r="AC390" t="s">
        <v>68</v>
      </c>
      <c r="AD390">
        <v>10738</v>
      </c>
      <c r="AE390" t="s">
        <v>69</v>
      </c>
      <c r="AF390" t="s">
        <v>70</v>
      </c>
      <c r="AM390" t="s">
        <v>2186</v>
      </c>
      <c r="AN390">
        <v>13790179981</v>
      </c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 t="s">
        <v>71</v>
      </c>
      <c r="BH390" s="8" t="s">
        <v>71</v>
      </c>
      <c r="BI390" s="8" t="s">
        <v>71</v>
      </c>
      <c r="BJ390" s="8" t="s">
        <v>71</v>
      </c>
      <c r="BK390" s="8" t="s">
        <v>71</v>
      </c>
      <c r="BL390" s="8" t="s">
        <v>71</v>
      </c>
      <c r="BM390" s="8" t="s">
        <v>71</v>
      </c>
      <c r="BN390" s="8" t="s">
        <v>71</v>
      </c>
      <c r="BO390" s="8" t="s">
        <v>71</v>
      </c>
      <c r="BP390" s="8" t="s">
        <v>71</v>
      </c>
      <c r="BQ390" s="8" t="s">
        <v>1340</v>
      </c>
      <c r="BR390" s="8" t="s">
        <v>71</v>
      </c>
      <c r="BS390" s="8">
        <v>1275</v>
      </c>
      <c r="BT390" s="8" t="s">
        <v>100</v>
      </c>
      <c r="BU390" s="8" t="s">
        <v>1272</v>
      </c>
      <c r="BV390" s="8" t="s">
        <v>71</v>
      </c>
      <c r="BW390" s="8"/>
    </row>
    <row r="391" spans="1:75" x14ac:dyDescent="0.25">
      <c r="A391" s="4">
        <f t="shared" si="88"/>
        <v>44657</v>
      </c>
      <c r="B391" s="5">
        <f t="shared" si="89"/>
        <v>0.33333333333333331</v>
      </c>
      <c r="C391" s="6">
        <f t="shared" si="90"/>
        <v>0.33888888888888885</v>
      </c>
      <c r="D391" s="7">
        <f t="shared" si="91"/>
        <v>2.2800925944466144E-3</v>
      </c>
      <c r="E391" s="6" t="str">
        <f t="shared" si="92"/>
        <v>BIANCA</v>
      </c>
      <c r="F391" s="6" t="str">
        <f t="shared" si="82"/>
        <v>qua</v>
      </c>
      <c r="G391" s="6" t="str">
        <f t="shared" si="93"/>
        <v>11</v>
      </c>
      <c r="H391" s="6" t="str">
        <f>IFERROR(VLOOKUP($G391,DDD!$B:$D,3,0),"-")</f>
        <v>SP</v>
      </c>
      <c r="I391" s="6" t="str">
        <f>IFERROR(VLOOKUP($H391,DDD!$I:$K,3,0),"-")</f>
        <v>Sudeste</v>
      </c>
      <c r="J391">
        <v>8013611</v>
      </c>
      <c r="K391">
        <v>25426180</v>
      </c>
      <c r="L391" s="14">
        <v>44657.338958333334</v>
      </c>
      <c r="M391" s="14">
        <v>44657.341238425928</v>
      </c>
      <c r="N391" t="s">
        <v>3133</v>
      </c>
      <c r="O391" t="s">
        <v>78</v>
      </c>
      <c r="P391">
        <v>17283</v>
      </c>
      <c r="Q391" t="s">
        <v>65</v>
      </c>
      <c r="R391" t="s">
        <v>85</v>
      </c>
      <c r="S391" t="s">
        <v>86</v>
      </c>
      <c r="T391" t="s">
        <v>85</v>
      </c>
      <c r="U391" t="s">
        <v>86</v>
      </c>
      <c r="X391">
        <v>11949275521</v>
      </c>
      <c r="AA391" t="s">
        <v>118</v>
      </c>
      <c r="AB391" s="15">
        <v>16492432684204</v>
      </c>
      <c r="AC391" t="s">
        <v>68</v>
      </c>
      <c r="AD391">
        <v>10738</v>
      </c>
      <c r="AE391" t="s">
        <v>69</v>
      </c>
      <c r="AF391" t="s">
        <v>70</v>
      </c>
      <c r="AM391" t="s">
        <v>2187</v>
      </c>
      <c r="AN391">
        <v>15063086608</v>
      </c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 t="s">
        <v>71</v>
      </c>
      <c r="BH391" s="8" t="s">
        <v>71</v>
      </c>
      <c r="BI391" s="8" t="s">
        <v>71</v>
      </c>
      <c r="BJ391" s="8" t="s">
        <v>71</v>
      </c>
      <c r="BK391" s="8" t="s">
        <v>71</v>
      </c>
      <c r="BL391" s="8" t="s">
        <v>71</v>
      </c>
      <c r="BM391" s="8" t="s">
        <v>71</v>
      </c>
      <c r="BN391" s="8" t="s">
        <v>71</v>
      </c>
      <c r="BO391" s="8" t="s">
        <v>71</v>
      </c>
      <c r="BP391" s="8" t="s">
        <v>71</v>
      </c>
      <c r="BQ391" s="8" t="s">
        <v>1342</v>
      </c>
      <c r="BR391" s="8" t="s">
        <v>71</v>
      </c>
      <c r="BS391" s="8">
        <v>1863</v>
      </c>
      <c r="BT391" s="8" t="s">
        <v>79</v>
      </c>
      <c r="BU391" s="8" t="s">
        <v>830</v>
      </c>
      <c r="BV391" s="8" t="s">
        <v>71</v>
      </c>
      <c r="BW391" s="8"/>
    </row>
    <row r="392" spans="1:75" x14ac:dyDescent="0.25">
      <c r="A392" s="4">
        <f t="shared" si="88"/>
        <v>44657</v>
      </c>
      <c r="B392" s="5">
        <f t="shared" si="89"/>
        <v>0.33333333333333331</v>
      </c>
      <c r="C392" s="6">
        <f t="shared" si="90"/>
        <v>0.34236111111111112</v>
      </c>
      <c r="D392" s="7">
        <f t="shared" si="91"/>
        <v>6.2500000058207661E-4</v>
      </c>
      <c r="E392" s="6" t="str">
        <f t="shared" si="92"/>
        <v>BIANCA</v>
      </c>
      <c r="F392" s="6" t="str">
        <f t="shared" si="82"/>
        <v>qua</v>
      </c>
      <c r="G392" s="6" t="str">
        <f t="shared" si="93"/>
        <v>19</v>
      </c>
      <c r="H392" s="6" t="str">
        <f>IFERROR(VLOOKUP($G392,DDD!$B:$D,3,0),"-")</f>
        <v>SP</v>
      </c>
      <c r="I392" s="6" t="str">
        <f>IFERROR(VLOOKUP($H392,DDD!$I:$K,3,0),"-")</f>
        <v>Sudeste</v>
      </c>
      <c r="J392">
        <v>8013613</v>
      </c>
      <c r="K392">
        <v>24072618</v>
      </c>
      <c r="L392" s="14">
        <v>44657.342372685183</v>
      </c>
      <c r="M392" s="14">
        <v>44657.342997685184</v>
      </c>
      <c r="N392" t="s">
        <v>3133</v>
      </c>
      <c r="O392" t="s">
        <v>78</v>
      </c>
      <c r="P392">
        <v>17283</v>
      </c>
      <c r="Q392" t="s">
        <v>65</v>
      </c>
      <c r="R392" t="s">
        <v>136</v>
      </c>
      <c r="S392" t="s">
        <v>273</v>
      </c>
      <c r="T392" t="s">
        <v>136</v>
      </c>
      <c r="U392" t="s">
        <v>273</v>
      </c>
      <c r="X392">
        <v>19989357770</v>
      </c>
      <c r="Y392">
        <v>19989357770</v>
      </c>
      <c r="Z392" s="14">
        <v>44657.625</v>
      </c>
      <c r="AA392" t="s">
        <v>87</v>
      </c>
      <c r="AB392" s="15">
        <v>16492435528224</v>
      </c>
      <c r="AC392" t="s">
        <v>68</v>
      </c>
      <c r="AD392">
        <v>10738</v>
      </c>
      <c r="AE392" t="s">
        <v>69</v>
      </c>
      <c r="AF392" t="s">
        <v>70</v>
      </c>
      <c r="AM392" t="s">
        <v>2188</v>
      </c>
      <c r="AN392">
        <v>45295991830</v>
      </c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 t="s">
        <v>71</v>
      </c>
      <c r="BH392" s="8" t="s">
        <v>71</v>
      </c>
      <c r="BI392" s="8" t="s">
        <v>71</v>
      </c>
      <c r="BJ392" s="8" t="s">
        <v>71</v>
      </c>
      <c r="BK392" s="8" t="s">
        <v>71</v>
      </c>
      <c r="BL392" s="8" t="s">
        <v>71</v>
      </c>
      <c r="BM392" s="8" t="s">
        <v>71</v>
      </c>
      <c r="BN392" s="8" t="s">
        <v>71</v>
      </c>
      <c r="BO392" s="8" t="s">
        <v>71</v>
      </c>
      <c r="BP392" s="8" t="s">
        <v>71</v>
      </c>
      <c r="BQ392" s="8" t="s">
        <v>1344</v>
      </c>
      <c r="BR392" s="8" t="s">
        <v>71</v>
      </c>
      <c r="BS392" s="8">
        <v>2339</v>
      </c>
      <c r="BT392" s="8" t="s">
        <v>348</v>
      </c>
      <c r="BU392" s="8" t="s">
        <v>917</v>
      </c>
      <c r="BV392" s="8" t="s">
        <v>71</v>
      </c>
      <c r="BW392" s="8"/>
    </row>
    <row r="393" spans="1:75" x14ac:dyDescent="0.25">
      <c r="A393" s="4">
        <f t="shared" si="88"/>
        <v>44657</v>
      </c>
      <c r="B393" s="5">
        <f t="shared" si="89"/>
        <v>0.33333333333333331</v>
      </c>
      <c r="C393" s="6">
        <f t="shared" si="90"/>
        <v>0.3430555555555555</v>
      </c>
      <c r="D393" s="7">
        <f t="shared" si="91"/>
        <v>1.0300925932824612E-3</v>
      </c>
      <c r="E393" s="6" t="str">
        <f t="shared" si="92"/>
        <v>BIANCA</v>
      </c>
      <c r="F393" s="6" t="str">
        <f t="shared" si="82"/>
        <v>qua</v>
      </c>
      <c r="G393" s="6" t="str">
        <f t="shared" si="93"/>
        <v>47</v>
      </c>
      <c r="H393" s="6" t="str">
        <f>IFERROR(VLOOKUP($G393,DDD!$B:$D,3,0),"-")</f>
        <v>SC</v>
      </c>
      <c r="I393" s="6" t="str">
        <f>IFERROR(VLOOKUP($H393,DDD!$I:$K,3,0),"-")</f>
        <v>Sul</v>
      </c>
      <c r="J393">
        <v>8013614</v>
      </c>
      <c r="K393">
        <v>22939085</v>
      </c>
      <c r="L393" s="14">
        <v>44657.343101851853</v>
      </c>
      <c r="M393" s="14">
        <v>44657.344131944446</v>
      </c>
      <c r="N393" t="s">
        <v>3133</v>
      </c>
      <c r="O393" t="s">
        <v>78</v>
      </c>
      <c r="P393">
        <v>17283</v>
      </c>
      <c r="Q393" t="s">
        <v>65</v>
      </c>
      <c r="R393" t="s">
        <v>85</v>
      </c>
      <c r="S393" t="s">
        <v>86</v>
      </c>
      <c r="T393" t="s">
        <v>85</v>
      </c>
      <c r="U393" t="s">
        <v>86</v>
      </c>
      <c r="X393">
        <v>47991668431</v>
      </c>
      <c r="AA393" t="s">
        <v>1877</v>
      </c>
      <c r="AB393" s="15">
        <v>16492436179324</v>
      </c>
      <c r="AC393" t="s">
        <v>68</v>
      </c>
      <c r="AD393">
        <v>10738</v>
      </c>
      <c r="AE393" t="s">
        <v>69</v>
      </c>
      <c r="AF393" t="s">
        <v>70</v>
      </c>
      <c r="AM393" t="s">
        <v>2176</v>
      </c>
      <c r="AN393">
        <v>13013022957</v>
      </c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 t="s">
        <v>71</v>
      </c>
      <c r="BH393" s="8" t="s">
        <v>71</v>
      </c>
      <c r="BI393" s="8" t="s">
        <v>71</v>
      </c>
      <c r="BJ393" s="8" t="s">
        <v>71</v>
      </c>
      <c r="BK393" s="8" t="s">
        <v>71</v>
      </c>
      <c r="BL393" s="8" t="s">
        <v>71</v>
      </c>
      <c r="BM393" s="8" t="s">
        <v>71</v>
      </c>
      <c r="BN393" s="8" t="s">
        <v>71</v>
      </c>
      <c r="BO393" s="8" t="s">
        <v>71</v>
      </c>
      <c r="BP393" s="8" t="s">
        <v>71</v>
      </c>
      <c r="BQ393" s="8" t="s">
        <v>1346</v>
      </c>
      <c r="BR393" s="8" t="s">
        <v>71</v>
      </c>
      <c r="BS393" s="9">
        <v>2912</v>
      </c>
      <c r="BT393" s="8" t="s">
        <v>100</v>
      </c>
      <c r="BU393" s="8" t="s">
        <v>493</v>
      </c>
      <c r="BV393" s="8" t="s">
        <v>71</v>
      </c>
      <c r="BW393" s="8"/>
    </row>
    <row r="394" spans="1:75" x14ac:dyDescent="0.25">
      <c r="A394" s="4">
        <f t="shared" ref="A394:A414" si="94">DATEVALUE(TEXT(L394,"dd/mm"))</f>
        <v>44657</v>
      </c>
      <c r="B394" s="5">
        <f t="shared" ref="B394:B414" si="95">TIMEVALUE(TEXT(LEFT(TEXT(L394,"hh:mm"),2)&amp;":"&amp;IF(RIGHT(TEXT(L394,"hh:mm"),2)&lt;"30",0,30),"hh:mm"))</f>
        <v>0.33333333333333331</v>
      </c>
      <c r="C394" s="6">
        <f t="shared" ref="C394:C414" si="96">TIMEVALUE(TEXT(L394,"hh:mm"))</f>
        <v>0.35000000000000003</v>
      </c>
      <c r="D394" s="7">
        <f t="shared" ref="D394:D414" si="97">IFERROR(($M394-$L394),0)</f>
        <v>2.8703703719656914E-3</v>
      </c>
      <c r="E394" s="6" t="str">
        <f t="shared" ref="E394:E414" si="98">SUBSTITUTE(MID($O394,1,SEARCH(" ",$O394,1))," ","")</f>
        <v>BIANCA</v>
      </c>
      <c r="F394" s="6" t="str">
        <f t="shared" si="82"/>
        <v>qua</v>
      </c>
      <c r="G394" s="6" t="str">
        <f t="shared" si="93"/>
        <v>14</v>
      </c>
      <c r="H394" s="6" t="str">
        <f>IFERROR(VLOOKUP($G394,DDD!$B:$D,3,0),"-")</f>
        <v>SP</v>
      </c>
      <c r="I394" s="6" t="str">
        <f>IFERROR(VLOOKUP($H394,DDD!$I:$K,3,0),"-")</f>
        <v>Sudeste</v>
      </c>
      <c r="J394">
        <v>8013615</v>
      </c>
      <c r="K394">
        <v>24165760</v>
      </c>
      <c r="L394" s="14">
        <v>44657.350416666668</v>
      </c>
      <c r="M394" s="14">
        <v>44657.35328703704</v>
      </c>
      <c r="N394" t="s">
        <v>3133</v>
      </c>
      <c r="O394" t="s">
        <v>78</v>
      </c>
      <c r="P394">
        <v>17283</v>
      </c>
      <c r="Q394" t="s">
        <v>65</v>
      </c>
      <c r="R394" t="s">
        <v>85</v>
      </c>
      <c r="S394" t="s">
        <v>86</v>
      </c>
      <c r="T394" t="s">
        <v>85</v>
      </c>
      <c r="U394" t="s">
        <v>86</v>
      </c>
      <c r="X394">
        <v>14997596930</v>
      </c>
      <c r="AA394" t="s">
        <v>142</v>
      </c>
      <c r="AB394" s="15">
        <v>164924425012344</v>
      </c>
      <c r="AC394" t="s">
        <v>68</v>
      </c>
      <c r="AD394">
        <v>10738</v>
      </c>
      <c r="AE394" t="s">
        <v>69</v>
      </c>
      <c r="AF394" t="s">
        <v>70</v>
      </c>
      <c r="AM394" t="s">
        <v>2189</v>
      </c>
      <c r="AN394">
        <v>49500402866</v>
      </c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 t="s">
        <v>71</v>
      </c>
      <c r="BH394" s="8" t="s">
        <v>71</v>
      </c>
      <c r="BI394" s="8" t="s">
        <v>71</v>
      </c>
      <c r="BJ394" s="8" t="s">
        <v>71</v>
      </c>
      <c r="BK394" s="8" t="s">
        <v>71</v>
      </c>
      <c r="BL394" s="8" t="s">
        <v>71</v>
      </c>
      <c r="BM394" s="8" t="s">
        <v>71</v>
      </c>
      <c r="BN394" s="8" t="s">
        <v>71</v>
      </c>
      <c r="BO394" s="8" t="s">
        <v>71</v>
      </c>
      <c r="BP394" s="8" t="s">
        <v>71</v>
      </c>
      <c r="BQ394" s="8" t="s">
        <v>1348</v>
      </c>
      <c r="BR394" s="8" t="s">
        <v>71</v>
      </c>
      <c r="BS394" s="9">
        <v>1239</v>
      </c>
      <c r="BT394" s="8" t="s">
        <v>187</v>
      </c>
      <c r="BU394" s="8" t="s">
        <v>1349</v>
      </c>
      <c r="BV394" s="8" t="s">
        <v>71</v>
      </c>
      <c r="BW394" s="8"/>
    </row>
    <row r="395" spans="1:75" x14ac:dyDescent="0.25">
      <c r="A395" s="4">
        <f t="shared" si="94"/>
        <v>44657</v>
      </c>
      <c r="B395" s="5">
        <f t="shared" si="95"/>
        <v>0.35416666666666669</v>
      </c>
      <c r="C395" s="6">
        <f t="shared" si="96"/>
        <v>0.35694444444444445</v>
      </c>
      <c r="D395" s="7">
        <f t="shared" si="97"/>
        <v>3.9351851883111522E-3</v>
      </c>
      <c r="E395" s="6" t="str">
        <f t="shared" si="98"/>
        <v>BIANCA</v>
      </c>
      <c r="F395" s="6" t="str">
        <f t="shared" si="82"/>
        <v>qua</v>
      </c>
      <c r="G395" s="6" t="str">
        <f t="shared" si="93"/>
        <v>16</v>
      </c>
      <c r="H395" s="6" t="str">
        <f>IFERROR(VLOOKUP($G395,DDD!$B:$D,3,0),"-")</f>
        <v>SP</v>
      </c>
      <c r="I395" s="6" t="str">
        <f>IFERROR(VLOOKUP($H395,DDD!$I:$K,3,0),"-")</f>
        <v>Sudeste</v>
      </c>
      <c r="J395">
        <v>8013618</v>
      </c>
      <c r="K395">
        <v>24165769</v>
      </c>
      <c r="L395" s="14">
        <v>44657.357557870368</v>
      </c>
      <c r="M395" s="14">
        <v>44657.361493055556</v>
      </c>
      <c r="N395" t="s">
        <v>3133</v>
      </c>
      <c r="O395" t="s">
        <v>78</v>
      </c>
      <c r="P395">
        <v>17283</v>
      </c>
      <c r="Q395" t="s">
        <v>65</v>
      </c>
      <c r="R395" t="s">
        <v>85</v>
      </c>
      <c r="S395" t="s">
        <v>86</v>
      </c>
      <c r="T395" t="s">
        <v>85</v>
      </c>
      <c r="U395" t="s">
        <v>86</v>
      </c>
      <c r="X395">
        <v>16996143893</v>
      </c>
      <c r="AA395" t="s">
        <v>142</v>
      </c>
      <c r="AB395" s="15">
        <v>164924487118484</v>
      </c>
      <c r="AC395" t="s">
        <v>68</v>
      </c>
      <c r="AD395">
        <v>10738</v>
      </c>
      <c r="AE395" t="s">
        <v>69</v>
      </c>
      <c r="AF395" t="s">
        <v>70</v>
      </c>
      <c r="AM395" t="s">
        <v>2190</v>
      </c>
      <c r="AN395">
        <v>43595037847</v>
      </c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 t="s">
        <v>71</v>
      </c>
      <c r="BH395" s="8" t="s">
        <v>71</v>
      </c>
      <c r="BI395" s="8" t="s">
        <v>71</v>
      </c>
      <c r="BJ395" s="8" t="s">
        <v>71</v>
      </c>
      <c r="BK395" s="8" t="s">
        <v>71</v>
      </c>
      <c r="BL395" s="8" t="s">
        <v>71</v>
      </c>
      <c r="BM395" s="8" t="s">
        <v>71</v>
      </c>
      <c r="BN395" s="8" t="s">
        <v>71</v>
      </c>
      <c r="BO395" s="8" t="s">
        <v>71</v>
      </c>
      <c r="BP395" s="8" t="s">
        <v>71</v>
      </c>
      <c r="BQ395" s="8" t="s">
        <v>1350</v>
      </c>
      <c r="BR395" s="8" t="s">
        <v>71</v>
      </c>
      <c r="BS395" s="8">
        <v>8683</v>
      </c>
      <c r="BT395" s="8" t="s">
        <v>100</v>
      </c>
      <c r="BU395" s="8" t="s">
        <v>724</v>
      </c>
      <c r="BV395" s="8" t="s">
        <v>71</v>
      </c>
      <c r="BW395" s="8"/>
    </row>
    <row r="396" spans="1:75" x14ac:dyDescent="0.25">
      <c r="A396" s="4">
        <f t="shared" si="94"/>
        <v>44657</v>
      </c>
      <c r="B396" s="5">
        <f t="shared" si="95"/>
        <v>0.35416666666666669</v>
      </c>
      <c r="C396" s="6">
        <f t="shared" si="96"/>
        <v>0.36249999999999999</v>
      </c>
      <c r="D396" s="7">
        <f t="shared" si="97"/>
        <v>1.2384259243845008E-3</v>
      </c>
      <c r="E396" s="6" t="str">
        <f t="shared" si="98"/>
        <v>BIANCA</v>
      </c>
      <c r="F396" s="6" t="str">
        <f t="shared" si="82"/>
        <v>qua</v>
      </c>
      <c r="G396" s="6" t="str">
        <f t="shared" si="93"/>
        <v>11</v>
      </c>
      <c r="H396" s="6" t="str">
        <f>IFERROR(VLOOKUP($G396,DDD!$B:$D,3,0),"-")</f>
        <v>SP</v>
      </c>
      <c r="I396" s="6" t="str">
        <f>IFERROR(VLOOKUP($H396,DDD!$I:$K,3,0),"-")</f>
        <v>Sudeste</v>
      </c>
      <c r="J396">
        <v>8013703</v>
      </c>
      <c r="K396">
        <v>24072973</v>
      </c>
      <c r="L396" s="14">
        <v>44657.363078703704</v>
      </c>
      <c r="M396" s="14">
        <v>44657.364317129628</v>
      </c>
      <c r="N396" t="s">
        <v>3133</v>
      </c>
      <c r="O396" t="s">
        <v>78</v>
      </c>
      <c r="P396">
        <v>17283</v>
      </c>
      <c r="Q396" t="s">
        <v>65</v>
      </c>
      <c r="R396" t="s">
        <v>85</v>
      </c>
      <c r="S396" t="s">
        <v>86</v>
      </c>
      <c r="T396" t="s">
        <v>85</v>
      </c>
      <c r="U396" t="s">
        <v>86</v>
      </c>
      <c r="X396">
        <v>11913398001</v>
      </c>
      <c r="AA396" t="s">
        <v>87</v>
      </c>
      <c r="AB396" s="15">
        <v>164924534724924</v>
      </c>
      <c r="AC396" t="s">
        <v>68</v>
      </c>
      <c r="AD396">
        <v>10738</v>
      </c>
      <c r="AE396" t="s">
        <v>69</v>
      </c>
      <c r="AF396" t="s">
        <v>70</v>
      </c>
      <c r="AM396" t="s">
        <v>2191</v>
      </c>
      <c r="AN396">
        <v>50710837879</v>
      </c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 t="s">
        <v>71</v>
      </c>
      <c r="BH396" s="8" t="s">
        <v>71</v>
      </c>
      <c r="BI396" s="8" t="s">
        <v>71</v>
      </c>
      <c r="BJ396" s="8" t="s">
        <v>71</v>
      </c>
      <c r="BK396" s="8" t="s">
        <v>71</v>
      </c>
      <c r="BL396" s="8" t="s">
        <v>71</v>
      </c>
      <c r="BM396" s="8" t="s">
        <v>71</v>
      </c>
      <c r="BN396" s="8" t="s">
        <v>71</v>
      </c>
      <c r="BO396" s="8" t="s">
        <v>71</v>
      </c>
      <c r="BP396" s="8" t="s">
        <v>71</v>
      </c>
      <c r="BQ396" s="8" t="s">
        <v>1352</v>
      </c>
      <c r="BR396" s="8" t="s">
        <v>71</v>
      </c>
      <c r="BS396" s="9">
        <v>1938</v>
      </c>
      <c r="BT396" s="8" t="s">
        <v>82</v>
      </c>
      <c r="BU396" s="8" t="s">
        <v>543</v>
      </c>
      <c r="BV396" s="8" t="s">
        <v>71</v>
      </c>
      <c r="BW396" s="8"/>
    </row>
    <row r="397" spans="1:75" x14ac:dyDescent="0.25">
      <c r="A397" s="4">
        <f t="shared" si="94"/>
        <v>44657</v>
      </c>
      <c r="B397" s="5">
        <f t="shared" si="95"/>
        <v>0.35416666666666669</v>
      </c>
      <c r="C397" s="6">
        <f t="shared" si="96"/>
        <v>0.36458333333333331</v>
      </c>
      <c r="D397" s="7">
        <f t="shared" si="97"/>
        <v>2.6851851798710413E-3</v>
      </c>
      <c r="E397" s="6" t="str">
        <f t="shared" si="98"/>
        <v>BIANCA</v>
      </c>
      <c r="F397" s="6" t="str">
        <f t="shared" si="82"/>
        <v>qua</v>
      </c>
      <c r="G397" s="6" t="str">
        <f t="shared" si="93"/>
        <v>11</v>
      </c>
      <c r="H397" s="6" t="str">
        <f>IFERROR(VLOOKUP($G397,DDD!$B:$D,3,0),"-")</f>
        <v>SP</v>
      </c>
      <c r="I397" s="6" t="str">
        <f>IFERROR(VLOOKUP($H397,DDD!$I:$K,3,0),"-")</f>
        <v>Sudeste</v>
      </c>
      <c r="J397">
        <v>8013793</v>
      </c>
      <c r="K397">
        <v>24165818</v>
      </c>
      <c r="L397" s="14">
        <v>44657.364861111113</v>
      </c>
      <c r="M397" s="14">
        <v>44657.367546296293</v>
      </c>
      <c r="N397" t="s">
        <v>3133</v>
      </c>
      <c r="O397" t="s">
        <v>78</v>
      </c>
      <c r="P397">
        <v>17283</v>
      </c>
      <c r="Q397" t="s">
        <v>65</v>
      </c>
      <c r="R397" t="s">
        <v>85</v>
      </c>
      <c r="S397" t="s">
        <v>86</v>
      </c>
      <c r="T397" t="s">
        <v>85</v>
      </c>
      <c r="U397" t="s">
        <v>86</v>
      </c>
      <c r="X397">
        <v>11955905439</v>
      </c>
      <c r="AA397" t="s">
        <v>142</v>
      </c>
      <c r="AB397" s="15">
        <v>164924550326894</v>
      </c>
      <c r="AC397" t="s">
        <v>68</v>
      </c>
      <c r="AD397">
        <v>10738</v>
      </c>
      <c r="AE397" t="s">
        <v>69</v>
      </c>
      <c r="AF397" t="s">
        <v>70</v>
      </c>
      <c r="AM397" t="s">
        <v>2192</v>
      </c>
      <c r="AN397">
        <v>22307992820</v>
      </c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 t="s">
        <v>71</v>
      </c>
      <c r="BH397" s="8" t="s">
        <v>71</v>
      </c>
      <c r="BI397" s="8" t="s">
        <v>71</v>
      </c>
      <c r="BJ397" s="8" t="s">
        <v>71</v>
      </c>
      <c r="BK397" s="8" t="s">
        <v>71</v>
      </c>
      <c r="BL397" s="8" t="s">
        <v>71</v>
      </c>
      <c r="BM397" s="8" t="s">
        <v>71</v>
      </c>
      <c r="BN397" s="8" t="s">
        <v>71</v>
      </c>
      <c r="BO397" s="8" t="s">
        <v>71</v>
      </c>
      <c r="BP397" s="8" t="s">
        <v>71</v>
      </c>
      <c r="BQ397" s="8" t="s">
        <v>1353</v>
      </c>
      <c r="BR397" s="8" t="s">
        <v>71</v>
      </c>
      <c r="BS397" s="8">
        <v>2207</v>
      </c>
      <c r="BT397" s="8" t="s">
        <v>82</v>
      </c>
      <c r="BU397" s="8" t="s">
        <v>276</v>
      </c>
      <c r="BV397" s="8" t="s">
        <v>71</v>
      </c>
      <c r="BW397" s="8"/>
    </row>
    <row r="398" spans="1:75" x14ac:dyDescent="0.25">
      <c r="A398" s="4">
        <f t="shared" si="94"/>
        <v>44657</v>
      </c>
      <c r="B398" s="5">
        <f t="shared" si="95"/>
        <v>0.35416666666666669</v>
      </c>
      <c r="C398" s="6">
        <f t="shared" si="96"/>
        <v>0.36805555555555558</v>
      </c>
      <c r="D398" s="7">
        <f t="shared" si="97"/>
        <v>1.6435185170848854E-3</v>
      </c>
      <c r="E398" s="6" t="str">
        <f t="shared" si="98"/>
        <v>BIANCA</v>
      </c>
      <c r="F398" s="6" t="str">
        <f t="shared" si="82"/>
        <v>qua</v>
      </c>
      <c r="G398" s="6" t="str">
        <f t="shared" si="93"/>
        <v>15</v>
      </c>
      <c r="H398" s="6" t="str">
        <f>IFERROR(VLOOKUP($G398,DDD!$B:$D,3,0),"-")</f>
        <v>SP</v>
      </c>
      <c r="I398" s="6" t="str">
        <f>IFERROR(VLOOKUP($H398,DDD!$I:$K,3,0),"-")</f>
        <v>Sudeste</v>
      </c>
      <c r="J398">
        <v>8014020</v>
      </c>
      <c r="K398">
        <v>24165724</v>
      </c>
      <c r="L398" s="14">
        <v>44657.368379629632</v>
      </c>
      <c r="M398" s="14">
        <v>44657.370023148149</v>
      </c>
      <c r="N398" t="s">
        <v>3133</v>
      </c>
      <c r="O398" t="s">
        <v>78</v>
      </c>
      <c r="P398">
        <v>17283</v>
      </c>
      <c r="Q398" t="s">
        <v>65</v>
      </c>
      <c r="R398" t="s">
        <v>85</v>
      </c>
      <c r="S398" t="s">
        <v>86</v>
      </c>
      <c r="T398" t="s">
        <v>85</v>
      </c>
      <c r="U398" t="s">
        <v>86</v>
      </c>
      <c r="X398">
        <v>15981716051</v>
      </c>
      <c r="AA398" t="s">
        <v>142</v>
      </c>
      <c r="AB398" s="15">
        <v>164924579929984</v>
      </c>
      <c r="AC398" t="s">
        <v>68</v>
      </c>
      <c r="AD398">
        <v>10738</v>
      </c>
      <c r="AE398" t="s">
        <v>69</v>
      </c>
      <c r="AF398" t="s">
        <v>70</v>
      </c>
      <c r="AM398" t="s">
        <v>2193</v>
      </c>
      <c r="AN398">
        <v>42146565802</v>
      </c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 t="s">
        <v>71</v>
      </c>
      <c r="BH398" s="8" t="s">
        <v>71</v>
      </c>
      <c r="BI398" s="8" t="s">
        <v>71</v>
      </c>
      <c r="BJ398" s="8" t="s">
        <v>71</v>
      </c>
      <c r="BK398" s="8" t="s">
        <v>71</v>
      </c>
      <c r="BL398" s="8" t="s">
        <v>71</v>
      </c>
      <c r="BM398" s="8" t="s">
        <v>71</v>
      </c>
      <c r="BN398" s="8" t="s">
        <v>71</v>
      </c>
      <c r="BO398" s="8" t="s">
        <v>71</v>
      </c>
      <c r="BP398" s="8" t="s">
        <v>71</v>
      </c>
      <c r="BQ398" s="8" t="s">
        <v>1355</v>
      </c>
      <c r="BR398" s="8" t="s">
        <v>71</v>
      </c>
      <c r="BS398" s="8">
        <v>8389</v>
      </c>
      <c r="BT398" s="8" t="s">
        <v>82</v>
      </c>
      <c r="BU398" s="8" t="s">
        <v>1356</v>
      </c>
      <c r="BV398" s="8" t="s">
        <v>71</v>
      </c>
      <c r="BW398" s="8"/>
    </row>
    <row r="399" spans="1:75" x14ac:dyDescent="0.25">
      <c r="A399" s="4">
        <f t="shared" si="94"/>
        <v>44657</v>
      </c>
      <c r="B399" s="5">
        <f t="shared" si="95"/>
        <v>0.35416666666666669</v>
      </c>
      <c r="C399" s="6">
        <f t="shared" si="96"/>
        <v>0.37291666666666662</v>
      </c>
      <c r="D399" s="7">
        <f t="shared" si="97"/>
        <v>4.7106481506489217E-3</v>
      </c>
      <c r="E399" s="6" t="str">
        <f t="shared" si="98"/>
        <v>BIANCA</v>
      </c>
      <c r="F399" s="6" t="str">
        <f t="shared" si="82"/>
        <v>qua</v>
      </c>
      <c r="G399" s="6" t="str">
        <f t="shared" si="93"/>
        <v>13</v>
      </c>
      <c r="H399" s="6" t="str">
        <f>IFERROR(VLOOKUP($G399,DDD!$B:$D,3,0),"-")</f>
        <v>SP</v>
      </c>
      <c r="I399" s="6" t="str">
        <f>IFERROR(VLOOKUP($H399,DDD!$I:$K,3,0),"-")</f>
        <v>Sudeste</v>
      </c>
      <c r="J399">
        <v>8014431</v>
      </c>
      <c r="K399">
        <v>24227943</v>
      </c>
      <c r="L399" s="14">
        <v>44657.373067129629</v>
      </c>
      <c r="M399" s="14">
        <v>44657.37777777778</v>
      </c>
      <c r="N399" t="s">
        <v>3133</v>
      </c>
      <c r="O399" t="s">
        <v>78</v>
      </c>
      <c r="P399">
        <v>17283</v>
      </c>
      <c r="Q399" t="s">
        <v>65</v>
      </c>
      <c r="R399" t="s">
        <v>85</v>
      </c>
      <c r="S399" t="s">
        <v>86</v>
      </c>
      <c r="T399" t="s">
        <v>85</v>
      </c>
      <c r="U399" t="s">
        <v>86</v>
      </c>
      <c r="X399">
        <v>13974248913</v>
      </c>
      <c r="AA399" t="s">
        <v>194</v>
      </c>
      <c r="AB399" s="15">
        <v>164924621536124</v>
      </c>
      <c r="AC399" t="s">
        <v>68</v>
      </c>
      <c r="AD399">
        <v>10738</v>
      </c>
      <c r="AE399" t="s">
        <v>69</v>
      </c>
      <c r="AF399" t="s">
        <v>70</v>
      </c>
      <c r="AM399" t="s">
        <v>2194</v>
      </c>
      <c r="AN399">
        <v>10845092880</v>
      </c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 t="s">
        <v>71</v>
      </c>
      <c r="BH399" s="8" t="s">
        <v>71</v>
      </c>
      <c r="BI399" s="8" t="s">
        <v>71</v>
      </c>
      <c r="BJ399" s="8" t="s">
        <v>71</v>
      </c>
      <c r="BK399" s="8" t="s">
        <v>71</v>
      </c>
      <c r="BL399" s="8" t="s">
        <v>71</v>
      </c>
      <c r="BM399" s="8" t="s">
        <v>71</v>
      </c>
      <c r="BN399" s="8" t="s">
        <v>71</v>
      </c>
      <c r="BO399" s="8" t="s">
        <v>71</v>
      </c>
      <c r="BP399" s="8" t="s">
        <v>71</v>
      </c>
      <c r="BQ399" s="8" t="s">
        <v>1358</v>
      </c>
      <c r="BR399" s="8" t="s">
        <v>71</v>
      </c>
      <c r="BS399" s="9">
        <v>1512</v>
      </c>
      <c r="BT399" s="8" t="s">
        <v>72</v>
      </c>
      <c r="BU399" s="8" t="s">
        <v>1321</v>
      </c>
      <c r="BV399" s="8" t="s">
        <v>71</v>
      </c>
      <c r="BW399" s="8" t="s">
        <v>835</v>
      </c>
    </row>
    <row r="400" spans="1:75" x14ac:dyDescent="0.25">
      <c r="A400" s="4">
        <f t="shared" si="94"/>
        <v>44657</v>
      </c>
      <c r="B400" s="5">
        <f t="shared" si="95"/>
        <v>0.375</v>
      </c>
      <c r="C400" s="6">
        <f t="shared" si="96"/>
        <v>0.38680555555555557</v>
      </c>
      <c r="D400" s="7">
        <f t="shared" si="97"/>
        <v>1.3310185167938471E-3</v>
      </c>
      <c r="E400" s="6" t="str">
        <f t="shared" si="98"/>
        <v>BIANCA</v>
      </c>
      <c r="F400" s="6" t="str">
        <f t="shared" si="82"/>
        <v>qua</v>
      </c>
      <c r="G400" s="6" t="str">
        <f t="shared" si="93"/>
        <v>53</v>
      </c>
      <c r="H400" s="6" t="str">
        <f>IFERROR(VLOOKUP($G400,DDD!$B:$D,3,0),"-")</f>
        <v>RS</v>
      </c>
      <c r="I400" s="6" t="str">
        <f>IFERROR(VLOOKUP($H400,DDD!$I:$K,3,0),"-")</f>
        <v>Sul</v>
      </c>
      <c r="J400">
        <v>8017051</v>
      </c>
      <c r="K400">
        <v>24161135</v>
      </c>
      <c r="L400" s="14">
        <v>44657.387048611112</v>
      </c>
      <c r="M400" s="14">
        <v>44657.388379629629</v>
      </c>
      <c r="N400" t="s">
        <v>3133</v>
      </c>
      <c r="O400" t="s">
        <v>78</v>
      </c>
      <c r="P400">
        <v>17283</v>
      </c>
      <c r="Q400" t="s">
        <v>65</v>
      </c>
      <c r="R400" t="s">
        <v>85</v>
      </c>
      <c r="S400" t="s">
        <v>86</v>
      </c>
      <c r="T400" t="s">
        <v>85</v>
      </c>
      <c r="U400" t="s">
        <v>86</v>
      </c>
      <c r="X400">
        <v>53981117382</v>
      </c>
      <c r="AA400" t="s">
        <v>235</v>
      </c>
      <c r="AB400" s="15">
        <v>164924741975014</v>
      </c>
      <c r="AC400" t="s">
        <v>68</v>
      </c>
      <c r="AD400">
        <v>10738</v>
      </c>
      <c r="AE400" t="s">
        <v>69</v>
      </c>
      <c r="AF400" t="s">
        <v>70</v>
      </c>
      <c r="AM400" t="s">
        <v>2195</v>
      </c>
      <c r="AN400">
        <v>4008246045</v>
      </c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 t="s">
        <v>71</v>
      </c>
      <c r="BH400" s="8" t="s">
        <v>71</v>
      </c>
      <c r="BI400" s="8" t="s">
        <v>71</v>
      </c>
      <c r="BJ400" s="8" t="s">
        <v>71</v>
      </c>
      <c r="BK400" s="8" t="s">
        <v>71</v>
      </c>
      <c r="BL400" s="8" t="s">
        <v>71</v>
      </c>
      <c r="BM400" s="8" t="s">
        <v>71</v>
      </c>
      <c r="BN400" s="8" t="s">
        <v>71</v>
      </c>
      <c r="BO400" s="8" t="s">
        <v>71</v>
      </c>
      <c r="BP400" s="8" t="s">
        <v>71</v>
      </c>
      <c r="BQ400" s="8" t="s">
        <v>1360</v>
      </c>
      <c r="BR400" s="8" t="s">
        <v>71</v>
      </c>
      <c r="BS400" s="9">
        <v>4602</v>
      </c>
      <c r="BT400" s="8" t="s">
        <v>90</v>
      </c>
      <c r="BU400" s="8" t="s">
        <v>1361</v>
      </c>
      <c r="BV400" s="8" t="s">
        <v>71</v>
      </c>
      <c r="BW400" s="8" t="s">
        <v>835</v>
      </c>
    </row>
    <row r="401" spans="1:75" x14ac:dyDescent="0.25">
      <c r="A401" s="4">
        <f t="shared" si="94"/>
        <v>44657</v>
      </c>
      <c r="B401" s="5">
        <f t="shared" si="95"/>
        <v>0.58333333333333337</v>
      </c>
      <c r="C401" s="6">
        <f t="shared" si="96"/>
        <v>0.59513888888888888</v>
      </c>
      <c r="D401" s="7">
        <f t="shared" si="97"/>
        <v>5.2083333139307797E-4</v>
      </c>
      <c r="E401" s="6" t="str">
        <f t="shared" si="98"/>
        <v>BIANCA</v>
      </c>
      <c r="F401" s="6" t="str">
        <f t="shared" si="82"/>
        <v>qua</v>
      </c>
      <c r="G401" s="6" t="str">
        <f t="shared" si="93"/>
        <v>19</v>
      </c>
      <c r="H401" s="6" t="str">
        <f>IFERROR(VLOOKUP($G401,DDD!$B:$D,3,0),"-")</f>
        <v>SP</v>
      </c>
      <c r="I401" s="6" t="str">
        <f>IFERROR(VLOOKUP($H401,DDD!$I:$K,3,0),"-")</f>
        <v>Sudeste</v>
      </c>
      <c r="J401">
        <v>8057601</v>
      </c>
      <c r="K401">
        <v>25449587</v>
      </c>
      <c r="L401" s="14">
        <v>44657.59516203704</v>
      </c>
      <c r="M401" s="14">
        <v>44657.595682870371</v>
      </c>
      <c r="N401" t="s">
        <v>3133</v>
      </c>
      <c r="O401" t="s">
        <v>78</v>
      </c>
      <c r="P401">
        <v>17283</v>
      </c>
      <c r="Q401" t="s">
        <v>65</v>
      </c>
      <c r="R401" t="s">
        <v>136</v>
      </c>
      <c r="S401" t="s">
        <v>273</v>
      </c>
      <c r="T401" t="s">
        <v>136</v>
      </c>
      <c r="U401" t="s">
        <v>273</v>
      </c>
      <c r="X401">
        <v>19989791377</v>
      </c>
      <c r="Y401">
        <v>19989791377</v>
      </c>
      <c r="Z401" s="14">
        <v>44657.75</v>
      </c>
      <c r="AA401" t="s">
        <v>223</v>
      </c>
      <c r="AB401" s="15">
        <v>1649265392450370</v>
      </c>
      <c r="AC401" t="s">
        <v>68</v>
      </c>
      <c r="AD401">
        <v>10738</v>
      </c>
      <c r="AE401" t="s">
        <v>69</v>
      </c>
      <c r="AF401" t="s">
        <v>70</v>
      </c>
      <c r="AM401" t="s">
        <v>2196</v>
      </c>
      <c r="AN401">
        <v>42881241824</v>
      </c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 t="s">
        <v>71</v>
      </c>
      <c r="BH401" s="8" t="s">
        <v>71</v>
      </c>
      <c r="BI401" s="8" t="s">
        <v>71</v>
      </c>
      <c r="BJ401" s="8" t="s">
        <v>71</v>
      </c>
      <c r="BK401" s="8" t="s">
        <v>71</v>
      </c>
      <c r="BL401" s="8" t="s">
        <v>71</v>
      </c>
      <c r="BM401" s="8" t="s">
        <v>71</v>
      </c>
      <c r="BN401" s="8" t="s">
        <v>71</v>
      </c>
      <c r="BO401" s="8" t="s">
        <v>71</v>
      </c>
      <c r="BP401" s="8" t="s">
        <v>71</v>
      </c>
      <c r="BQ401" s="8" t="s">
        <v>1363</v>
      </c>
      <c r="BR401" s="8" t="s">
        <v>71</v>
      </c>
      <c r="BS401" s="8">
        <v>2866</v>
      </c>
      <c r="BT401" s="8" t="s">
        <v>90</v>
      </c>
      <c r="BU401" s="8" t="s">
        <v>1364</v>
      </c>
      <c r="BV401" s="8" t="s">
        <v>71</v>
      </c>
      <c r="BW401" s="8"/>
    </row>
    <row r="402" spans="1:75" x14ac:dyDescent="0.25">
      <c r="A402" s="4">
        <f t="shared" si="94"/>
        <v>44657</v>
      </c>
      <c r="B402" s="5">
        <f t="shared" si="95"/>
        <v>0.58333333333333337</v>
      </c>
      <c r="C402" s="6">
        <f t="shared" si="96"/>
        <v>0.59444444444444444</v>
      </c>
      <c r="D402" s="7">
        <f t="shared" si="97"/>
        <v>2.2453703713836148E-3</v>
      </c>
      <c r="E402" s="6" t="str">
        <f t="shared" si="98"/>
        <v>ANA</v>
      </c>
      <c r="F402" s="6" t="str">
        <f t="shared" si="82"/>
        <v>qua</v>
      </c>
      <c r="G402" s="6" t="str">
        <f t="shared" si="93"/>
        <v>51</v>
      </c>
      <c r="H402" s="6" t="str">
        <f>IFERROR(VLOOKUP($G402,DDD!$B:$D,3,0),"-")</f>
        <v>RS</v>
      </c>
      <c r="I402" s="6" t="str">
        <f>IFERROR(VLOOKUP($H402,DDD!$I:$K,3,0),"-")</f>
        <v>Sul</v>
      </c>
      <c r="J402">
        <v>8057547</v>
      </c>
      <c r="K402">
        <v>25449547</v>
      </c>
      <c r="L402" s="14">
        <v>44657.594861111109</v>
      </c>
      <c r="M402" s="14">
        <v>44657.59710648148</v>
      </c>
      <c r="N402" t="s">
        <v>3133</v>
      </c>
      <c r="O402" t="s">
        <v>64</v>
      </c>
      <c r="P402">
        <v>17281</v>
      </c>
      <c r="Q402" t="s">
        <v>65</v>
      </c>
      <c r="R402" t="s">
        <v>85</v>
      </c>
      <c r="S402" t="s">
        <v>86</v>
      </c>
      <c r="T402" t="s">
        <v>85</v>
      </c>
      <c r="U402" t="s">
        <v>86</v>
      </c>
      <c r="X402">
        <v>51994907527</v>
      </c>
      <c r="AA402" t="s">
        <v>223</v>
      </c>
      <c r="AB402" s="15">
        <v>1649265371449590</v>
      </c>
      <c r="AC402" t="s">
        <v>68</v>
      </c>
      <c r="AD402">
        <v>10738</v>
      </c>
      <c r="AE402" t="s">
        <v>69</v>
      </c>
      <c r="AF402" t="s">
        <v>70</v>
      </c>
      <c r="AM402" t="s">
        <v>2197</v>
      </c>
      <c r="AN402">
        <v>3304465090</v>
      </c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 t="s">
        <v>71</v>
      </c>
      <c r="BH402" s="8" t="s">
        <v>71</v>
      </c>
      <c r="BI402" s="8" t="s">
        <v>71</v>
      </c>
      <c r="BJ402" s="8" t="s">
        <v>71</v>
      </c>
      <c r="BK402" s="8" t="s">
        <v>71</v>
      </c>
      <c r="BL402" s="8" t="s">
        <v>71</v>
      </c>
      <c r="BM402" s="8" t="s">
        <v>71</v>
      </c>
      <c r="BN402" s="8" t="s">
        <v>71</v>
      </c>
      <c r="BO402" s="8" t="s">
        <v>71</v>
      </c>
      <c r="BP402" s="8" t="s">
        <v>71</v>
      </c>
      <c r="BQ402" s="8" t="s">
        <v>1366</v>
      </c>
      <c r="BR402" s="8" t="s">
        <v>71</v>
      </c>
      <c r="BS402" s="8">
        <v>3580</v>
      </c>
      <c r="BT402" s="8" t="s">
        <v>187</v>
      </c>
      <c r="BU402" s="8" t="s">
        <v>1367</v>
      </c>
      <c r="BV402" s="8" t="s">
        <v>71</v>
      </c>
      <c r="BW402" s="8"/>
    </row>
    <row r="403" spans="1:75" x14ac:dyDescent="0.25">
      <c r="A403" s="4">
        <f t="shared" si="94"/>
        <v>44657</v>
      </c>
      <c r="B403" s="5">
        <f t="shared" si="95"/>
        <v>0.58333333333333337</v>
      </c>
      <c r="C403" s="6">
        <f t="shared" si="96"/>
        <v>0.59444444444444444</v>
      </c>
      <c r="D403" s="7">
        <f t="shared" si="97"/>
        <v>3.3564814875717275E-3</v>
      </c>
      <c r="E403" s="6" t="str">
        <f t="shared" si="98"/>
        <v>SILVIO</v>
      </c>
      <c r="F403" s="6" t="str">
        <f t="shared" si="82"/>
        <v>qua</v>
      </c>
      <c r="G403" s="6" t="str">
        <f t="shared" si="93"/>
        <v>43</v>
      </c>
      <c r="H403" s="6" t="str">
        <f>IFERROR(VLOOKUP($G403,DDD!$B:$D,3,0),"-")</f>
        <v>PR</v>
      </c>
      <c r="I403" s="6" t="str">
        <f>IFERROR(VLOOKUP($H403,DDD!$I:$K,3,0),"-")</f>
        <v>Sul</v>
      </c>
      <c r="J403">
        <v>8057553</v>
      </c>
      <c r="K403">
        <v>25449574</v>
      </c>
      <c r="L403" s="14">
        <v>44657.594918981478</v>
      </c>
      <c r="M403" s="14">
        <v>44657.598275462966</v>
      </c>
      <c r="N403" t="s">
        <v>3133</v>
      </c>
      <c r="O403" t="s">
        <v>84</v>
      </c>
      <c r="P403">
        <v>17286</v>
      </c>
      <c r="Q403" t="s">
        <v>65</v>
      </c>
      <c r="R403" t="s">
        <v>85</v>
      </c>
      <c r="S403" t="s">
        <v>86</v>
      </c>
      <c r="T403" t="s">
        <v>85</v>
      </c>
      <c r="U403" t="s">
        <v>86</v>
      </c>
      <c r="X403">
        <v>43998196675</v>
      </c>
      <c r="AA403" t="s">
        <v>223</v>
      </c>
      <c r="AB403" s="15">
        <v>1649265382450100</v>
      </c>
      <c r="AC403" t="s">
        <v>68</v>
      </c>
      <c r="AD403">
        <v>10738</v>
      </c>
      <c r="AE403" t="s">
        <v>69</v>
      </c>
      <c r="AF403" t="s">
        <v>70</v>
      </c>
      <c r="AM403" t="s">
        <v>2198</v>
      </c>
      <c r="AN403">
        <v>8287502977</v>
      </c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 t="s">
        <v>71</v>
      </c>
      <c r="BH403" s="8" t="s">
        <v>71</v>
      </c>
      <c r="BI403" s="8" t="s">
        <v>71</v>
      </c>
      <c r="BJ403" s="8" t="s">
        <v>71</v>
      </c>
      <c r="BK403" s="8" t="s">
        <v>71</v>
      </c>
      <c r="BL403" s="8" t="s">
        <v>71</v>
      </c>
      <c r="BM403" s="8" t="s">
        <v>71</v>
      </c>
      <c r="BN403" s="8" t="s">
        <v>71</v>
      </c>
      <c r="BO403" s="8" t="s">
        <v>71</v>
      </c>
      <c r="BP403" s="8" t="s">
        <v>71</v>
      </c>
      <c r="BQ403" s="8" t="s">
        <v>1369</v>
      </c>
      <c r="BR403" s="8" t="s">
        <v>71</v>
      </c>
      <c r="BS403" s="9">
        <v>11064</v>
      </c>
      <c r="BT403" s="8" t="s">
        <v>100</v>
      </c>
      <c r="BU403" s="8" t="s">
        <v>999</v>
      </c>
      <c r="BV403" s="8" t="s">
        <v>71</v>
      </c>
      <c r="BW403" s="8"/>
    </row>
    <row r="404" spans="1:75" x14ac:dyDescent="0.25">
      <c r="A404" s="4">
        <f t="shared" si="94"/>
        <v>44657</v>
      </c>
      <c r="B404" s="5">
        <f t="shared" si="95"/>
        <v>0.58333333333333337</v>
      </c>
      <c r="C404" s="6">
        <f t="shared" si="96"/>
        <v>0.59791666666666665</v>
      </c>
      <c r="D404" s="7">
        <f t="shared" si="97"/>
        <v>2.9513888875953853E-3</v>
      </c>
      <c r="E404" s="6" t="str">
        <f t="shared" si="98"/>
        <v>SILVIO</v>
      </c>
      <c r="F404" s="6" t="str">
        <f t="shared" si="82"/>
        <v>qua</v>
      </c>
      <c r="G404" s="6" t="str">
        <f t="shared" si="93"/>
        <v>16</v>
      </c>
      <c r="H404" s="6" t="str">
        <f>IFERROR(VLOOKUP($G404,DDD!$B:$D,3,0),"-")</f>
        <v>SP</v>
      </c>
      <c r="I404" s="6" t="str">
        <f>IFERROR(VLOOKUP($H404,DDD!$I:$K,3,0),"-")</f>
        <v>Sudeste</v>
      </c>
      <c r="J404">
        <v>8058107</v>
      </c>
      <c r="K404">
        <v>25449746</v>
      </c>
      <c r="L404" s="14">
        <v>44657.598379629628</v>
      </c>
      <c r="M404" s="14">
        <v>44657.601331018515</v>
      </c>
      <c r="N404" t="s">
        <v>3133</v>
      </c>
      <c r="O404" t="s">
        <v>84</v>
      </c>
      <c r="P404">
        <v>17286</v>
      </c>
      <c r="Q404" t="s">
        <v>65</v>
      </c>
      <c r="R404" t="s">
        <v>85</v>
      </c>
      <c r="S404" t="s">
        <v>86</v>
      </c>
      <c r="T404" t="s">
        <v>85</v>
      </c>
      <c r="U404" t="s">
        <v>86</v>
      </c>
      <c r="X404">
        <v>16992911352</v>
      </c>
      <c r="AA404" t="s">
        <v>223</v>
      </c>
      <c r="AB404" s="15">
        <v>1649265647454280</v>
      </c>
      <c r="AC404" t="s">
        <v>68</v>
      </c>
      <c r="AD404">
        <v>10738</v>
      </c>
      <c r="AE404" t="s">
        <v>69</v>
      </c>
      <c r="AF404" t="s">
        <v>70</v>
      </c>
      <c r="AM404" t="s">
        <v>2199</v>
      </c>
      <c r="AN404">
        <v>55988469850</v>
      </c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 t="s">
        <v>71</v>
      </c>
      <c r="BH404" s="8" t="s">
        <v>71</v>
      </c>
      <c r="BI404" s="8" t="s">
        <v>71</v>
      </c>
      <c r="BJ404" s="8" t="s">
        <v>71</v>
      </c>
      <c r="BK404" s="8" t="s">
        <v>71</v>
      </c>
      <c r="BL404" s="8" t="s">
        <v>71</v>
      </c>
      <c r="BM404" s="8" t="s">
        <v>71</v>
      </c>
      <c r="BN404" s="8" t="s">
        <v>71</v>
      </c>
      <c r="BO404" s="8" t="s">
        <v>71</v>
      </c>
      <c r="BP404" s="8" t="s">
        <v>71</v>
      </c>
      <c r="BQ404" s="8" t="s">
        <v>1371</v>
      </c>
      <c r="BR404" s="8" t="s">
        <v>71</v>
      </c>
      <c r="BS404" s="9">
        <v>1332</v>
      </c>
      <c r="BT404" s="8" t="s">
        <v>100</v>
      </c>
      <c r="BU404" s="8" t="s">
        <v>764</v>
      </c>
      <c r="BV404" s="8" t="s">
        <v>71</v>
      </c>
      <c r="BW404" s="8"/>
    </row>
    <row r="405" spans="1:75" x14ac:dyDescent="0.25">
      <c r="A405" s="4">
        <f t="shared" si="94"/>
        <v>44657</v>
      </c>
      <c r="B405" s="5">
        <f t="shared" si="95"/>
        <v>0.58333333333333337</v>
      </c>
      <c r="C405" s="6">
        <f t="shared" si="96"/>
        <v>0.60138888888888886</v>
      </c>
      <c r="D405" s="7">
        <f t="shared" si="97"/>
        <v>9.0277777781011537E-4</v>
      </c>
      <c r="E405" s="6" t="str">
        <f t="shared" si="98"/>
        <v>ANA</v>
      </c>
      <c r="F405" s="6" t="str">
        <f t="shared" si="82"/>
        <v>qua</v>
      </c>
      <c r="G405" s="6" t="str">
        <f t="shared" si="93"/>
        <v>16</v>
      </c>
      <c r="H405" s="6" t="str">
        <f>IFERROR(VLOOKUP($G405,DDD!$B:$D,3,0),"-")</f>
        <v>SP</v>
      </c>
      <c r="I405" s="6" t="str">
        <f>IFERROR(VLOOKUP($H405,DDD!$I:$K,3,0),"-")</f>
        <v>Sudeste</v>
      </c>
      <c r="J405">
        <v>8058700</v>
      </c>
      <c r="K405">
        <v>25449707</v>
      </c>
      <c r="L405" s="14">
        <v>44657.601724537039</v>
      </c>
      <c r="M405" s="14">
        <v>44657.602627314816</v>
      </c>
      <c r="N405" t="s">
        <v>3133</v>
      </c>
      <c r="O405" t="s">
        <v>64</v>
      </c>
      <c r="P405">
        <v>17281</v>
      </c>
      <c r="Q405" t="s">
        <v>65</v>
      </c>
      <c r="R405" t="s">
        <v>85</v>
      </c>
      <c r="S405" t="s">
        <v>86</v>
      </c>
      <c r="T405" t="s">
        <v>85</v>
      </c>
      <c r="U405" t="s">
        <v>86</v>
      </c>
      <c r="X405">
        <v>16994176580</v>
      </c>
      <c r="AA405" t="s">
        <v>223</v>
      </c>
      <c r="AB405" s="15">
        <v>1649265573453300</v>
      </c>
      <c r="AC405" t="s">
        <v>68</v>
      </c>
      <c r="AD405">
        <v>10738</v>
      </c>
      <c r="AE405" t="s">
        <v>69</v>
      </c>
      <c r="AF405" t="s">
        <v>70</v>
      </c>
      <c r="AM405" t="s">
        <v>2200</v>
      </c>
      <c r="AN405">
        <v>43685522884</v>
      </c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 t="s">
        <v>71</v>
      </c>
      <c r="BH405" s="8" t="s">
        <v>71</v>
      </c>
      <c r="BI405" s="8" t="s">
        <v>71</v>
      </c>
      <c r="BJ405" s="8" t="s">
        <v>71</v>
      </c>
      <c r="BK405" s="8" t="s">
        <v>71</v>
      </c>
      <c r="BL405" s="8" t="s">
        <v>71</v>
      </c>
      <c r="BM405" s="8" t="s">
        <v>71</v>
      </c>
      <c r="BN405" s="8" t="s">
        <v>71</v>
      </c>
      <c r="BO405" s="8" t="s">
        <v>71</v>
      </c>
      <c r="BP405" s="8" t="s">
        <v>71</v>
      </c>
      <c r="BQ405" s="8" t="s">
        <v>1376</v>
      </c>
      <c r="BR405" s="8" t="s">
        <v>71</v>
      </c>
      <c r="BS405" s="9">
        <v>13765</v>
      </c>
      <c r="BT405" s="8" t="s">
        <v>79</v>
      </c>
      <c r="BU405" s="8" t="s">
        <v>1377</v>
      </c>
      <c r="BV405" s="8" t="s">
        <v>71</v>
      </c>
      <c r="BW405" s="8" t="s">
        <v>835</v>
      </c>
    </row>
    <row r="406" spans="1:75" x14ac:dyDescent="0.25">
      <c r="A406" s="4">
        <f t="shared" si="94"/>
        <v>44657</v>
      </c>
      <c r="B406" s="5">
        <f t="shared" si="95"/>
        <v>0.58333333333333337</v>
      </c>
      <c r="C406" s="6">
        <f t="shared" si="96"/>
        <v>0.59513888888888888</v>
      </c>
      <c r="D406" s="7">
        <f t="shared" si="97"/>
        <v>1.1956018519413192E-2</v>
      </c>
      <c r="E406" s="6" t="str">
        <f t="shared" si="98"/>
        <v>BIANCA</v>
      </c>
      <c r="F406" s="6" t="str">
        <f t="shared" si="82"/>
        <v>qua</v>
      </c>
      <c r="G406" s="6" t="str">
        <f t="shared" si="93"/>
        <v>11</v>
      </c>
      <c r="H406" s="6" t="str">
        <f>IFERROR(VLOOKUP($G406,DDD!$B:$D,3,0),"-")</f>
        <v>SP</v>
      </c>
      <c r="I406" s="6" t="str">
        <f>IFERROR(VLOOKUP($H406,DDD!$I:$K,3,0),"-")</f>
        <v>Sudeste</v>
      </c>
      <c r="J406">
        <v>8057684</v>
      </c>
      <c r="K406">
        <v>25449593</v>
      </c>
      <c r="L406" s="14">
        <v>44657.595752314817</v>
      </c>
      <c r="M406" s="14">
        <v>44657.607708333337</v>
      </c>
      <c r="N406" t="s">
        <v>3133</v>
      </c>
      <c r="O406" t="s">
        <v>78</v>
      </c>
      <c r="P406">
        <v>17283</v>
      </c>
      <c r="Q406" t="s">
        <v>65</v>
      </c>
      <c r="R406" t="s">
        <v>85</v>
      </c>
      <c r="S406" t="s">
        <v>86</v>
      </c>
      <c r="T406" t="s">
        <v>85</v>
      </c>
      <c r="U406" t="s">
        <v>86</v>
      </c>
      <c r="X406">
        <v>11952905867</v>
      </c>
      <c r="AA406" t="s">
        <v>223</v>
      </c>
      <c r="AB406" s="15">
        <v>1649265393450470</v>
      </c>
      <c r="AC406" t="s">
        <v>68</v>
      </c>
      <c r="AD406">
        <v>10738</v>
      </c>
      <c r="AE406" t="s">
        <v>69</v>
      </c>
      <c r="AF406" t="s">
        <v>70</v>
      </c>
      <c r="AM406" t="s">
        <v>2201</v>
      </c>
      <c r="AN406">
        <v>39273714838</v>
      </c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 t="s">
        <v>71</v>
      </c>
      <c r="BH406" s="8" t="s">
        <v>71</v>
      </c>
      <c r="BI406" s="8" t="s">
        <v>71</v>
      </c>
      <c r="BJ406" s="8" t="s">
        <v>71</v>
      </c>
      <c r="BK406" s="8" t="s">
        <v>71</v>
      </c>
      <c r="BL406" s="8" t="s">
        <v>71</v>
      </c>
      <c r="BM406" s="8" t="s">
        <v>71</v>
      </c>
      <c r="BN406" s="8" t="s">
        <v>71</v>
      </c>
      <c r="BO406" s="8" t="s">
        <v>71</v>
      </c>
      <c r="BP406" s="8" t="s">
        <v>71</v>
      </c>
      <c r="BQ406" s="8" t="s">
        <v>1379</v>
      </c>
      <c r="BR406" s="8" t="s">
        <v>71</v>
      </c>
      <c r="BS406" s="9">
        <v>14062</v>
      </c>
      <c r="BT406" s="8" t="s">
        <v>320</v>
      </c>
      <c r="BU406" s="8" t="s">
        <v>1380</v>
      </c>
      <c r="BV406" s="8" t="s">
        <v>71</v>
      </c>
      <c r="BW406" s="8"/>
    </row>
    <row r="407" spans="1:75" x14ac:dyDescent="0.25">
      <c r="A407" s="4">
        <f t="shared" si="94"/>
        <v>44657</v>
      </c>
      <c r="B407" s="5">
        <f t="shared" si="95"/>
        <v>0.60416666666666663</v>
      </c>
      <c r="C407" s="6">
        <f t="shared" si="96"/>
        <v>0.60486111111111118</v>
      </c>
      <c r="D407" s="7">
        <f t="shared" si="97"/>
        <v>4.687499997089617E-3</v>
      </c>
      <c r="E407" s="6" t="str">
        <f t="shared" si="98"/>
        <v>ANA</v>
      </c>
      <c r="F407" s="6" t="str">
        <f t="shared" si="82"/>
        <v>qua</v>
      </c>
      <c r="G407" s="6" t="str">
        <f t="shared" si="93"/>
        <v>82</v>
      </c>
      <c r="H407" s="6" t="str">
        <f>IFERROR(VLOOKUP($G407,DDD!$B:$D,3,0),"-")</f>
        <v>AL</v>
      </c>
      <c r="I407" s="6" t="str">
        <f>IFERROR(VLOOKUP($H407,DDD!$I:$K,3,0),"-")</f>
        <v>Nordeste</v>
      </c>
      <c r="J407">
        <v>8059275</v>
      </c>
      <c r="K407">
        <v>24072714</v>
      </c>
      <c r="L407" s="14">
        <v>44657.605312500003</v>
      </c>
      <c r="M407" s="14">
        <v>44657.61</v>
      </c>
      <c r="N407" t="s">
        <v>3133</v>
      </c>
      <c r="O407" t="s">
        <v>64</v>
      </c>
      <c r="P407">
        <v>17281</v>
      </c>
      <c r="Q407" t="s">
        <v>65</v>
      </c>
      <c r="R407" t="s">
        <v>85</v>
      </c>
      <c r="S407" t="s">
        <v>86</v>
      </c>
      <c r="T407" t="s">
        <v>85</v>
      </c>
      <c r="U407" t="s">
        <v>86</v>
      </c>
      <c r="X407">
        <v>82994096535</v>
      </c>
      <c r="AA407" t="s">
        <v>87</v>
      </c>
      <c r="AB407" s="15">
        <v>1649266273471170</v>
      </c>
      <c r="AC407" t="s">
        <v>68</v>
      </c>
      <c r="AD407">
        <v>10738</v>
      </c>
      <c r="AE407" t="s">
        <v>69</v>
      </c>
      <c r="AF407" t="s">
        <v>70</v>
      </c>
      <c r="AM407" t="s">
        <v>2202</v>
      </c>
      <c r="AN407">
        <v>11868654400</v>
      </c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 t="s">
        <v>71</v>
      </c>
      <c r="BH407" s="8" t="s">
        <v>71</v>
      </c>
      <c r="BI407" s="8" t="s">
        <v>71</v>
      </c>
      <c r="BJ407" s="8" t="s">
        <v>71</v>
      </c>
      <c r="BK407" s="8" t="s">
        <v>71</v>
      </c>
      <c r="BL407" s="8" t="s">
        <v>71</v>
      </c>
      <c r="BM407" s="8" t="s">
        <v>71</v>
      </c>
      <c r="BN407" s="8" t="s">
        <v>71</v>
      </c>
      <c r="BO407" s="8" t="s">
        <v>71</v>
      </c>
      <c r="BP407" s="8" t="s">
        <v>71</v>
      </c>
      <c r="BQ407" s="8" t="s">
        <v>1388</v>
      </c>
      <c r="BR407" s="8" t="s">
        <v>71</v>
      </c>
      <c r="BS407" s="8">
        <v>1224</v>
      </c>
      <c r="BT407" s="8" t="s">
        <v>100</v>
      </c>
      <c r="BU407" s="8" t="s">
        <v>306</v>
      </c>
      <c r="BV407" s="8" t="s">
        <v>71</v>
      </c>
      <c r="BW407" s="8"/>
    </row>
    <row r="408" spans="1:75" x14ac:dyDescent="0.25">
      <c r="A408" s="4">
        <f t="shared" si="94"/>
        <v>44657</v>
      </c>
      <c r="B408" s="5">
        <f t="shared" si="95"/>
        <v>0.60416666666666663</v>
      </c>
      <c r="C408" s="6">
        <f t="shared" si="96"/>
        <v>0.61041666666666672</v>
      </c>
      <c r="D408" s="7">
        <f t="shared" si="97"/>
        <v>1.3888888934161514E-3</v>
      </c>
      <c r="E408" s="6" t="str">
        <f t="shared" si="98"/>
        <v>ANA</v>
      </c>
      <c r="F408" s="6" t="str">
        <f t="shared" si="82"/>
        <v>qua</v>
      </c>
      <c r="G408" s="6" t="str">
        <f t="shared" si="93"/>
        <v>51</v>
      </c>
      <c r="H408" s="6" t="str">
        <f>IFERROR(VLOOKUP($G408,DDD!$B:$D,3,0),"-")</f>
        <v>RS</v>
      </c>
      <c r="I408" s="6" t="str">
        <f>IFERROR(VLOOKUP($H408,DDD!$I:$K,3,0),"-")</f>
        <v>Sul</v>
      </c>
      <c r="J408">
        <v>8060093</v>
      </c>
      <c r="K408">
        <v>25386727</v>
      </c>
      <c r="L408" s="14">
        <v>44657.610486111109</v>
      </c>
      <c r="M408" s="14">
        <v>44657.611875000002</v>
      </c>
      <c r="N408" t="s">
        <v>3133</v>
      </c>
      <c r="O408" t="s">
        <v>64</v>
      </c>
      <c r="P408">
        <v>17281</v>
      </c>
      <c r="Q408" t="s">
        <v>65</v>
      </c>
      <c r="R408" t="s">
        <v>136</v>
      </c>
      <c r="S408" t="s">
        <v>137</v>
      </c>
      <c r="T408" t="s">
        <v>136</v>
      </c>
      <c r="U408" t="s">
        <v>137</v>
      </c>
      <c r="X408">
        <v>51993564316</v>
      </c>
      <c r="Y408">
        <v>51993564316</v>
      </c>
      <c r="Z408" s="14">
        <v>44657.632638888892</v>
      </c>
      <c r="AA408" t="s">
        <v>520</v>
      </c>
      <c r="AB408" s="15">
        <v>1649266711486370</v>
      </c>
      <c r="AC408" t="s">
        <v>68</v>
      </c>
      <c r="AD408">
        <v>10738</v>
      </c>
      <c r="AE408" t="s">
        <v>69</v>
      </c>
      <c r="AF408" t="s">
        <v>70</v>
      </c>
      <c r="AM408" t="s">
        <v>2203</v>
      </c>
      <c r="AN408">
        <v>1456605089</v>
      </c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 t="s">
        <v>71</v>
      </c>
      <c r="BH408" s="8" t="s">
        <v>71</v>
      </c>
      <c r="BI408" s="8" t="s">
        <v>71</v>
      </c>
      <c r="BJ408" s="8" t="s">
        <v>71</v>
      </c>
      <c r="BK408" s="8" t="s">
        <v>71</v>
      </c>
      <c r="BL408" s="8" t="s">
        <v>71</v>
      </c>
      <c r="BM408" s="8" t="s">
        <v>71</v>
      </c>
      <c r="BN408" s="8" t="s">
        <v>71</v>
      </c>
      <c r="BO408" s="8" t="s">
        <v>71</v>
      </c>
      <c r="BP408" s="8" t="s">
        <v>71</v>
      </c>
      <c r="BQ408" s="8" t="s">
        <v>1390</v>
      </c>
      <c r="BR408" s="8" t="s">
        <v>71</v>
      </c>
      <c r="BS408" s="8">
        <v>14517</v>
      </c>
      <c r="BT408" s="8" t="s">
        <v>72</v>
      </c>
      <c r="BU408" s="8" t="s">
        <v>1235</v>
      </c>
      <c r="BV408" s="8" t="s">
        <v>71</v>
      </c>
      <c r="BW408" s="8"/>
    </row>
    <row r="409" spans="1:75" x14ac:dyDescent="0.25">
      <c r="A409" s="4">
        <f t="shared" si="94"/>
        <v>44657</v>
      </c>
      <c r="B409" s="5">
        <f t="shared" si="95"/>
        <v>0.60416666666666663</v>
      </c>
      <c r="C409" s="6">
        <f t="shared" si="96"/>
        <v>0.60625000000000007</v>
      </c>
      <c r="D409" s="7">
        <f t="shared" si="97"/>
        <v>7.2569444455439225E-3</v>
      </c>
      <c r="E409" s="6" t="str">
        <f t="shared" si="98"/>
        <v>SILVIO</v>
      </c>
      <c r="F409" s="6" t="str">
        <f t="shared" si="82"/>
        <v>qua</v>
      </c>
      <c r="G409" s="6" t="str">
        <f t="shared" si="93"/>
        <v>11</v>
      </c>
      <c r="H409" s="6" t="str">
        <f>IFERROR(VLOOKUP($G409,DDD!$B:$D,3,0),"-")</f>
        <v>SP</v>
      </c>
      <c r="I409" s="6" t="str">
        <f>IFERROR(VLOOKUP($H409,DDD!$I:$K,3,0),"-")</f>
        <v>Sudeste</v>
      </c>
      <c r="J409">
        <v>8059480</v>
      </c>
      <c r="K409">
        <v>25426126</v>
      </c>
      <c r="L409" s="14">
        <v>44657.606412037036</v>
      </c>
      <c r="M409" s="14">
        <v>44657.613668981481</v>
      </c>
      <c r="N409" t="s">
        <v>3133</v>
      </c>
      <c r="O409" t="s">
        <v>84</v>
      </c>
      <c r="P409">
        <v>17286</v>
      </c>
      <c r="Q409" t="s">
        <v>65</v>
      </c>
      <c r="R409" t="s">
        <v>85</v>
      </c>
      <c r="S409" t="s">
        <v>86</v>
      </c>
      <c r="T409" t="s">
        <v>85</v>
      </c>
      <c r="U409" t="s">
        <v>86</v>
      </c>
      <c r="X409">
        <v>11982157036</v>
      </c>
      <c r="AA409" t="s">
        <v>118</v>
      </c>
      <c r="AB409" s="15">
        <v>1649266372475100</v>
      </c>
      <c r="AC409" t="s">
        <v>68</v>
      </c>
      <c r="AD409">
        <v>10738</v>
      </c>
      <c r="AE409" t="s">
        <v>69</v>
      </c>
      <c r="AF409" t="s">
        <v>70</v>
      </c>
      <c r="AM409" t="s">
        <v>2204</v>
      </c>
      <c r="AN409">
        <v>28146110894</v>
      </c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 t="s">
        <v>71</v>
      </c>
      <c r="BH409" s="8" t="s">
        <v>71</v>
      </c>
      <c r="BI409" s="8" t="s">
        <v>71</v>
      </c>
      <c r="BJ409" s="8" t="s">
        <v>71</v>
      </c>
      <c r="BK409" s="8" t="s">
        <v>71</v>
      </c>
      <c r="BL409" s="8" t="s">
        <v>71</v>
      </c>
      <c r="BM409" s="8" t="s">
        <v>71</v>
      </c>
      <c r="BN409" s="8" t="s">
        <v>71</v>
      </c>
      <c r="BO409" s="8" t="s">
        <v>71</v>
      </c>
      <c r="BP409" s="8" t="s">
        <v>71</v>
      </c>
      <c r="BQ409" s="8" t="s">
        <v>1394</v>
      </c>
      <c r="BR409" s="8" t="s">
        <v>71</v>
      </c>
      <c r="BS409" s="9">
        <v>13377</v>
      </c>
      <c r="BT409" s="8" t="s">
        <v>187</v>
      </c>
      <c r="BU409" s="8" t="s">
        <v>252</v>
      </c>
      <c r="BV409" s="8" t="s">
        <v>71</v>
      </c>
      <c r="BW409" s="8"/>
    </row>
    <row r="410" spans="1:75" x14ac:dyDescent="0.25">
      <c r="A410" s="4">
        <f t="shared" si="94"/>
        <v>44657</v>
      </c>
      <c r="B410" s="5">
        <f t="shared" si="95"/>
        <v>0.60416666666666663</v>
      </c>
      <c r="C410" s="6">
        <f t="shared" si="96"/>
        <v>0.6118055555555556</v>
      </c>
      <c r="D410" s="7">
        <f t="shared" si="97"/>
        <v>5.4398148495238274E-4</v>
      </c>
      <c r="E410" s="6" t="str">
        <f t="shared" si="98"/>
        <v>ANA</v>
      </c>
      <c r="F410" s="6" t="str">
        <f t="shared" si="82"/>
        <v>qua</v>
      </c>
      <c r="G410" s="6" t="str">
        <f t="shared" si="93"/>
        <v>11</v>
      </c>
      <c r="H410" s="6" t="str">
        <f>IFERROR(VLOOKUP($G410,DDD!$B:$D,3,0),"-")</f>
        <v>SP</v>
      </c>
      <c r="I410" s="6" t="str">
        <f>IFERROR(VLOOKUP($H410,DDD!$I:$K,3,0),"-")</f>
        <v>Sudeste</v>
      </c>
      <c r="J410">
        <v>8060352</v>
      </c>
      <c r="K410">
        <v>23414015</v>
      </c>
      <c r="L410" s="14">
        <v>44657.612175925926</v>
      </c>
      <c r="M410" s="14">
        <v>44657.612719907411</v>
      </c>
      <c r="N410" t="s">
        <v>3133</v>
      </c>
      <c r="O410" t="s">
        <v>64</v>
      </c>
      <c r="P410">
        <v>17281</v>
      </c>
      <c r="Q410" t="s">
        <v>65</v>
      </c>
      <c r="R410" t="s">
        <v>136</v>
      </c>
      <c r="S410" t="s">
        <v>674</v>
      </c>
      <c r="T410" t="s">
        <v>136</v>
      </c>
      <c r="U410" t="s">
        <v>674</v>
      </c>
      <c r="X410">
        <v>11969644616</v>
      </c>
      <c r="Y410">
        <v>11969644616</v>
      </c>
      <c r="Z410" s="14">
        <v>44657.633333333331</v>
      </c>
      <c r="AA410" t="s">
        <v>141</v>
      </c>
      <c r="AB410" s="15">
        <v>1649266847494330</v>
      </c>
      <c r="AC410" t="s">
        <v>68</v>
      </c>
      <c r="AD410">
        <v>10738</v>
      </c>
      <c r="AE410" t="s">
        <v>69</v>
      </c>
      <c r="AF410" t="s">
        <v>70</v>
      </c>
      <c r="AM410" t="s">
        <v>2205</v>
      </c>
      <c r="AN410">
        <v>42897834811</v>
      </c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 t="s">
        <v>71</v>
      </c>
      <c r="BH410" s="8" t="s">
        <v>71</v>
      </c>
      <c r="BI410" s="8" t="s">
        <v>71</v>
      </c>
      <c r="BJ410" s="8" t="s">
        <v>71</v>
      </c>
      <c r="BK410" s="8" t="s">
        <v>71</v>
      </c>
      <c r="BL410" s="8" t="s">
        <v>71</v>
      </c>
      <c r="BM410" s="8" t="s">
        <v>71</v>
      </c>
      <c r="BN410" s="8" t="s">
        <v>71</v>
      </c>
      <c r="BO410" s="8" t="s">
        <v>71</v>
      </c>
      <c r="BP410" s="8" t="s">
        <v>71</v>
      </c>
      <c r="BQ410" s="8" t="s">
        <v>1396</v>
      </c>
      <c r="BR410" s="8" t="s">
        <v>71</v>
      </c>
      <c r="BS410" s="9">
        <v>4334</v>
      </c>
      <c r="BT410" s="8" t="s">
        <v>100</v>
      </c>
      <c r="BU410" s="8" t="s">
        <v>500</v>
      </c>
      <c r="BV410" s="8" t="s">
        <v>71</v>
      </c>
      <c r="BW410" s="8"/>
    </row>
    <row r="411" spans="1:75" x14ac:dyDescent="0.25">
      <c r="A411" s="4">
        <f t="shared" si="94"/>
        <v>44657</v>
      </c>
      <c r="B411" s="5">
        <f t="shared" si="95"/>
        <v>0.60416666666666663</v>
      </c>
      <c r="C411" s="6">
        <f t="shared" si="96"/>
        <v>0.61388888888888882</v>
      </c>
      <c r="D411" s="7">
        <f t="shared" si="97"/>
        <v>4.6990740738692693E-3</v>
      </c>
      <c r="E411" s="6" t="str">
        <f t="shared" si="98"/>
        <v>SILVIO</v>
      </c>
      <c r="F411" s="6" t="str">
        <f t="shared" si="82"/>
        <v>qua</v>
      </c>
      <c r="G411" s="6" t="str">
        <f t="shared" si="93"/>
        <v>16</v>
      </c>
      <c r="H411" s="6" t="str">
        <f>IFERROR(VLOOKUP($G411,DDD!$B:$D,3,0),"-")</f>
        <v>SP</v>
      </c>
      <c r="I411" s="6" t="str">
        <f>IFERROR(VLOOKUP($H411,DDD!$I:$K,3,0),"-")</f>
        <v>Sudeste</v>
      </c>
      <c r="J411">
        <v>8060638</v>
      </c>
      <c r="K411">
        <v>24072800</v>
      </c>
      <c r="L411" s="14">
        <v>44657.613969907405</v>
      </c>
      <c r="M411" s="14">
        <v>44657.618668981479</v>
      </c>
      <c r="N411" t="s">
        <v>3133</v>
      </c>
      <c r="O411" t="s">
        <v>84</v>
      </c>
      <c r="P411">
        <v>17286</v>
      </c>
      <c r="Q411" t="s">
        <v>65</v>
      </c>
      <c r="R411" t="s">
        <v>85</v>
      </c>
      <c r="S411" t="s">
        <v>86</v>
      </c>
      <c r="T411" t="s">
        <v>85</v>
      </c>
      <c r="U411" t="s">
        <v>86</v>
      </c>
      <c r="X411">
        <v>16988271851</v>
      </c>
      <c r="AA411" t="s">
        <v>87</v>
      </c>
      <c r="AB411" s="15">
        <v>1649266999502970</v>
      </c>
      <c r="AC411" t="s">
        <v>68</v>
      </c>
      <c r="AD411">
        <v>10738</v>
      </c>
      <c r="AE411" t="s">
        <v>69</v>
      </c>
      <c r="AF411" t="s">
        <v>70</v>
      </c>
      <c r="AM411" t="s">
        <v>2206</v>
      </c>
      <c r="AN411">
        <v>7634551643</v>
      </c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 t="s">
        <v>71</v>
      </c>
      <c r="BH411" s="8" t="s">
        <v>71</v>
      </c>
      <c r="BI411" s="8" t="s">
        <v>71</v>
      </c>
      <c r="BJ411" s="8" t="s">
        <v>71</v>
      </c>
      <c r="BK411" s="8" t="s">
        <v>71</v>
      </c>
      <c r="BL411" s="8" t="s">
        <v>71</v>
      </c>
      <c r="BM411" s="8" t="s">
        <v>71</v>
      </c>
      <c r="BN411" s="8" t="s">
        <v>71</v>
      </c>
      <c r="BO411" s="8" t="s">
        <v>71</v>
      </c>
      <c r="BP411" s="8" t="s">
        <v>71</v>
      </c>
      <c r="BQ411" s="8" t="s">
        <v>1398</v>
      </c>
      <c r="BR411" s="8" t="s">
        <v>71</v>
      </c>
      <c r="BS411" s="9">
        <v>12996</v>
      </c>
      <c r="BT411" s="8" t="s">
        <v>72</v>
      </c>
      <c r="BU411" s="8" t="s">
        <v>1046</v>
      </c>
      <c r="BV411" s="8" t="s">
        <v>71</v>
      </c>
      <c r="BW411" s="8"/>
    </row>
    <row r="412" spans="1:75" x14ac:dyDescent="0.25">
      <c r="A412" s="4">
        <f t="shared" si="94"/>
        <v>44657</v>
      </c>
      <c r="B412" s="5">
        <f t="shared" si="95"/>
        <v>0.60416666666666663</v>
      </c>
      <c r="C412" s="6">
        <f t="shared" si="96"/>
        <v>0.61249999999999993</v>
      </c>
      <c r="D412" s="7">
        <f t="shared" si="97"/>
        <v>6.2037037059781142E-3</v>
      </c>
      <c r="E412" s="6" t="str">
        <f t="shared" si="98"/>
        <v>ANA</v>
      </c>
      <c r="F412" s="6" t="str">
        <f t="shared" si="82"/>
        <v>qua</v>
      </c>
      <c r="G412" s="6" t="str">
        <f t="shared" si="93"/>
        <v>11</v>
      </c>
      <c r="H412" s="6" t="str">
        <f>IFERROR(VLOOKUP($G412,DDD!$B:$D,3,0),"-")</f>
        <v>SP</v>
      </c>
      <c r="I412" s="6" t="str">
        <f>IFERROR(VLOOKUP($H412,DDD!$I:$K,3,0),"-")</f>
        <v>Sudeste</v>
      </c>
      <c r="J412">
        <v>8060489</v>
      </c>
      <c r="K412">
        <v>25426372</v>
      </c>
      <c r="L412" s="14">
        <v>44657.613067129627</v>
      </c>
      <c r="M412" s="14">
        <v>44657.619270833333</v>
      </c>
      <c r="N412" t="s">
        <v>3133</v>
      </c>
      <c r="O412" t="s">
        <v>64</v>
      </c>
      <c r="P412">
        <v>17281</v>
      </c>
      <c r="Q412" t="s">
        <v>65</v>
      </c>
      <c r="R412" t="s">
        <v>136</v>
      </c>
      <c r="S412" t="s">
        <v>137</v>
      </c>
      <c r="T412" t="s">
        <v>136</v>
      </c>
      <c r="U412" t="s">
        <v>137</v>
      </c>
      <c r="X412">
        <v>11956492451</v>
      </c>
      <c r="Y412">
        <v>11956492451</v>
      </c>
      <c r="Z412" s="14">
        <v>44657.63958333333</v>
      </c>
      <c r="AA412" t="s">
        <v>128</v>
      </c>
      <c r="AB412" s="15">
        <v>1649266936499220</v>
      </c>
      <c r="AC412" t="s">
        <v>68</v>
      </c>
      <c r="AD412">
        <v>10738</v>
      </c>
      <c r="AE412" t="s">
        <v>69</v>
      </c>
      <c r="AF412" t="s">
        <v>70</v>
      </c>
      <c r="AM412" t="s">
        <v>2207</v>
      </c>
      <c r="AN412">
        <v>49256308819</v>
      </c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 t="s">
        <v>71</v>
      </c>
      <c r="BH412" s="8" t="s">
        <v>71</v>
      </c>
      <c r="BI412" s="8" t="s">
        <v>71</v>
      </c>
      <c r="BJ412" s="8" t="s">
        <v>71</v>
      </c>
      <c r="BK412" s="8" t="s">
        <v>71</v>
      </c>
      <c r="BL412" s="8" t="s">
        <v>71</v>
      </c>
      <c r="BM412" s="8" t="s">
        <v>71</v>
      </c>
      <c r="BN412" s="8" t="s">
        <v>71</v>
      </c>
      <c r="BO412" s="8" t="s">
        <v>71</v>
      </c>
      <c r="BP412" s="8" t="s">
        <v>71</v>
      </c>
      <c r="BQ412" s="8" t="s">
        <v>1399</v>
      </c>
      <c r="BR412" s="8" t="s">
        <v>71</v>
      </c>
      <c r="BS412" s="8">
        <v>1268</v>
      </c>
      <c r="BT412" s="8" t="s">
        <v>100</v>
      </c>
      <c r="BU412" s="8" t="s">
        <v>1400</v>
      </c>
      <c r="BV412" s="8" t="s">
        <v>71</v>
      </c>
      <c r="BW412" s="8"/>
    </row>
    <row r="413" spans="1:75" x14ac:dyDescent="0.25">
      <c r="A413" s="4">
        <f t="shared" si="94"/>
        <v>44657</v>
      </c>
      <c r="B413" s="5">
        <f t="shared" si="95"/>
        <v>0.625</v>
      </c>
      <c r="C413" s="6">
        <f t="shared" si="96"/>
        <v>0.62569444444444444</v>
      </c>
      <c r="D413" s="7">
        <f t="shared" si="97"/>
        <v>1.1342592624714598E-3</v>
      </c>
      <c r="E413" s="6" t="str">
        <f t="shared" si="98"/>
        <v>SILVIO</v>
      </c>
      <c r="F413" s="6" t="str">
        <f t="shared" si="82"/>
        <v>qua</v>
      </c>
      <c r="G413" s="6" t="str">
        <f t="shared" si="93"/>
        <v>16</v>
      </c>
      <c r="H413" s="6" t="str">
        <f>IFERROR(VLOOKUP($G413,DDD!$B:$D,3,0),"-")</f>
        <v>SP</v>
      </c>
      <c r="I413" s="6" t="str">
        <f>IFERROR(VLOOKUP($H413,DDD!$I:$K,3,0),"-")</f>
        <v>Sudeste</v>
      </c>
      <c r="J413">
        <v>8062610</v>
      </c>
      <c r="K413">
        <v>25426250</v>
      </c>
      <c r="L413" s="14">
        <v>44657.626273148147</v>
      </c>
      <c r="M413" s="14">
        <v>44657.62740740741</v>
      </c>
      <c r="N413" t="s">
        <v>3133</v>
      </c>
      <c r="O413" t="s">
        <v>84</v>
      </c>
      <c r="P413">
        <v>17286</v>
      </c>
      <c r="Q413" t="s">
        <v>65</v>
      </c>
      <c r="R413" t="s">
        <v>136</v>
      </c>
      <c r="S413" t="s">
        <v>273</v>
      </c>
      <c r="T413" t="s">
        <v>136</v>
      </c>
      <c r="U413" t="s">
        <v>273</v>
      </c>
      <c r="X413">
        <v>16988396195</v>
      </c>
      <c r="Y413">
        <v>16988396195</v>
      </c>
      <c r="Z413" s="14">
        <v>44657.777777777781</v>
      </c>
      <c r="AA413" t="s">
        <v>118</v>
      </c>
      <c r="AB413" s="15">
        <v>1649268080543780</v>
      </c>
      <c r="AC413" t="s">
        <v>68</v>
      </c>
      <c r="AD413">
        <v>10738</v>
      </c>
      <c r="AE413" t="s">
        <v>69</v>
      </c>
      <c r="AF413" t="s">
        <v>70</v>
      </c>
      <c r="AM413" t="s">
        <v>2208</v>
      </c>
      <c r="AN413">
        <v>49300042840</v>
      </c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 t="s">
        <v>71</v>
      </c>
      <c r="BH413" s="8" t="s">
        <v>71</v>
      </c>
      <c r="BI413" s="8" t="s">
        <v>71</v>
      </c>
      <c r="BJ413" s="8" t="s">
        <v>71</v>
      </c>
      <c r="BK413" s="8" t="s">
        <v>71</v>
      </c>
      <c r="BL413" s="8" t="s">
        <v>71</v>
      </c>
      <c r="BM413" s="8" t="s">
        <v>71</v>
      </c>
      <c r="BN413" s="8" t="s">
        <v>71</v>
      </c>
      <c r="BO413" s="8" t="s">
        <v>71</v>
      </c>
      <c r="BP413" s="8" t="s">
        <v>71</v>
      </c>
      <c r="BQ413" s="8" t="s">
        <v>1304</v>
      </c>
      <c r="BR413" s="8" t="s">
        <v>71</v>
      </c>
      <c r="BS413" s="9">
        <v>1705</v>
      </c>
      <c r="BT413" s="8" t="s">
        <v>82</v>
      </c>
      <c r="BU413" s="8" t="s">
        <v>888</v>
      </c>
      <c r="BV413" s="8" t="s">
        <v>71</v>
      </c>
      <c r="BW413" s="8" t="s">
        <v>835</v>
      </c>
    </row>
    <row r="414" spans="1:75" x14ac:dyDescent="0.25">
      <c r="A414" s="4">
        <f t="shared" si="94"/>
        <v>44657</v>
      </c>
      <c r="B414" s="5">
        <f t="shared" si="95"/>
        <v>0.625</v>
      </c>
      <c r="C414" s="6">
        <f t="shared" si="96"/>
        <v>0.63194444444444442</v>
      </c>
      <c r="D414" s="7">
        <f t="shared" si="97"/>
        <v>9.8379629343980923E-4</v>
      </c>
      <c r="E414" s="6" t="str">
        <f t="shared" si="98"/>
        <v>ANA</v>
      </c>
      <c r="F414" s="6" t="str">
        <f t="shared" ref="F414:F475" si="99">TEXT(L414,"ddd")</f>
        <v>qua</v>
      </c>
      <c r="G414" s="6" t="str">
        <f t="shared" si="93"/>
        <v>49</v>
      </c>
      <c r="H414" s="6" t="str">
        <f>IFERROR(VLOOKUP($G414,DDD!$B:$D,3,0),"-")</f>
        <v>SC</v>
      </c>
      <c r="I414" s="6" t="str">
        <f>IFERROR(VLOOKUP($H414,DDD!$I:$K,3,0),"-")</f>
        <v>Sul</v>
      </c>
      <c r="J414">
        <v>8063356</v>
      </c>
      <c r="K414">
        <v>25449739</v>
      </c>
      <c r="L414" s="14">
        <v>44657.632164351853</v>
      </c>
      <c r="M414" s="14">
        <v>44657.633148148147</v>
      </c>
      <c r="N414" t="s">
        <v>3133</v>
      </c>
      <c r="O414" t="s">
        <v>64</v>
      </c>
      <c r="P414">
        <v>17281</v>
      </c>
      <c r="Q414" t="s">
        <v>65</v>
      </c>
      <c r="R414" t="s">
        <v>136</v>
      </c>
      <c r="S414" t="s">
        <v>273</v>
      </c>
      <c r="T414" t="s">
        <v>136</v>
      </c>
      <c r="U414" t="s">
        <v>273</v>
      </c>
      <c r="X414">
        <v>49999755581</v>
      </c>
      <c r="Y414">
        <v>49999755581</v>
      </c>
      <c r="Z414" s="14">
        <v>44657.65347222222</v>
      </c>
      <c r="AA414" t="s">
        <v>223</v>
      </c>
      <c r="AB414" s="15">
        <v>1649268597566010</v>
      </c>
      <c r="AC414" t="s">
        <v>68</v>
      </c>
      <c r="AD414">
        <v>10738</v>
      </c>
      <c r="AE414" t="s">
        <v>69</v>
      </c>
      <c r="AF414" t="s">
        <v>70</v>
      </c>
      <c r="AM414" t="s">
        <v>2209</v>
      </c>
      <c r="AN414">
        <v>94732434991</v>
      </c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 t="s">
        <v>71</v>
      </c>
      <c r="BH414" s="8" t="s">
        <v>71</v>
      </c>
      <c r="BI414" s="8" t="s">
        <v>71</v>
      </c>
      <c r="BJ414" s="8" t="s">
        <v>71</v>
      </c>
      <c r="BK414" s="8" t="s">
        <v>71</v>
      </c>
      <c r="BL414" s="8" t="s">
        <v>71</v>
      </c>
      <c r="BM414" s="8" t="s">
        <v>71</v>
      </c>
      <c r="BN414" s="8" t="s">
        <v>71</v>
      </c>
      <c r="BO414" s="8" t="s">
        <v>71</v>
      </c>
      <c r="BP414" s="8" t="s">
        <v>71</v>
      </c>
      <c r="BQ414" s="8" t="s">
        <v>1403</v>
      </c>
      <c r="BR414" s="8" t="s">
        <v>71</v>
      </c>
      <c r="BS414" s="9">
        <v>1470</v>
      </c>
      <c r="BT414" s="8" t="s">
        <v>348</v>
      </c>
      <c r="BU414" s="8" t="s">
        <v>414</v>
      </c>
      <c r="BV414" s="8" t="s">
        <v>71</v>
      </c>
      <c r="BW414" s="8" t="s">
        <v>1404</v>
      </c>
    </row>
    <row r="415" spans="1:75" x14ac:dyDescent="0.25">
      <c r="A415" s="4">
        <f t="shared" ref="A415:A436" si="100">DATEVALUE(TEXT(L415,"dd/mm"))</f>
        <v>44657</v>
      </c>
      <c r="B415" s="5">
        <f t="shared" ref="B415:B436" si="101">TIMEVALUE(TEXT(LEFT(TEXT(L415,"hh:mm"),2)&amp;":"&amp;IF(RIGHT(TEXT(L415,"hh:mm"),2)&lt;"30",0,30),"hh:mm"))</f>
        <v>0.625</v>
      </c>
      <c r="C415" s="6">
        <f t="shared" ref="C415:C436" si="102">TIMEVALUE(TEXT(L415,"hh:mm"))</f>
        <v>0.63263888888888886</v>
      </c>
      <c r="D415" s="7">
        <f t="shared" ref="D415:D436" si="103">IFERROR(($M415-$L415),0)</f>
        <v>4.6412037045229226E-3</v>
      </c>
      <c r="E415" s="6" t="str">
        <f t="shared" ref="E415:E436" si="104">SUBSTITUTE(MID($O415,1,SEARCH(" ",$O415,1))," ","")</f>
        <v>SILVIO</v>
      </c>
      <c r="F415" s="6" t="str">
        <f t="shared" si="99"/>
        <v>qua</v>
      </c>
      <c r="G415" s="6" t="str">
        <f t="shared" si="93"/>
        <v>19</v>
      </c>
      <c r="H415" s="6" t="str">
        <f>IFERROR(VLOOKUP($G415,DDD!$B:$D,3,0),"-")</f>
        <v>SP</v>
      </c>
      <c r="I415" s="6" t="str">
        <f>IFERROR(VLOOKUP($H415,DDD!$I:$K,3,0),"-")</f>
        <v>Sudeste</v>
      </c>
      <c r="J415">
        <v>8063427</v>
      </c>
      <c r="K415">
        <v>25449761</v>
      </c>
      <c r="L415" s="14">
        <v>44657.632685185185</v>
      </c>
      <c r="M415" s="14">
        <v>44657.637326388889</v>
      </c>
      <c r="N415" t="s">
        <v>3133</v>
      </c>
      <c r="O415" t="s">
        <v>84</v>
      </c>
      <c r="P415">
        <v>17286</v>
      </c>
      <c r="Q415" t="s">
        <v>65</v>
      </c>
      <c r="R415" t="s">
        <v>136</v>
      </c>
      <c r="S415" t="s">
        <v>137</v>
      </c>
      <c r="T415" t="s">
        <v>136</v>
      </c>
      <c r="U415" t="s">
        <v>137</v>
      </c>
      <c r="X415">
        <v>19992592459</v>
      </c>
      <c r="Y415">
        <v>19992592459</v>
      </c>
      <c r="Z415" s="14">
        <v>44662.657638888886</v>
      </c>
      <c r="AA415" t="s">
        <v>223</v>
      </c>
      <c r="AB415" s="15">
        <v>1649268618566480</v>
      </c>
      <c r="AC415" t="s">
        <v>68</v>
      </c>
      <c r="AD415">
        <v>10738</v>
      </c>
      <c r="AE415" t="s">
        <v>69</v>
      </c>
      <c r="AF415" t="s">
        <v>70</v>
      </c>
      <c r="AM415" t="s">
        <v>2210</v>
      </c>
      <c r="AN415">
        <v>39859271895</v>
      </c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 t="s">
        <v>71</v>
      </c>
      <c r="BH415" s="8" t="s">
        <v>71</v>
      </c>
      <c r="BI415" s="8" t="s">
        <v>71</v>
      </c>
      <c r="BJ415" s="8" t="s">
        <v>71</v>
      </c>
      <c r="BK415" s="8" t="s">
        <v>71</v>
      </c>
      <c r="BL415" s="8" t="s">
        <v>71</v>
      </c>
      <c r="BM415" s="8" t="s">
        <v>71</v>
      </c>
      <c r="BN415" s="8" t="s">
        <v>71</v>
      </c>
      <c r="BO415" s="8" t="s">
        <v>71</v>
      </c>
      <c r="BP415" s="8" t="s">
        <v>71</v>
      </c>
      <c r="BQ415" s="8" t="s">
        <v>1408</v>
      </c>
      <c r="BR415" s="8" t="s">
        <v>71</v>
      </c>
      <c r="BS415" s="9">
        <v>9214</v>
      </c>
      <c r="BT415" s="8" t="s">
        <v>90</v>
      </c>
      <c r="BU415" s="8" t="s">
        <v>1185</v>
      </c>
      <c r="BV415" s="8" t="s">
        <v>71</v>
      </c>
      <c r="BW415" s="8"/>
    </row>
    <row r="416" spans="1:75" x14ac:dyDescent="0.25">
      <c r="A416" s="4">
        <f t="shared" si="100"/>
        <v>44657</v>
      </c>
      <c r="B416" s="5">
        <f t="shared" si="101"/>
        <v>0.625</v>
      </c>
      <c r="C416" s="6">
        <f t="shared" si="102"/>
        <v>0.6381944444444444</v>
      </c>
      <c r="D416" s="7">
        <f t="shared" si="103"/>
        <v>3.1481481419177726E-3</v>
      </c>
      <c r="E416" s="6" t="str">
        <f t="shared" si="104"/>
        <v>SILVIO</v>
      </c>
      <c r="F416" s="6" t="str">
        <f t="shared" si="99"/>
        <v>qua</v>
      </c>
      <c r="G416" s="6" t="str">
        <f t="shared" si="93"/>
        <v>19</v>
      </c>
      <c r="H416" s="6" t="str">
        <f>IFERROR(VLOOKUP($G416,DDD!$B:$D,3,0),"-")</f>
        <v>SP</v>
      </c>
      <c r="I416" s="6" t="str">
        <f>IFERROR(VLOOKUP($H416,DDD!$I:$K,3,0),"-")</f>
        <v>Sudeste</v>
      </c>
      <c r="J416">
        <v>8064427</v>
      </c>
      <c r="K416">
        <v>25449558</v>
      </c>
      <c r="L416" s="14">
        <v>44657.638738425929</v>
      </c>
      <c r="M416" s="14">
        <v>44657.641886574071</v>
      </c>
      <c r="N416" t="s">
        <v>3133</v>
      </c>
      <c r="O416" t="s">
        <v>84</v>
      </c>
      <c r="P416">
        <v>17286</v>
      </c>
      <c r="Q416" t="s">
        <v>65</v>
      </c>
      <c r="R416" t="s">
        <v>85</v>
      </c>
      <c r="S416" t="s">
        <v>86</v>
      </c>
      <c r="T416" t="s">
        <v>85</v>
      </c>
      <c r="U416" t="s">
        <v>86</v>
      </c>
      <c r="X416">
        <v>19995979825</v>
      </c>
      <c r="AA416" t="s">
        <v>223</v>
      </c>
      <c r="AB416" s="15">
        <v>1649269171588910</v>
      </c>
      <c r="AC416" t="s">
        <v>68</v>
      </c>
      <c r="AD416">
        <v>10738</v>
      </c>
      <c r="AE416" t="s">
        <v>69</v>
      </c>
      <c r="AF416" t="s">
        <v>70</v>
      </c>
      <c r="AM416" t="s">
        <v>2211</v>
      </c>
      <c r="AN416">
        <v>50388810840</v>
      </c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 t="s">
        <v>71</v>
      </c>
      <c r="BH416" s="8" t="s">
        <v>71</v>
      </c>
      <c r="BI416" s="8" t="s">
        <v>71</v>
      </c>
      <c r="BJ416" s="8" t="s">
        <v>71</v>
      </c>
      <c r="BK416" s="8" t="s">
        <v>71</v>
      </c>
      <c r="BL416" s="8" t="s">
        <v>71</v>
      </c>
      <c r="BM416" s="8" t="s">
        <v>71</v>
      </c>
      <c r="BN416" s="8" t="s">
        <v>71</v>
      </c>
      <c r="BO416" s="8" t="s">
        <v>71</v>
      </c>
      <c r="BP416" s="8" t="s">
        <v>71</v>
      </c>
      <c r="BQ416" s="8" t="s">
        <v>1410</v>
      </c>
      <c r="BR416" s="8" t="s">
        <v>71</v>
      </c>
      <c r="BS416" s="9">
        <v>9881</v>
      </c>
      <c r="BT416" s="8" t="s">
        <v>100</v>
      </c>
      <c r="BU416" s="8" t="s">
        <v>1411</v>
      </c>
      <c r="BV416" s="8" t="s">
        <v>71</v>
      </c>
      <c r="BW416" s="8"/>
    </row>
    <row r="417" spans="1:75" x14ac:dyDescent="0.25">
      <c r="A417" s="4">
        <f t="shared" si="100"/>
        <v>44657</v>
      </c>
      <c r="B417" s="5">
        <f t="shared" si="101"/>
        <v>0.64583333333333337</v>
      </c>
      <c r="C417" s="6">
        <f t="shared" si="102"/>
        <v>0.64930555555555558</v>
      </c>
      <c r="D417" s="7">
        <f t="shared" si="103"/>
        <v>4.8611111560603604E-4</v>
      </c>
      <c r="E417" s="6" t="str">
        <f t="shared" si="104"/>
        <v>SILVIO</v>
      </c>
      <c r="F417" s="6" t="str">
        <f t="shared" si="99"/>
        <v>qua</v>
      </c>
      <c r="G417" s="6" t="str">
        <f t="shared" si="93"/>
        <v>14</v>
      </c>
      <c r="H417" s="6" t="str">
        <f>IFERROR(VLOOKUP($G417,DDD!$B:$D,3,0),"-")</f>
        <v>SP</v>
      </c>
      <c r="I417" s="6" t="str">
        <f>IFERROR(VLOOKUP($H417,DDD!$I:$K,3,0),"-")</f>
        <v>Sudeste</v>
      </c>
      <c r="J417">
        <v>8066226</v>
      </c>
      <c r="K417">
        <v>24072804</v>
      </c>
      <c r="L417" s="14">
        <v>44657.649641203701</v>
      </c>
      <c r="M417" s="14">
        <v>44657.650127314817</v>
      </c>
      <c r="N417" t="s">
        <v>3133</v>
      </c>
      <c r="O417" t="s">
        <v>84</v>
      </c>
      <c r="P417">
        <v>17286</v>
      </c>
      <c r="Q417" t="s">
        <v>65</v>
      </c>
      <c r="R417" t="s">
        <v>85</v>
      </c>
      <c r="S417" t="s">
        <v>86</v>
      </c>
      <c r="T417" t="s">
        <v>85</v>
      </c>
      <c r="U417" t="s">
        <v>86</v>
      </c>
      <c r="X417">
        <v>14997178965</v>
      </c>
      <c r="AA417" t="s">
        <v>87</v>
      </c>
      <c r="AB417" s="15">
        <v>1649269497597460</v>
      </c>
      <c r="AC417" t="s">
        <v>68</v>
      </c>
      <c r="AD417">
        <v>10738</v>
      </c>
      <c r="AE417" t="s">
        <v>69</v>
      </c>
      <c r="AF417" t="s">
        <v>70</v>
      </c>
      <c r="AM417" t="s">
        <v>2212</v>
      </c>
      <c r="AN417">
        <v>50401825892</v>
      </c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 t="s">
        <v>71</v>
      </c>
      <c r="BH417" s="8" t="s">
        <v>71</v>
      </c>
      <c r="BI417" s="8" t="s">
        <v>71</v>
      </c>
      <c r="BJ417" s="8" t="s">
        <v>71</v>
      </c>
      <c r="BK417" s="8" t="s">
        <v>71</v>
      </c>
      <c r="BL417" s="8" t="s">
        <v>71</v>
      </c>
      <c r="BM417" s="8" t="s">
        <v>71</v>
      </c>
      <c r="BN417" s="8" t="s">
        <v>71</v>
      </c>
      <c r="BO417" s="8" t="s">
        <v>71</v>
      </c>
      <c r="BP417" s="8" t="s">
        <v>71</v>
      </c>
      <c r="BQ417" s="8" t="s">
        <v>1412</v>
      </c>
      <c r="BR417" s="8" t="s">
        <v>71</v>
      </c>
      <c r="BS417" s="8">
        <v>14620</v>
      </c>
      <c r="BT417" s="8" t="s">
        <v>72</v>
      </c>
      <c r="BU417" s="8" t="s">
        <v>1413</v>
      </c>
      <c r="BV417" s="8" t="s">
        <v>71</v>
      </c>
      <c r="BW417" s="8"/>
    </row>
    <row r="418" spans="1:75" x14ac:dyDescent="0.25">
      <c r="A418" s="4">
        <f t="shared" si="100"/>
        <v>44657</v>
      </c>
      <c r="B418" s="5">
        <f t="shared" si="101"/>
        <v>0.64583333333333337</v>
      </c>
      <c r="C418" s="6">
        <f t="shared" si="102"/>
        <v>0.65277777777777779</v>
      </c>
      <c r="D418" s="7">
        <f t="shared" si="103"/>
        <v>3.6921296341461129E-3</v>
      </c>
      <c r="E418" s="6" t="str">
        <f t="shared" si="104"/>
        <v>SILVIO</v>
      </c>
      <c r="F418" s="6" t="str">
        <f t="shared" si="99"/>
        <v>qua</v>
      </c>
      <c r="G418" s="6" t="str">
        <f t="shared" si="93"/>
        <v>11</v>
      </c>
      <c r="H418" s="6" t="str">
        <f>IFERROR(VLOOKUP($G418,DDD!$B:$D,3,0),"-")</f>
        <v>SP</v>
      </c>
      <c r="I418" s="6" t="str">
        <f>IFERROR(VLOOKUP($H418,DDD!$I:$K,3,0),"-")</f>
        <v>Sudeste</v>
      </c>
      <c r="J418">
        <v>8066773</v>
      </c>
      <c r="K418">
        <v>25449546</v>
      </c>
      <c r="L418" s="14">
        <v>44657.652812499997</v>
      </c>
      <c r="M418" s="14">
        <v>44657.656504629631</v>
      </c>
      <c r="N418" t="s">
        <v>3133</v>
      </c>
      <c r="O418" t="s">
        <v>84</v>
      </c>
      <c r="P418">
        <v>17286</v>
      </c>
      <c r="Q418" t="s">
        <v>65</v>
      </c>
      <c r="R418" t="s">
        <v>85</v>
      </c>
      <c r="S418" t="s">
        <v>86</v>
      </c>
      <c r="T418" t="s">
        <v>85</v>
      </c>
      <c r="U418" t="s">
        <v>86</v>
      </c>
      <c r="X418">
        <v>11951438574</v>
      </c>
      <c r="AA418" t="s">
        <v>223</v>
      </c>
      <c r="AB418" s="15">
        <v>1649270382624320</v>
      </c>
      <c r="AC418" t="s">
        <v>68</v>
      </c>
      <c r="AD418">
        <v>10738</v>
      </c>
      <c r="AE418" t="s">
        <v>69</v>
      </c>
      <c r="AF418" t="s">
        <v>70</v>
      </c>
      <c r="AM418" t="s">
        <v>2213</v>
      </c>
      <c r="AN418">
        <v>50752217852</v>
      </c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 t="s">
        <v>71</v>
      </c>
      <c r="BH418" s="8" t="s">
        <v>71</v>
      </c>
      <c r="BI418" s="8" t="s">
        <v>71</v>
      </c>
      <c r="BJ418" s="8" t="s">
        <v>71</v>
      </c>
      <c r="BK418" s="8" t="s">
        <v>71</v>
      </c>
      <c r="BL418" s="8" t="s">
        <v>71</v>
      </c>
      <c r="BM418" s="8" t="s">
        <v>71</v>
      </c>
      <c r="BN418" s="8" t="s">
        <v>71</v>
      </c>
      <c r="BO418" s="8" t="s">
        <v>71</v>
      </c>
      <c r="BP418" s="8" t="s">
        <v>71</v>
      </c>
      <c r="BQ418" s="8" t="s">
        <v>1414</v>
      </c>
      <c r="BR418" s="8" t="s">
        <v>71</v>
      </c>
      <c r="BS418" s="9">
        <v>11476</v>
      </c>
      <c r="BT418" s="8" t="s">
        <v>82</v>
      </c>
      <c r="BU418" s="8" t="s">
        <v>1415</v>
      </c>
      <c r="BV418" s="8" t="s">
        <v>71</v>
      </c>
      <c r="BW418" s="8"/>
    </row>
    <row r="419" spans="1:75" x14ac:dyDescent="0.25">
      <c r="A419" s="4">
        <f t="shared" si="100"/>
        <v>44657</v>
      </c>
      <c r="B419" s="5">
        <f t="shared" si="101"/>
        <v>0.64583333333333337</v>
      </c>
      <c r="C419" s="6">
        <f t="shared" si="102"/>
        <v>0.65694444444444444</v>
      </c>
      <c r="D419" s="7">
        <f t="shared" si="103"/>
        <v>4.386574073578231E-3</v>
      </c>
      <c r="E419" s="6" t="str">
        <f t="shared" si="104"/>
        <v>SILVIO</v>
      </c>
      <c r="F419" s="6" t="str">
        <f t="shared" si="99"/>
        <v>qua</v>
      </c>
      <c r="G419" s="6" t="str">
        <f t="shared" si="93"/>
        <v>15</v>
      </c>
      <c r="H419" s="6" t="str">
        <f>IFERROR(VLOOKUP($G419,DDD!$B:$D,3,0),"-")</f>
        <v>SP</v>
      </c>
      <c r="I419" s="6" t="str">
        <f>IFERROR(VLOOKUP($H419,DDD!$I:$K,3,0),"-")</f>
        <v>Sudeste</v>
      </c>
      <c r="J419">
        <v>8067533</v>
      </c>
      <c r="K419">
        <v>25449705</v>
      </c>
      <c r="L419" s="14">
        <v>44657.657488425924</v>
      </c>
      <c r="M419" s="14">
        <v>44657.661874999998</v>
      </c>
      <c r="N419" t="s">
        <v>3133</v>
      </c>
      <c r="O419" t="s">
        <v>84</v>
      </c>
      <c r="P419">
        <v>17286</v>
      </c>
      <c r="Q419" t="s">
        <v>65</v>
      </c>
      <c r="R419" t="s">
        <v>136</v>
      </c>
      <c r="S419" t="s">
        <v>137</v>
      </c>
      <c r="T419" t="s">
        <v>136</v>
      </c>
      <c r="U419" t="s">
        <v>137</v>
      </c>
      <c r="X419">
        <v>15991589219</v>
      </c>
      <c r="Y419">
        <v>15991589219</v>
      </c>
      <c r="Z419" s="14">
        <v>44662.682638888888</v>
      </c>
      <c r="AA419" t="s">
        <v>223</v>
      </c>
      <c r="AB419" s="15">
        <v>1649270785637990</v>
      </c>
      <c r="AC419" t="s">
        <v>68</v>
      </c>
      <c r="AD419">
        <v>10738</v>
      </c>
      <c r="AE419" t="s">
        <v>69</v>
      </c>
      <c r="AF419" t="s">
        <v>70</v>
      </c>
      <c r="AM419" t="s">
        <v>2214</v>
      </c>
      <c r="AN419">
        <v>52278756850</v>
      </c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 t="s">
        <v>71</v>
      </c>
      <c r="BH419" s="8" t="s">
        <v>71</v>
      </c>
      <c r="BI419" s="8" t="s">
        <v>71</v>
      </c>
      <c r="BJ419" s="8" t="s">
        <v>71</v>
      </c>
      <c r="BK419" s="8" t="s">
        <v>71</v>
      </c>
      <c r="BL419" s="8" t="s">
        <v>71</v>
      </c>
      <c r="BM419" s="8" t="s">
        <v>71</v>
      </c>
      <c r="BN419" s="8" t="s">
        <v>71</v>
      </c>
      <c r="BO419" s="8" t="s">
        <v>71</v>
      </c>
      <c r="BP419" s="8" t="s">
        <v>71</v>
      </c>
      <c r="BQ419" s="8" t="s">
        <v>1416</v>
      </c>
      <c r="BR419" s="8" t="s">
        <v>71</v>
      </c>
      <c r="BS419" s="8">
        <v>1616</v>
      </c>
      <c r="BT419" s="8" t="s">
        <v>90</v>
      </c>
      <c r="BU419" s="8" t="s">
        <v>1417</v>
      </c>
      <c r="BV419" s="8" t="s">
        <v>71</v>
      </c>
      <c r="BW419" s="8"/>
    </row>
    <row r="420" spans="1:75" x14ac:dyDescent="0.25">
      <c r="A420" s="4">
        <f t="shared" si="100"/>
        <v>44657</v>
      </c>
      <c r="B420" s="5">
        <f t="shared" si="101"/>
        <v>0.66666666666666663</v>
      </c>
      <c r="C420" s="6">
        <f t="shared" si="102"/>
        <v>0.66736111111111107</v>
      </c>
      <c r="D420" s="7">
        <f t="shared" si="103"/>
        <v>3.5879629649571143E-3</v>
      </c>
      <c r="E420" s="6" t="str">
        <f t="shared" si="104"/>
        <v>SILVIO</v>
      </c>
      <c r="F420" s="6" t="str">
        <f t="shared" si="99"/>
        <v>qua</v>
      </c>
      <c r="G420" s="6" t="str">
        <f t="shared" si="93"/>
        <v>19</v>
      </c>
      <c r="H420" s="6" t="str">
        <f>IFERROR(VLOOKUP($G420,DDD!$B:$D,3,0),"-")</f>
        <v>SP</v>
      </c>
      <c r="I420" s="6" t="str">
        <f>IFERROR(VLOOKUP($H420,DDD!$I:$K,3,0),"-")</f>
        <v>Sudeste</v>
      </c>
      <c r="J420">
        <v>8069211</v>
      </c>
      <c r="K420">
        <v>25426114</v>
      </c>
      <c r="L420" s="14">
        <v>44657.667986111112</v>
      </c>
      <c r="M420" s="14">
        <v>44657.671574074076</v>
      </c>
      <c r="N420" t="s">
        <v>3133</v>
      </c>
      <c r="O420" t="s">
        <v>84</v>
      </c>
      <c r="P420">
        <v>17286</v>
      </c>
      <c r="Q420" t="s">
        <v>65</v>
      </c>
      <c r="R420" t="s">
        <v>85</v>
      </c>
      <c r="S420" t="s">
        <v>86</v>
      </c>
      <c r="T420" t="s">
        <v>85</v>
      </c>
      <c r="U420" t="s">
        <v>86</v>
      </c>
      <c r="X420">
        <v>19999444446</v>
      </c>
      <c r="AA420" t="s">
        <v>118</v>
      </c>
      <c r="AB420" s="15">
        <v>1649271694656030</v>
      </c>
      <c r="AC420" t="s">
        <v>68</v>
      </c>
      <c r="AD420">
        <v>10738</v>
      </c>
      <c r="AE420" t="s">
        <v>69</v>
      </c>
      <c r="AF420" t="s">
        <v>70</v>
      </c>
      <c r="AM420" t="s">
        <v>2215</v>
      </c>
      <c r="AN420">
        <v>11006679898</v>
      </c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 t="s">
        <v>71</v>
      </c>
      <c r="BH420" s="8" t="s">
        <v>71</v>
      </c>
      <c r="BI420" s="8" t="s">
        <v>71</v>
      </c>
      <c r="BJ420" s="8" t="s">
        <v>71</v>
      </c>
      <c r="BK420" s="8" t="s">
        <v>71</v>
      </c>
      <c r="BL420" s="8" t="s">
        <v>71</v>
      </c>
      <c r="BM420" s="8" t="s">
        <v>71</v>
      </c>
      <c r="BN420" s="8" t="s">
        <v>71</v>
      </c>
      <c r="BO420" s="8" t="s">
        <v>71</v>
      </c>
      <c r="BP420" s="8" t="s">
        <v>71</v>
      </c>
      <c r="BQ420" s="8" t="s">
        <v>1419</v>
      </c>
      <c r="BR420" s="8" t="s">
        <v>71</v>
      </c>
      <c r="BS420" s="9">
        <v>8683</v>
      </c>
      <c r="BT420" s="8" t="s">
        <v>100</v>
      </c>
      <c r="BU420" s="8" t="s">
        <v>724</v>
      </c>
      <c r="BV420" s="8" t="s">
        <v>71</v>
      </c>
      <c r="BW420" s="8"/>
    </row>
    <row r="421" spans="1:75" x14ac:dyDescent="0.25">
      <c r="A421" s="4">
        <f t="shared" si="100"/>
        <v>44657</v>
      </c>
      <c r="B421" s="5">
        <f t="shared" si="101"/>
        <v>0.66666666666666663</v>
      </c>
      <c r="C421" s="6">
        <f t="shared" si="102"/>
        <v>0.67569444444444438</v>
      </c>
      <c r="D421" s="7">
        <f t="shared" si="103"/>
        <v>3.0787037030677311E-3</v>
      </c>
      <c r="E421" s="6" t="str">
        <f t="shared" si="104"/>
        <v>SILVIO</v>
      </c>
      <c r="F421" s="6" t="str">
        <f t="shared" si="99"/>
        <v>qua</v>
      </c>
      <c r="G421" s="6" t="str">
        <f t="shared" si="93"/>
        <v>54</v>
      </c>
      <c r="H421" s="6" t="str">
        <f>IFERROR(VLOOKUP($G421,DDD!$B:$D,3,0),"-")</f>
        <v>RS</v>
      </c>
      <c r="I421" s="6" t="str">
        <f>IFERROR(VLOOKUP($H421,DDD!$I:$K,3,0),"-")</f>
        <v>Sul</v>
      </c>
      <c r="J421">
        <v>8070394</v>
      </c>
      <c r="K421">
        <v>24073144</v>
      </c>
      <c r="L421" s="14">
        <v>44657.676053240742</v>
      </c>
      <c r="M421" s="14">
        <v>44657.679131944446</v>
      </c>
      <c r="N421" t="s">
        <v>3133</v>
      </c>
      <c r="O421" t="s">
        <v>84</v>
      </c>
      <c r="P421">
        <v>17286</v>
      </c>
      <c r="Q421" t="s">
        <v>65</v>
      </c>
      <c r="R421" t="s">
        <v>85</v>
      </c>
      <c r="S421" t="s">
        <v>86</v>
      </c>
      <c r="T421" t="s">
        <v>85</v>
      </c>
      <c r="U421" t="s">
        <v>86</v>
      </c>
      <c r="X421">
        <v>54996927095</v>
      </c>
      <c r="AA421" t="s">
        <v>87</v>
      </c>
      <c r="AB421" s="15">
        <v>1649272383681350</v>
      </c>
      <c r="AC421" t="s">
        <v>68</v>
      </c>
      <c r="AD421">
        <v>10738</v>
      </c>
      <c r="AE421" t="s">
        <v>69</v>
      </c>
      <c r="AF421" t="s">
        <v>70</v>
      </c>
      <c r="AM421" t="s">
        <v>2216</v>
      </c>
      <c r="AN421">
        <v>1630635081</v>
      </c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 t="s">
        <v>71</v>
      </c>
      <c r="BH421" s="8" t="s">
        <v>71</v>
      </c>
      <c r="BI421" s="8" t="s">
        <v>71</v>
      </c>
      <c r="BJ421" s="8" t="s">
        <v>71</v>
      </c>
      <c r="BK421" s="8" t="s">
        <v>71</v>
      </c>
      <c r="BL421" s="8" t="s">
        <v>71</v>
      </c>
      <c r="BM421" s="8" t="s">
        <v>71</v>
      </c>
      <c r="BN421" s="8" t="s">
        <v>71</v>
      </c>
      <c r="BO421" s="8" t="s">
        <v>71</v>
      </c>
      <c r="BP421" s="8" t="s">
        <v>71</v>
      </c>
      <c r="BQ421" s="8" t="s">
        <v>1420</v>
      </c>
      <c r="BR421" s="8" t="s">
        <v>71</v>
      </c>
      <c r="BS421" s="9">
        <v>2151</v>
      </c>
      <c r="BT421" s="8" t="s">
        <v>100</v>
      </c>
      <c r="BU421" s="8" t="s">
        <v>1161</v>
      </c>
      <c r="BV421" s="8" t="s">
        <v>71</v>
      </c>
      <c r="BW421" s="8" t="s">
        <v>1421</v>
      </c>
    </row>
    <row r="422" spans="1:75" x14ac:dyDescent="0.25">
      <c r="A422" s="4">
        <f t="shared" si="100"/>
        <v>44657</v>
      </c>
      <c r="B422" s="5">
        <f t="shared" si="101"/>
        <v>0.66666666666666663</v>
      </c>
      <c r="C422" s="6">
        <f t="shared" si="102"/>
        <v>0.68611111111111101</v>
      </c>
      <c r="D422" s="7">
        <f t="shared" si="103"/>
        <v>3.2870370341697708E-3</v>
      </c>
      <c r="E422" s="6" t="str">
        <f t="shared" si="104"/>
        <v>SILVIO</v>
      </c>
      <c r="F422" s="6" t="str">
        <f t="shared" si="99"/>
        <v>qua</v>
      </c>
      <c r="G422" s="6" t="str">
        <f t="shared" si="93"/>
        <v>14</v>
      </c>
      <c r="H422" s="6" t="str">
        <f>IFERROR(VLOOKUP($G422,DDD!$B:$D,3,0),"-")</f>
        <v>SP</v>
      </c>
      <c r="I422" s="6" t="str">
        <f>IFERROR(VLOOKUP($H422,DDD!$I:$K,3,0),"-")</f>
        <v>Sudeste</v>
      </c>
      <c r="J422">
        <v>8071986</v>
      </c>
      <c r="K422">
        <v>24228021</v>
      </c>
      <c r="L422" s="14">
        <v>44657.686631944445</v>
      </c>
      <c r="M422" s="14">
        <v>44657.689918981479</v>
      </c>
      <c r="N422" t="s">
        <v>3133</v>
      </c>
      <c r="O422" t="s">
        <v>84</v>
      </c>
      <c r="P422">
        <v>17286</v>
      </c>
      <c r="Q422" t="s">
        <v>65</v>
      </c>
      <c r="R422" t="s">
        <v>85</v>
      </c>
      <c r="S422" t="s">
        <v>86</v>
      </c>
      <c r="T422" t="s">
        <v>85</v>
      </c>
      <c r="U422" t="s">
        <v>86</v>
      </c>
      <c r="X422">
        <v>14997181228</v>
      </c>
      <c r="AA422" t="s">
        <v>194</v>
      </c>
      <c r="AB422" s="15">
        <v>1649273309719050</v>
      </c>
      <c r="AC422" t="s">
        <v>68</v>
      </c>
      <c r="AD422">
        <v>10738</v>
      </c>
      <c r="AE422" t="s">
        <v>69</v>
      </c>
      <c r="AF422" t="s">
        <v>70</v>
      </c>
      <c r="AM422" t="s">
        <v>2217</v>
      </c>
      <c r="AN422">
        <v>27401461838</v>
      </c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 t="s">
        <v>71</v>
      </c>
      <c r="BH422" s="8" t="s">
        <v>71</v>
      </c>
      <c r="BI422" s="8" t="s">
        <v>71</v>
      </c>
      <c r="BJ422" s="8" t="s">
        <v>71</v>
      </c>
      <c r="BK422" s="8" t="s">
        <v>71</v>
      </c>
      <c r="BL422" s="8" t="s">
        <v>71</v>
      </c>
      <c r="BM422" s="8" t="s">
        <v>71</v>
      </c>
      <c r="BN422" s="8" t="s">
        <v>71</v>
      </c>
      <c r="BO422" s="8" t="s">
        <v>71</v>
      </c>
      <c r="BP422" s="8" t="s">
        <v>71</v>
      </c>
      <c r="BQ422" s="8" t="s">
        <v>1422</v>
      </c>
      <c r="BR422" s="8" t="s">
        <v>71</v>
      </c>
      <c r="BS422" s="9">
        <v>13813</v>
      </c>
      <c r="BT422" s="8" t="s">
        <v>72</v>
      </c>
      <c r="BU422" s="8" t="s">
        <v>817</v>
      </c>
      <c r="BV422" s="8" t="s">
        <v>71</v>
      </c>
      <c r="BW422" s="8"/>
    </row>
    <row r="423" spans="1:75" x14ac:dyDescent="0.25">
      <c r="A423" s="4">
        <f t="shared" si="100"/>
        <v>44657</v>
      </c>
      <c r="B423" s="5">
        <f t="shared" si="101"/>
        <v>0.6875</v>
      </c>
      <c r="C423" s="6">
        <f t="shared" si="102"/>
        <v>0.70208333333333339</v>
      </c>
      <c r="D423" s="7">
        <f t="shared" si="103"/>
        <v>1.2384259243845008E-3</v>
      </c>
      <c r="E423" s="6" t="str">
        <f t="shared" si="104"/>
        <v>SILVIO</v>
      </c>
      <c r="F423" s="6" t="str">
        <f t="shared" si="99"/>
        <v>qua</v>
      </c>
      <c r="G423" s="6" t="str">
        <f t="shared" si="93"/>
        <v>11</v>
      </c>
      <c r="H423" s="6" t="str">
        <f>IFERROR(VLOOKUP($G423,DDD!$B:$D,3,0),"-")</f>
        <v>SP</v>
      </c>
      <c r="I423" s="6" t="str">
        <f>IFERROR(VLOOKUP($H423,DDD!$I:$K,3,0),"-")</f>
        <v>Sudeste</v>
      </c>
      <c r="J423">
        <v>8074246</v>
      </c>
      <c r="K423">
        <v>24073141</v>
      </c>
      <c r="L423" s="14">
        <v>44657.702465277776</v>
      </c>
      <c r="M423" s="14">
        <v>44657.703703703701</v>
      </c>
      <c r="N423" t="s">
        <v>3133</v>
      </c>
      <c r="O423" t="s">
        <v>84</v>
      </c>
      <c r="P423">
        <v>17286</v>
      </c>
      <c r="Q423" t="s">
        <v>65</v>
      </c>
      <c r="R423" t="s">
        <v>136</v>
      </c>
      <c r="S423" t="s">
        <v>137</v>
      </c>
      <c r="T423" t="s">
        <v>136</v>
      </c>
      <c r="U423" t="s">
        <v>137</v>
      </c>
      <c r="X423">
        <v>11992141425</v>
      </c>
      <c r="Y423">
        <v>11992141425</v>
      </c>
      <c r="Z423" s="14">
        <v>44662.724305555559</v>
      </c>
      <c r="AA423" t="s">
        <v>87</v>
      </c>
      <c r="AB423" s="15">
        <v>1649274633766470</v>
      </c>
      <c r="AC423" t="s">
        <v>68</v>
      </c>
      <c r="AD423">
        <v>10738</v>
      </c>
      <c r="AE423" t="s">
        <v>69</v>
      </c>
      <c r="AF423" t="s">
        <v>70</v>
      </c>
      <c r="AM423" t="s">
        <v>2218</v>
      </c>
      <c r="AN423">
        <v>34921734895</v>
      </c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 t="s">
        <v>71</v>
      </c>
      <c r="BH423" s="8" t="s">
        <v>71</v>
      </c>
      <c r="BI423" s="8" t="s">
        <v>71</v>
      </c>
      <c r="BJ423" s="8" t="s">
        <v>71</v>
      </c>
      <c r="BK423" s="8" t="s">
        <v>71</v>
      </c>
      <c r="BL423" s="8" t="s">
        <v>71</v>
      </c>
      <c r="BM423" s="8" t="s">
        <v>71</v>
      </c>
      <c r="BN423" s="8" t="s">
        <v>71</v>
      </c>
      <c r="BO423" s="8" t="s">
        <v>71</v>
      </c>
      <c r="BP423" s="8" t="s">
        <v>71</v>
      </c>
      <c r="BQ423" s="8" t="s">
        <v>1425</v>
      </c>
      <c r="BR423" s="8" t="s">
        <v>71</v>
      </c>
      <c r="BS423" s="9">
        <v>6876</v>
      </c>
      <c r="BT423" s="8" t="s">
        <v>90</v>
      </c>
      <c r="BU423" s="8" t="s">
        <v>819</v>
      </c>
      <c r="BV423" s="8" t="s">
        <v>71</v>
      </c>
      <c r="BW423" s="8"/>
    </row>
    <row r="424" spans="1:75" x14ac:dyDescent="0.25">
      <c r="A424" s="4">
        <f t="shared" si="100"/>
        <v>44657</v>
      </c>
      <c r="B424" s="5">
        <f t="shared" si="101"/>
        <v>0.70833333333333337</v>
      </c>
      <c r="C424" s="6">
        <f t="shared" si="102"/>
        <v>0.70972222222222225</v>
      </c>
      <c r="D424" s="7">
        <f t="shared" si="103"/>
        <v>3.6921296268701553E-3</v>
      </c>
      <c r="E424" s="6" t="str">
        <f t="shared" si="104"/>
        <v>ANA</v>
      </c>
      <c r="F424" s="6" t="str">
        <f t="shared" si="99"/>
        <v>qua</v>
      </c>
      <c r="G424" s="6" t="str">
        <f t="shared" si="93"/>
        <v>14</v>
      </c>
      <c r="H424" s="6" t="str">
        <f>IFERROR(VLOOKUP($G424,DDD!$B:$D,3,0),"-")</f>
        <v>SP</v>
      </c>
      <c r="I424" s="6" t="str">
        <f>IFERROR(VLOOKUP($H424,DDD!$I:$K,3,0),"-")</f>
        <v>Sudeste</v>
      </c>
      <c r="J424">
        <v>8075106</v>
      </c>
      <c r="K424">
        <v>23637801</v>
      </c>
      <c r="L424" s="14">
        <v>44657.709953703707</v>
      </c>
      <c r="M424" s="14">
        <v>44657.713645833333</v>
      </c>
      <c r="N424" t="s">
        <v>3133</v>
      </c>
      <c r="O424" t="s">
        <v>64</v>
      </c>
      <c r="P424">
        <v>17281</v>
      </c>
      <c r="Q424" t="s">
        <v>65</v>
      </c>
      <c r="R424" t="s">
        <v>136</v>
      </c>
      <c r="S424" t="s">
        <v>137</v>
      </c>
      <c r="T424" t="s">
        <v>136</v>
      </c>
      <c r="U424" t="s">
        <v>137</v>
      </c>
      <c r="X424">
        <v>14991354017</v>
      </c>
      <c r="Y424">
        <v>14991354017</v>
      </c>
      <c r="Z424" s="14">
        <v>44657.731249999997</v>
      </c>
      <c r="AA424" t="s">
        <v>108</v>
      </c>
      <c r="AB424" s="15">
        <v>1649275311797790</v>
      </c>
      <c r="AC424" t="s">
        <v>68</v>
      </c>
      <c r="AD424">
        <v>10738</v>
      </c>
      <c r="AE424" t="s">
        <v>69</v>
      </c>
      <c r="AF424" t="s">
        <v>70</v>
      </c>
      <c r="AM424" t="s">
        <v>2219</v>
      </c>
      <c r="AN424">
        <v>25774043878</v>
      </c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 t="s">
        <v>71</v>
      </c>
      <c r="BH424" s="8" t="s">
        <v>71</v>
      </c>
      <c r="BI424" s="8" t="s">
        <v>71</v>
      </c>
      <c r="BJ424" s="8" t="s">
        <v>71</v>
      </c>
      <c r="BK424" s="8" t="s">
        <v>71</v>
      </c>
      <c r="BL424" s="8" t="s">
        <v>71</v>
      </c>
      <c r="BM424" s="8" t="s">
        <v>71</v>
      </c>
      <c r="BN424" s="8" t="s">
        <v>71</v>
      </c>
      <c r="BO424" s="8" t="s">
        <v>71</v>
      </c>
      <c r="BP424" s="8" t="s">
        <v>71</v>
      </c>
      <c r="BQ424" s="8" t="s">
        <v>1428</v>
      </c>
      <c r="BR424" s="8" t="s">
        <v>71</v>
      </c>
      <c r="BS424" s="9">
        <v>11016</v>
      </c>
      <c r="BT424" s="8" t="s">
        <v>82</v>
      </c>
      <c r="BU424" s="8" t="s">
        <v>1429</v>
      </c>
      <c r="BV424" s="8" t="s">
        <v>71</v>
      </c>
      <c r="BW424" s="8" t="s">
        <v>835</v>
      </c>
    </row>
    <row r="425" spans="1:75" x14ac:dyDescent="0.25">
      <c r="A425" s="4">
        <f t="shared" si="100"/>
        <v>44657</v>
      </c>
      <c r="B425" s="5">
        <f t="shared" si="101"/>
        <v>0.70833333333333337</v>
      </c>
      <c r="C425" s="6">
        <f t="shared" si="102"/>
        <v>0.71388888888888891</v>
      </c>
      <c r="D425" s="7">
        <f t="shared" si="103"/>
        <v>1.6898148169275373E-3</v>
      </c>
      <c r="E425" s="6" t="str">
        <f t="shared" si="104"/>
        <v>ANA</v>
      </c>
      <c r="F425" s="6" t="str">
        <f t="shared" si="99"/>
        <v>qua</v>
      </c>
      <c r="G425" s="6" t="str">
        <f t="shared" si="93"/>
        <v>19</v>
      </c>
      <c r="H425" s="6" t="str">
        <f>IFERROR(VLOOKUP($G425,DDD!$B:$D,3,0),"-")</f>
        <v>SP</v>
      </c>
      <c r="I425" s="6" t="str">
        <f>IFERROR(VLOOKUP($H425,DDD!$I:$K,3,0),"-")</f>
        <v>Sudeste</v>
      </c>
      <c r="J425">
        <v>8075483</v>
      </c>
      <c r="K425">
        <v>25449647</v>
      </c>
      <c r="L425" s="14">
        <v>44657.714513888888</v>
      </c>
      <c r="M425" s="14">
        <v>44657.716203703705</v>
      </c>
      <c r="N425" t="s">
        <v>3133</v>
      </c>
      <c r="O425" t="s">
        <v>64</v>
      </c>
      <c r="P425">
        <v>17281</v>
      </c>
      <c r="Q425" t="s">
        <v>65</v>
      </c>
      <c r="R425" t="s">
        <v>136</v>
      </c>
      <c r="S425" t="s">
        <v>137</v>
      </c>
      <c r="T425" t="s">
        <v>136</v>
      </c>
      <c r="U425" t="s">
        <v>137</v>
      </c>
      <c r="X425">
        <v>19993028499</v>
      </c>
      <c r="Y425">
        <v>19993028499</v>
      </c>
      <c r="Z425" s="14">
        <v>44657.736805555556</v>
      </c>
      <c r="AA425" t="s">
        <v>223</v>
      </c>
      <c r="AB425" s="15">
        <v>1649275683811600</v>
      </c>
      <c r="AC425" t="s">
        <v>68</v>
      </c>
      <c r="AD425">
        <v>10738</v>
      </c>
      <c r="AE425" t="s">
        <v>69</v>
      </c>
      <c r="AF425" t="s">
        <v>70</v>
      </c>
      <c r="AM425" t="s">
        <v>2220</v>
      </c>
      <c r="AN425">
        <v>46336040828</v>
      </c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 t="s">
        <v>71</v>
      </c>
      <c r="BH425" s="8" t="s">
        <v>71</v>
      </c>
      <c r="BI425" s="8" t="s">
        <v>71</v>
      </c>
      <c r="BJ425" s="8" t="s">
        <v>71</v>
      </c>
      <c r="BK425" s="8" t="s">
        <v>71</v>
      </c>
      <c r="BL425" s="8" t="s">
        <v>71</v>
      </c>
      <c r="BM425" s="8" t="s">
        <v>71</v>
      </c>
      <c r="BN425" s="8" t="s">
        <v>71</v>
      </c>
      <c r="BO425" s="8" t="s">
        <v>71</v>
      </c>
      <c r="BP425" s="8" t="s">
        <v>71</v>
      </c>
      <c r="BQ425" s="8" t="s">
        <v>1431</v>
      </c>
      <c r="BR425" s="8" t="s">
        <v>71</v>
      </c>
      <c r="BS425" s="9">
        <v>9799</v>
      </c>
      <c r="BT425" s="8" t="s">
        <v>100</v>
      </c>
      <c r="BU425" s="8" t="s">
        <v>908</v>
      </c>
      <c r="BV425" s="8" t="s">
        <v>71</v>
      </c>
      <c r="BW425" s="8" t="s">
        <v>835</v>
      </c>
    </row>
    <row r="426" spans="1:75" x14ac:dyDescent="0.25">
      <c r="A426" s="4">
        <f t="shared" si="100"/>
        <v>44657</v>
      </c>
      <c r="B426" s="5">
        <f t="shared" si="101"/>
        <v>0.70833333333333337</v>
      </c>
      <c r="C426" s="6">
        <f t="shared" si="102"/>
        <v>0.7104166666666667</v>
      </c>
      <c r="D426" s="7">
        <f t="shared" si="103"/>
        <v>6.7361111141508445E-3</v>
      </c>
      <c r="E426" s="6" t="str">
        <f t="shared" si="104"/>
        <v>SILVIO</v>
      </c>
      <c r="F426" s="6" t="str">
        <f t="shared" si="99"/>
        <v>qua</v>
      </c>
      <c r="G426" s="6" t="str">
        <f t="shared" si="93"/>
        <v>79</v>
      </c>
      <c r="H426" s="6" t="str">
        <f>IFERROR(VLOOKUP($G426,DDD!$B:$D,3,0),"-")</f>
        <v>SE</v>
      </c>
      <c r="I426" s="6" t="str">
        <f>IFERROR(VLOOKUP($H426,DDD!$I:$K,3,0),"-")</f>
        <v>Nordeste</v>
      </c>
      <c r="J426">
        <v>8075182</v>
      </c>
      <c r="K426">
        <v>25426156</v>
      </c>
      <c r="L426" s="14">
        <v>44657.710798611108</v>
      </c>
      <c r="M426" s="14">
        <v>44657.717534722222</v>
      </c>
      <c r="N426" t="s">
        <v>3133</v>
      </c>
      <c r="O426" t="s">
        <v>84</v>
      </c>
      <c r="P426">
        <v>17286</v>
      </c>
      <c r="Q426" t="s">
        <v>65</v>
      </c>
      <c r="R426" t="s">
        <v>85</v>
      </c>
      <c r="S426" t="s">
        <v>86</v>
      </c>
      <c r="T426" t="s">
        <v>85</v>
      </c>
      <c r="U426" t="s">
        <v>86</v>
      </c>
      <c r="X426">
        <v>79999204689</v>
      </c>
      <c r="AA426" t="s">
        <v>118</v>
      </c>
      <c r="AB426" s="15">
        <v>1649275342799010</v>
      </c>
      <c r="AC426" t="s">
        <v>68</v>
      </c>
      <c r="AD426">
        <v>10738</v>
      </c>
      <c r="AE426" t="s">
        <v>69</v>
      </c>
      <c r="AF426" t="s">
        <v>70</v>
      </c>
      <c r="AM426" t="s">
        <v>2221</v>
      </c>
      <c r="AN426">
        <v>10619990503</v>
      </c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 t="s">
        <v>71</v>
      </c>
      <c r="BH426" s="8" t="s">
        <v>71</v>
      </c>
      <c r="BI426" s="8" t="s">
        <v>71</v>
      </c>
      <c r="BJ426" s="8" t="s">
        <v>71</v>
      </c>
      <c r="BK426" s="8" t="s">
        <v>71</v>
      </c>
      <c r="BL426" s="8" t="s">
        <v>71</v>
      </c>
      <c r="BM426" s="8" t="s">
        <v>71</v>
      </c>
      <c r="BN426" s="8" t="s">
        <v>71</v>
      </c>
      <c r="BO426" s="8" t="s">
        <v>71</v>
      </c>
      <c r="BP426" s="8" t="s">
        <v>71</v>
      </c>
      <c r="BQ426" s="8" t="s">
        <v>1433</v>
      </c>
      <c r="BR426" s="8" t="s">
        <v>71</v>
      </c>
      <c r="BS426" s="9">
        <v>1224</v>
      </c>
      <c r="BT426" s="8" t="s">
        <v>100</v>
      </c>
      <c r="BU426" s="8" t="s">
        <v>306</v>
      </c>
      <c r="BV426" s="8" t="s">
        <v>71</v>
      </c>
      <c r="BW426" s="8"/>
    </row>
    <row r="427" spans="1:75" x14ac:dyDescent="0.25">
      <c r="A427" s="4">
        <f t="shared" si="100"/>
        <v>44657</v>
      </c>
      <c r="B427" s="5">
        <f t="shared" si="101"/>
        <v>0.70833333333333337</v>
      </c>
      <c r="C427" s="6">
        <f t="shared" si="102"/>
        <v>0.71805555555555556</v>
      </c>
      <c r="D427" s="7">
        <f t="shared" si="103"/>
        <v>3.3101851877290756E-3</v>
      </c>
      <c r="E427" s="6" t="str">
        <f t="shared" si="104"/>
        <v>SILVIO</v>
      </c>
      <c r="F427" s="6" t="str">
        <f t="shared" si="99"/>
        <v>qua</v>
      </c>
      <c r="G427" s="6" t="str">
        <f t="shared" si="93"/>
        <v>11</v>
      </c>
      <c r="H427" s="6" t="str">
        <f>IFERROR(VLOOKUP($G427,DDD!$B:$D,3,0),"-")</f>
        <v>SP</v>
      </c>
      <c r="I427" s="6" t="str">
        <f>IFERROR(VLOOKUP($H427,DDD!$I:$K,3,0),"-")</f>
        <v>Sudeste</v>
      </c>
      <c r="J427">
        <v>8075899</v>
      </c>
      <c r="K427">
        <v>25449631</v>
      </c>
      <c r="L427" s="14">
        <v>44657.718738425923</v>
      </c>
      <c r="M427" s="14">
        <v>44657.722048611111</v>
      </c>
      <c r="N427" t="s">
        <v>3133</v>
      </c>
      <c r="O427" t="s">
        <v>84</v>
      </c>
      <c r="P427">
        <v>17286</v>
      </c>
      <c r="Q427" t="s">
        <v>65</v>
      </c>
      <c r="R427" t="s">
        <v>85</v>
      </c>
      <c r="S427" t="s">
        <v>86</v>
      </c>
      <c r="T427" t="s">
        <v>85</v>
      </c>
      <c r="U427" t="s">
        <v>86</v>
      </c>
      <c r="X427">
        <v>11988338023</v>
      </c>
      <c r="AA427" t="s">
        <v>223</v>
      </c>
      <c r="AB427" s="15">
        <v>1649276071822690</v>
      </c>
      <c r="AC427" t="s">
        <v>68</v>
      </c>
      <c r="AD427">
        <v>10738</v>
      </c>
      <c r="AE427" t="s">
        <v>69</v>
      </c>
      <c r="AF427" t="s">
        <v>70</v>
      </c>
      <c r="AM427" t="s">
        <v>2222</v>
      </c>
      <c r="AN427">
        <v>11686110758</v>
      </c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 t="s">
        <v>71</v>
      </c>
      <c r="BH427" s="8" t="s">
        <v>71</v>
      </c>
      <c r="BI427" s="8" t="s">
        <v>71</v>
      </c>
      <c r="BJ427" s="8" t="s">
        <v>71</v>
      </c>
      <c r="BK427" s="8" t="s">
        <v>71</v>
      </c>
      <c r="BL427" s="8" t="s">
        <v>71</v>
      </c>
      <c r="BM427" s="8" t="s">
        <v>71</v>
      </c>
      <c r="BN427" s="8" t="s">
        <v>71</v>
      </c>
      <c r="BO427" s="8" t="s">
        <v>71</v>
      </c>
      <c r="BP427" s="8" t="s">
        <v>71</v>
      </c>
      <c r="BQ427" s="8" t="s">
        <v>1435</v>
      </c>
      <c r="BR427" s="8" t="s">
        <v>71</v>
      </c>
      <c r="BS427" s="9">
        <v>12227</v>
      </c>
      <c r="BT427" s="8" t="s">
        <v>320</v>
      </c>
      <c r="BU427" s="8" t="s">
        <v>1436</v>
      </c>
      <c r="BV427" s="8" t="s">
        <v>71</v>
      </c>
      <c r="BW427" s="8" t="s">
        <v>835</v>
      </c>
    </row>
    <row r="428" spans="1:75" x14ac:dyDescent="0.25">
      <c r="A428" s="4">
        <f t="shared" si="100"/>
        <v>44657</v>
      </c>
      <c r="B428" s="5">
        <f t="shared" si="101"/>
        <v>0.70833333333333337</v>
      </c>
      <c r="C428" s="6">
        <f t="shared" si="102"/>
        <v>0.72430555555555554</v>
      </c>
      <c r="D428" s="7">
        <f t="shared" si="103"/>
        <v>6.5625000061118044E-3</v>
      </c>
      <c r="E428" s="6" t="str">
        <f t="shared" si="104"/>
        <v>SILVIO</v>
      </c>
      <c r="F428" s="6" t="str">
        <f t="shared" si="99"/>
        <v>qua</v>
      </c>
      <c r="G428" s="6" t="str">
        <f t="shared" si="93"/>
        <v>11</v>
      </c>
      <c r="H428" s="6" t="str">
        <f>IFERROR(VLOOKUP($G428,DDD!$B:$D,3,0),"-")</f>
        <v>SP</v>
      </c>
      <c r="I428" s="6" t="str">
        <f>IFERROR(VLOOKUP($H428,DDD!$I:$K,3,0),"-")</f>
        <v>Sudeste</v>
      </c>
      <c r="J428">
        <v>8076530</v>
      </c>
      <c r="K428">
        <v>24161082</v>
      </c>
      <c r="L428" s="14">
        <v>44657.724340277775</v>
      </c>
      <c r="M428" s="14">
        <v>44657.730902777781</v>
      </c>
      <c r="N428" t="s">
        <v>3133</v>
      </c>
      <c r="O428" t="s">
        <v>84</v>
      </c>
      <c r="P428">
        <v>17286</v>
      </c>
      <c r="Q428" t="s">
        <v>65</v>
      </c>
      <c r="R428" t="s">
        <v>85</v>
      </c>
      <c r="S428" t="s">
        <v>86</v>
      </c>
      <c r="T428" t="s">
        <v>85</v>
      </c>
      <c r="U428" t="s">
        <v>86</v>
      </c>
      <c r="X428">
        <v>11943425613</v>
      </c>
      <c r="AA428" t="s">
        <v>235</v>
      </c>
      <c r="AB428" s="15">
        <v>1649276566828180</v>
      </c>
      <c r="AC428" t="s">
        <v>68</v>
      </c>
      <c r="AD428">
        <v>10738</v>
      </c>
      <c r="AE428" t="s">
        <v>69</v>
      </c>
      <c r="AF428" t="s">
        <v>70</v>
      </c>
      <c r="AM428" t="s">
        <v>2223</v>
      </c>
      <c r="AN428">
        <v>45468795809</v>
      </c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 t="s">
        <v>71</v>
      </c>
      <c r="BH428" s="8" t="s">
        <v>71</v>
      </c>
      <c r="BI428" s="8" t="s">
        <v>71</v>
      </c>
      <c r="BJ428" s="8" t="s">
        <v>71</v>
      </c>
      <c r="BK428" s="8" t="s">
        <v>71</v>
      </c>
      <c r="BL428" s="8" t="s">
        <v>71</v>
      </c>
      <c r="BM428" s="8" t="s">
        <v>71</v>
      </c>
      <c r="BN428" s="8" t="s">
        <v>71</v>
      </c>
      <c r="BO428" s="8" t="s">
        <v>71</v>
      </c>
      <c r="BP428" s="8" t="s">
        <v>71</v>
      </c>
      <c r="BQ428" s="8" t="s">
        <v>1438</v>
      </c>
      <c r="BR428" s="8" t="s">
        <v>71</v>
      </c>
      <c r="BS428" s="9">
        <v>1599</v>
      </c>
      <c r="BT428" s="8" t="s">
        <v>90</v>
      </c>
      <c r="BU428" s="8" t="s">
        <v>1163</v>
      </c>
      <c r="BV428" s="8" t="s">
        <v>71</v>
      </c>
      <c r="BW428" s="8"/>
    </row>
    <row r="429" spans="1:75" x14ac:dyDescent="0.25">
      <c r="A429" s="4">
        <f t="shared" si="100"/>
        <v>44657</v>
      </c>
      <c r="B429" s="5">
        <f t="shared" si="101"/>
        <v>0.72916666666666663</v>
      </c>
      <c r="C429" s="6">
        <f t="shared" si="102"/>
        <v>0.7402777777777777</v>
      </c>
      <c r="D429" s="7">
        <f t="shared" si="103"/>
        <v>3.8888888884685002E-3</v>
      </c>
      <c r="E429" s="6" t="str">
        <f t="shared" si="104"/>
        <v>SILVIO</v>
      </c>
      <c r="F429" s="6" t="str">
        <f t="shared" si="99"/>
        <v>qua</v>
      </c>
      <c r="G429" s="6" t="str">
        <f t="shared" si="93"/>
        <v>51</v>
      </c>
      <c r="H429" s="6" t="str">
        <f>IFERROR(VLOOKUP($G429,DDD!$B:$D,3,0),"-")</f>
        <v>RS</v>
      </c>
      <c r="I429" s="6" t="str">
        <f>IFERROR(VLOOKUP($H429,DDD!$I:$K,3,0),"-")</f>
        <v>Sul</v>
      </c>
      <c r="J429">
        <v>8078392</v>
      </c>
      <c r="K429">
        <v>25426444</v>
      </c>
      <c r="L429" s="14">
        <v>44657.740312499998</v>
      </c>
      <c r="M429" s="14">
        <v>44657.744201388887</v>
      </c>
      <c r="N429" t="s">
        <v>3133</v>
      </c>
      <c r="O429" t="s">
        <v>84</v>
      </c>
      <c r="P429">
        <v>17286</v>
      </c>
      <c r="Q429" t="s">
        <v>65</v>
      </c>
      <c r="R429" t="s">
        <v>85</v>
      </c>
      <c r="S429" t="s">
        <v>86</v>
      </c>
      <c r="T429" t="s">
        <v>85</v>
      </c>
      <c r="U429" t="s">
        <v>86</v>
      </c>
      <c r="X429">
        <v>51997744125</v>
      </c>
      <c r="AA429" t="s">
        <v>128</v>
      </c>
      <c r="AB429" s="15">
        <v>1649277933843200</v>
      </c>
      <c r="AC429" t="s">
        <v>68</v>
      </c>
      <c r="AD429">
        <v>10738</v>
      </c>
      <c r="AE429" t="s">
        <v>69</v>
      </c>
      <c r="AF429" t="s">
        <v>70</v>
      </c>
      <c r="AM429" t="s">
        <v>2224</v>
      </c>
      <c r="AN429">
        <v>2597139026</v>
      </c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 t="s">
        <v>71</v>
      </c>
      <c r="BH429" s="8" t="s">
        <v>71</v>
      </c>
      <c r="BI429" s="8" t="s">
        <v>71</v>
      </c>
      <c r="BJ429" s="8" t="s">
        <v>71</v>
      </c>
      <c r="BK429" s="8" t="s">
        <v>71</v>
      </c>
      <c r="BL429" s="8" t="s">
        <v>71</v>
      </c>
      <c r="BM429" s="8" t="s">
        <v>71</v>
      </c>
      <c r="BN429" s="8" t="s">
        <v>71</v>
      </c>
      <c r="BO429" s="8" t="s">
        <v>71</v>
      </c>
      <c r="BP429" s="8" t="s">
        <v>71</v>
      </c>
      <c r="BQ429" s="8" t="s">
        <v>1440</v>
      </c>
      <c r="BR429" s="8" t="s">
        <v>71</v>
      </c>
      <c r="BS429" s="9">
        <v>11085</v>
      </c>
      <c r="BT429" s="8" t="s">
        <v>100</v>
      </c>
      <c r="BU429" s="8" t="s">
        <v>1029</v>
      </c>
      <c r="BV429" s="8" t="s">
        <v>71</v>
      </c>
      <c r="BW429" s="8"/>
    </row>
    <row r="430" spans="1:75" x14ac:dyDescent="0.25">
      <c r="A430" s="4">
        <f t="shared" si="100"/>
        <v>44657</v>
      </c>
      <c r="B430" s="5">
        <f t="shared" si="101"/>
        <v>0.75</v>
      </c>
      <c r="C430" s="6">
        <f t="shared" si="102"/>
        <v>0.75694444444444453</v>
      </c>
      <c r="D430" s="7">
        <f t="shared" si="103"/>
        <v>4.5023148122709244E-3</v>
      </c>
      <c r="E430" s="6" t="str">
        <f t="shared" si="104"/>
        <v>SILVIO</v>
      </c>
      <c r="F430" s="6" t="str">
        <f t="shared" si="99"/>
        <v>qua</v>
      </c>
      <c r="G430" s="6" t="str">
        <f t="shared" si="93"/>
        <v>16</v>
      </c>
      <c r="H430" s="6" t="str">
        <f>IFERROR(VLOOKUP($G430,DDD!$B:$D,3,0),"-")</f>
        <v>SP</v>
      </c>
      <c r="I430" s="6" t="str">
        <f>IFERROR(VLOOKUP($H430,DDD!$I:$K,3,0),"-")</f>
        <v>Sudeste</v>
      </c>
      <c r="J430">
        <v>8080032</v>
      </c>
      <c r="K430">
        <v>24165634</v>
      </c>
      <c r="L430" s="14">
        <v>44657.757187499999</v>
      </c>
      <c r="M430" s="14">
        <v>44657.761689814812</v>
      </c>
      <c r="N430" t="s">
        <v>3133</v>
      </c>
      <c r="O430" t="s">
        <v>84</v>
      </c>
      <c r="P430">
        <v>17286</v>
      </c>
      <c r="Q430" t="s">
        <v>65</v>
      </c>
      <c r="R430" t="s">
        <v>85</v>
      </c>
      <c r="S430" t="s">
        <v>86</v>
      </c>
      <c r="T430" t="s">
        <v>85</v>
      </c>
      <c r="U430" t="s">
        <v>86</v>
      </c>
      <c r="X430">
        <v>16992067553</v>
      </c>
      <c r="AA430" t="s">
        <v>142</v>
      </c>
      <c r="AB430" s="15">
        <v>1649279403862750</v>
      </c>
      <c r="AC430" t="s">
        <v>68</v>
      </c>
      <c r="AD430">
        <v>10738</v>
      </c>
      <c r="AE430" t="s">
        <v>69</v>
      </c>
      <c r="AF430" t="s">
        <v>70</v>
      </c>
      <c r="AM430" t="s">
        <v>2225</v>
      </c>
      <c r="AN430">
        <v>96110252204</v>
      </c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 t="s">
        <v>71</v>
      </c>
      <c r="BH430" s="8" t="s">
        <v>71</v>
      </c>
      <c r="BI430" s="8" t="s">
        <v>71</v>
      </c>
      <c r="BJ430" s="8" t="s">
        <v>71</v>
      </c>
      <c r="BK430" s="8" t="s">
        <v>71</v>
      </c>
      <c r="BL430" s="8" t="s">
        <v>71</v>
      </c>
      <c r="BM430" s="8" t="s">
        <v>71</v>
      </c>
      <c r="BN430" s="8" t="s">
        <v>71</v>
      </c>
      <c r="BO430" s="8" t="s">
        <v>71</v>
      </c>
      <c r="BP430" s="8" t="s">
        <v>71</v>
      </c>
      <c r="BQ430" s="8" t="s">
        <v>1442</v>
      </c>
      <c r="BR430" s="8" t="s">
        <v>71</v>
      </c>
      <c r="BS430" s="9">
        <v>13377</v>
      </c>
      <c r="BT430" s="8" t="s">
        <v>187</v>
      </c>
      <c r="BU430" s="8" t="s">
        <v>252</v>
      </c>
      <c r="BV430" s="8" t="s">
        <v>71</v>
      </c>
      <c r="BW430" s="8"/>
    </row>
    <row r="431" spans="1:75" x14ac:dyDescent="0.25">
      <c r="A431" s="4">
        <f t="shared" si="100"/>
        <v>44657</v>
      </c>
      <c r="B431" s="5">
        <f t="shared" si="101"/>
        <v>0.75</v>
      </c>
      <c r="C431" s="6">
        <f t="shared" si="102"/>
        <v>0.76180555555555562</v>
      </c>
      <c r="D431" s="7">
        <f t="shared" si="103"/>
        <v>8.4490740118781105E-4</v>
      </c>
      <c r="E431" s="6" t="str">
        <f t="shared" si="104"/>
        <v>SILVIO</v>
      </c>
      <c r="F431" s="6" t="str">
        <f t="shared" si="99"/>
        <v>qua</v>
      </c>
      <c r="G431" s="6" t="str">
        <f t="shared" si="93"/>
        <v>55</v>
      </c>
      <c r="H431" s="6" t="str">
        <f>IFERROR(VLOOKUP($G431,DDD!$B:$D,3,0),"-")</f>
        <v>RS</v>
      </c>
      <c r="I431" s="6" t="str">
        <f>IFERROR(VLOOKUP($H431,DDD!$I:$K,3,0),"-")</f>
        <v>Sul</v>
      </c>
      <c r="J431">
        <v>8080528</v>
      </c>
      <c r="K431">
        <v>24165626</v>
      </c>
      <c r="L431" s="14">
        <v>44657.762337962966</v>
      </c>
      <c r="M431" s="14">
        <v>44657.763182870367</v>
      </c>
      <c r="N431" t="s">
        <v>3133</v>
      </c>
      <c r="O431" t="s">
        <v>84</v>
      </c>
      <c r="P431">
        <v>17286</v>
      </c>
      <c r="Q431" t="s">
        <v>65</v>
      </c>
      <c r="R431" t="s">
        <v>136</v>
      </c>
      <c r="S431" t="s">
        <v>273</v>
      </c>
      <c r="T431" t="s">
        <v>136</v>
      </c>
      <c r="U431" t="s">
        <v>273</v>
      </c>
      <c r="X431">
        <v>55984430804</v>
      </c>
      <c r="Y431">
        <v>55984430804</v>
      </c>
      <c r="Z431" s="14">
        <v>44657.791666666664</v>
      </c>
      <c r="AA431" t="s">
        <v>142</v>
      </c>
      <c r="AB431" s="15">
        <v>1649279810868890</v>
      </c>
      <c r="AC431" t="s">
        <v>68</v>
      </c>
      <c r="AD431">
        <v>10738</v>
      </c>
      <c r="AE431" t="s">
        <v>69</v>
      </c>
      <c r="AF431" t="s">
        <v>70</v>
      </c>
      <c r="AM431" t="s">
        <v>2226</v>
      </c>
      <c r="AN431">
        <v>3518240064</v>
      </c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 t="s">
        <v>71</v>
      </c>
      <c r="BH431" s="8" t="s">
        <v>71</v>
      </c>
      <c r="BI431" s="8" t="s">
        <v>71</v>
      </c>
      <c r="BJ431" s="8" t="s">
        <v>71</v>
      </c>
      <c r="BK431" s="8" t="s">
        <v>71</v>
      </c>
      <c r="BL431" s="8" t="s">
        <v>71</v>
      </c>
      <c r="BM431" s="8" t="s">
        <v>71</v>
      </c>
      <c r="BN431" s="8" t="s">
        <v>71</v>
      </c>
      <c r="BO431" s="8" t="s">
        <v>71</v>
      </c>
      <c r="BP431" s="8" t="s">
        <v>71</v>
      </c>
      <c r="BQ431" s="8" t="s">
        <v>1444</v>
      </c>
      <c r="BR431" s="8" t="s">
        <v>71</v>
      </c>
      <c r="BS431" s="9">
        <v>10974</v>
      </c>
      <c r="BT431" s="8" t="s">
        <v>100</v>
      </c>
      <c r="BU431" s="8" t="s">
        <v>1445</v>
      </c>
      <c r="BV431" s="8" t="s">
        <v>71</v>
      </c>
      <c r="BW431" s="8"/>
    </row>
    <row r="432" spans="1:75" x14ac:dyDescent="0.25">
      <c r="A432" s="4">
        <f t="shared" si="100"/>
        <v>44657</v>
      </c>
      <c r="B432" s="5">
        <f t="shared" si="101"/>
        <v>0.75</v>
      </c>
      <c r="C432" s="6">
        <f t="shared" si="102"/>
        <v>0.76597222222222217</v>
      </c>
      <c r="D432" s="7">
        <f t="shared" si="103"/>
        <v>3.8541666726814583E-3</v>
      </c>
      <c r="E432" s="6" t="str">
        <f t="shared" si="104"/>
        <v>ANA</v>
      </c>
      <c r="F432" s="6" t="str">
        <f t="shared" si="99"/>
        <v>qua</v>
      </c>
      <c r="G432" s="6" t="str">
        <f t="shared" si="93"/>
        <v>54</v>
      </c>
      <c r="H432" s="6" t="str">
        <f>IFERROR(VLOOKUP($G432,DDD!$B:$D,3,0),"-")</f>
        <v>RS</v>
      </c>
      <c r="I432" s="6" t="str">
        <f>IFERROR(VLOOKUP($H432,DDD!$I:$K,3,0),"-")</f>
        <v>Sul</v>
      </c>
      <c r="J432">
        <v>8080918</v>
      </c>
      <c r="K432">
        <v>25449517</v>
      </c>
      <c r="L432" s="14">
        <v>44657.766111111108</v>
      </c>
      <c r="M432" s="14">
        <v>44657.769965277781</v>
      </c>
      <c r="N432" t="s">
        <v>3133</v>
      </c>
      <c r="O432" t="s">
        <v>64</v>
      </c>
      <c r="P432">
        <v>17281</v>
      </c>
      <c r="Q432" t="s">
        <v>65</v>
      </c>
      <c r="R432" t="s">
        <v>85</v>
      </c>
      <c r="S432" t="s">
        <v>86</v>
      </c>
      <c r="T432" t="s">
        <v>85</v>
      </c>
      <c r="U432" t="s">
        <v>86</v>
      </c>
      <c r="X432">
        <v>54991844799</v>
      </c>
      <c r="AA432" t="s">
        <v>223</v>
      </c>
      <c r="AB432" s="15">
        <v>1649280151875000</v>
      </c>
      <c r="AC432" t="s">
        <v>68</v>
      </c>
      <c r="AD432">
        <v>10738</v>
      </c>
      <c r="AE432" t="s">
        <v>69</v>
      </c>
      <c r="AF432" t="s">
        <v>70</v>
      </c>
      <c r="AM432" t="s">
        <v>2227</v>
      </c>
      <c r="AN432">
        <v>80980740053</v>
      </c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 t="s">
        <v>71</v>
      </c>
      <c r="BH432" s="8" t="s">
        <v>71</v>
      </c>
      <c r="BI432" s="8" t="s">
        <v>71</v>
      </c>
      <c r="BJ432" s="8" t="s">
        <v>71</v>
      </c>
      <c r="BK432" s="8" t="s">
        <v>71</v>
      </c>
      <c r="BL432" s="8" t="s">
        <v>71</v>
      </c>
      <c r="BM432" s="8" t="s">
        <v>71</v>
      </c>
      <c r="BN432" s="8" t="s">
        <v>71</v>
      </c>
      <c r="BO432" s="8" t="s">
        <v>71</v>
      </c>
      <c r="BP432" s="8" t="s">
        <v>71</v>
      </c>
      <c r="BQ432" s="8" t="s">
        <v>1447</v>
      </c>
      <c r="BR432" s="8" t="s">
        <v>71</v>
      </c>
      <c r="BS432" s="8">
        <v>1051</v>
      </c>
      <c r="BT432" s="8" t="s">
        <v>90</v>
      </c>
      <c r="BU432" s="8" t="s">
        <v>1448</v>
      </c>
      <c r="BV432" s="8" t="s">
        <v>71</v>
      </c>
      <c r="BW432" s="8"/>
    </row>
    <row r="433" spans="1:75" x14ac:dyDescent="0.25">
      <c r="A433" s="4">
        <f t="shared" si="100"/>
        <v>44657</v>
      </c>
      <c r="B433" s="5">
        <f t="shared" si="101"/>
        <v>0.75</v>
      </c>
      <c r="C433" s="6">
        <f t="shared" si="102"/>
        <v>0.76666666666666661</v>
      </c>
      <c r="D433" s="7">
        <f t="shared" si="103"/>
        <v>5.0347222277196124E-3</v>
      </c>
      <c r="E433" s="6" t="str">
        <f t="shared" si="104"/>
        <v>SILVIO</v>
      </c>
      <c r="F433" s="6" t="str">
        <f t="shared" si="99"/>
        <v>qua</v>
      </c>
      <c r="G433" s="6" t="str">
        <f t="shared" si="93"/>
        <v>19</v>
      </c>
      <c r="H433" s="6" t="str">
        <f>IFERROR(VLOOKUP($G433,DDD!$B:$D,3,0),"-")</f>
        <v>SP</v>
      </c>
      <c r="I433" s="6" t="str">
        <f>IFERROR(VLOOKUP($H433,DDD!$I:$K,3,0),"-")</f>
        <v>Sudeste</v>
      </c>
      <c r="J433">
        <v>8081004</v>
      </c>
      <c r="K433">
        <v>25449647</v>
      </c>
      <c r="L433" s="14">
        <v>44657.767013888886</v>
      </c>
      <c r="M433" s="14">
        <v>44657.772048611114</v>
      </c>
      <c r="N433" t="s">
        <v>3133</v>
      </c>
      <c r="O433" t="s">
        <v>84</v>
      </c>
      <c r="P433">
        <v>17286</v>
      </c>
      <c r="Q433" t="s">
        <v>65</v>
      </c>
      <c r="R433" t="s">
        <v>85</v>
      </c>
      <c r="S433" t="s">
        <v>86</v>
      </c>
      <c r="T433" t="s">
        <v>85</v>
      </c>
      <c r="U433" t="s">
        <v>86</v>
      </c>
      <c r="X433">
        <v>19993028499</v>
      </c>
      <c r="AA433" t="s">
        <v>223</v>
      </c>
      <c r="AB433" s="15">
        <v>1649280243875560</v>
      </c>
      <c r="AC433" t="s">
        <v>68</v>
      </c>
      <c r="AD433">
        <v>10738</v>
      </c>
      <c r="AE433" t="s">
        <v>69</v>
      </c>
      <c r="AF433" t="s">
        <v>70</v>
      </c>
      <c r="AM433" t="s">
        <v>2220</v>
      </c>
      <c r="AN433">
        <v>46336040828</v>
      </c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 t="s">
        <v>71</v>
      </c>
      <c r="BH433" s="8" t="s">
        <v>71</v>
      </c>
      <c r="BI433" s="8" t="s">
        <v>71</v>
      </c>
      <c r="BJ433" s="8" t="s">
        <v>71</v>
      </c>
      <c r="BK433" s="8" t="s">
        <v>71</v>
      </c>
      <c r="BL433" s="8" t="s">
        <v>71</v>
      </c>
      <c r="BM433" s="8" t="s">
        <v>71</v>
      </c>
      <c r="BN433" s="8" t="s">
        <v>71</v>
      </c>
      <c r="BO433" s="8" t="s">
        <v>71</v>
      </c>
      <c r="BP433" s="8" t="s">
        <v>71</v>
      </c>
      <c r="BQ433" s="8" t="s">
        <v>1452</v>
      </c>
      <c r="BR433" s="8" t="s">
        <v>71</v>
      </c>
      <c r="BS433" s="8">
        <v>12543</v>
      </c>
      <c r="BT433" s="8" t="s">
        <v>90</v>
      </c>
      <c r="BU433" s="8" t="s">
        <v>750</v>
      </c>
      <c r="BV433" s="8" t="s">
        <v>71</v>
      </c>
      <c r="BW433" s="8"/>
    </row>
    <row r="434" spans="1:75" x14ac:dyDescent="0.25">
      <c r="A434" s="4">
        <f t="shared" si="100"/>
        <v>44657</v>
      </c>
      <c r="B434" s="5">
        <f t="shared" si="101"/>
        <v>0.77083333333333337</v>
      </c>
      <c r="C434" s="6">
        <f t="shared" si="102"/>
        <v>0.78611111111111109</v>
      </c>
      <c r="D434" s="7">
        <f t="shared" si="103"/>
        <v>3.4722222189884633E-3</v>
      </c>
      <c r="E434" s="6" t="str">
        <f t="shared" si="104"/>
        <v>SILVIO</v>
      </c>
      <c r="F434" s="6" t="str">
        <f t="shared" si="99"/>
        <v>qua</v>
      </c>
      <c r="G434" s="6" t="str">
        <f t="shared" si="93"/>
        <v>16</v>
      </c>
      <c r="H434" s="6" t="str">
        <f>IFERROR(VLOOKUP($G434,DDD!$B:$D,3,0),"-")</f>
        <v>SP</v>
      </c>
      <c r="I434" s="6" t="str">
        <f>IFERROR(VLOOKUP($H434,DDD!$I:$K,3,0),"-")</f>
        <v>Sudeste</v>
      </c>
      <c r="J434">
        <v>8082709</v>
      </c>
      <c r="K434">
        <v>25449600</v>
      </c>
      <c r="L434" s="14">
        <v>44657.78633101852</v>
      </c>
      <c r="M434" s="14">
        <v>44657.789803240739</v>
      </c>
      <c r="N434" t="s">
        <v>3133</v>
      </c>
      <c r="O434" t="s">
        <v>84</v>
      </c>
      <c r="P434">
        <v>17286</v>
      </c>
      <c r="Q434" t="s">
        <v>65</v>
      </c>
      <c r="R434" t="s">
        <v>85</v>
      </c>
      <c r="S434" t="s">
        <v>86</v>
      </c>
      <c r="T434" t="s">
        <v>85</v>
      </c>
      <c r="U434" t="s">
        <v>86</v>
      </c>
      <c r="X434">
        <v>16994446778</v>
      </c>
      <c r="AA434" t="s">
        <v>223</v>
      </c>
      <c r="AB434" s="15">
        <v>1649281924880460</v>
      </c>
      <c r="AC434" t="s">
        <v>68</v>
      </c>
      <c r="AD434">
        <v>10738</v>
      </c>
      <c r="AE434" t="s">
        <v>69</v>
      </c>
      <c r="AF434" t="s">
        <v>70</v>
      </c>
      <c r="AM434" t="s">
        <v>2228</v>
      </c>
      <c r="AN434">
        <v>46284594879</v>
      </c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 t="s">
        <v>71</v>
      </c>
      <c r="BH434" s="8" t="s">
        <v>71</v>
      </c>
      <c r="BI434" s="8" t="s">
        <v>71</v>
      </c>
      <c r="BJ434" s="8" t="s">
        <v>71</v>
      </c>
      <c r="BK434" s="8" t="s">
        <v>71</v>
      </c>
      <c r="BL434" s="8" t="s">
        <v>71</v>
      </c>
      <c r="BM434" s="8" t="s">
        <v>71</v>
      </c>
      <c r="BN434" s="8" t="s">
        <v>71</v>
      </c>
      <c r="BO434" s="8" t="s">
        <v>71</v>
      </c>
      <c r="BP434" s="8" t="s">
        <v>71</v>
      </c>
      <c r="BQ434" s="8" t="s">
        <v>1459</v>
      </c>
      <c r="BR434" s="8" t="s">
        <v>71</v>
      </c>
      <c r="BS434" s="9">
        <v>13731</v>
      </c>
      <c r="BT434" s="8" t="s">
        <v>79</v>
      </c>
      <c r="BU434" s="8" t="s">
        <v>1460</v>
      </c>
      <c r="BV434" s="8" t="s">
        <v>71</v>
      </c>
      <c r="BW434" s="8" t="s">
        <v>1461</v>
      </c>
    </row>
    <row r="435" spans="1:75" x14ac:dyDescent="0.25">
      <c r="A435" s="4">
        <f t="shared" si="100"/>
        <v>44657</v>
      </c>
      <c r="B435" s="5">
        <f t="shared" si="101"/>
        <v>0.79166666666666663</v>
      </c>
      <c r="C435" s="6">
        <f t="shared" si="102"/>
        <v>0.79305555555555562</v>
      </c>
      <c r="D435" s="7">
        <f t="shared" si="103"/>
        <v>6.0185185429872945E-4</v>
      </c>
      <c r="E435" s="6" t="str">
        <f t="shared" si="104"/>
        <v>ANA</v>
      </c>
      <c r="F435" s="6" t="str">
        <f t="shared" si="99"/>
        <v>qua</v>
      </c>
      <c r="G435" s="6" t="str">
        <f t="shared" si="93"/>
        <v>55</v>
      </c>
      <c r="H435" s="6" t="str">
        <f>IFERROR(VLOOKUP($G435,DDD!$B:$D,3,0),"-")</f>
        <v>RS</v>
      </c>
      <c r="I435" s="6" t="str">
        <f>IFERROR(VLOOKUP($H435,DDD!$I:$K,3,0),"-")</f>
        <v>Sul</v>
      </c>
      <c r="J435">
        <v>8083149</v>
      </c>
      <c r="K435">
        <v>25449590</v>
      </c>
      <c r="L435" s="14">
        <v>44657.793391203704</v>
      </c>
      <c r="M435" s="14">
        <v>44657.793993055559</v>
      </c>
      <c r="N435" t="s">
        <v>3133</v>
      </c>
      <c r="O435" t="s">
        <v>64</v>
      </c>
      <c r="P435">
        <v>17281</v>
      </c>
      <c r="Q435" t="s">
        <v>65</v>
      </c>
      <c r="R435" t="s">
        <v>85</v>
      </c>
      <c r="S435" t="s">
        <v>86</v>
      </c>
      <c r="T435" t="s">
        <v>85</v>
      </c>
      <c r="U435" t="s">
        <v>86</v>
      </c>
      <c r="X435">
        <v>55999256616</v>
      </c>
      <c r="AA435" t="s">
        <v>223</v>
      </c>
      <c r="AB435" s="15">
        <v>1649281924880450</v>
      </c>
      <c r="AC435" t="s">
        <v>68</v>
      </c>
      <c r="AD435">
        <v>10738</v>
      </c>
      <c r="AE435" t="s">
        <v>69</v>
      </c>
      <c r="AF435" t="s">
        <v>70</v>
      </c>
      <c r="AM435" t="s">
        <v>2229</v>
      </c>
      <c r="AN435">
        <v>3332387022</v>
      </c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 t="s">
        <v>71</v>
      </c>
      <c r="BH435" s="8" t="s">
        <v>71</v>
      </c>
      <c r="BI435" s="8" t="s">
        <v>71</v>
      </c>
      <c r="BJ435" s="8" t="s">
        <v>71</v>
      </c>
      <c r="BK435" s="8" t="s">
        <v>71</v>
      </c>
      <c r="BL435" s="8" t="s">
        <v>71</v>
      </c>
      <c r="BM435" s="8" t="s">
        <v>71</v>
      </c>
      <c r="BN435" s="8" t="s">
        <v>71</v>
      </c>
      <c r="BO435" s="8" t="s">
        <v>71</v>
      </c>
      <c r="BP435" s="8" t="s">
        <v>71</v>
      </c>
      <c r="BQ435" s="8" t="s">
        <v>1463</v>
      </c>
      <c r="BR435" s="8" t="s">
        <v>71</v>
      </c>
      <c r="BS435" s="8">
        <v>1890</v>
      </c>
      <c r="BT435" s="8" t="s">
        <v>82</v>
      </c>
      <c r="BU435" s="8" t="s">
        <v>96</v>
      </c>
      <c r="BV435" s="8" t="s">
        <v>71</v>
      </c>
      <c r="BW435" s="8"/>
    </row>
    <row r="436" spans="1:75" x14ac:dyDescent="0.25">
      <c r="A436" s="4">
        <f t="shared" si="100"/>
        <v>44657</v>
      </c>
      <c r="B436" s="5">
        <f t="shared" si="101"/>
        <v>0.79166666666666663</v>
      </c>
      <c r="C436" s="6">
        <f t="shared" si="102"/>
        <v>0.79375000000000007</v>
      </c>
      <c r="D436" s="7">
        <f t="shared" si="103"/>
        <v>4.2708333348855376E-3</v>
      </c>
      <c r="E436" s="6" t="str">
        <f t="shared" si="104"/>
        <v>ANA</v>
      </c>
      <c r="F436" s="6" t="str">
        <f t="shared" si="99"/>
        <v>qua</v>
      </c>
      <c r="G436" s="6" t="str">
        <f t="shared" si="93"/>
        <v>16</v>
      </c>
      <c r="H436" s="6" t="str">
        <f>IFERROR(VLOOKUP($G436,DDD!$B:$D,3,0),"-")</f>
        <v>SP</v>
      </c>
      <c r="I436" s="6" t="str">
        <f>IFERROR(VLOOKUP($H436,DDD!$I:$K,3,0),"-")</f>
        <v>Sudeste</v>
      </c>
      <c r="J436">
        <v>8083191</v>
      </c>
      <c r="K436">
        <v>25449676</v>
      </c>
      <c r="L436" s="14">
        <v>44657.794374999998</v>
      </c>
      <c r="M436" s="14">
        <v>44657.798645833333</v>
      </c>
      <c r="N436" t="s">
        <v>3133</v>
      </c>
      <c r="O436" t="s">
        <v>64</v>
      </c>
      <c r="P436">
        <v>17281</v>
      </c>
      <c r="Q436" t="s">
        <v>65</v>
      </c>
      <c r="R436" t="s">
        <v>85</v>
      </c>
      <c r="S436" t="s">
        <v>86</v>
      </c>
      <c r="T436" t="s">
        <v>85</v>
      </c>
      <c r="U436" t="s">
        <v>86</v>
      </c>
      <c r="X436">
        <v>16997776975</v>
      </c>
      <c r="AA436" t="s">
        <v>223</v>
      </c>
      <c r="AB436" s="15">
        <v>1649282568884430</v>
      </c>
      <c r="AC436" t="s">
        <v>68</v>
      </c>
      <c r="AD436">
        <v>10738</v>
      </c>
      <c r="AE436" t="s">
        <v>69</v>
      </c>
      <c r="AF436" t="s">
        <v>70</v>
      </c>
      <c r="AM436" t="s">
        <v>2230</v>
      </c>
      <c r="AN436">
        <v>35248413842</v>
      </c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 t="s">
        <v>71</v>
      </c>
      <c r="BH436" s="8" t="s">
        <v>71</v>
      </c>
      <c r="BI436" s="8" t="s">
        <v>71</v>
      </c>
      <c r="BJ436" s="8" t="s">
        <v>71</v>
      </c>
      <c r="BK436" s="8" t="s">
        <v>71</v>
      </c>
      <c r="BL436" s="8" t="s">
        <v>71</v>
      </c>
      <c r="BM436" s="8" t="s">
        <v>71</v>
      </c>
      <c r="BN436" s="8" t="s">
        <v>71</v>
      </c>
      <c r="BO436" s="8" t="s">
        <v>71</v>
      </c>
      <c r="BP436" s="8" t="s">
        <v>71</v>
      </c>
      <c r="BQ436" s="8" t="s">
        <v>1465</v>
      </c>
      <c r="BR436" s="8" t="s">
        <v>71</v>
      </c>
      <c r="BS436" s="8">
        <v>2434</v>
      </c>
      <c r="BT436" s="8" t="s">
        <v>90</v>
      </c>
      <c r="BU436" s="8" t="s">
        <v>106</v>
      </c>
      <c r="BV436" s="8" t="s">
        <v>71</v>
      </c>
      <c r="BW436" s="8"/>
    </row>
    <row r="437" spans="1:75" x14ac:dyDescent="0.25">
      <c r="A437" s="4">
        <f t="shared" ref="A437:A455" si="105">DATEVALUE(TEXT(L437,"dd/mm"))</f>
        <v>44657</v>
      </c>
      <c r="B437" s="5">
        <f t="shared" ref="B437:B455" si="106">TIMEVALUE(TEXT(LEFT(TEXT(L437,"hh:mm"),2)&amp;":"&amp;IF(RIGHT(TEXT(L437,"hh:mm"),2)&lt;"30",0,30),"hh:mm"))</f>
        <v>0.79166666666666663</v>
      </c>
      <c r="C437" s="6">
        <f t="shared" ref="C437:C455" si="107">TIMEVALUE(TEXT(L437,"hh:mm"))</f>
        <v>0.79513888888888884</v>
      </c>
      <c r="D437" s="7">
        <f t="shared" ref="D437:D455" si="108">IFERROR(($M437-$L437),0)</f>
        <v>2.7314814869896509E-3</v>
      </c>
      <c r="E437" s="6" t="str">
        <f t="shared" ref="E437:E455" si="109">SUBSTITUTE(MID($O437,1,SEARCH(" ",$O437,1))," ","")</f>
        <v>SILVIO</v>
      </c>
      <c r="F437" s="6" t="str">
        <f t="shared" si="99"/>
        <v>qua</v>
      </c>
      <c r="G437" s="6" t="str">
        <f t="shared" si="93"/>
        <v>16</v>
      </c>
      <c r="H437" s="6" t="str">
        <f>IFERROR(VLOOKUP($G437,DDD!$B:$D,3,0),"-")</f>
        <v>SP</v>
      </c>
      <c r="I437" s="6" t="str">
        <f>IFERROR(VLOOKUP($H437,DDD!$I:$K,3,0),"-")</f>
        <v>Sudeste</v>
      </c>
      <c r="J437">
        <v>8083227</v>
      </c>
      <c r="K437">
        <v>25449776</v>
      </c>
      <c r="L437" s="14">
        <v>44657.795555555553</v>
      </c>
      <c r="M437" s="14">
        <v>44657.79828703704</v>
      </c>
      <c r="N437" t="s">
        <v>3133</v>
      </c>
      <c r="O437" t="s">
        <v>84</v>
      </c>
      <c r="P437">
        <v>17286</v>
      </c>
      <c r="Q437" t="s">
        <v>65</v>
      </c>
      <c r="R437" t="s">
        <v>85</v>
      </c>
      <c r="S437" t="s">
        <v>86</v>
      </c>
      <c r="T437" t="s">
        <v>85</v>
      </c>
      <c r="U437" t="s">
        <v>86</v>
      </c>
      <c r="X437">
        <v>16993319074</v>
      </c>
      <c r="AA437" t="s">
        <v>223</v>
      </c>
      <c r="AB437" s="15">
        <v>1649282717885970</v>
      </c>
      <c r="AC437" t="s">
        <v>68</v>
      </c>
      <c r="AD437">
        <v>10738</v>
      </c>
      <c r="AE437" t="s">
        <v>69</v>
      </c>
      <c r="AF437" t="s">
        <v>70</v>
      </c>
      <c r="AM437" t="s">
        <v>2231</v>
      </c>
      <c r="AN437">
        <v>41791580866</v>
      </c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 t="s">
        <v>71</v>
      </c>
      <c r="BH437" s="8" t="s">
        <v>71</v>
      </c>
      <c r="BI437" s="8" t="s">
        <v>71</v>
      </c>
      <c r="BJ437" s="8" t="s">
        <v>71</v>
      </c>
      <c r="BK437" s="8" t="s">
        <v>71</v>
      </c>
      <c r="BL437" s="8" t="s">
        <v>71</v>
      </c>
      <c r="BM437" s="8" t="s">
        <v>71</v>
      </c>
      <c r="BN437" s="8" t="s">
        <v>71</v>
      </c>
      <c r="BO437" s="8" t="s">
        <v>71</v>
      </c>
      <c r="BP437" s="8" t="s">
        <v>71</v>
      </c>
      <c r="BQ437" s="8" t="s">
        <v>1467</v>
      </c>
      <c r="BR437" s="8" t="s">
        <v>71</v>
      </c>
      <c r="BS437" s="8">
        <v>2206</v>
      </c>
      <c r="BT437" s="8" t="s">
        <v>348</v>
      </c>
      <c r="BU437" s="8" t="s">
        <v>1468</v>
      </c>
      <c r="BV437" s="8" t="s">
        <v>71</v>
      </c>
      <c r="BW437" s="8"/>
    </row>
    <row r="438" spans="1:75" x14ac:dyDescent="0.25">
      <c r="A438" s="4">
        <f t="shared" si="105"/>
        <v>44657</v>
      </c>
      <c r="B438" s="5">
        <f t="shared" si="106"/>
        <v>0.79166666666666663</v>
      </c>
      <c r="C438" s="6">
        <f t="shared" si="107"/>
        <v>0.79861111111111116</v>
      </c>
      <c r="D438" s="7">
        <f t="shared" si="108"/>
        <v>1.7129629632108845E-3</v>
      </c>
      <c r="E438" s="6" t="str">
        <f t="shared" si="109"/>
        <v>ANA</v>
      </c>
      <c r="F438" s="6" t="str">
        <f t="shared" si="99"/>
        <v>qua</v>
      </c>
      <c r="G438" s="6" t="str">
        <f t="shared" si="93"/>
        <v>16</v>
      </c>
      <c r="H438" s="6" t="str">
        <f>IFERROR(VLOOKUP($G438,DDD!$B:$D,3,0),"-")</f>
        <v>SP</v>
      </c>
      <c r="I438" s="6" t="str">
        <f>IFERROR(VLOOKUP($H438,DDD!$I:$K,3,0),"-")</f>
        <v>Sudeste</v>
      </c>
      <c r="J438">
        <v>8083310</v>
      </c>
      <c r="K438">
        <v>24072929</v>
      </c>
      <c r="L438" s="14">
        <v>44657.799212962964</v>
      </c>
      <c r="M438" s="14">
        <v>44657.800925925927</v>
      </c>
      <c r="N438" t="s">
        <v>3133</v>
      </c>
      <c r="O438" t="s">
        <v>64</v>
      </c>
      <c r="P438">
        <v>17281</v>
      </c>
      <c r="Q438" t="s">
        <v>65</v>
      </c>
      <c r="R438" t="s">
        <v>136</v>
      </c>
      <c r="S438" t="s">
        <v>674</v>
      </c>
      <c r="T438" t="s">
        <v>136</v>
      </c>
      <c r="U438" t="s">
        <v>674</v>
      </c>
      <c r="X438">
        <v>16992930603</v>
      </c>
      <c r="Y438">
        <v>16992930603</v>
      </c>
      <c r="Z438" s="14">
        <v>44657.820138888892</v>
      </c>
      <c r="AA438" t="s">
        <v>87</v>
      </c>
      <c r="AB438" s="15">
        <v>1649283033890630</v>
      </c>
      <c r="AC438" t="s">
        <v>68</v>
      </c>
      <c r="AD438">
        <v>10738</v>
      </c>
      <c r="AE438" t="s">
        <v>69</v>
      </c>
      <c r="AF438" t="s">
        <v>70</v>
      </c>
      <c r="AM438" t="s">
        <v>2232</v>
      </c>
      <c r="AN438">
        <v>34928713800</v>
      </c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 t="s">
        <v>71</v>
      </c>
      <c r="BH438" s="8" t="s">
        <v>71</v>
      </c>
      <c r="BI438" s="8" t="s">
        <v>71</v>
      </c>
      <c r="BJ438" s="8" t="s">
        <v>71</v>
      </c>
      <c r="BK438" s="8" t="s">
        <v>71</v>
      </c>
      <c r="BL438" s="8" t="s">
        <v>71</v>
      </c>
      <c r="BM438" s="8" t="s">
        <v>71</v>
      </c>
      <c r="BN438" s="8" t="s">
        <v>71</v>
      </c>
      <c r="BO438" s="8" t="s">
        <v>71</v>
      </c>
      <c r="BP438" s="8" t="s">
        <v>71</v>
      </c>
      <c r="BQ438" s="8" t="s">
        <v>1470</v>
      </c>
      <c r="BR438" s="8" t="s">
        <v>71</v>
      </c>
      <c r="BS438" s="9">
        <v>1879</v>
      </c>
      <c r="BT438" s="8" t="s">
        <v>72</v>
      </c>
      <c r="BU438" s="8" t="s">
        <v>869</v>
      </c>
      <c r="BV438" s="8" t="s">
        <v>71</v>
      </c>
      <c r="BW438" s="8"/>
    </row>
    <row r="439" spans="1:75" x14ac:dyDescent="0.25">
      <c r="A439" s="4">
        <f t="shared" si="105"/>
        <v>44657</v>
      </c>
      <c r="B439" s="5">
        <f t="shared" si="106"/>
        <v>0.79166666666666663</v>
      </c>
      <c r="C439" s="6">
        <f t="shared" si="107"/>
        <v>0.80138888888888893</v>
      </c>
      <c r="D439" s="7">
        <f t="shared" si="108"/>
        <v>9.6064814715646207E-4</v>
      </c>
      <c r="E439" s="6" t="str">
        <f t="shared" si="109"/>
        <v>ANA</v>
      </c>
      <c r="F439" s="6" t="str">
        <f t="shared" si="99"/>
        <v>qua</v>
      </c>
      <c r="G439" s="6" t="str">
        <f t="shared" si="93"/>
        <v>16</v>
      </c>
      <c r="H439" s="6" t="str">
        <f>IFERROR(VLOOKUP($G439,DDD!$B:$D,3,0),"-")</f>
        <v>SP</v>
      </c>
      <c r="I439" s="6" t="str">
        <f>IFERROR(VLOOKUP($H439,DDD!$I:$K,3,0),"-")</f>
        <v>Sudeste</v>
      </c>
      <c r="J439">
        <v>8083376</v>
      </c>
      <c r="K439">
        <v>25426159</v>
      </c>
      <c r="L439" s="14">
        <v>44657.801863425928</v>
      </c>
      <c r="M439" s="14">
        <v>44657.802824074075</v>
      </c>
      <c r="N439" t="s">
        <v>3133</v>
      </c>
      <c r="O439" t="s">
        <v>64</v>
      </c>
      <c r="P439">
        <v>17281</v>
      </c>
      <c r="Q439" t="s">
        <v>65</v>
      </c>
      <c r="R439" t="s">
        <v>136</v>
      </c>
      <c r="S439" t="s">
        <v>137</v>
      </c>
      <c r="T439" t="s">
        <v>136</v>
      </c>
      <c r="U439" t="s">
        <v>137</v>
      </c>
      <c r="X439">
        <v>16993315753</v>
      </c>
      <c r="Y439">
        <v>16993315753</v>
      </c>
      <c r="Z439" s="14">
        <v>44657.823611111111</v>
      </c>
      <c r="AA439" t="s">
        <v>118</v>
      </c>
      <c r="AB439" s="15">
        <v>1649283256894490</v>
      </c>
      <c r="AC439" t="s">
        <v>68</v>
      </c>
      <c r="AD439">
        <v>10738</v>
      </c>
      <c r="AE439" t="s">
        <v>69</v>
      </c>
      <c r="AF439" t="s">
        <v>70</v>
      </c>
      <c r="AM439" t="s">
        <v>2233</v>
      </c>
      <c r="AN439">
        <v>16388276806</v>
      </c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 t="s">
        <v>71</v>
      </c>
      <c r="BH439" s="8" t="s">
        <v>71</v>
      </c>
      <c r="BI439" s="8" t="s">
        <v>71</v>
      </c>
      <c r="BJ439" s="8" t="s">
        <v>71</v>
      </c>
      <c r="BK439" s="8" t="s">
        <v>71</v>
      </c>
      <c r="BL439" s="8" t="s">
        <v>71</v>
      </c>
      <c r="BM439" s="8" t="s">
        <v>71</v>
      </c>
      <c r="BN439" s="8" t="s">
        <v>71</v>
      </c>
      <c r="BO439" s="8" t="s">
        <v>71</v>
      </c>
      <c r="BP439" s="8" t="s">
        <v>71</v>
      </c>
      <c r="BQ439" s="8" t="s">
        <v>1472</v>
      </c>
      <c r="BR439" s="8" t="s">
        <v>71</v>
      </c>
      <c r="BS439" s="9">
        <v>14405</v>
      </c>
      <c r="BT439" s="8" t="s">
        <v>72</v>
      </c>
      <c r="BU439" s="8" t="s">
        <v>1473</v>
      </c>
      <c r="BV439" s="8" t="s">
        <v>71</v>
      </c>
      <c r="BW439" s="8"/>
    </row>
    <row r="440" spans="1:75" x14ac:dyDescent="0.25">
      <c r="A440" s="4">
        <f t="shared" si="105"/>
        <v>44657</v>
      </c>
      <c r="B440" s="5">
        <f t="shared" si="106"/>
        <v>0.79166666666666663</v>
      </c>
      <c r="C440" s="6">
        <f t="shared" si="107"/>
        <v>0.79999999999999993</v>
      </c>
      <c r="D440" s="7">
        <f t="shared" si="108"/>
        <v>7.1180555532919243E-3</v>
      </c>
      <c r="E440" s="6" t="str">
        <f t="shared" si="109"/>
        <v>SILVIO</v>
      </c>
      <c r="F440" s="6" t="str">
        <f t="shared" si="99"/>
        <v>qua</v>
      </c>
      <c r="G440" s="6" t="str">
        <f t="shared" si="93"/>
        <v>19</v>
      </c>
      <c r="H440" s="6" t="str">
        <f>IFERROR(VLOOKUP($G440,DDD!$B:$D,3,0),"-")</f>
        <v>SP</v>
      </c>
      <c r="I440" s="6" t="str">
        <f>IFERROR(VLOOKUP($H440,DDD!$I:$K,3,0),"-")</f>
        <v>Sudeste</v>
      </c>
      <c r="J440">
        <v>8083331</v>
      </c>
      <c r="K440">
        <v>25426236</v>
      </c>
      <c r="L440" s="14">
        <v>44657.800173611111</v>
      </c>
      <c r="M440" s="14">
        <v>44657.807291666664</v>
      </c>
      <c r="N440" t="s">
        <v>3133</v>
      </c>
      <c r="O440" t="s">
        <v>84</v>
      </c>
      <c r="P440">
        <v>17286</v>
      </c>
      <c r="Q440" t="s">
        <v>65</v>
      </c>
      <c r="R440" t="s">
        <v>85</v>
      </c>
      <c r="S440" t="s">
        <v>86</v>
      </c>
      <c r="T440" t="s">
        <v>85</v>
      </c>
      <c r="U440" t="s">
        <v>86</v>
      </c>
      <c r="X440">
        <v>19993621077</v>
      </c>
      <c r="AA440" t="s">
        <v>118</v>
      </c>
      <c r="AB440" s="15">
        <v>1649283115891930</v>
      </c>
      <c r="AC440" t="s">
        <v>68</v>
      </c>
      <c r="AD440">
        <v>10738</v>
      </c>
      <c r="AE440" t="s">
        <v>69</v>
      </c>
      <c r="AF440" t="s">
        <v>70</v>
      </c>
      <c r="AM440" t="s">
        <v>2234</v>
      </c>
      <c r="AN440">
        <v>12656190851</v>
      </c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 t="s">
        <v>71</v>
      </c>
      <c r="BH440" s="8" t="s">
        <v>71</v>
      </c>
      <c r="BI440" s="8" t="s">
        <v>71</v>
      </c>
      <c r="BJ440" s="8" t="s">
        <v>71</v>
      </c>
      <c r="BK440" s="8" t="s">
        <v>71</v>
      </c>
      <c r="BL440" s="8" t="s">
        <v>71</v>
      </c>
      <c r="BM440" s="8" t="s">
        <v>71</v>
      </c>
      <c r="BN440" s="8" t="s">
        <v>71</v>
      </c>
      <c r="BO440" s="8" t="s">
        <v>71</v>
      </c>
      <c r="BP440" s="8" t="s">
        <v>71</v>
      </c>
      <c r="BQ440" s="8" t="s">
        <v>1458</v>
      </c>
      <c r="BR440" s="8" t="s">
        <v>71</v>
      </c>
      <c r="BS440" s="9">
        <v>9607</v>
      </c>
      <c r="BT440" s="8" t="s">
        <v>82</v>
      </c>
      <c r="BU440" s="8" t="s">
        <v>286</v>
      </c>
      <c r="BV440" s="8" t="s">
        <v>71</v>
      </c>
      <c r="BW440" s="8"/>
    </row>
    <row r="441" spans="1:75" x14ac:dyDescent="0.25">
      <c r="A441" s="4">
        <f t="shared" si="105"/>
        <v>44657</v>
      </c>
      <c r="B441" s="5">
        <f t="shared" si="106"/>
        <v>0.79166666666666663</v>
      </c>
      <c r="C441" s="6">
        <f t="shared" si="107"/>
        <v>0.80763888888888891</v>
      </c>
      <c r="D441" s="7">
        <f t="shared" si="108"/>
        <v>3.1944444490363821E-3</v>
      </c>
      <c r="E441" s="6" t="str">
        <f t="shared" si="109"/>
        <v>SILVIO</v>
      </c>
      <c r="F441" s="6" t="str">
        <f t="shared" si="99"/>
        <v>qua</v>
      </c>
      <c r="G441" s="6" t="str">
        <f t="shared" si="93"/>
        <v>53</v>
      </c>
      <c r="H441" s="6" t="str">
        <f>IFERROR(VLOOKUP($G441,DDD!$B:$D,3,0),"-")</f>
        <v>RS</v>
      </c>
      <c r="I441" s="6" t="str">
        <f>IFERROR(VLOOKUP($H441,DDD!$I:$K,3,0),"-")</f>
        <v>Sul</v>
      </c>
      <c r="J441">
        <v>8083606</v>
      </c>
      <c r="K441">
        <v>25426366</v>
      </c>
      <c r="L441" s="14">
        <v>44657.807638888888</v>
      </c>
      <c r="M441" s="14">
        <v>44657.810833333337</v>
      </c>
      <c r="N441" t="s">
        <v>3133</v>
      </c>
      <c r="O441" t="s">
        <v>84</v>
      </c>
      <c r="P441">
        <v>17286</v>
      </c>
      <c r="Q441" t="s">
        <v>65</v>
      </c>
      <c r="R441" t="s">
        <v>85</v>
      </c>
      <c r="S441" t="s">
        <v>86</v>
      </c>
      <c r="T441" t="s">
        <v>85</v>
      </c>
      <c r="U441" t="s">
        <v>86</v>
      </c>
      <c r="X441">
        <v>53991754697</v>
      </c>
      <c r="AA441" t="s">
        <v>128</v>
      </c>
      <c r="AB441" s="15">
        <v>1649283756901400</v>
      </c>
      <c r="AC441" t="s">
        <v>68</v>
      </c>
      <c r="AD441">
        <v>10738</v>
      </c>
      <c r="AE441" t="s">
        <v>69</v>
      </c>
      <c r="AF441" t="s">
        <v>70</v>
      </c>
      <c r="AM441" t="s">
        <v>2235</v>
      </c>
      <c r="AN441">
        <v>4870386062</v>
      </c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 t="s">
        <v>71</v>
      </c>
      <c r="BH441" s="8" t="s">
        <v>71</v>
      </c>
      <c r="BI441" s="8" t="s">
        <v>71</v>
      </c>
      <c r="BJ441" s="8" t="s">
        <v>71</v>
      </c>
      <c r="BK441" s="8" t="s">
        <v>71</v>
      </c>
      <c r="BL441" s="8" t="s">
        <v>71</v>
      </c>
      <c r="BM441" s="8" t="s">
        <v>71</v>
      </c>
      <c r="BN441" s="8" t="s">
        <v>71</v>
      </c>
      <c r="BO441" s="8" t="s">
        <v>71</v>
      </c>
      <c r="BP441" s="8" t="s">
        <v>71</v>
      </c>
      <c r="BQ441" s="8" t="s">
        <v>1475</v>
      </c>
      <c r="BR441" s="8" t="s">
        <v>71</v>
      </c>
      <c r="BS441" s="8">
        <v>1812</v>
      </c>
      <c r="BT441" s="8" t="s">
        <v>100</v>
      </c>
      <c r="BU441" s="8" t="s">
        <v>1476</v>
      </c>
      <c r="BV441" s="8" t="s">
        <v>71</v>
      </c>
      <c r="BW441" s="8"/>
    </row>
    <row r="442" spans="1:75" x14ac:dyDescent="0.25">
      <c r="A442" s="4">
        <f t="shared" si="105"/>
        <v>44657</v>
      </c>
      <c r="B442" s="5">
        <f t="shared" si="106"/>
        <v>0.79166666666666663</v>
      </c>
      <c r="C442" s="6">
        <f t="shared" si="107"/>
        <v>0.80972222222222223</v>
      </c>
      <c r="D442" s="7">
        <f t="shared" si="108"/>
        <v>7.6388888555811718E-4</v>
      </c>
      <c r="E442" s="6" t="str">
        <f t="shared" si="109"/>
        <v>ANA</v>
      </c>
      <c r="F442" s="6" t="str">
        <f t="shared" si="99"/>
        <v>qua</v>
      </c>
      <c r="G442" s="6" t="str">
        <f t="shared" si="93"/>
        <v>14</v>
      </c>
      <c r="H442" s="6" t="str">
        <f>IFERROR(VLOOKUP($G442,DDD!$B:$D,3,0),"-")</f>
        <v>SP</v>
      </c>
      <c r="I442" s="6" t="str">
        <f>IFERROR(VLOOKUP($H442,DDD!$I:$K,3,0),"-")</f>
        <v>Sudeste</v>
      </c>
      <c r="J442">
        <v>8083795</v>
      </c>
      <c r="K442">
        <v>23618526</v>
      </c>
      <c r="L442" s="14">
        <v>44657.809953703705</v>
      </c>
      <c r="M442" s="14">
        <v>44657.810717592591</v>
      </c>
      <c r="N442" t="s">
        <v>3133</v>
      </c>
      <c r="O442" t="s">
        <v>64</v>
      </c>
      <c r="P442">
        <v>17281</v>
      </c>
      <c r="Q442" t="s">
        <v>65</v>
      </c>
      <c r="R442" t="s">
        <v>136</v>
      </c>
      <c r="S442" t="s">
        <v>273</v>
      </c>
      <c r="T442" t="s">
        <v>136</v>
      </c>
      <c r="U442" t="s">
        <v>273</v>
      </c>
      <c r="X442">
        <v>14998516624</v>
      </c>
      <c r="Y442">
        <v>14998516624</v>
      </c>
      <c r="Z442" s="14">
        <v>44657.831250000003</v>
      </c>
      <c r="AA442" t="s">
        <v>449</v>
      </c>
      <c r="AB442" s="15">
        <v>1649283964904600</v>
      </c>
      <c r="AC442" t="s">
        <v>68</v>
      </c>
      <c r="AD442">
        <v>10738</v>
      </c>
      <c r="AE442" t="s">
        <v>69</v>
      </c>
      <c r="AF442" t="s">
        <v>70</v>
      </c>
      <c r="AM442" t="s">
        <v>2236</v>
      </c>
      <c r="AN442">
        <v>32331351813</v>
      </c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 t="s">
        <v>71</v>
      </c>
      <c r="BH442" s="8" t="s">
        <v>71</v>
      </c>
      <c r="BI442" s="8" t="s">
        <v>71</v>
      </c>
      <c r="BJ442" s="8" t="s">
        <v>71</v>
      </c>
      <c r="BK442" s="8" t="s">
        <v>71</v>
      </c>
      <c r="BL442" s="8" t="s">
        <v>71</v>
      </c>
      <c r="BM442" s="8" t="s">
        <v>71</v>
      </c>
      <c r="BN442" s="8" t="s">
        <v>71</v>
      </c>
      <c r="BO442" s="8" t="s">
        <v>71</v>
      </c>
      <c r="BP442" s="8" t="s">
        <v>71</v>
      </c>
      <c r="BQ442" s="8" t="s">
        <v>1478</v>
      </c>
      <c r="BR442" s="8" t="s">
        <v>71</v>
      </c>
      <c r="BS442" s="9">
        <v>13489</v>
      </c>
      <c r="BT442" s="8" t="s">
        <v>182</v>
      </c>
      <c r="BU442" s="8" t="s">
        <v>1479</v>
      </c>
      <c r="BV442" s="8" t="s">
        <v>71</v>
      </c>
      <c r="BW442" s="8"/>
    </row>
    <row r="443" spans="1:75" x14ac:dyDescent="0.25">
      <c r="A443" s="4">
        <f t="shared" si="105"/>
        <v>44657</v>
      </c>
      <c r="B443" s="5">
        <f t="shared" si="106"/>
        <v>0.79166666666666663</v>
      </c>
      <c r="C443" s="6">
        <f t="shared" si="107"/>
        <v>0.81180555555555556</v>
      </c>
      <c r="D443" s="7">
        <f t="shared" si="108"/>
        <v>1.0416666918899864E-4</v>
      </c>
      <c r="E443" s="6" t="str">
        <f t="shared" si="109"/>
        <v>ANA</v>
      </c>
      <c r="F443" s="6" t="str">
        <f t="shared" si="99"/>
        <v>qua</v>
      </c>
      <c r="G443" s="6" t="str">
        <f t="shared" ref="G443:G504" si="110">TRIM(LEFT($X443,2))</f>
        <v>49</v>
      </c>
      <c r="H443" s="6" t="str">
        <f>IFERROR(VLOOKUP($G443,DDD!$B:$D,3,0),"-")</f>
        <v>SC</v>
      </c>
      <c r="I443" s="6" t="str">
        <f>IFERROR(VLOOKUP($H443,DDD!$I:$K,3,0),"-")</f>
        <v>Sul</v>
      </c>
      <c r="J443">
        <v>8083969</v>
      </c>
      <c r="K443">
        <v>25426435</v>
      </c>
      <c r="L443" s="14">
        <v>44657.812002314815</v>
      </c>
      <c r="M443" s="14">
        <v>44657.812106481484</v>
      </c>
      <c r="N443" t="s">
        <v>3133</v>
      </c>
      <c r="O443" t="s">
        <v>64</v>
      </c>
      <c r="P443">
        <v>17281</v>
      </c>
      <c r="Q443" t="s">
        <v>65</v>
      </c>
      <c r="R443" t="s">
        <v>136</v>
      </c>
      <c r="S443" t="s">
        <v>674</v>
      </c>
      <c r="T443" t="s">
        <v>136</v>
      </c>
      <c r="U443" t="s">
        <v>674</v>
      </c>
      <c r="X443">
        <v>49998140693</v>
      </c>
      <c r="Y443">
        <v>49998140693</v>
      </c>
      <c r="Z443" s="14">
        <v>44657.832638888889</v>
      </c>
      <c r="AA443" t="s">
        <v>128</v>
      </c>
      <c r="AB443" s="15">
        <v>1649284098906900</v>
      </c>
      <c r="AC443" t="s">
        <v>68</v>
      </c>
      <c r="AD443">
        <v>10738</v>
      </c>
      <c r="AE443" t="s">
        <v>69</v>
      </c>
      <c r="AF443" t="s">
        <v>70</v>
      </c>
      <c r="AM443" t="s">
        <v>2237</v>
      </c>
      <c r="AN443">
        <v>9357171967</v>
      </c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 t="s">
        <v>71</v>
      </c>
      <c r="BH443" s="8" t="s">
        <v>71</v>
      </c>
      <c r="BI443" s="8" t="s">
        <v>71</v>
      </c>
      <c r="BJ443" s="8" t="s">
        <v>71</v>
      </c>
      <c r="BK443" s="8" t="s">
        <v>71</v>
      </c>
      <c r="BL443" s="8" t="s">
        <v>71</v>
      </c>
      <c r="BM443" s="8" t="s">
        <v>71</v>
      </c>
      <c r="BN443" s="8" t="s">
        <v>71</v>
      </c>
      <c r="BO443" s="8" t="s">
        <v>71</v>
      </c>
      <c r="BP443" s="8" t="s">
        <v>71</v>
      </c>
      <c r="BQ443" s="8" t="s">
        <v>1481</v>
      </c>
      <c r="BR443" s="8" t="s">
        <v>71</v>
      </c>
      <c r="BS443" s="9">
        <v>1481</v>
      </c>
      <c r="BT443" s="8" t="s">
        <v>79</v>
      </c>
      <c r="BU443" s="8" t="s">
        <v>902</v>
      </c>
      <c r="BV443" s="8" t="s">
        <v>71</v>
      </c>
      <c r="BW443" s="8"/>
    </row>
    <row r="444" spans="1:75" x14ac:dyDescent="0.25">
      <c r="A444" s="4">
        <f t="shared" si="105"/>
        <v>44657</v>
      </c>
      <c r="B444" s="5">
        <f t="shared" si="106"/>
        <v>0.8125</v>
      </c>
      <c r="C444" s="6">
        <f t="shared" si="107"/>
        <v>0.82361111111111107</v>
      </c>
      <c r="D444" s="7">
        <f t="shared" si="108"/>
        <v>2.4074074099189602E-3</v>
      </c>
      <c r="E444" s="6" t="str">
        <f t="shared" si="109"/>
        <v>SILVIO</v>
      </c>
      <c r="F444" s="6" t="str">
        <f t="shared" si="99"/>
        <v>qua</v>
      </c>
      <c r="G444" s="6" t="str">
        <f t="shared" si="110"/>
        <v>15</v>
      </c>
      <c r="H444" s="6" t="str">
        <f>IFERROR(VLOOKUP($G444,DDD!$B:$D,3,0),"-")</f>
        <v>SP</v>
      </c>
      <c r="I444" s="6" t="str">
        <f>IFERROR(VLOOKUP($H444,DDD!$I:$K,3,0),"-")</f>
        <v>Sudeste</v>
      </c>
      <c r="J444">
        <v>8085100</v>
      </c>
      <c r="K444">
        <v>23414224</v>
      </c>
      <c r="L444" s="14">
        <v>44657.824108796296</v>
      </c>
      <c r="M444" s="14">
        <v>44657.826516203706</v>
      </c>
      <c r="N444" t="s">
        <v>3133</v>
      </c>
      <c r="O444" t="s">
        <v>84</v>
      </c>
      <c r="P444">
        <v>17286</v>
      </c>
      <c r="Q444" t="s">
        <v>65</v>
      </c>
      <c r="R444" t="s">
        <v>136</v>
      </c>
      <c r="S444" t="s">
        <v>137</v>
      </c>
      <c r="T444" t="s">
        <v>136</v>
      </c>
      <c r="U444" t="s">
        <v>137</v>
      </c>
      <c r="X444">
        <v>15991051517</v>
      </c>
      <c r="Y444">
        <v>15991051517</v>
      </c>
      <c r="Z444" s="14">
        <v>44662.84652777778</v>
      </c>
      <c r="AA444" t="s">
        <v>141</v>
      </c>
      <c r="AB444" s="15">
        <v>1649285181925840</v>
      </c>
      <c r="AC444" t="s">
        <v>68</v>
      </c>
      <c r="AD444">
        <v>10738</v>
      </c>
      <c r="AE444" t="s">
        <v>69</v>
      </c>
      <c r="AF444" t="s">
        <v>70</v>
      </c>
      <c r="AM444" t="s">
        <v>2238</v>
      </c>
      <c r="AN444">
        <v>28236523888</v>
      </c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 t="s">
        <v>71</v>
      </c>
      <c r="BH444" s="8" t="s">
        <v>71</v>
      </c>
      <c r="BI444" s="8" t="s">
        <v>71</v>
      </c>
      <c r="BJ444" s="8" t="s">
        <v>71</v>
      </c>
      <c r="BK444" s="8" t="s">
        <v>71</v>
      </c>
      <c r="BL444" s="8" t="s">
        <v>71</v>
      </c>
      <c r="BM444" s="8" t="s">
        <v>71</v>
      </c>
      <c r="BN444" s="8" t="s">
        <v>71</v>
      </c>
      <c r="BO444" s="8" t="s">
        <v>71</v>
      </c>
      <c r="BP444" s="8" t="s">
        <v>71</v>
      </c>
      <c r="BQ444" s="8" t="s">
        <v>1483</v>
      </c>
      <c r="BR444" s="8" t="s">
        <v>71</v>
      </c>
      <c r="BS444" s="9">
        <v>12224</v>
      </c>
      <c r="BT444" s="8" t="s">
        <v>187</v>
      </c>
      <c r="BU444" s="8" t="s">
        <v>1162</v>
      </c>
      <c r="BV444" s="8" t="s">
        <v>71</v>
      </c>
      <c r="BW444" s="8"/>
    </row>
    <row r="445" spans="1:75" x14ac:dyDescent="0.25">
      <c r="A445" s="4">
        <f t="shared" si="105"/>
        <v>44657</v>
      </c>
      <c r="B445" s="5">
        <f t="shared" si="106"/>
        <v>0.8125</v>
      </c>
      <c r="C445" s="6">
        <f t="shared" si="107"/>
        <v>0.8256944444444444</v>
      </c>
      <c r="D445" s="7">
        <f t="shared" si="108"/>
        <v>1.7361111531499773E-4</v>
      </c>
      <c r="E445" s="6" t="str">
        <f t="shared" si="109"/>
        <v>ANA</v>
      </c>
      <c r="F445" s="6" t="str">
        <f t="shared" si="99"/>
        <v>qua</v>
      </c>
      <c r="G445" s="6" t="str">
        <f t="shared" si="110"/>
        <v>14</v>
      </c>
      <c r="H445" s="6" t="str">
        <f>IFERROR(VLOOKUP($G445,DDD!$B:$D,3,0),"-")</f>
        <v>SP</v>
      </c>
      <c r="I445" s="6" t="str">
        <f>IFERROR(VLOOKUP($H445,DDD!$I:$K,3,0),"-")</f>
        <v>Sudeste</v>
      </c>
      <c r="J445">
        <v>8085276</v>
      </c>
      <c r="K445">
        <v>25426352</v>
      </c>
      <c r="L445" s="14">
        <v>44657.826307870368</v>
      </c>
      <c r="M445" s="14">
        <v>44657.826481481483</v>
      </c>
      <c r="N445" t="s">
        <v>3133</v>
      </c>
      <c r="O445" t="s">
        <v>64</v>
      </c>
      <c r="P445">
        <v>17281</v>
      </c>
      <c r="Q445" t="s">
        <v>65</v>
      </c>
      <c r="R445" t="s">
        <v>136</v>
      </c>
      <c r="S445" t="s">
        <v>674</v>
      </c>
      <c r="T445" t="s">
        <v>136</v>
      </c>
      <c r="U445" t="s">
        <v>674</v>
      </c>
      <c r="X445">
        <v>14997531429</v>
      </c>
      <c r="Y445">
        <v>14997531429</v>
      </c>
      <c r="Z445" s="14">
        <v>44657.847222222219</v>
      </c>
      <c r="AA445" t="s">
        <v>128</v>
      </c>
      <c r="AB445" s="15">
        <v>1649285346929280</v>
      </c>
      <c r="AC445" t="s">
        <v>68</v>
      </c>
      <c r="AD445">
        <v>10738</v>
      </c>
      <c r="AE445" t="s">
        <v>69</v>
      </c>
      <c r="AF445" t="s">
        <v>70</v>
      </c>
      <c r="AM445" t="s">
        <v>2239</v>
      </c>
      <c r="AN445">
        <v>50910305811</v>
      </c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 t="s">
        <v>71</v>
      </c>
      <c r="BH445" s="8" t="s">
        <v>71</v>
      </c>
      <c r="BI445" s="8" t="s">
        <v>71</v>
      </c>
      <c r="BJ445" s="8" t="s">
        <v>71</v>
      </c>
      <c r="BK445" s="8" t="s">
        <v>71</v>
      </c>
      <c r="BL445" s="8" t="s">
        <v>71</v>
      </c>
      <c r="BM445" s="8" t="s">
        <v>71</v>
      </c>
      <c r="BN445" s="8" t="s">
        <v>71</v>
      </c>
      <c r="BO445" s="8" t="s">
        <v>71</v>
      </c>
      <c r="BP445" s="8" t="s">
        <v>71</v>
      </c>
      <c r="BQ445" s="8" t="s">
        <v>1454</v>
      </c>
      <c r="BR445" s="8" t="s">
        <v>71</v>
      </c>
      <c r="BS445" s="8">
        <v>9774</v>
      </c>
      <c r="BT445" s="8" t="s">
        <v>82</v>
      </c>
      <c r="BU445" s="8" t="s">
        <v>83</v>
      </c>
      <c r="BV445" s="8" t="s">
        <v>71</v>
      </c>
      <c r="BW445" s="8"/>
    </row>
    <row r="446" spans="1:75" x14ac:dyDescent="0.25">
      <c r="A446" s="4">
        <f t="shared" si="105"/>
        <v>44657</v>
      </c>
      <c r="B446" s="5">
        <f t="shared" si="106"/>
        <v>0.83333333333333337</v>
      </c>
      <c r="C446" s="6">
        <f t="shared" si="107"/>
        <v>0.83888888888888891</v>
      </c>
      <c r="D446" s="7">
        <f t="shared" si="108"/>
        <v>3.125000002910383E-3</v>
      </c>
      <c r="E446" s="6" t="str">
        <f t="shared" si="109"/>
        <v>SILVIO</v>
      </c>
      <c r="F446" s="6" t="str">
        <f t="shared" si="99"/>
        <v>qua</v>
      </c>
      <c r="G446" s="6" t="str">
        <f t="shared" si="110"/>
        <v>51</v>
      </c>
      <c r="H446" s="6" t="str">
        <f>IFERROR(VLOOKUP($G446,DDD!$B:$D,3,0),"-")</f>
        <v>RS</v>
      </c>
      <c r="I446" s="6" t="str">
        <f>IFERROR(VLOOKUP($H446,DDD!$I:$K,3,0),"-")</f>
        <v>Sul</v>
      </c>
      <c r="J446">
        <v>8086352</v>
      </c>
      <c r="K446">
        <v>24165547</v>
      </c>
      <c r="L446" s="14">
        <v>44657.838912037034</v>
      </c>
      <c r="M446" s="14">
        <v>44657.842037037037</v>
      </c>
      <c r="N446" t="s">
        <v>3133</v>
      </c>
      <c r="O446" t="s">
        <v>84</v>
      </c>
      <c r="P446">
        <v>17286</v>
      </c>
      <c r="Q446" t="s">
        <v>65</v>
      </c>
      <c r="R446" t="s">
        <v>85</v>
      </c>
      <c r="S446" t="s">
        <v>86</v>
      </c>
      <c r="T446" t="s">
        <v>85</v>
      </c>
      <c r="U446" t="s">
        <v>86</v>
      </c>
      <c r="X446">
        <v>51994835308</v>
      </c>
      <c r="AA446" t="s">
        <v>142</v>
      </c>
      <c r="AB446" s="15">
        <v>1649286464938230</v>
      </c>
      <c r="AC446" t="s">
        <v>68</v>
      </c>
      <c r="AD446">
        <v>10738</v>
      </c>
      <c r="AE446" t="s">
        <v>69</v>
      </c>
      <c r="AF446" t="s">
        <v>70</v>
      </c>
      <c r="AM446" t="s">
        <v>2240</v>
      </c>
      <c r="AN446">
        <v>4549647060</v>
      </c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 t="s">
        <v>71</v>
      </c>
      <c r="BH446" s="8" t="s">
        <v>71</v>
      </c>
      <c r="BI446" s="8" t="s">
        <v>71</v>
      </c>
      <c r="BJ446" s="8" t="s">
        <v>71</v>
      </c>
      <c r="BK446" s="8" t="s">
        <v>71</v>
      </c>
      <c r="BL446" s="8" t="s">
        <v>71</v>
      </c>
      <c r="BM446" s="8" t="s">
        <v>71</v>
      </c>
      <c r="BN446" s="8" t="s">
        <v>71</v>
      </c>
      <c r="BO446" s="8" t="s">
        <v>71</v>
      </c>
      <c r="BP446" s="8" t="s">
        <v>71</v>
      </c>
      <c r="BQ446" s="8" t="s">
        <v>1450</v>
      </c>
      <c r="BR446" s="8" t="s">
        <v>71</v>
      </c>
      <c r="BS446" s="8">
        <v>1481</v>
      </c>
      <c r="BT446" s="8" t="s">
        <v>79</v>
      </c>
      <c r="BU446" s="8" t="s">
        <v>902</v>
      </c>
      <c r="BV446" s="8" t="s">
        <v>71</v>
      </c>
      <c r="BW446" s="8"/>
    </row>
    <row r="447" spans="1:75" x14ac:dyDescent="0.25">
      <c r="A447" s="4">
        <f t="shared" si="105"/>
        <v>44657</v>
      </c>
      <c r="B447" s="5">
        <f t="shared" si="106"/>
        <v>0.83333333333333337</v>
      </c>
      <c r="C447" s="6">
        <f t="shared" si="107"/>
        <v>0.84444444444444444</v>
      </c>
      <c r="D447" s="7">
        <f t="shared" si="108"/>
        <v>3.3564815385034308E-4</v>
      </c>
      <c r="E447" s="6" t="str">
        <f t="shared" si="109"/>
        <v>ANA</v>
      </c>
      <c r="F447" s="6" t="str">
        <f t="shared" si="99"/>
        <v>qua</v>
      </c>
      <c r="G447" s="6" t="str">
        <f t="shared" si="110"/>
        <v>51</v>
      </c>
      <c r="H447" s="6" t="str">
        <f>IFERROR(VLOOKUP($G447,DDD!$B:$D,3,0),"-")</f>
        <v>RS</v>
      </c>
      <c r="I447" s="6" t="str">
        <f>IFERROR(VLOOKUP($H447,DDD!$I:$K,3,0),"-")</f>
        <v>Sul</v>
      </c>
      <c r="J447">
        <v>8086852</v>
      </c>
      <c r="K447">
        <v>25449513</v>
      </c>
      <c r="L447" s="14">
        <v>44657.844456018516</v>
      </c>
      <c r="M447" s="14">
        <v>44657.84479166667</v>
      </c>
      <c r="N447" t="s">
        <v>3133</v>
      </c>
      <c r="O447" t="s">
        <v>64</v>
      </c>
      <c r="P447">
        <v>17281</v>
      </c>
      <c r="Q447" t="s">
        <v>65</v>
      </c>
      <c r="R447" t="s">
        <v>136</v>
      </c>
      <c r="S447" t="s">
        <v>674</v>
      </c>
      <c r="T447" t="s">
        <v>136</v>
      </c>
      <c r="U447" t="s">
        <v>674</v>
      </c>
      <c r="X447">
        <v>51994753408</v>
      </c>
      <c r="Y447">
        <v>51994753408</v>
      </c>
      <c r="Z447" s="14">
        <v>44657.865277777775</v>
      </c>
      <c r="AA447" t="s">
        <v>223</v>
      </c>
      <c r="AB447" s="15">
        <v>1649286936940610</v>
      </c>
      <c r="AC447" t="s">
        <v>68</v>
      </c>
      <c r="AD447">
        <v>10738</v>
      </c>
      <c r="AE447" t="s">
        <v>69</v>
      </c>
      <c r="AF447" t="s">
        <v>70</v>
      </c>
      <c r="AM447" t="s">
        <v>2241</v>
      </c>
      <c r="AN447">
        <v>4379277097</v>
      </c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 t="s">
        <v>71</v>
      </c>
      <c r="BH447" s="8" t="s">
        <v>71</v>
      </c>
      <c r="BI447" s="8" t="s">
        <v>71</v>
      </c>
      <c r="BJ447" s="8" t="s">
        <v>71</v>
      </c>
      <c r="BK447" s="8" t="s">
        <v>71</v>
      </c>
      <c r="BL447" s="8" t="s">
        <v>71</v>
      </c>
      <c r="BM447" s="8" t="s">
        <v>71</v>
      </c>
      <c r="BN447" s="8" t="s">
        <v>71</v>
      </c>
      <c r="BO447" s="8" t="s">
        <v>71</v>
      </c>
      <c r="BP447" s="8" t="s">
        <v>71</v>
      </c>
      <c r="BQ447" s="8" t="s">
        <v>1485</v>
      </c>
      <c r="BR447" s="8" t="s">
        <v>71</v>
      </c>
      <c r="BS447" s="9">
        <v>8729</v>
      </c>
      <c r="BT447" s="8" t="s">
        <v>82</v>
      </c>
      <c r="BU447" s="8" t="s">
        <v>173</v>
      </c>
      <c r="BV447" s="8" t="s">
        <v>71</v>
      </c>
      <c r="BW447" s="8"/>
    </row>
    <row r="448" spans="1:75" x14ac:dyDescent="0.25">
      <c r="A448" s="4">
        <f t="shared" si="105"/>
        <v>44657</v>
      </c>
      <c r="B448" s="5">
        <f t="shared" si="106"/>
        <v>0.83333333333333337</v>
      </c>
      <c r="C448" s="6">
        <f t="shared" si="107"/>
        <v>0.84583333333333333</v>
      </c>
      <c r="D448" s="7">
        <f t="shared" si="108"/>
        <v>5.0925925897900015E-3</v>
      </c>
      <c r="E448" s="6" t="str">
        <f t="shared" si="109"/>
        <v>SILVIO</v>
      </c>
      <c r="F448" s="6" t="str">
        <f t="shared" si="99"/>
        <v>qua</v>
      </c>
      <c r="G448" s="6" t="str">
        <f t="shared" si="110"/>
        <v>12</v>
      </c>
      <c r="H448" s="6" t="str">
        <f>IFERROR(VLOOKUP($G448,DDD!$B:$D,3,0),"-")</f>
        <v>SP</v>
      </c>
      <c r="I448" s="6" t="str">
        <f>IFERROR(VLOOKUP($H448,DDD!$I:$K,3,0),"-")</f>
        <v>Sudeste</v>
      </c>
      <c r="J448">
        <v>8087020</v>
      </c>
      <c r="K448">
        <v>25449635</v>
      </c>
      <c r="L448" s="14">
        <v>44657.84646990741</v>
      </c>
      <c r="M448" s="14">
        <v>44657.8515625</v>
      </c>
      <c r="N448" t="s">
        <v>3133</v>
      </c>
      <c r="O448" t="s">
        <v>84</v>
      </c>
      <c r="P448">
        <v>17286</v>
      </c>
      <c r="Q448" t="s">
        <v>65</v>
      </c>
      <c r="R448" t="s">
        <v>85</v>
      </c>
      <c r="S448" t="s">
        <v>86</v>
      </c>
      <c r="T448" t="s">
        <v>85</v>
      </c>
      <c r="U448" t="s">
        <v>86</v>
      </c>
      <c r="X448">
        <v>12996706466</v>
      </c>
      <c r="AA448" t="s">
        <v>223</v>
      </c>
      <c r="AB448" s="15">
        <v>1649287116942380</v>
      </c>
      <c r="AC448" t="s">
        <v>68</v>
      </c>
      <c r="AD448">
        <v>10738</v>
      </c>
      <c r="AE448" t="s">
        <v>69</v>
      </c>
      <c r="AF448" t="s">
        <v>70</v>
      </c>
      <c r="AM448" t="s">
        <v>2242</v>
      </c>
      <c r="AN448">
        <v>41465096884</v>
      </c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 t="s">
        <v>71</v>
      </c>
      <c r="BH448" s="8" t="s">
        <v>71</v>
      </c>
      <c r="BI448" s="8" t="s">
        <v>71</v>
      </c>
      <c r="BJ448" s="8" t="s">
        <v>71</v>
      </c>
      <c r="BK448" s="8" t="s">
        <v>71</v>
      </c>
      <c r="BL448" s="8" t="s">
        <v>71</v>
      </c>
      <c r="BM448" s="8" t="s">
        <v>71</v>
      </c>
      <c r="BN448" s="8" t="s">
        <v>71</v>
      </c>
      <c r="BO448" s="8" t="s">
        <v>71</v>
      </c>
      <c r="BP448" s="8" t="s">
        <v>71</v>
      </c>
      <c r="BQ448" s="8" t="s">
        <v>1487</v>
      </c>
      <c r="BR448" s="8" t="s">
        <v>71</v>
      </c>
      <c r="BS448" s="9">
        <v>12982</v>
      </c>
      <c r="BT448" s="8" t="s">
        <v>72</v>
      </c>
      <c r="BU448" s="8" t="s">
        <v>1071</v>
      </c>
      <c r="BV448" s="8" t="s">
        <v>71</v>
      </c>
      <c r="BW448" s="8"/>
    </row>
    <row r="449" spans="1:75" x14ac:dyDescent="0.25">
      <c r="A449" s="4">
        <f t="shared" si="105"/>
        <v>44658</v>
      </c>
      <c r="B449" s="5">
        <f t="shared" si="106"/>
        <v>0.33333333333333331</v>
      </c>
      <c r="C449" s="6">
        <f t="shared" si="107"/>
        <v>0.3347222222222222</v>
      </c>
      <c r="D449" s="7">
        <f t="shared" si="108"/>
        <v>5.9027777751907706E-4</v>
      </c>
      <c r="E449" s="6" t="str">
        <f t="shared" si="109"/>
        <v>BIANCA</v>
      </c>
      <c r="F449" s="6" t="str">
        <f t="shared" si="99"/>
        <v>qui</v>
      </c>
      <c r="G449" s="6" t="str">
        <f t="shared" si="110"/>
        <v>11</v>
      </c>
      <c r="H449" s="6" t="str">
        <f>IFERROR(VLOOKUP($G449,DDD!$B:$D,3,0),"-")</f>
        <v>SP</v>
      </c>
      <c r="I449" s="6" t="str">
        <f>IFERROR(VLOOKUP($H449,DDD!$I:$K,3,0),"-")</f>
        <v>Sudeste</v>
      </c>
      <c r="J449">
        <v>8089271</v>
      </c>
      <c r="K449">
        <v>25449668</v>
      </c>
      <c r="L449" s="14">
        <v>44658.335081018522</v>
      </c>
      <c r="M449" s="14">
        <v>44658.3356712963</v>
      </c>
      <c r="N449" t="s">
        <v>3133</v>
      </c>
      <c r="O449" t="s">
        <v>78</v>
      </c>
      <c r="P449">
        <v>17283</v>
      </c>
      <c r="Q449" t="s">
        <v>65</v>
      </c>
      <c r="R449" t="s">
        <v>136</v>
      </c>
      <c r="S449" t="s">
        <v>273</v>
      </c>
      <c r="T449" t="s">
        <v>136</v>
      </c>
      <c r="U449" t="s">
        <v>273</v>
      </c>
      <c r="X449">
        <v>11959153442</v>
      </c>
      <c r="Y449">
        <v>11959153442</v>
      </c>
      <c r="Z449" s="14">
        <v>44658.416666666664</v>
      </c>
      <c r="AA449" t="s">
        <v>223</v>
      </c>
      <c r="AB449" s="15">
        <v>16493293302324</v>
      </c>
      <c r="AC449" t="s">
        <v>68</v>
      </c>
      <c r="AD449">
        <v>10738</v>
      </c>
      <c r="AE449" t="s">
        <v>69</v>
      </c>
      <c r="AF449" t="s">
        <v>70</v>
      </c>
      <c r="AM449" t="s">
        <v>2243</v>
      </c>
      <c r="AN449">
        <v>50218257805</v>
      </c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 t="s">
        <v>71</v>
      </c>
      <c r="BH449" s="8" t="s">
        <v>71</v>
      </c>
      <c r="BI449" s="8" t="s">
        <v>71</v>
      </c>
      <c r="BJ449" s="8" t="s">
        <v>71</v>
      </c>
      <c r="BK449" s="8" t="s">
        <v>71</v>
      </c>
      <c r="BL449" s="8" t="s">
        <v>71</v>
      </c>
      <c r="BM449" s="8" t="s">
        <v>71</v>
      </c>
      <c r="BN449" s="8" t="s">
        <v>71</v>
      </c>
      <c r="BO449" s="8" t="s">
        <v>71</v>
      </c>
      <c r="BP449" s="8" t="s">
        <v>71</v>
      </c>
      <c r="BQ449" s="8" t="s">
        <v>1489</v>
      </c>
      <c r="BR449" s="8" t="s">
        <v>71</v>
      </c>
      <c r="BS449" s="9">
        <v>12257</v>
      </c>
      <c r="BT449" s="8" t="s">
        <v>90</v>
      </c>
      <c r="BU449" s="8" t="s">
        <v>116</v>
      </c>
      <c r="BV449" s="8" t="s">
        <v>71</v>
      </c>
      <c r="BW449" s="8"/>
    </row>
    <row r="450" spans="1:75" x14ac:dyDescent="0.25">
      <c r="A450" s="4">
        <f t="shared" si="105"/>
        <v>44658</v>
      </c>
      <c r="B450" s="5">
        <f t="shared" si="106"/>
        <v>0.33333333333333331</v>
      </c>
      <c r="C450" s="6">
        <f t="shared" si="107"/>
        <v>0.35138888888888892</v>
      </c>
      <c r="D450" s="7">
        <f t="shared" si="108"/>
        <v>6.36574077361729E-4</v>
      </c>
      <c r="E450" s="6" t="str">
        <f t="shared" si="109"/>
        <v>BIANCA</v>
      </c>
      <c r="F450" s="6" t="str">
        <f t="shared" si="99"/>
        <v>qui</v>
      </c>
      <c r="G450" s="6" t="str">
        <f t="shared" si="110"/>
        <v>16</v>
      </c>
      <c r="H450" s="6" t="str">
        <f>IFERROR(VLOOKUP($G450,DDD!$B:$D,3,0),"-")</f>
        <v>SP</v>
      </c>
      <c r="I450" s="6" t="str">
        <f>IFERROR(VLOOKUP($H450,DDD!$I:$K,3,0),"-")</f>
        <v>Sudeste</v>
      </c>
      <c r="J450">
        <v>8089277</v>
      </c>
      <c r="K450">
        <v>25386613</v>
      </c>
      <c r="L450" s="14">
        <v>44658.351643518516</v>
      </c>
      <c r="M450" s="14">
        <v>44658.352280092593</v>
      </c>
      <c r="N450" t="s">
        <v>3133</v>
      </c>
      <c r="O450" t="s">
        <v>78</v>
      </c>
      <c r="P450">
        <v>17283</v>
      </c>
      <c r="Q450" t="s">
        <v>65</v>
      </c>
      <c r="R450" t="s">
        <v>136</v>
      </c>
      <c r="S450" t="s">
        <v>674</v>
      </c>
      <c r="T450" t="s">
        <v>136</v>
      </c>
      <c r="U450" t="s">
        <v>674</v>
      </c>
      <c r="X450">
        <v>16994146980</v>
      </c>
      <c r="Y450">
        <v>16994146980</v>
      </c>
      <c r="Z450" s="14">
        <v>44658.37222222222</v>
      </c>
      <c r="AA450" t="s">
        <v>520</v>
      </c>
      <c r="AB450" s="15">
        <v>164933076116564</v>
      </c>
      <c r="AC450" t="s">
        <v>68</v>
      </c>
      <c r="AD450">
        <v>10738</v>
      </c>
      <c r="AE450" t="s">
        <v>69</v>
      </c>
      <c r="AF450" t="s">
        <v>70</v>
      </c>
      <c r="AM450" t="s">
        <v>2244</v>
      </c>
      <c r="AN450">
        <v>36038215808</v>
      </c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 t="s">
        <v>71</v>
      </c>
      <c r="BH450" s="8" t="s">
        <v>71</v>
      </c>
      <c r="BI450" s="8" t="s">
        <v>71</v>
      </c>
      <c r="BJ450" s="8" t="s">
        <v>71</v>
      </c>
      <c r="BK450" s="8" t="s">
        <v>71</v>
      </c>
      <c r="BL450" s="8" t="s">
        <v>71</v>
      </c>
      <c r="BM450" s="8" t="s">
        <v>71</v>
      </c>
      <c r="BN450" s="8" t="s">
        <v>71</v>
      </c>
      <c r="BO450" s="8" t="s">
        <v>71</v>
      </c>
      <c r="BP450" s="8" t="s">
        <v>71</v>
      </c>
      <c r="BQ450" s="8" t="s">
        <v>1456</v>
      </c>
      <c r="BR450" s="8" t="s">
        <v>71</v>
      </c>
      <c r="BS450" s="9">
        <v>1705</v>
      </c>
      <c r="BT450" s="8" t="s">
        <v>82</v>
      </c>
      <c r="BU450" s="8" t="s">
        <v>888</v>
      </c>
      <c r="BV450" s="8" t="s">
        <v>71</v>
      </c>
      <c r="BW450" s="8"/>
    </row>
    <row r="451" spans="1:75" x14ac:dyDescent="0.25">
      <c r="A451" s="4">
        <f t="shared" si="105"/>
        <v>44658</v>
      </c>
      <c r="B451" s="5">
        <f t="shared" si="106"/>
        <v>0.33333333333333331</v>
      </c>
      <c r="C451" s="6">
        <f t="shared" si="107"/>
        <v>0.3520833333333333</v>
      </c>
      <c r="D451" s="7">
        <f t="shared" si="108"/>
        <v>5.5555555445607752E-4</v>
      </c>
      <c r="E451" s="6" t="str">
        <f t="shared" si="109"/>
        <v>BIANCA</v>
      </c>
      <c r="F451" s="6" t="str">
        <f t="shared" si="99"/>
        <v>qui</v>
      </c>
      <c r="G451" s="6" t="str">
        <f t="shared" si="110"/>
        <v>47</v>
      </c>
      <c r="H451" s="6" t="str">
        <f>IFERROR(VLOOKUP($G451,DDD!$B:$D,3,0),"-")</f>
        <v>SC</v>
      </c>
      <c r="I451" s="6" t="str">
        <f>IFERROR(VLOOKUP($H451,DDD!$I:$K,3,0),"-")</f>
        <v>Sul</v>
      </c>
      <c r="J451">
        <v>8089278</v>
      </c>
      <c r="K451">
        <v>23434397</v>
      </c>
      <c r="L451" s="14">
        <v>44658.35261574074</v>
      </c>
      <c r="M451" s="14">
        <v>44658.353171296294</v>
      </c>
      <c r="N451" t="s">
        <v>3133</v>
      </c>
      <c r="O451" t="s">
        <v>78</v>
      </c>
      <c r="P451">
        <v>17283</v>
      </c>
      <c r="Q451" t="s">
        <v>65</v>
      </c>
      <c r="R451" t="s">
        <v>136</v>
      </c>
      <c r="S451" t="s">
        <v>273</v>
      </c>
      <c r="T451" t="s">
        <v>136</v>
      </c>
      <c r="U451" t="s">
        <v>273</v>
      </c>
      <c r="X451">
        <v>47988111812</v>
      </c>
      <c r="Y451">
        <v>47988111812</v>
      </c>
      <c r="Z451" s="14">
        <v>44658.625</v>
      </c>
      <c r="AA451" t="s">
        <v>416</v>
      </c>
      <c r="AB451" s="15">
        <v>164933084817654</v>
      </c>
      <c r="AC451" t="s">
        <v>68</v>
      </c>
      <c r="AD451">
        <v>10738</v>
      </c>
      <c r="AE451" t="s">
        <v>69</v>
      </c>
      <c r="AF451" t="s">
        <v>70</v>
      </c>
      <c r="AM451" t="s">
        <v>2245</v>
      </c>
      <c r="AN451">
        <v>7533695917</v>
      </c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 t="s">
        <v>71</v>
      </c>
      <c r="BH451" s="8" t="s">
        <v>71</v>
      </c>
      <c r="BI451" s="8" t="s">
        <v>71</v>
      </c>
      <c r="BJ451" s="8" t="s">
        <v>71</v>
      </c>
      <c r="BK451" s="8" t="s">
        <v>71</v>
      </c>
      <c r="BL451" s="8" t="s">
        <v>71</v>
      </c>
      <c r="BM451" s="8" t="s">
        <v>71</v>
      </c>
      <c r="BN451" s="8" t="s">
        <v>71</v>
      </c>
      <c r="BO451" s="8" t="s">
        <v>71</v>
      </c>
      <c r="BP451" s="8" t="s">
        <v>71</v>
      </c>
      <c r="BQ451" s="8" t="s">
        <v>1490</v>
      </c>
      <c r="BR451" s="8" t="s">
        <v>71</v>
      </c>
      <c r="BS451" s="9">
        <v>8181</v>
      </c>
      <c r="BT451" s="8" t="s">
        <v>72</v>
      </c>
      <c r="BU451" s="8" t="s">
        <v>1278</v>
      </c>
      <c r="BV451" s="8" t="s">
        <v>71</v>
      </c>
      <c r="BW451" s="8" t="s">
        <v>1491</v>
      </c>
    </row>
    <row r="452" spans="1:75" x14ac:dyDescent="0.25">
      <c r="A452" s="4">
        <f t="shared" si="105"/>
        <v>44658</v>
      </c>
      <c r="B452" s="5">
        <f t="shared" si="106"/>
        <v>0.33333333333333331</v>
      </c>
      <c r="C452" s="6">
        <f t="shared" si="107"/>
        <v>0.35347222222222219</v>
      </c>
      <c r="D452" s="7">
        <f t="shared" si="108"/>
        <v>1.0648148163454607E-3</v>
      </c>
      <c r="E452" s="6" t="str">
        <f t="shared" si="109"/>
        <v>BIANCA</v>
      </c>
      <c r="F452" s="6" t="str">
        <f t="shared" si="99"/>
        <v>qui</v>
      </c>
      <c r="G452" s="6" t="str">
        <f t="shared" si="110"/>
        <v>16</v>
      </c>
      <c r="H452" s="6" t="str">
        <f>IFERROR(VLOOKUP($G452,DDD!$B:$D,3,0),"-")</f>
        <v>SP</v>
      </c>
      <c r="I452" s="6" t="str">
        <f>IFERROR(VLOOKUP($H452,DDD!$I:$K,3,0),"-")</f>
        <v>Sudeste</v>
      </c>
      <c r="J452">
        <v>8089280</v>
      </c>
      <c r="K452">
        <v>24161106</v>
      </c>
      <c r="L452" s="14">
        <v>44658.353796296295</v>
      </c>
      <c r="M452" s="14">
        <v>44658.354861111111</v>
      </c>
      <c r="N452" t="s">
        <v>3133</v>
      </c>
      <c r="O452" t="s">
        <v>78</v>
      </c>
      <c r="P452">
        <v>17283</v>
      </c>
      <c r="Q452" t="s">
        <v>65</v>
      </c>
      <c r="R452" t="s">
        <v>136</v>
      </c>
      <c r="S452" t="s">
        <v>273</v>
      </c>
      <c r="T452" t="s">
        <v>136</v>
      </c>
      <c r="U452" t="s">
        <v>273</v>
      </c>
      <c r="X452">
        <v>16992247168</v>
      </c>
      <c r="Y452">
        <v>16992247168</v>
      </c>
      <c r="Z452" s="14">
        <v>44658.666666666664</v>
      </c>
      <c r="AA452" t="s">
        <v>235</v>
      </c>
      <c r="AB452" s="15">
        <v>164933095018904</v>
      </c>
      <c r="AC452" t="s">
        <v>68</v>
      </c>
      <c r="AD452">
        <v>10738</v>
      </c>
      <c r="AE452" t="s">
        <v>69</v>
      </c>
      <c r="AF452" t="s">
        <v>70</v>
      </c>
      <c r="AM452" t="s">
        <v>2246</v>
      </c>
      <c r="AN452">
        <v>26325511883</v>
      </c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 t="s">
        <v>71</v>
      </c>
      <c r="BH452" s="8" t="s">
        <v>71</v>
      </c>
      <c r="BI452" s="8" t="s">
        <v>71</v>
      </c>
      <c r="BJ452" s="8" t="s">
        <v>71</v>
      </c>
      <c r="BK452" s="8" t="s">
        <v>71</v>
      </c>
      <c r="BL452" s="8" t="s">
        <v>71</v>
      </c>
      <c r="BM452" s="8" t="s">
        <v>71</v>
      </c>
      <c r="BN452" s="8" t="s">
        <v>71</v>
      </c>
      <c r="BO452" s="8" t="s">
        <v>71</v>
      </c>
      <c r="BP452" s="8" t="s">
        <v>71</v>
      </c>
      <c r="BQ452" s="8" t="s">
        <v>1462</v>
      </c>
      <c r="BR452" s="8" t="s">
        <v>71</v>
      </c>
      <c r="BS452" s="9">
        <v>12474</v>
      </c>
      <c r="BT452" s="8" t="s">
        <v>187</v>
      </c>
      <c r="BU452" s="8" t="s">
        <v>1133</v>
      </c>
      <c r="BV452" s="8" t="s">
        <v>71</v>
      </c>
      <c r="BW452" s="8"/>
    </row>
    <row r="453" spans="1:75" x14ac:dyDescent="0.25">
      <c r="A453" s="4">
        <f t="shared" si="105"/>
        <v>44658</v>
      </c>
      <c r="B453" s="5">
        <f t="shared" si="106"/>
        <v>0.35416666666666669</v>
      </c>
      <c r="C453" s="6">
        <f t="shared" si="107"/>
        <v>0.36458333333333331</v>
      </c>
      <c r="D453" s="7">
        <f t="shared" si="108"/>
        <v>4.6412037045229226E-3</v>
      </c>
      <c r="E453" s="6" t="str">
        <f t="shared" si="109"/>
        <v>BIANCA</v>
      </c>
      <c r="F453" s="6" t="str">
        <f t="shared" si="99"/>
        <v>qui</v>
      </c>
      <c r="G453" s="6" t="str">
        <f t="shared" si="110"/>
        <v>19</v>
      </c>
      <c r="H453" s="6" t="str">
        <f>IFERROR(VLOOKUP($G453,DDD!$B:$D,3,0),"-")</f>
        <v>SP</v>
      </c>
      <c r="I453" s="6" t="str">
        <f>IFERROR(VLOOKUP($H453,DDD!$I:$K,3,0),"-")</f>
        <v>Sudeste</v>
      </c>
      <c r="J453">
        <v>8089474</v>
      </c>
      <c r="K453">
        <v>25426418</v>
      </c>
      <c r="L453" s="14">
        <v>44658.364942129629</v>
      </c>
      <c r="M453" s="14">
        <v>44658.369583333333</v>
      </c>
      <c r="N453" t="s">
        <v>3133</v>
      </c>
      <c r="O453" t="s">
        <v>78</v>
      </c>
      <c r="P453">
        <v>17283</v>
      </c>
      <c r="Q453" t="s">
        <v>65</v>
      </c>
      <c r="R453" t="s">
        <v>85</v>
      </c>
      <c r="S453" t="s">
        <v>86</v>
      </c>
      <c r="T453" t="s">
        <v>85</v>
      </c>
      <c r="U453" t="s">
        <v>86</v>
      </c>
      <c r="X453">
        <v>19994035454</v>
      </c>
      <c r="AA453" t="s">
        <v>128</v>
      </c>
      <c r="AB453" s="15">
        <v>164933191324314</v>
      </c>
      <c r="AC453" t="s">
        <v>68</v>
      </c>
      <c r="AD453">
        <v>10738</v>
      </c>
      <c r="AE453" t="s">
        <v>69</v>
      </c>
      <c r="AF453" t="s">
        <v>70</v>
      </c>
      <c r="AM453" t="s">
        <v>2247</v>
      </c>
      <c r="AN453">
        <v>36543176857</v>
      </c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 t="s">
        <v>71</v>
      </c>
      <c r="BH453" s="8" t="s">
        <v>71</v>
      </c>
      <c r="BI453" s="8" t="s">
        <v>71</v>
      </c>
      <c r="BJ453" s="8" t="s">
        <v>71</v>
      </c>
      <c r="BK453" s="8" t="s">
        <v>71</v>
      </c>
      <c r="BL453" s="8" t="s">
        <v>71</v>
      </c>
      <c r="BM453" s="8" t="s">
        <v>71</v>
      </c>
      <c r="BN453" s="8" t="s">
        <v>71</v>
      </c>
      <c r="BO453" s="8" t="s">
        <v>71</v>
      </c>
      <c r="BP453" s="8" t="s">
        <v>71</v>
      </c>
      <c r="BQ453" s="8" t="s">
        <v>1493</v>
      </c>
      <c r="BR453" s="8" t="s">
        <v>71</v>
      </c>
      <c r="BS453" s="8">
        <v>2437</v>
      </c>
      <c r="BT453" s="8" t="s">
        <v>82</v>
      </c>
      <c r="BU453" s="8" t="s">
        <v>419</v>
      </c>
      <c r="BV453" s="8" t="s">
        <v>71</v>
      </c>
      <c r="BW453" s="8"/>
    </row>
    <row r="454" spans="1:75" x14ac:dyDescent="0.25">
      <c r="A454" s="4">
        <f t="shared" si="105"/>
        <v>44658</v>
      </c>
      <c r="B454" s="5">
        <f t="shared" si="106"/>
        <v>0.375</v>
      </c>
      <c r="C454" s="6">
        <f t="shared" si="107"/>
        <v>0.37916666666666665</v>
      </c>
      <c r="D454" s="7">
        <f t="shared" si="108"/>
        <v>3.4722222335403785E-4</v>
      </c>
      <c r="E454" s="6" t="str">
        <f t="shared" si="109"/>
        <v>BIANCA</v>
      </c>
      <c r="F454" s="6" t="str">
        <f t="shared" si="99"/>
        <v>qui</v>
      </c>
      <c r="G454" s="6" t="str">
        <f t="shared" si="110"/>
        <v>55</v>
      </c>
      <c r="H454" s="6" t="str">
        <f>IFERROR(VLOOKUP($G454,DDD!$B:$D,3,0),"-")</f>
        <v>RS</v>
      </c>
      <c r="I454" s="6" t="str">
        <f>IFERROR(VLOOKUP($H454,DDD!$I:$K,3,0),"-")</f>
        <v>Sul</v>
      </c>
      <c r="J454">
        <v>8091212</v>
      </c>
      <c r="K454">
        <v>22945093</v>
      </c>
      <c r="L454" s="14">
        <v>44658.379351851851</v>
      </c>
      <c r="M454" s="14">
        <v>44658.379699074074</v>
      </c>
      <c r="N454" t="s">
        <v>3133</v>
      </c>
      <c r="O454" t="s">
        <v>78</v>
      </c>
      <c r="P454">
        <v>17283</v>
      </c>
      <c r="Q454" t="s">
        <v>65</v>
      </c>
      <c r="R454" t="s">
        <v>136</v>
      </c>
      <c r="S454" t="s">
        <v>674</v>
      </c>
      <c r="T454" t="s">
        <v>136</v>
      </c>
      <c r="U454" t="s">
        <v>674</v>
      </c>
      <c r="X454">
        <v>55992327587</v>
      </c>
      <c r="Y454">
        <v>55992327587</v>
      </c>
      <c r="Z454" s="14">
        <v>44658.399305555555</v>
      </c>
      <c r="AA454" t="s">
        <v>67</v>
      </c>
      <c r="AB454" s="15">
        <v>164933315149054</v>
      </c>
      <c r="AC454" t="s">
        <v>68</v>
      </c>
      <c r="AD454">
        <v>10738</v>
      </c>
      <c r="AE454" t="s">
        <v>69</v>
      </c>
      <c r="AF454" t="s">
        <v>70</v>
      </c>
      <c r="AM454" t="s">
        <v>2248</v>
      </c>
      <c r="AN454">
        <v>99623676034</v>
      </c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 t="s">
        <v>71</v>
      </c>
      <c r="BH454" s="8" t="s">
        <v>71</v>
      </c>
      <c r="BI454" s="8" t="s">
        <v>71</v>
      </c>
      <c r="BJ454" s="8" t="s">
        <v>71</v>
      </c>
      <c r="BK454" s="8" t="s">
        <v>71</v>
      </c>
      <c r="BL454" s="8" t="s">
        <v>71</v>
      </c>
      <c r="BM454" s="8" t="s">
        <v>71</v>
      </c>
      <c r="BN454" s="8" t="s">
        <v>71</v>
      </c>
      <c r="BO454" s="8" t="s">
        <v>71</v>
      </c>
      <c r="BP454" s="8" t="s">
        <v>71</v>
      </c>
      <c r="BQ454" s="8" t="s">
        <v>1495</v>
      </c>
      <c r="BR454" s="8" t="s">
        <v>71</v>
      </c>
      <c r="BS454" s="8">
        <v>12373</v>
      </c>
      <c r="BT454" s="8" t="s">
        <v>72</v>
      </c>
      <c r="BU454" s="8" t="s">
        <v>541</v>
      </c>
      <c r="BV454" s="8" t="s">
        <v>71</v>
      </c>
      <c r="BW454" s="8" t="s">
        <v>1496</v>
      </c>
    </row>
    <row r="455" spans="1:75" x14ac:dyDescent="0.25">
      <c r="A455" s="4">
        <f t="shared" si="105"/>
        <v>44658</v>
      </c>
      <c r="B455" s="5">
        <f t="shared" si="106"/>
        <v>0.375</v>
      </c>
      <c r="C455" s="6">
        <f t="shared" si="107"/>
        <v>0.38263888888888892</v>
      </c>
      <c r="D455" s="7">
        <f t="shared" si="108"/>
        <v>1.1458333319751546E-3</v>
      </c>
      <c r="E455" s="6" t="str">
        <f t="shared" si="109"/>
        <v>BIANCA</v>
      </c>
      <c r="F455" s="6" t="str">
        <f t="shared" si="99"/>
        <v>qui</v>
      </c>
      <c r="G455" s="6" t="str">
        <f t="shared" si="110"/>
        <v>19</v>
      </c>
      <c r="H455" s="6" t="str">
        <f>IFERROR(VLOOKUP($G455,DDD!$B:$D,3,0),"-")</f>
        <v>SP</v>
      </c>
      <c r="I455" s="6" t="str">
        <f>IFERROR(VLOOKUP($H455,DDD!$I:$K,3,0),"-")</f>
        <v>Sudeste</v>
      </c>
      <c r="J455">
        <v>8091992</v>
      </c>
      <c r="K455">
        <v>25426152</v>
      </c>
      <c r="L455" s="14">
        <v>44658.383032407408</v>
      </c>
      <c r="M455" s="14">
        <v>44658.38417824074</v>
      </c>
      <c r="N455" t="s">
        <v>3133</v>
      </c>
      <c r="O455" t="s">
        <v>78</v>
      </c>
      <c r="P455">
        <v>17283</v>
      </c>
      <c r="Q455" t="s">
        <v>65</v>
      </c>
      <c r="R455" t="s">
        <v>136</v>
      </c>
      <c r="S455" t="s">
        <v>273</v>
      </c>
      <c r="T455" t="s">
        <v>136</v>
      </c>
      <c r="U455" t="s">
        <v>273</v>
      </c>
      <c r="X455">
        <v>19997712016</v>
      </c>
      <c r="Y455">
        <v>19997712016</v>
      </c>
      <c r="Z455" s="14">
        <v>44658.458333333336</v>
      </c>
      <c r="AA455" t="s">
        <v>118</v>
      </c>
      <c r="AB455" s="15">
        <v>164933347460124</v>
      </c>
      <c r="AC455" t="s">
        <v>68</v>
      </c>
      <c r="AD455">
        <v>10738</v>
      </c>
      <c r="AE455" t="s">
        <v>69</v>
      </c>
      <c r="AF455" t="s">
        <v>70</v>
      </c>
      <c r="AM455" t="s">
        <v>2249</v>
      </c>
      <c r="AN455">
        <v>50125690835</v>
      </c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 t="s">
        <v>71</v>
      </c>
      <c r="BH455" s="8" t="s">
        <v>71</v>
      </c>
      <c r="BI455" s="8" t="s">
        <v>71</v>
      </c>
      <c r="BJ455" s="8" t="s">
        <v>71</v>
      </c>
      <c r="BK455" s="8" t="s">
        <v>71</v>
      </c>
      <c r="BL455" s="8" t="s">
        <v>71</v>
      </c>
      <c r="BM455" s="8" t="s">
        <v>71</v>
      </c>
      <c r="BN455" s="8" t="s">
        <v>71</v>
      </c>
      <c r="BO455" s="8" t="s">
        <v>71</v>
      </c>
      <c r="BP455" s="8" t="s">
        <v>71</v>
      </c>
      <c r="BQ455" s="8" t="s">
        <v>1499</v>
      </c>
      <c r="BR455" s="8" t="s">
        <v>71</v>
      </c>
      <c r="BS455" s="9">
        <v>9357</v>
      </c>
      <c r="BT455" s="8" t="s">
        <v>100</v>
      </c>
      <c r="BU455" s="8" t="s">
        <v>101</v>
      </c>
      <c r="BV455" s="8" t="s">
        <v>71</v>
      </c>
      <c r="BW455" s="8"/>
    </row>
    <row r="456" spans="1:75" x14ac:dyDescent="0.25">
      <c r="A456" s="4">
        <f t="shared" ref="A456:A471" si="111">DATEVALUE(TEXT(L456,"dd/mm"))</f>
        <v>44658</v>
      </c>
      <c r="B456" s="5">
        <f t="shared" ref="B456:B471" si="112">TIMEVALUE(TEXT(LEFT(TEXT(L456,"hh:mm"),2)&amp;":"&amp;IF(RIGHT(TEXT(L456,"hh:mm"),2)&lt;"30",0,30),"hh:mm"))</f>
        <v>0.375</v>
      </c>
      <c r="C456" s="6">
        <f t="shared" ref="C456:C471" si="113">TIMEVALUE(TEXT(L456,"hh:mm"))</f>
        <v>0.38472222222222219</v>
      </c>
      <c r="D456" s="7">
        <f t="shared" ref="D456:D471" si="114">IFERROR(($M456-$L456),0)</f>
        <v>9.9537037021946162E-4</v>
      </c>
      <c r="E456" s="6" t="str">
        <f t="shared" ref="E456:E471" si="115">SUBSTITUTE(MID($O456,1,SEARCH(" ",$O456,1))," ","")</f>
        <v>BIANCA</v>
      </c>
      <c r="F456" s="6" t="str">
        <f t="shared" si="99"/>
        <v>qui</v>
      </c>
      <c r="G456" s="6" t="str">
        <f t="shared" si="110"/>
        <v>19</v>
      </c>
      <c r="H456" s="6" t="str">
        <f>IFERROR(VLOOKUP($G456,DDD!$B:$D,3,0),"-")</f>
        <v>SP</v>
      </c>
      <c r="I456" s="6" t="str">
        <f>IFERROR(VLOOKUP($H456,DDD!$I:$K,3,0),"-")</f>
        <v>Sudeste</v>
      </c>
      <c r="J456">
        <v>8092476</v>
      </c>
      <c r="K456">
        <v>24072890</v>
      </c>
      <c r="L456" s="14">
        <v>44658.385312500002</v>
      </c>
      <c r="M456" s="14">
        <v>44658.386307870373</v>
      </c>
      <c r="N456" t="s">
        <v>3133</v>
      </c>
      <c r="O456" t="s">
        <v>78</v>
      </c>
      <c r="P456">
        <v>17283</v>
      </c>
      <c r="Q456" t="s">
        <v>65</v>
      </c>
      <c r="R456" t="s">
        <v>136</v>
      </c>
      <c r="S456" t="s">
        <v>273</v>
      </c>
      <c r="T456" t="s">
        <v>136</v>
      </c>
      <c r="U456" t="s">
        <v>273</v>
      </c>
      <c r="X456">
        <v>19989277166</v>
      </c>
      <c r="Y456">
        <v>19989277166</v>
      </c>
      <c r="Z456" s="14">
        <v>44681.40625</v>
      </c>
      <c r="AA456" t="s">
        <v>87</v>
      </c>
      <c r="AB456" s="15">
        <v>164933367765484</v>
      </c>
      <c r="AC456" t="s">
        <v>68</v>
      </c>
      <c r="AD456">
        <v>10738</v>
      </c>
      <c r="AE456" t="s">
        <v>69</v>
      </c>
      <c r="AF456" t="s">
        <v>70</v>
      </c>
      <c r="AM456" t="s">
        <v>2250</v>
      </c>
      <c r="AN456">
        <v>46173403862</v>
      </c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 t="s">
        <v>71</v>
      </c>
      <c r="BH456" s="8" t="s">
        <v>71</v>
      </c>
      <c r="BI456" s="8" t="s">
        <v>71</v>
      </c>
      <c r="BJ456" s="8" t="s">
        <v>71</v>
      </c>
      <c r="BK456" s="8" t="s">
        <v>71</v>
      </c>
      <c r="BL456" s="8" t="s">
        <v>71</v>
      </c>
      <c r="BM456" s="8" t="s">
        <v>71</v>
      </c>
      <c r="BN456" s="8" t="s">
        <v>71</v>
      </c>
      <c r="BO456" s="8" t="s">
        <v>71</v>
      </c>
      <c r="BP456" s="8" t="s">
        <v>71</v>
      </c>
      <c r="BQ456" s="8" t="s">
        <v>1503</v>
      </c>
      <c r="BR456" s="8" t="s">
        <v>71</v>
      </c>
      <c r="BS456" s="8">
        <v>2152</v>
      </c>
      <c r="BT456" s="8" t="s">
        <v>72</v>
      </c>
      <c r="BU456" s="8" t="s">
        <v>73</v>
      </c>
      <c r="BV456" s="8" t="s">
        <v>71</v>
      </c>
      <c r="BW456" s="8"/>
    </row>
    <row r="457" spans="1:75" x14ac:dyDescent="0.25">
      <c r="A457" s="4">
        <f t="shared" si="111"/>
        <v>44658</v>
      </c>
      <c r="B457" s="5">
        <f t="shared" si="112"/>
        <v>0.375</v>
      </c>
      <c r="C457" s="6">
        <f t="shared" si="113"/>
        <v>0.38750000000000001</v>
      </c>
      <c r="D457" s="7">
        <f t="shared" si="114"/>
        <v>2.2337962946039625E-3</v>
      </c>
      <c r="E457" s="6" t="str">
        <f t="shared" si="115"/>
        <v>BIANCA</v>
      </c>
      <c r="F457" s="6" t="str">
        <f t="shared" si="99"/>
        <v>qui</v>
      </c>
      <c r="G457" s="6" t="str">
        <f t="shared" si="110"/>
        <v>13</v>
      </c>
      <c r="H457" s="6" t="str">
        <f>IFERROR(VLOOKUP($G457,DDD!$B:$D,3,0),"-")</f>
        <v>SP</v>
      </c>
      <c r="I457" s="6" t="str">
        <f>IFERROR(VLOOKUP($H457,DDD!$I:$K,3,0),"-")</f>
        <v>Sudeste</v>
      </c>
      <c r="J457">
        <v>8093106</v>
      </c>
      <c r="K457">
        <v>24072820</v>
      </c>
      <c r="L457" s="14">
        <v>44658.388055555559</v>
      </c>
      <c r="M457" s="14">
        <v>44658.390289351853</v>
      </c>
      <c r="N457" t="s">
        <v>3133</v>
      </c>
      <c r="O457" t="s">
        <v>78</v>
      </c>
      <c r="P457">
        <v>17283</v>
      </c>
      <c r="Q457" t="s">
        <v>65</v>
      </c>
      <c r="R457" t="s">
        <v>85</v>
      </c>
      <c r="S457" t="s">
        <v>86</v>
      </c>
      <c r="T457" t="s">
        <v>85</v>
      </c>
      <c r="U457" t="s">
        <v>86</v>
      </c>
      <c r="X457">
        <v>13982273818</v>
      </c>
      <c r="AA457" t="s">
        <v>87</v>
      </c>
      <c r="AB457" s="15">
        <v>164933390072494</v>
      </c>
      <c r="AC457" t="s">
        <v>68</v>
      </c>
      <c r="AD457">
        <v>10738</v>
      </c>
      <c r="AE457" t="s">
        <v>69</v>
      </c>
      <c r="AF457" t="s">
        <v>70</v>
      </c>
      <c r="AM457" t="s">
        <v>2251</v>
      </c>
      <c r="AN457">
        <v>32351974867</v>
      </c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 t="s">
        <v>71</v>
      </c>
      <c r="BH457" s="8" t="s">
        <v>71</v>
      </c>
      <c r="BI457" s="8" t="s">
        <v>71</v>
      </c>
      <c r="BJ457" s="8" t="s">
        <v>71</v>
      </c>
      <c r="BK457" s="8" t="s">
        <v>71</v>
      </c>
      <c r="BL457" s="8" t="s">
        <v>71</v>
      </c>
      <c r="BM457" s="8" t="s">
        <v>71</v>
      </c>
      <c r="BN457" s="8" t="s">
        <v>71</v>
      </c>
      <c r="BO457" s="8" t="s">
        <v>71</v>
      </c>
      <c r="BP457" s="8" t="s">
        <v>71</v>
      </c>
      <c r="BQ457" s="8" t="s">
        <v>1505</v>
      </c>
      <c r="BR457" s="8" t="s">
        <v>71</v>
      </c>
      <c r="BS457" s="8">
        <v>2429</v>
      </c>
      <c r="BT457" s="8" t="s">
        <v>100</v>
      </c>
      <c r="BU457" s="8" t="s">
        <v>1506</v>
      </c>
      <c r="BV457" s="8" t="s">
        <v>71</v>
      </c>
      <c r="BW457" s="8"/>
    </row>
    <row r="458" spans="1:75" x14ac:dyDescent="0.25">
      <c r="A458" s="4">
        <f t="shared" si="111"/>
        <v>44658</v>
      </c>
      <c r="B458" s="5">
        <f t="shared" si="112"/>
        <v>0.375</v>
      </c>
      <c r="C458" s="6">
        <f t="shared" si="113"/>
        <v>0.39097222222222222</v>
      </c>
      <c r="D458" s="7">
        <f t="shared" si="114"/>
        <v>1.8171296323998831E-3</v>
      </c>
      <c r="E458" s="6" t="str">
        <f t="shared" si="115"/>
        <v>BIANCA</v>
      </c>
      <c r="F458" s="6" t="str">
        <f t="shared" si="99"/>
        <v>qui</v>
      </c>
      <c r="G458" s="6" t="str">
        <f t="shared" si="110"/>
        <v>47</v>
      </c>
      <c r="H458" s="6" t="str">
        <f>IFERROR(VLOOKUP($G458,DDD!$B:$D,3,0),"-")</f>
        <v>SC</v>
      </c>
      <c r="I458" s="6" t="str">
        <f>IFERROR(VLOOKUP($H458,DDD!$I:$K,3,0),"-")</f>
        <v>Sul</v>
      </c>
      <c r="J458">
        <v>8093809</v>
      </c>
      <c r="K458">
        <v>25426119</v>
      </c>
      <c r="L458" s="14">
        <v>44658.391203703701</v>
      </c>
      <c r="M458" s="14">
        <v>44658.393020833333</v>
      </c>
      <c r="N458" t="s">
        <v>3133</v>
      </c>
      <c r="O458" t="s">
        <v>78</v>
      </c>
      <c r="P458">
        <v>17283</v>
      </c>
      <c r="Q458" t="s">
        <v>65</v>
      </c>
      <c r="R458" t="s">
        <v>136</v>
      </c>
      <c r="S458" t="s">
        <v>137</v>
      </c>
      <c r="T458" t="s">
        <v>136</v>
      </c>
      <c r="U458" t="s">
        <v>137</v>
      </c>
      <c r="X458">
        <v>47984258117</v>
      </c>
      <c r="Y458">
        <v>47984258117</v>
      </c>
      <c r="Z458" s="14">
        <v>44658.413194444445</v>
      </c>
      <c r="AA458" t="s">
        <v>118</v>
      </c>
      <c r="AB458" s="15">
        <v>164933417779884</v>
      </c>
      <c r="AC458" t="s">
        <v>68</v>
      </c>
      <c r="AD458">
        <v>10738</v>
      </c>
      <c r="AE458" t="s">
        <v>69</v>
      </c>
      <c r="AF458" t="s">
        <v>70</v>
      </c>
      <c r="AM458" t="s">
        <v>2252</v>
      </c>
      <c r="AN458">
        <v>6076372931</v>
      </c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 t="s">
        <v>71</v>
      </c>
      <c r="BH458" s="8" t="s">
        <v>71</v>
      </c>
      <c r="BI458" s="8" t="s">
        <v>71</v>
      </c>
      <c r="BJ458" s="8" t="s">
        <v>71</v>
      </c>
      <c r="BK458" s="8" t="s">
        <v>71</v>
      </c>
      <c r="BL458" s="8" t="s">
        <v>71</v>
      </c>
      <c r="BM458" s="8" t="s">
        <v>71</v>
      </c>
      <c r="BN458" s="8" t="s">
        <v>71</v>
      </c>
      <c r="BO458" s="8" t="s">
        <v>71</v>
      </c>
      <c r="BP458" s="8" t="s">
        <v>71</v>
      </c>
      <c r="BQ458" s="8" t="s">
        <v>1508</v>
      </c>
      <c r="BR458" s="8" t="s">
        <v>71</v>
      </c>
      <c r="BS458" s="9">
        <v>2221</v>
      </c>
      <c r="BT458" s="8" t="s">
        <v>100</v>
      </c>
      <c r="BU458" s="8" t="s">
        <v>207</v>
      </c>
      <c r="BV458" s="8" t="s">
        <v>71</v>
      </c>
      <c r="BW458" s="8"/>
    </row>
    <row r="459" spans="1:75" x14ac:dyDescent="0.25">
      <c r="A459" s="4">
        <f t="shared" si="111"/>
        <v>44658</v>
      </c>
      <c r="B459" s="5">
        <f t="shared" si="112"/>
        <v>0.39583333333333331</v>
      </c>
      <c r="C459" s="6">
        <f t="shared" si="113"/>
        <v>0.3972222222222222</v>
      </c>
      <c r="D459" s="7">
        <f t="shared" si="114"/>
        <v>5.648148144246079E-3</v>
      </c>
      <c r="E459" s="6" t="str">
        <f t="shared" si="115"/>
        <v>BIANCA</v>
      </c>
      <c r="F459" s="6" t="str">
        <f t="shared" si="99"/>
        <v>qui</v>
      </c>
      <c r="G459" s="6" t="str">
        <f t="shared" si="110"/>
        <v>11</v>
      </c>
      <c r="H459" s="6" t="str">
        <f>IFERROR(VLOOKUP($G459,DDD!$B:$D,3,0),"-")</f>
        <v>SP</v>
      </c>
      <c r="I459" s="6" t="str">
        <f>IFERROR(VLOOKUP($H459,DDD!$I:$K,3,0),"-")</f>
        <v>Sudeste</v>
      </c>
      <c r="J459">
        <v>8095151</v>
      </c>
      <c r="K459">
        <v>25426032</v>
      </c>
      <c r="L459" s="14">
        <v>44658.397418981483</v>
      </c>
      <c r="M459" s="14">
        <v>44658.403067129628</v>
      </c>
      <c r="N459" t="s">
        <v>3133</v>
      </c>
      <c r="O459" t="s">
        <v>78</v>
      </c>
      <c r="P459">
        <v>17283</v>
      </c>
      <c r="Q459" t="s">
        <v>65</v>
      </c>
      <c r="R459" t="s">
        <v>136</v>
      </c>
      <c r="S459" t="s">
        <v>137</v>
      </c>
      <c r="T459" t="s">
        <v>136</v>
      </c>
      <c r="U459" t="s">
        <v>137</v>
      </c>
      <c r="X459">
        <v>11930025720</v>
      </c>
      <c r="Y459">
        <v>11930025720</v>
      </c>
      <c r="Z459" s="14">
        <v>44658.42291666667</v>
      </c>
      <c r="AA459" t="s">
        <v>118</v>
      </c>
      <c r="AB459" s="15">
        <v>164933472296744</v>
      </c>
      <c r="AC459" t="s">
        <v>68</v>
      </c>
      <c r="AD459">
        <v>10738</v>
      </c>
      <c r="AE459" t="s">
        <v>69</v>
      </c>
      <c r="AF459" t="s">
        <v>70</v>
      </c>
      <c r="AM459" t="s">
        <v>2253</v>
      </c>
      <c r="AN459">
        <v>41978665857</v>
      </c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 t="s">
        <v>71</v>
      </c>
      <c r="BH459" s="8" t="s">
        <v>71</v>
      </c>
      <c r="BI459" s="8" t="s">
        <v>71</v>
      </c>
      <c r="BJ459" s="8" t="s">
        <v>71</v>
      </c>
      <c r="BK459" s="8" t="s">
        <v>71</v>
      </c>
      <c r="BL459" s="8" t="s">
        <v>71</v>
      </c>
      <c r="BM459" s="8" t="s">
        <v>71</v>
      </c>
      <c r="BN459" s="8" t="s">
        <v>71</v>
      </c>
      <c r="BO459" s="8" t="s">
        <v>71</v>
      </c>
      <c r="BP459" s="8" t="s">
        <v>71</v>
      </c>
      <c r="BQ459" s="8" t="s">
        <v>1501</v>
      </c>
      <c r="BR459" s="8" t="s">
        <v>71</v>
      </c>
      <c r="BS459" s="8">
        <v>9594</v>
      </c>
      <c r="BT459" s="8" t="s">
        <v>90</v>
      </c>
      <c r="BU459" s="8" t="s">
        <v>791</v>
      </c>
      <c r="BV459" s="8" t="s">
        <v>71</v>
      </c>
      <c r="BW459" s="8"/>
    </row>
    <row r="460" spans="1:75" x14ac:dyDescent="0.25">
      <c r="A460" s="4">
        <f t="shared" si="111"/>
        <v>44658</v>
      </c>
      <c r="B460" s="5">
        <f t="shared" si="112"/>
        <v>0.39583333333333331</v>
      </c>
      <c r="C460" s="6">
        <f t="shared" si="113"/>
        <v>0.40972222222222227</v>
      </c>
      <c r="D460" s="7">
        <f t="shared" si="114"/>
        <v>2.2106481483206153E-3</v>
      </c>
      <c r="E460" s="6" t="str">
        <f t="shared" si="115"/>
        <v>BIANCA</v>
      </c>
      <c r="F460" s="6" t="str">
        <f t="shared" si="99"/>
        <v>qui</v>
      </c>
      <c r="G460" s="6" t="str">
        <f t="shared" si="110"/>
        <v>54</v>
      </c>
      <c r="H460" s="6" t="str">
        <f>IFERROR(VLOOKUP($G460,DDD!$B:$D,3,0),"-")</f>
        <v>RS</v>
      </c>
      <c r="I460" s="6" t="str">
        <f>IFERROR(VLOOKUP($H460,DDD!$I:$K,3,0),"-")</f>
        <v>Sul</v>
      </c>
      <c r="J460">
        <v>8098216</v>
      </c>
      <c r="K460">
        <v>25462119</v>
      </c>
      <c r="L460" s="14">
        <v>44658.410393518519</v>
      </c>
      <c r="M460" s="14">
        <v>44658.412604166668</v>
      </c>
      <c r="N460" t="s">
        <v>3133</v>
      </c>
      <c r="O460" t="s">
        <v>78</v>
      </c>
      <c r="P460">
        <v>17283</v>
      </c>
      <c r="Q460" t="s">
        <v>65</v>
      </c>
      <c r="R460" t="s">
        <v>85</v>
      </c>
      <c r="S460" t="s">
        <v>86</v>
      </c>
      <c r="T460" t="s">
        <v>85</v>
      </c>
      <c r="U460" t="s">
        <v>86</v>
      </c>
      <c r="X460">
        <v>54996823931</v>
      </c>
      <c r="AA460" t="s">
        <v>211</v>
      </c>
      <c r="AB460" s="15">
        <v>1649335844133450</v>
      </c>
      <c r="AC460" t="s">
        <v>68</v>
      </c>
      <c r="AD460">
        <v>10738</v>
      </c>
      <c r="AE460" t="s">
        <v>69</v>
      </c>
      <c r="AF460" t="s">
        <v>70</v>
      </c>
      <c r="AM460" t="s">
        <v>2254</v>
      </c>
      <c r="AN460">
        <v>3763271031</v>
      </c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 t="s">
        <v>71</v>
      </c>
      <c r="BH460" s="8" t="s">
        <v>71</v>
      </c>
      <c r="BI460" s="8" t="s">
        <v>71</v>
      </c>
      <c r="BJ460" s="8" t="s">
        <v>71</v>
      </c>
      <c r="BK460" s="8" t="s">
        <v>71</v>
      </c>
      <c r="BL460" s="8" t="s">
        <v>71</v>
      </c>
      <c r="BM460" s="8" t="s">
        <v>71</v>
      </c>
      <c r="BN460" s="8" t="s">
        <v>71</v>
      </c>
      <c r="BO460" s="8" t="s">
        <v>71</v>
      </c>
      <c r="BP460" s="8" t="s">
        <v>71</v>
      </c>
      <c r="BQ460" s="8" t="s">
        <v>1511</v>
      </c>
      <c r="BR460" s="8" t="s">
        <v>71</v>
      </c>
      <c r="BS460" s="9">
        <v>4011</v>
      </c>
      <c r="BT460" s="8" t="s">
        <v>100</v>
      </c>
      <c r="BU460" s="8" t="s">
        <v>1512</v>
      </c>
      <c r="BV460" s="8" t="s">
        <v>71</v>
      </c>
      <c r="BW460" s="8"/>
    </row>
    <row r="461" spans="1:75" x14ac:dyDescent="0.25">
      <c r="A461" s="4">
        <f t="shared" si="111"/>
        <v>44658</v>
      </c>
      <c r="B461" s="5">
        <f t="shared" si="112"/>
        <v>0.39583333333333331</v>
      </c>
      <c r="C461" s="6">
        <f t="shared" si="113"/>
        <v>0.41250000000000003</v>
      </c>
      <c r="D461" s="7">
        <f t="shared" si="114"/>
        <v>1.3541666630771942E-3</v>
      </c>
      <c r="E461" s="6" t="str">
        <f t="shared" si="115"/>
        <v>BIANCA</v>
      </c>
      <c r="F461" s="6" t="str">
        <f t="shared" si="99"/>
        <v>qui</v>
      </c>
      <c r="G461" s="6" t="str">
        <f t="shared" si="110"/>
        <v>11</v>
      </c>
      <c r="H461" s="6" t="str">
        <f>IFERROR(VLOOKUP($G461,DDD!$B:$D,3,0),"-")</f>
        <v>SP</v>
      </c>
      <c r="I461" s="6" t="str">
        <f>IFERROR(VLOOKUP($H461,DDD!$I:$K,3,0),"-")</f>
        <v>Sudeste</v>
      </c>
      <c r="J461">
        <v>8098799</v>
      </c>
      <c r="K461">
        <v>25462198</v>
      </c>
      <c r="L461" s="14">
        <v>44658.412974537037</v>
      </c>
      <c r="M461" s="14">
        <v>44658.4143287037</v>
      </c>
      <c r="N461" t="s">
        <v>3133</v>
      </c>
      <c r="O461" t="s">
        <v>78</v>
      </c>
      <c r="P461">
        <v>17283</v>
      </c>
      <c r="Q461" t="s">
        <v>65</v>
      </c>
      <c r="R461" t="s">
        <v>85</v>
      </c>
      <c r="S461" t="s">
        <v>86</v>
      </c>
      <c r="T461" t="s">
        <v>85</v>
      </c>
      <c r="U461" t="s">
        <v>86</v>
      </c>
      <c r="X461">
        <v>11932086229</v>
      </c>
      <c r="AA461" t="s">
        <v>211</v>
      </c>
      <c r="AB461" s="15">
        <v>1649336067141430</v>
      </c>
      <c r="AC461" t="s">
        <v>68</v>
      </c>
      <c r="AD461">
        <v>10738</v>
      </c>
      <c r="AE461" t="s">
        <v>69</v>
      </c>
      <c r="AF461" t="s">
        <v>70</v>
      </c>
      <c r="AM461" t="s">
        <v>2255</v>
      </c>
      <c r="AN461">
        <v>40842151800</v>
      </c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 t="s">
        <v>71</v>
      </c>
      <c r="BH461" s="8" t="s">
        <v>71</v>
      </c>
      <c r="BI461" s="8" t="s">
        <v>71</v>
      </c>
      <c r="BJ461" s="8" t="s">
        <v>71</v>
      </c>
      <c r="BK461" s="8" t="s">
        <v>71</v>
      </c>
      <c r="BL461" s="8" t="s">
        <v>71</v>
      </c>
      <c r="BM461" s="8" t="s">
        <v>71</v>
      </c>
      <c r="BN461" s="8" t="s">
        <v>71</v>
      </c>
      <c r="BO461" s="8" t="s">
        <v>71</v>
      </c>
      <c r="BP461" s="8" t="s">
        <v>71</v>
      </c>
      <c r="BQ461" s="8" t="s">
        <v>1514</v>
      </c>
      <c r="BR461" s="8" t="s">
        <v>71</v>
      </c>
      <c r="BS461" s="8">
        <v>9912</v>
      </c>
      <c r="BT461" s="8" t="s">
        <v>182</v>
      </c>
      <c r="BU461" s="8" t="s">
        <v>1515</v>
      </c>
      <c r="BV461" s="8" t="s">
        <v>71</v>
      </c>
      <c r="BW461" s="8"/>
    </row>
    <row r="462" spans="1:75" x14ac:dyDescent="0.25">
      <c r="A462" s="4">
        <f t="shared" si="111"/>
        <v>44658</v>
      </c>
      <c r="B462" s="5">
        <f t="shared" si="112"/>
        <v>0.39583333333333331</v>
      </c>
      <c r="C462" s="6">
        <f t="shared" si="113"/>
        <v>0.4145833333333333</v>
      </c>
      <c r="D462" s="7">
        <f t="shared" si="114"/>
        <v>2.1643518484779634E-3</v>
      </c>
      <c r="E462" s="6" t="str">
        <f t="shared" si="115"/>
        <v>BIANCA</v>
      </c>
      <c r="F462" s="6" t="str">
        <f t="shared" si="99"/>
        <v>qui</v>
      </c>
      <c r="G462" s="6" t="str">
        <f t="shared" si="110"/>
        <v>48</v>
      </c>
      <c r="H462" s="6" t="str">
        <f>IFERROR(VLOOKUP($G462,DDD!$B:$D,3,0),"-")</f>
        <v>SC</v>
      </c>
      <c r="I462" s="6" t="str">
        <f>IFERROR(VLOOKUP($H462,DDD!$I:$K,3,0),"-")</f>
        <v>Sul</v>
      </c>
      <c r="J462">
        <v>8099162</v>
      </c>
      <c r="K462">
        <v>25462262</v>
      </c>
      <c r="L462" s="14">
        <v>44658.414629629631</v>
      </c>
      <c r="M462" s="14">
        <v>44658.41679398148</v>
      </c>
      <c r="N462" t="s">
        <v>3133</v>
      </c>
      <c r="O462" t="s">
        <v>78</v>
      </c>
      <c r="P462">
        <v>17283</v>
      </c>
      <c r="Q462" t="s">
        <v>65</v>
      </c>
      <c r="R462" t="s">
        <v>136</v>
      </c>
      <c r="S462" t="s">
        <v>137</v>
      </c>
      <c r="T462" t="s">
        <v>136</v>
      </c>
      <c r="U462" t="s">
        <v>137</v>
      </c>
      <c r="X462">
        <v>48996472776</v>
      </c>
      <c r="Y462">
        <v>48996472776</v>
      </c>
      <c r="Z462" s="14">
        <v>44658.436805555553</v>
      </c>
      <c r="AA462" t="s">
        <v>211</v>
      </c>
      <c r="AB462" s="15">
        <v>1649336206147540</v>
      </c>
      <c r="AC462" t="s">
        <v>68</v>
      </c>
      <c r="AD462">
        <v>10738</v>
      </c>
      <c r="AE462" t="s">
        <v>69</v>
      </c>
      <c r="AF462" t="s">
        <v>70</v>
      </c>
      <c r="AM462" t="s">
        <v>2256</v>
      </c>
      <c r="AN462">
        <v>3939917338</v>
      </c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 t="s">
        <v>71</v>
      </c>
      <c r="BH462" s="8" t="s">
        <v>71</v>
      </c>
      <c r="BI462" s="8" t="s">
        <v>71</v>
      </c>
      <c r="BJ462" s="8" t="s">
        <v>71</v>
      </c>
      <c r="BK462" s="8" t="s">
        <v>71</v>
      </c>
      <c r="BL462" s="8" t="s">
        <v>71</v>
      </c>
      <c r="BM462" s="8" t="s">
        <v>71</v>
      </c>
      <c r="BN462" s="8" t="s">
        <v>71</v>
      </c>
      <c r="BO462" s="8" t="s">
        <v>71</v>
      </c>
      <c r="BP462" s="8" t="s">
        <v>71</v>
      </c>
      <c r="BQ462" s="8" t="s">
        <v>1517</v>
      </c>
      <c r="BR462" s="8" t="s">
        <v>71</v>
      </c>
      <c r="BS462" s="8">
        <v>1298</v>
      </c>
      <c r="BT462" s="8" t="s">
        <v>79</v>
      </c>
      <c r="BU462" s="8" t="s">
        <v>1170</v>
      </c>
      <c r="BV462" s="8" t="s">
        <v>71</v>
      </c>
      <c r="BW462" s="8"/>
    </row>
    <row r="463" spans="1:75" x14ac:dyDescent="0.25">
      <c r="A463" s="4">
        <f t="shared" si="111"/>
        <v>44658</v>
      </c>
      <c r="B463" s="5">
        <f t="shared" si="112"/>
        <v>0.41666666666666669</v>
      </c>
      <c r="C463" s="6">
        <f t="shared" si="113"/>
        <v>0.41666666666666669</v>
      </c>
      <c r="D463" s="7">
        <f t="shared" si="114"/>
        <v>4.6296296204673126E-4</v>
      </c>
      <c r="E463" s="6" t="str">
        <f t="shared" si="115"/>
        <v>BIANCA</v>
      </c>
      <c r="F463" s="6" t="str">
        <f t="shared" si="99"/>
        <v>qui</v>
      </c>
      <c r="G463" s="6" t="str">
        <f t="shared" si="110"/>
        <v>47</v>
      </c>
      <c r="H463" s="6" t="str">
        <f>IFERROR(VLOOKUP($G463,DDD!$B:$D,3,0),"-")</f>
        <v>SC</v>
      </c>
      <c r="I463" s="6" t="str">
        <f>IFERROR(VLOOKUP($H463,DDD!$I:$K,3,0),"-")</f>
        <v>Sul</v>
      </c>
      <c r="J463">
        <v>8099678</v>
      </c>
      <c r="K463">
        <v>25462339</v>
      </c>
      <c r="L463" s="14">
        <v>44658.416909722226</v>
      </c>
      <c r="M463" s="14">
        <v>44658.417372685188</v>
      </c>
      <c r="N463" t="s">
        <v>3133</v>
      </c>
      <c r="O463" t="s">
        <v>78</v>
      </c>
      <c r="P463">
        <v>17283</v>
      </c>
      <c r="Q463" t="s">
        <v>65</v>
      </c>
      <c r="R463" t="s">
        <v>136</v>
      </c>
      <c r="S463" t="s">
        <v>273</v>
      </c>
      <c r="T463" t="s">
        <v>136</v>
      </c>
      <c r="U463" t="s">
        <v>273</v>
      </c>
      <c r="X463">
        <v>47996227308</v>
      </c>
      <c r="Y463">
        <v>47996227308</v>
      </c>
      <c r="Z463" s="14">
        <v>44658.708333333336</v>
      </c>
      <c r="AA463" t="s">
        <v>211</v>
      </c>
      <c r="AB463" s="15">
        <v>1649336394153990</v>
      </c>
      <c r="AC463" t="s">
        <v>68</v>
      </c>
      <c r="AD463">
        <v>10738</v>
      </c>
      <c r="AE463" t="s">
        <v>69</v>
      </c>
      <c r="AF463" t="s">
        <v>70</v>
      </c>
      <c r="AM463" t="s">
        <v>2257</v>
      </c>
      <c r="AN463">
        <v>5633086996</v>
      </c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 t="s">
        <v>71</v>
      </c>
      <c r="BH463" s="8" t="s">
        <v>71</v>
      </c>
      <c r="BI463" s="8" t="s">
        <v>71</v>
      </c>
      <c r="BJ463" s="8" t="s">
        <v>71</v>
      </c>
      <c r="BK463" s="8" t="s">
        <v>71</v>
      </c>
      <c r="BL463" s="8" t="s">
        <v>71</v>
      </c>
      <c r="BM463" s="8" t="s">
        <v>71</v>
      </c>
      <c r="BN463" s="8" t="s">
        <v>71</v>
      </c>
      <c r="BO463" s="8" t="s">
        <v>71</v>
      </c>
      <c r="BP463" s="8" t="s">
        <v>71</v>
      </c>
      <c r="BQ463" s="8" t="s">
        <v>1519</v>
      </c>
      <c r="BR463" s="8" t="s">
        <v>71</v>
      </c>
      <c r="BS463" s="8">
        <v>1880</v>
      </c>
      <c r="BT463" s="8" t="s">
        <v>100</v>
      </c>
      <c r="BU463" s="8" t="s">
        <v>1025</v>
      </c>
      <c r="BV463" s="8" t="s">
        <v>71</v>
      </c>
      <c r="BW463" s="8"/>
    </row>
    <row r="464" spans="1:75" x14ac:dyDescent="0.25">
      <c r="A464" s="4">
        <f t="shared" si="111"/>
        <v>44658</v>
      </c>
      <c r="B464" s="5">
        <f t="shared" si="112"/>
        <v>0.41666666666666669</v>
      </c>
      <c r="C464" s="6">
        <f t="shared" si="113"/>
        <v>0.41805555555555557</v>
      </c>
      <c r="D464" s="7">
        <f t="shared" si="114"/>
        <v>1.0416666700621136E-3</v>
      </c>
      <c r="E464" s="6" t="str">
        <f t="shared" si="115"/>
        <v>BIANCA</v>
      </c>
      <c r="F464" s="6" t="str">
        <f t="shared" si="99"/>
        <v>qui</v>
      </c>
      <c r="G464" s="6" t="str">
        <f t="shared" si="110"/>
        <v>13</v>
      </c>
      <c r="H464" s="6" t="str">
        <f>IFERROR(VLOOKUP($G464,DDD!$B:$D,3,0),"-")</f>
        <v>SP</v>
      </c>
      <c r="I464" s="6" t="str">
        <f>IFERROR(VLOOKUP($H464,DDD!$I:$K,3,0),"-")</f>
        <v>Sudeste</v>
      </c>
      <c r="J464">
        <v>8099934</v>
      </c>
      <c r="K464">
        <v>23187362</v>
      </c>
      <c r="L464" s="14">
        <v>44658.418124999997</v>
      </c>
      <c r="M464" s="14">
        <v>44658.419166666667</v>
      </c>
      <c r="N464" t="s">
        <v>3133</v>
      </c>
      <c r="O464" t="s">
        <v>78</v>
      </c>
      <c r="P464">
        <v>17283</v>
      </c>
      <c r="Q464" t="s">
        <v>65</v>
      </c>
      <c r="R464" t="s">
        <v>136</v>
      </c>
      <c r="S464" t="s">
        <v>137</v>
      </c>
      <c r="T464" t="s">
        <v>136</v>
      </c>
      <c r="U464" t="s">
        <v>137</v>
      </c>
      <c r="X464">
        <v>13997493369</v>
      </c>
      <c r="Y464">
        <v>13997493369</v>
      </c>
      <c r="Z464" s="14">
        <v>44658.438888888886</v>
      </c>
      <c r="AA464" t="s">
        <v>1815</v>
      </c>
      <c r="AB464" s="15">
        <v>1649336507157560</v>
      </c>
      <c r="AC464" t="s">
        <v>68</v>
      </c>
      <c r="AD464">
        <v>10738</v>
      </c>
      <c r="AE464" t="s">
        <v>69</v>
      </c>
      <c r="AF464" t="s">
        <v>70</v>
      </c>
      <c r="AM464" t="s">
        <v>2258</v>
      </c>
      <c r="AN464">
        <v>39979436808</v>
      </c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 t="s">
        <v>71</v>
      </c>
      <c r="BH464" s="8" t="s">
        <v>71</v>
      </c>
      <c r="BI464" s="8" t="s">
        <v>71</v>
      </c>
      <c r="BJ464" s="8" t="s">
        <v>71</v>
      </c>
      <c r="BK464" s="8" t="s">
        <v>71</v>
      </c>
      <c r="BL464" s="8" t="s">
        <v>71</v>
      </c>
      <c r="BM464" s="8" t="s">
        <v>71</v>
      </c>
      <c r="BN464" s="8" t="s">
        <v>71</v>
      </c>
      <c r="BO464" s="8" t="s">
        <v>71</v>
      </c>
      <c r="BP464" s="8" t="s">
        <v>71</v>
      </c>
      <c r="BQ464" s="8" t="s">
        <v>1521</v>
      </c>
      <c r="BR464" s="8" t="s">
        <v>71</v>
      </c>
      <c r="BS464" s="8">
        <v>7342</v>
      </c>
      <c r="BT464" s="8" t="s">
        <v>82</v>
      </c>
      <c r="BU464" s="8" t="s">
        <v>131</v>
      </c>
      <c r="BV464" s="8" t="s">
        <v>71</v>
      </c>
      <c r="BW464" s="8"/>
    </row>
    <row r="465" spans="1:75" x14ac:dyDescent="0.25">
      <c r="A465" s="4">
        <f t="shared" si="111"/>
        <v>44658</v>
      </c>
      <c r="B465" s="5">
        <f t="shared" si="112"/>
        <v>0.41666666666666669</v>
      </c>
      <c r="C465" s="6">
        <f t="shared" si="113"/>
        <v>0.42083333333333334</v>
      </c>
      <c r="D465" s="7">
        <f t="shared" si="114"/>
        <v>1.2152777781011537E-3</v>
      </c>
      <c r="E465" s="6" t="str">
        <f t="shared" si="115"/>
        <v>BIANCA</v>
      </c>
      <c r="F465" s="6" t="str">
        <f t="shared" si="99"/>
        <v>qui</v>
      </c>
      <c r="G465" s="6" t="str">
        <f t="shared" si="110"/>
        <v>47</v>
      </c>
      <c r="H465" s="6" t="str">
        <f>IFERROR(VLOOKUP($G465,DDD!$B:$D,3,0),"-")</f>
        <v>SC</v>
      </c>
      <c r="I465" s="6" t="str">
        <f>IFERROR(VLOOKUP($H465,DDD!$I:$K,3,0),"-")</f>
        <v>Sul</v>
      </c>
      <c r="J465">
        <v>8100538</v>
      </c>
      <c r="K465">
        <v>25426423</v>
      </c>
      <c r="L465" s="14">
        <v>44658.420891203707</v>
      </c>
      <c r="M465" s="14">
        <v>44658.422106481485</v>
      </c>
      <c r="N465" t="s">
        <v>3133</v>
      </c>
      <c r="O465" t="s">
        <v>78</v>
      </c>
      <c r="P465">
        <v>17283</v>
      </c>
      <c r="Q465" t="s">
        <v>65</v>
      </c>
      <c r="R465" t="s">
        <v>85</v>
      </c>
      <c r="S465" t="s">
        <v>86</v>
      </c>
      <c r="T465" t="s">
        <v>85</v>
      </c>
      <c r="U465" t="s">
        <v>86</v>
      </c>
      <c r="X465">
        <v>47991502724</v>
      </c>
      <c r="AA465" t="s">
        <v>128</v>
      </c>
      <c r="AB465" s="15">
        <v>1649336751167910</v>
      </c>
      <c r="AC465" t="s">
        <v>68</v>
      </c>
      <c r="AD465">
        <v>10738</v>
      </c>
      <c r="AE465" t="s">
        <v>69</v>
      </c>
      <c r="AF465" t="s">
        <v>70</v>
      </c>
      <c r="AM465" t="s">
        <v>2259</v>
      </c>
      <c r="AN465">
        <v>7037810576</v>
      </c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 t="s">
        <v>71</v>
      </c>
      <c r="BH465" s="8" t="s">
        <v>71</v>
      </c>
      <c r="BI465" s="8" t="s">
        <v>71</v>
      </c>
      <c r="BJ465" s="8" t="s">
        <v>71</v>
      </c>
      <c r="BK465" s="8" t="s">
        <v>71</v>
      </c>
      <c r="BL465" s="8" t="s">
        <v>71</v>
      </c>
      <c r="BM465" s="8" t="s">
        <v>71</v>
      </c>
      <c r="BN465" s="8" t="s">
        <v>71</v>
      </c>
      <c r="BO465" s="8" t="s">
        <v>71</v>
      </c>
      <c r="BP465" s="8" t="s">
        <v>71</v>
      </c>
      <c r="BQ465" s="8" t="s">
        <v>1392</v>
      </c>
      <c r="BR465" s="8" t="s">
        <v>71</v>
      </c>
      <c r="BS465" s="9">
        <v>2494</v>
      </c>
      <c r="BT465" s="8" t="s">
        <v>100</v>
      </c>
      <c r="BU465" s="8" t="s">
        <v>1130</v>
      </c>
      <c r="BV465" s="8" t="s">
        <v>71</v>
      </c>
      <c r="BW465" s="8"/>
    </row>
    <row r="466" spans="1:75" x14ac:dyDescent="0.25">
      <c r="A466" s="4">
        <f t="shared" si="111"/>
        <v>44658</v>
      </c>
      <c r="B466" s="5">
        <f t="shared" si="112"/>
        <v>0.41666666666666669</v>
      </c>
      <c r="C466" s="6">
        <f t="shared" si="113"/>
        <v>0.42222222222222222</v>
      </c>
      <c r="D466" s="7">
        <f t="shared" si="114"/>
        <v>4.4675925892079249E-3</v>
      </c>
      <c r="E466" s="6" t="str">
        <f t="shared" si="115"/>
        <v>BIANCA</v>
      </c>
      <c r="F466" s="6" t="str">
        <f t="shared" si="99"/>
        <v>qui</v>
      </c>
      <c r="G466" s="6" t="str">
        <f t="shared" si="110"/>
        <v>48</v>
      </c>
      <c r="H466" s="6" t="str">
        <f>IFERROR(VLOOKUP($G466,DDD!$B:$D,3,0),"-")</f>
        <v>SC</v>
      </c>
      <c r="I466" s="6" t="str">
        <f>IFERROR(VLOOKUP($H466,DDD!$I:$K,3,0),"-")</f>
        <v>Sul</v>
      </c>
      <c r="J466">
        <v>8100928</v>
      </c>
      <c r="K466">
        <v>24161108</v>
      </c>
      <c r="L466" s="14">
        <v>44658.422696759262</v>
      </c>
      <c r="M466" s="14">
        <v>44658.427164351851</v>
      </c>
      <c r="N466" t="s">
        <v>3133</v>
      </c>
      <c r="O466" t="s">
        <v>78</v>
      </c>
      <c r="P466">
        <v>17283</v>
      </c>
      <c r="Q466" t="s">
        <v>65</v>
      </c>
      <c r="R466" t="s">
        <v>85</v>
      </c>
      <c r="S466" t="s">
        <v>86</v>
      </c>
      <c r="T466" t="s">
        <v>85</v>
      </c>
      <c r="U466" t="s">
        <v>86</v>
      </c>
      <c r="X466">
        <v>48998343737</v>
      </c>
      <c r="AA466" t="s">
        <v>235</v>
      </c>
      <c r="AB466" s="15">
        <v>1649336898173780</v>
      </c>
      <c r="AC466" t="s">
        <v>68</v>
      </c>
      <c r="AD466">
        <v>10738</v>
      </c>
      <c r="AE466" t="s">
        <v>69</v>
      </c>
      <c r="AF466" t="s">
        <v>70</v>
      </c>
      <c r="AM466" t="s">
        <v>2260</v>
      </c>
      <c r="AN466">
        <v>9543412952</v>
      </c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 t="s">
        <v>71</v>
      </c>
      <c r="BH466" s="8" t="s">
        <v>71</v>
      </c>
      <c r="BI466" s="8" t="s">
        <v>71</v>
      </c>
      <c r="BJ466" s="8" t="s">
        <v>71</v>
      </c>
      <c r="BK466" s="8" t="s">
        <v>71</v>
      </c>
      <c r="BL466" s="8" t="s">
        <v>71</v>
      </c>
      <c r="BM466" s="8" t="s">
        <v>71</v>
      </c>
      <c r="BN466" s="8" t="s">
        <v>71</v>
      </c>
      <c r="BO466" s="8" t="s">
        <v>71</v>
      </c>
      <c r="BP466" s="8" t="s">
        <v>71</v>
      </c>
      <c r="BQ466" s="8" t="s">
        <v>1523</v>
      </c>
      <c r="BR466" s="8" t="s">
        <v>71</v>
      </c>
      <c r="BS466" s="8">
        <v>1073</v>
      </c>
      <c r="BT466" s="8" t="s">
        <v>100</v>
      </c>
      <c r="BU466" s="8" t="s">
        <v>1524</v>
      </c>
      <c r="BV466" s="8" t="s">
        <v>71</v>
      </c>
      <c r="BW466" s="8"/>
    </row>
    <row r="467" spans="1:75" x14ac:dyDescent="0.25">
      <c r="A467" s="4">
        <f t="shared" si="111"/>
        <v>44658</v>
      </c>
      <c r="B467" s="5">
        <f t="shared" si="112"/>
        <v>0.41666666666666669</v>
      </c>
      <c r="C467" s="6">
        <f t="shared" si="113"/>
        <v>0.42708333333333331</v>
      </c>
      <c r="D467" s="7">
        <f t="shared" si="114"/>
        <v>2.8935184673173353E-4</v>
      </c>
      <c r="E467" s="6" t="str">
        <f t="shared" si="115"/>
        <v>BIANCA</v>
      </c>
      <c r="F467" s="6" t="str">
        <f t="shared" si="99"/>
        <v>qui</v>
      </c>
      <c r="G467" s="6" t="str">
        <f t="shared" si="110"/>
        <v>51</v>
      </c>
      <c r="H467" s="6" t="str">
        <f>IFERROR(VLOOKUP($G467,DDD!$B:$D,3,0),"-")</f>
        <v>RS</v>
      </c>
      <c r="I467" s="6" t="str">
        <f>IFERROR(VLOOKUP($H467,DDD!$I:$K,3,0),"-")</f>
        <v>Sul</v>
      </c>
      <c r="J467">
        <v>8101858</v>
      </c>
      <c r="K467">
        <v>24228142</v>
      </c>
      <c r="L467" s="14">
        <v>44658.427175925928</v>
      </c>
      <c r="M467" s="14">
        <v>44658.427465277775</v>
      </c>
      <c r="N467" t="s">
        <v>3133</v>
      </c>
      <c r="O467" t="s">
        <v>78</v>
      </c>
      <c r="P467">
        <v>17283</v>
      </c>
      <c r="Q467" t="s">
        <v>65</v>
      </c>
      <c r="R467" t="s">
        <v>136</v>
      </c>
      <c r="S467" t="s">
        <v>137</v>
      </c>
      <c r="T467" t="s">
        <v>136</v>
      </c>
      <c r="U467" t="s">
        <v>137</v>
      </c>
      <c r="X467">
        <v>51984012804</v>
      </c>
      <c r="Y467">
        <v>51984012804</v>
      </c>
      <c r="Z467" s="14">
        <v>44658.447222222225</v>
      </c>
      <c r="AA467" t="s">
        <v>194</v>
      </c>
      <c r="AB467" s="15">
        <v>1649337124184630</v>
      </c>
      <c r="AC467" t="s">
        <v>68</v>
      </c>
      <c r="AD467">
        <v>10738</v>
      </c>
      <c r="AE467" t="s">
        <v>69</v>
      </c>
      <c r="AF467" t="s">
        <v>70</v>
      </c>
      <c r="AM467" t="s">
        <v>2261</v>
      </c>
      <c r="AN467">
        <v>463911008</v>
      </c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 t="s">
        <v>71</v>
      </c>
      <c r="BH467" s="8" t="s">
        <v>71</v>
      </c>
      <c r="BI467" s="8" t="s">
        <v>71</v>
      </c>
      <c r="BJ467" s="8" t="s">
        <v>71</v>
      </c>
      <c r="BK467" s="8" t="s">
        <v>71</v>
      </c>
      <c r="BL467" s="8" t="s">
        <v>71</v>
      </c>
      <c r="BM467" s="8" t="s">
        <v>71</v>
      </c>
      <c r="BN467" s="8" t="s">
        <v>71</v>
      </c>
      <c r="BO467" s="8" t="s">
        <v>71</v>
      </c>
      <c r="BP467" s="8" t="s">
        <v>71</v>
      </c>
      <c r="BQ467" s="8" t="s">
        <v>1526</v>
      </c>
      <c r="BR467" s="8" t="s">
        <v>71</v>
      </c>
      <c r="BS467" s="9">
        <v>1362</v>
      </c>
      <c r="BT467" s="8" t="s">
        <v>187</v>
      </c>
      <c r="BU467" s="8" t="s">
        <v>214</v>
      </c>
      <c r="BV467" s="8" t="s">
        <v>71</v>
      </c>
      <c r="BW467" s="8"/>
    </row>
    <row r="468" spans="1:75" x14ac:dyDescent="0.25">
      <c r="A468" s="4">
        <f t="shared" si="111"/>
        <v>44658</v>
      </c>
      <c r="B468" s="5">
        <f t="shared" si="112"/>
        <v>0.54166666666666663</v>
      </c>
      <c r="C468" s="6">
        <f t="shared" si="113"/>
        <v>0.55277777777777781</v>
      </c>
      <c r="D468" s="7">
        <f t="shared" si="114"/>
        <v>1.4004629629198462E-3</v>
      </c>
      <c r="E468" s="6" t="str">
        <f t="shared" si="115"/>
        <v>BIANCA</v>
      </c>
      <c r="F468" s="6" t="str">
        <f t="shared" si="99"/>
        <v>qui</v>
      </c>
      <c r="G468" s="6" t="str">
        <f t="shared" si="110"/>
        <v>91</v>
      </c>
      <c r="H468" s="6" t="str">
        <f>IFERROR(VLOOKUP($G468,DDD!$B:$D,3,0),"-")</f>
        <v>PA</v>
      </c>
      <c r="I468" s="6" t="str">
        <f>IFERROR(VLOOKUP($H468,DDD!$I:$K,3,0),"-")</f>
        <v>Norte</v>
      </c>
      <c r="J468">
        <v>8125790</v>
      </c>
      <c r="K468">
        <v>25426402</v>
      </c>
      <c r="L468" s="14">
        <v>44658.553101851852</v>
      </c>
      <c r="M468" s="14">
        <v>44658.554502314815</v>
      </c>
      <c r="N468" t="s">
        <v>3133</v>
      </c>
      <c r="O468" t="s">
        <v>78</v>
      </c>
      <c r="P468">
        <v>17283</v>
      </c>
      <c r="Q468" t="s">
        <v>65</v>
      </c>
      <c r="R468" t="s">
        <v>136</v>
      </c>
      <c r="S468" t="s">
        <v>273</v>
      </c>
      <c r="T468" t="s">
        <v>136</v>
      </c>
      <c r="U468" t="s">
        <v>273</v>
      </c>
      <c r="X468">
        <v>91993902629</v>
      </c>
      <c r="Y468">
        <v>91993902629</v>
      </c>
      <c r="Z468" s="14">
        <v>44658.583333333336</v>
      </c>
      <c r="AA468" t="s">
        <v>128</v>
      </c>
      <c r="AB468" s="15">
        <v>1649348156502810</v>
      </c>
      <c r="AC468" t="s">
        <v>68</v>
      </c>
      <c r="AD468">
        <v>10738</v>
      </c>
      <c r="AE468" t="s">
        <v>69</v>
      </c>
      <c r="AF468" t="s">
        <v>70</v>
      </c>
      <c r="AM468" t="s">
        <v>2262</v>
      </c>
      <c r="AN468">
        <v>7305455202</v>
      </c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 t="s">
        <v>71</v>
      </c>
      <c r="BH468" s="8" t="s">
        <v>71</v>
      </c>
      <c r="BI468" s="8" t="s">
        <v>71</v>
      </c>
      <c r="BJ468" s="8" t="s">
        <v>71</v>
      </c>
      <c r="BK468" s="8" t="s">
        <v>71</v>
      </c>
      <c r="BL468" s="8" t="s">
        <v>71</v>
      </c>
      <c r="BM468" s="8" t="s">
        <v>71</v>
      </c>
      <c r="BN468" s="8" t="s">
        <v>71</v>
      </c>
      <c r="BO468" s="8" t="s">
        <v>71</v>
      </c>
      <c r="BP468" s="8" t="s">
        <v>71</v>
      </c>
      <c r="BQ468" s="8" t="s">
        <v>1527</v>
      </c>
      <c r="BR468" s="8" t="s">
        <v>71</v>
      </c>
      <c r="BS468" s="8">
        <v>1082</v>
      </c>
      <c r="BT468" s="8" t="s">
        <v>182</v>
      </c>
      <c r="BU468" s="8" t="s">
        <v>608</v>
      </c>
      <c r="BV468" s="8" t="s">
        <v>71</v>
      </c>
      <c r="BW468" s="8" t="s">
        <v>1461</v>
      </c>
    </row>
    <row r="469" spans="1:75" x14ac:dyDescent="0.25">
      <c r="A469" s="4">
        <f t="shared" si="111"/>
        <v>44658</v>
      </c>
      <c r="B469" s="5">
        <f t="shared" si="112"/>
        <v>0.54166666666666663</v>
      </c>
      <c r="C469" s="6">
        <f t="shared" si="113"/>
        <v>0.5541666666666667</v>
      </c>
      <c r="D469" s="7">
        <f t="shared" si="114"/>
        <v>1.3425925935734995E-3</v>
      </c>
      <c r="E469" s="6" t="str">
        <f t="shared" si="115"/>
        <v>BIANCA</v>
      </c>
      <c r="F469" s="6" t="str">
        <f t="shared" si="99"/>
        <v>qui</v>
      </c>
      <c r="G469" s="6" t="str">
        <f t="shared" si="110"/>
        <v>11</v>
      </c>
      <c r="H469" s="6" t="str">
        <f>IFERROR(VLOOKUP($G469,DDD!$B:$D,3,0),"-")</f>
        <v>SP</v>
      </c>
      <c r="I469" s="6" t="str">
        <f>IFERROR(VLOOKUP($H469,DDD!$I:$K,3,0),"-")</f>
        <v>Sudeste</v>
      </c>
      <c r="J469">
        <v>8126025</v>
      </c>
      <c r="K469">
        <v>25386781</v>
      </c>
      <c r="L469" s="14">
        <v>44658.554583333331</v>
      </c>
      <c r="M469" s="14">
        <v>44658.555925925924</v>
      </c>
      <c r="N469" t="s">
        <v>3133</v>
      </c>
      <c r="O469" t="s">
        <v>78</v>
      </c>
      <c r="P469">
        <v>17283</v>
      </c>
      <c r="Q469" t="s">
        <v>65</v>
      </c>
      <c r="R469" t="s">
        <v>85</v>
      </c>
      <c r="S469" t="s">
        <v>86</v>
      </c>
      <c r="T469" t="s">
        <v>85</v>
      </c>
      <c r="U469" t="s">
        <v>86</v>
      </c>
      <c r="X469">
        <v>11939491180</v>
      </c>
      <c r="AA469" t="s">
        <v>520</v>
      </c>
      <c r="AB469" s="15">
        <v>1649348284511150</v>
      </c>
      <c r="AC469" t="s">
        <v>68</v>
      </c>
      <c r="AD469">
        <v>10738</v>
      </c>
      <c r="AE469" t="s">
        <v>69</v>
      </c>
      <c r="AF469" t="s">
        <v>70</v>
      </c>
      <c r="AM469" t="s">
        <v>2263</v>
      </c>
      <c r="AN469">
        <v>42966332875</v>
      </c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 t="s">
        <v>71</v>
      </c>
      <c r="BH469" s="8" t="s">
        <v>71</v>
      </c>
      <c r="BI469" s="8" t="s">
        <v>71</v>
      </c>
      <c r="BJ469" s="8" t="s">
        <v>71</v>
      </c>
      <c r="BK469" s="8" t="s">
        <v>71</v>
      </c>
      <c r="BL469" s="8" t="s">
        <v>71</v>
      </c>
      <c r="BM469" s="8" t="s">
        <v>71</v>
      </c>
      <c r="BN469" s="8" t="s">
        <v>71</v>
      </c>
      <c r="BO469" s="8" t="s">
        <v>71</v>
      </c>
      <c r="BP469" s="8" t="s">
        <v>71</v>
      </c>
      <c r="BQ469" s="8" t="s">
        <v>1529</v>
      </c>
      <c r="BR469" s="8" t="s">
        <v>71</v>
      </c>
      <c r="BS469" s="8">
        <v>9547</v>
      </c>
      <c r="BT469" s="8" t="s">
        <v>82</v>
      </c>
      <c r="BU469" s="8" t="s">
        <v>616</v>
      </c>
      <c r="BV469" s="8" t="s">
        <v>71</v>
      </c>
      <c r="BW469" s="8"/>
    </row>
    <row r="470" spans="1:75" x14ac:dyDescent="0.25">
      <c r="A470" s="4">
        <f t="shared" si="111"/>
        <v>44658</v>
      </c>
      <c r="B470" s="5">
        <f t="shared" si="112"/>
        <v>0.54166666666666663</v>
      </c>
      <c r="C470" s="6">
        <f t="shared" si="113"/>
        <v>0.55208333333333337</v>
      </c>
      <c r="D470" s="7">
        <f t="shared" si="114"/>
        <v>5.173611112695653E-3</v>
      </c>
      <c r="E470" s="6" t="str">
        <f t="shared" si="115"/>
        <v>ANA</v>
      </c>
      <c r="F470" s="6" t="str">
        <f t="shared" si="99"/>
        <v>qui</v>
      </c>
      <c r="G470" s="6" t="str">
        <f t="shared" si="110"/>
        <v>16</v>
      </c>
      <c r="H470" s="6" t="str">
        <f>IFERROR(VLOOKUP($G470,DDD!$B:$D,3,0),"-")</f>
        <v>SP</v>
      </c>
      <c r="I470" s="6" t="str">
        <f>IFERROR(VLOOKUP($H470,DDD!$I:$K,3,0),"-")</f>
        <v>Sudeste</v>
      </c>
      <c r="J470">
        <v>8125657</v>
      </c>
      <c r="K470">
        <v>24072950</v>
      </c>
      <c r="L470" s="14">
        <v>44658.552337962959</v>
      </c>
      <c r="M470" s="14">
        <v>44658.557511574072</v>
      </c>
      <c r="N470" t="s">
        <v>3133</v>
      </c>
      <c r="O470" t="s">
        <v>64</v>
      </c>
      <c r="P470">
        <v>17281</v>
      </c>
      <c r="Q470" t="s">
        <v>65</v>
      </c>
      <c r="R470" t="s">
        <v>85</v>
      </c>
      <c r="S470" t="s">
        <v>86</v>
      </c>
      <c r="T470" t="s">
        <v>85</v>
      </c>
      <c r="U470" t="s">
        <v>86</v>
      </c>
      <c r="X470">
        <v>16988468562</v>
      </c>
      <c r="AA470" t="s">
        <v>87</v>
      </c>
      <c r="AB470" s="15">
        <v>1649348097497570</v>
      </c>
      <c r="AC470" t="s">
        <v>68</v>
      </c>
      <c r="AD470">
        <v>10738</v>
      </c>
      <c r="AE470" t="s">
        <v>69</v>
      </c>
      <c r="AF470" t="s">
        <v>70</v>
      </c>
      <c r="AM470" t="s">
        <v>2264</v>
      </c>
      <c r="AN470">
        <v>39627045829</v>
      </c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 t="s">
        <v>71</v>
      </c>
      <c r="BH470" s="8" t="s">
        <v>71</v>
      </c>
      <c r="BI470" s="8" t="s">
        <v>71</v>
      </c>
      <c r="BJ470" s="8" t="s">
        <v>71</v>
      </c>
      <c r="BK470" s="8" t="s">
        <v>71</v>
      </c>
      <c r="BL470" s="8" t="s">
        <v>71</v>
      </c>
      <c r="BM470" s="8" t="s">
        <v>71</v>
      </c>
      <c r="BN470" s="8" t="s">
        <v>71</v>
      </c>
      <c r="BO470" s="8" t="s">
        <v>71</v>
      </c>
      <c r="BP470" s="8" t="s">
        <v>71</v>
      </c>
      <c r="BQ470" s="8" t="s">
        <v>1531</v>
      </c>
      <c r="BR470" s="8" t="s">
        <v>71</v>
      </c>
      <c r="BS470" s="8">
        <v>9257</v>
      </c>
      <c r="BT470" s="8" t="s">
        <v>72</v>
      </c>
      <c r="BU470" s="8" t="s">
        <v>1532</v>
      </c>
      <c r="BV470" s="8" t="s">
        <v>71</v>
      </c>
      <c r="BW470" s="8"/>
    </row>
    <row r="471" spans="1:75" x14ac:dyDescent="0.25">
      <c r="A471" s="4">
        <f t="shared" si="111"/>
        <v>44658</v>
      </c>
      <c r="B471" s="5">
        <f t="shared" si="112"/>
        <v>0.54166666666666663</v>
      </c>
      <c r="C471" s="6">
        <f t="shared" si="113"/>
        <v>0.55208333333333337</v>
      </c>
      <c r="D471" s="7">
        <f t="shared" si="114"/>
        <v>4.7453703664359637E-3</v>
      </c>
      <c r="E471" s="6" t="str">
        <f t="shared" si="115"/>
        <v>SILVIO</v>
      </c>
      <c r="F471" s="6" t="str">
        <f t="shared" si="99"/>
        <v>qui</v>
      </c>
      <c r="G471" s="6" t="str">
        <f t="shared" si="110"/>
        <v>43</v>
      </c>
      <c r="H471" s="6" t="str">
        <f>IFERROR(VLOOKUP($G471,DDD!$B:$D,3,0),"-")</f>
        <v>PR</v>
      </c>
      <c r="I471" s="6" t="str">
        <f>IFERROR(VLOOKUP($H471,DDD!$I:$K,3,0),"-")</f>
        <v>Sul</v>
      </c>
      <c r="J471">
        <v>8125615</v>
      </c>
      <c r="K471">
        <v>21517616</v>
      </c>
      <c r="L471" s="14">
        <v>44658.552106481482</v>
      </c>
      <c r="M471" s="14">
        <v>44658.556851851848</v>
      </c>
      <c r="N471" t="s">
        <v>3133</v>
      </c>
      <c r="O471" t="s">
        <v>84</v>
      </c>
      <c r="P471">
        <v>17286</v>
      </c>
      <c r="Q471" t="s">
        <v>65</v>
      </c>
      <c r="R471" t="s">
        <v>85</v>
      </c>
      <c r="S471" t="s">
        <v>86</v>
      </c>
      <c r="T471" t="s">
        <v>85</v>
      </c>
      <c r="U471" t="s">
        <v>86</v>
      </c>
      <c r="X471">
        <v>43996008737</v>
      </c>
      <c r="AA471" t="s">
        <v>960</v>
      </c>
      <c r="AB471" s="15">
        <v>1649348074495530</v>
      </c>
      <c r="AC471" t="s">
        <v>68</v>
      </c>
      <c r="AD471">
        <v>10738</v>
      </c>
      <c r="AE471" t="s">
        <v>69</v>
      </c>
      <c r="AF471" t="s">
        <v>70</v>
      </c>
      <c r="AM471" t="s">
        <v>2265</v>
      </c>
      <c r="AN471">
        <v>6359487969</v>
      </c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 t="s">
        <v>71</v>
      </c>
      <c r="BH471" s="8" t="s">
        <v>71</v>
      </c>
      <c r="BI471" s="8" t="s">
        <v>71</v>
      </c>
      <c r="BJ471" s="8" t="s">
        <v>71</v>
      </c>
      <c r="BK471" s="8" t="s">
        <v>71</v>
      </c>
      <c r="BL471" s="8" t="s">
        <v>71</v>
      </c>
      <c r="BM471" s="8" t="s">
        <v>71</v>
      </c>
      <c r="BN471" s="8" t="s">
        <v>71</v>
      </c>
      <c r="BO471" s="8" t="s">
        <v>71</v>
      </c>
      <c r="BP471" s="8" t="s">
        <v>71</v>
      </c>
      <c r="BQ471" s="8" t="s">
        <v>1385</v>
      </c>
      <c r="BR471" s="8" t="s">
        <v>71</v>
      </c>
      <c r="BS471" s="8">
        <v>1985</v>
      </c>
      <c r="BT471" s="8" t="s">
        <v>320</v>
      </c>
      <c r="BU471" s="8" t="s">
        <v>1386</v>
      </c>
      <c r="BV471" s="8" t="s">
        <v>71</v>
      </c>
      <c r="BW471" s="8"/>
    </row>
    <row r="472" spans="1:75" x14ac:dyDescent="0.25">
      <c r="A472" s="4">
        <f t="shared" ref="A472:A489" si="116">DATEVALUE(TEXT(L472,"dd/mm"))</f>
        <v>44658</v>
      </c>
      <c r="B472" s="5">
        <f t="shared" ref="B472:B489" si="117">TIMEVALUE(TEXT(LEFT(TEXT(L472,"hh:mm"),2)&amp;":"&amp;IF(RIGHT(TEXT(L472,"hh:mm"),2)&lt;"30",0,30),"hh:mm"))</f>
        <v>0.54166666666666663</v>
      </c>
      <c r="C472" s="6">
        <f t="shared" ref="C472:C489" si="118">TIMEVALUE(TEXT(L472,"hh:mm"))</f>
        <v>0.55833333333333335</v>
      </c>
      <c r="D472" s="7">
        <f t="shared" ref="D472:D489" si="119">IFERROR(($M472-$L472),0)</f>
        <v>1.898148148029577E-3</v>
      </c>
      <c r="E472" s="6" t="str">
        <f t="shared" ref="E472:E489" si="120">SUBSTITUTE(MID($O472,1,SEARCH(" ",$O472,1))," ","")</f>
        <v>BIANCA</v>
      </c>
      <c r="F472" s="6" t="str">
        <f t="shared" si="99"/>
        <v>qui</v>
      </c>
      <c r="G472" s="6" t="str">
        <f t="shared" si="110"/>
        <v>62</v>
      </c>
      <c r="H472" s="6" t="str">
        <f>IFERROR(VLOOKUP($G472,DDD!$B:$D,3,0),"-")</f>
        <v>GO</v>
      </c>
      <c r="I472" s="6" t="str">
        <f>IFERROR(VLOOKUP($H472,DDD!$I:$K,3,0),"-")</f>
        <v>Centro-oeste</v>
      </c>
      <c r="J472">
        <v>8126678</v>
      </c>
      <c r="K472">
        <v>25426027</v>
      </c>
      <c r="L472" s="14">
        <v>44658.558645833335</v>
      </c>
      <c r="M472" s="14">
        <v>44658.560543981483</v>
      </c>
      <c r="N472" t="s">
        <v>3133</v>
      </c>
      <c r="O472" t="s">
        <v>78</v>
      </c>
      <c r="P472">
        <v>17283</v>
      </c>
      <c r="Q472" t="s">
        <v>65</v>
      </c>
      <c r="R472" t="s">
        <v>85</v>
      </c>
      <c r="S472" t="s">
        <v>86</v>
      </c>
      <c r="T472" t="s">
        <v>85</v>
      </c>
      <c r="U472" t="s">
        <v>86</v>
      </c>
      <c r="X472">
        <v>62996450985</v>
      </c>
      <c r="AA472" t="s">
        <v>118</v>
      </c>
      <c r="AB472" s="15">
        <v>1649348651530090</v>
      </c>
      <c r="AC472" t="s">
        <v>68</v>
      </c>
      <c r="AD472">
        <v>10738</v>
      </c>
      <c r="AE472" t="s">
        <v>69</v>
      </c>
      <c r="AF472" t="s">
        <v>70</v>
      </c>
      <c r="AM472" t="s">
        <v>2266</v>
      </c>
      <c r="AN472">
        <v>981472184</v>
      </c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 t="s">
        <v>71</v>
      </c>
      <c r="BH472" s="8" t="s">
        <v>71</v>
      </c>
      <c r="BI472" s="8" t="s">
        <v>71</v>
      </c>
      <c r="BJ472" s="8" t="s">
        <v>71</v>
      </c>
      <c r="BK472" s="8" t="s">
        <v>71</v>
      </c>
      <c r="BL472" s="8" t="s">
        <v>71</v>
      </c>
      <c r="BM472" s="8" t="s">
        <v>71</v>
      </c>
      <c r="BN472" s="8" t="s">
        <v>71</v>
      </c>
      <c r="BO472" s="8" t="s">
        <v>71</v>
      </c>
      <c r="BP472" s="8" t="s">
        <v>71</v>
      </c>
      <c r="BQ472" s="8" t="s">
        <v>1534</v>
      </c>
      <c r="BR472" s="8" t="s">
        <v>71</v>
      </c>
      <c r="BS472" s="8">
        <v>13372</v>
      </c>
      <c r="BT472" s="8" t="s">
        <v>72</v>
      </c>
      <c r="BU472" s="8" t="s">
        <v>1535</v>
      </c>
      <c r="BV472" s="8" t="s">
        <v>71</v>
      </c>
      <c r="BW472" s="8" t="s">
        <v>1033</v>
      </c>
    </row>
    <row r="473" spans="1:75" x14ac:dyDescent="0.25">
      <c r="A473" s="4">
        <f t="shared" si="116"/>
        <v>44658</v>
      </c>
      <c r="B473" s="5">
        <f t="shared" si="117"/>
        <v>0.54166666666666663</v>
      </c>
      <c r="C473" s="6">
        <f t="shared" si="118"/>
        <v>0.55694444444444446</v>
      </c>
      <c r="D473" s="7">
        <f t="shared" si="119"/>
        <v>3.3564814802957699E-3</v>
      </c>
      <c r="E473" s="6" t="str">
        <f t="shared" si="120"/>
        <v>SILVIO</v>
      </c>
      <c r="F473" s="6" t="str">
        <f t="shared" si="99"/>
        <v>qui</v>
      </c>
      <c r="G473" s="6" t="str">
        <f t="shared" si="110"/>
        <v>19</v>
      </c>
      <c r="H473" s="6" t="str">
        <f>IFERROR(VLOOKUP($G473,DDD!$B:$D,3,0),"-")</f>
        <v>SP</v>
      </c>
      <c r="I473" s="6" t="str">
        <f>IFERROR(VLOOKUP($H473,DDD!$I:$K,3,0),"-")</f>
        <v>Sudeste</v>
      </c>
      <c r="J473">
        <v>8126452</v>
      </c>
      <c r="K473">
        <v>23434236</v>
      </c>
      <c r="L473" s="14">
        <v>44658.557314814818</v>
      </c>
      <c r="M473" s="14">
        <v>44658.560671296298</v>
      </c>
      <c r="N473" t="s">
        <v>3133</v>
      </c>
      <c r="O473" t="s">
        <v>84</v>
      </c>
      <c r="P473">
        <v>17286</v>
      </c>
      <c r="Q473" t="s">
        <v>65</v>
      </c>
      <c r="R473" t="s">
        <v>85</v>
      </c>
      <c r="S473" t="s">
        <v>86</v>
      </c>
      <c r="T473" t="s">
        <v>85</v>
      </c>
      <c r="U473" t="s">
        <v>86</v>
      </c>
      <c r="X473">
        <v>19999478434</v>
      </c>
      <c r="AA473" t="s">
        <v>416</v>
      </c>
      <c r="AB473" s="15">
        <v>1649348533523830</v>
      </c>
      <c r="AC473" t="s">
        <v>68</v>
      </c>
      <c r="AD473">
        <v>10738</v>
      </c>
      <c r="AE473" t="s">
        <v>69</v>
      </c>
      <c r="AF473" t="s">
        <v>70</v>
      </c>
      <c r="AM473" t="s">
        <v>2267</v>
      </c>
      <c r="AN473">
        <v>41136192808</v>
      </c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 t="s">
        <v>71</v>
      </c>
      <c r="BH473" s="8" t="s">
        <v>71</v>
      </c>
      <c r="BI473" s="8" t="s">
        <v>71</v>
      </c>
      <c r="BJ473" s="8" t="s">
        <v>71</v>
      </c>
      <c r="BK473" s="8" t="s">
        <v>71</v>
      </c>
      <c r="BL473" s="8" t="s">
        <v>71</v>
      </c>
      <c r="BM473" s="8" t="s">
        <v>71</v>
      </c>
      <c r="BN473" s="8" t="s">
        <v>71</v>
      </c>
      <c r="BO473" s="8" t="s">
        <v>71</v>
      </c>
      <c r="BP473" s="8" t="s">
        <v>71</v>
      </c>
      <c r="BQ473" s="8" t="s">
        <v>1537</v>
      </c>
      <c r="BR473" s="8" t="s">
        <v>71</v>
      </c>
      <c r="BS473" s="9">
        <v>1964</v>
      </c>
      <c r="BT473" s="8" t="s">
        <v>100</v>
      </c>
      <c r="BU473" s="8" t="s">
        <v>1406</v>
      </c>
      <c r="BV473" s="8" t="s">
        <v>71</v>
      </c>
      <c r="BW473" s="8"/>
    </row>
    <row r="474" spans="1:75" x14ac:dyDescent="0.25">
      <c r="A474" s="4">
        <f t="shared" si="116"/>
        <v>44658</v>
      </c>
      <c r="B474" s="5">
        <f t="shared" si="117"/>
        <v>0.54166666666666663</v>
      </c>
      <c r="C474" s="6">
        <f t="shared" si="118"/>
        <v>0.56041666666666667</v>
      </c>
      <c r="D474" s="7">
        <f t="shared" si="119"/>
        <v>1.111111108912155E-3</v>
      </c>
      <c r="E474" s="6" t="str">
        <f t="shared" si="120"/>
        <v>BIANCA</v>
      </c>
      <c r="F474" s="6" t="str">
        <f t="shared" si="99"/>
        <v>qui</v>
      </c>
      <c r="G474" s="6" t="str">
        <f t="shared" si="110"/>
        <v>51</v>
      </c>
      <c r="H474" s="6" t="str">
        <f>IFERROR(VLOOKUP($G474,DDD!$B:$D,3,0),"-")</f>
        <v>RS</v>
      </c>
      <c r="I474" s="6" t="str">
        <f>IFERROR(VLOOKUP($H474,DDD!$I:$K,3,0),"-")</f>
        <v>Sul</v>
      </c>
      <c r="J474">
        <v>8126998</v>
      </c>
      <c r="K474">
        <v>25449748</v>
      </c>
      <c r="L474" s="14">
        <v>44658.560671296298</v>
      </c>
      <c r="M474" s="14">
        <v>44658.561782407407</v>
      </c>
      <c r="N474" t="s">
        <v>3133</v>
      </c>
      <c r="O474" t="s">
        <v>78</v>
      </c>
      <c r="P474">
        <v>17283</v>
      </c>
      <c r="Q474" t="s">
        <v>65</v>
      </c>
      <c r="R474" t="s">
        <v>136</v>
      </c>
      <c r="S474" t="s">
        <v>273</v>
      </c>
      <c r="T474" t="s">
        <v>136</v>
      </c>
      <c r="U474" t="s">
        <v>273</v>
      </c>
      <c r="X474">
        <v>51996890992</v>
      </c>
      <c r="Y474">
        <v>51996890992</v>
      </c>
      <c r="Z474" s="14">
        <v>44658.561805555553</v>
      </c>
      <c r="AA474" t="s">
        <v>223</v>
      </c>
      <c r="AB474" s="15">
        <v>1649348809535850</v>
      </c>
      <c r="AC474" t="s">
        <v>68</v>
      </c>
      <c r="AD474">
        <v>10738</v>
      </c>
      <c r="AE474" t="s">
        <v>69</v>
      </c>
      <c r="AF474" t="s">
        <v>70</v>
      </c>
      <c r="AM474" t="s">
        <v>2268</v>
      </c>
      <c r="AN474">
        <v>1389132005</v>
      </c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 t="s">
        <v>71</v>
      </c>
      <c r="BH474" s="8" t="s">
        <v>71</v>
      </c>
      <c r="BI474" s="8" t="s">
        <v>71</v>
      </c>
      <c r="BJ474" s="8" t="s">
        <v>71</v>
      </c>
      <c r="BK474" s="8" t="s">
        <v>71</v>
      </c>
      <c r="BL474" s="8" t="s">
        <v>71</v>
      </c>
      <c r="BM474" s="8" t="s">
        <v>71</v>
      </c>
      <c r="BN474" s="8" t="s">
        <v>71</v>
      </c>
      <c r="BO474" s="8" t="s">
        <v>71</v>
      </c>
      <c r="BP474" s="8" t="s">
        <v>71</v>
      </c>
      <c r="BQ474" s="8" t="s">
        <v>1539</v>
      </c>
      <c r="BR474" s="8" t="s">
        <v>71</v>
      </c>
      <c r="BS474" s="8">
        <v>6684</v>
      </c>
      <c r="BT474" s="8" t="s">
        <v>100</v>
      </c>
      <c r="BU474" s="8" t="s">
        <v>1540</v>
      </c>
      <c r="BV474" s="8" t="s">
        <v>71</v>
      </c>
      <c r="BW474" s="8"/>
    </row>
    <row r="475" spans="1:75" x14ac:dyDescent="0.25">
      <c r="A475" s="4">
        <f t="shared" si="116"/>
        <v>44658</v>
      </c>
      <c r="B475" s="5">
        <f t="shared" si="117"/>
        <v>0.5625</v>
      </c>
      <c r="C475" s="6">
        <f t="shared" si="118"/>
        <v>0.56319444444444444</v>
      </c>
      <c r="D475" s="7">
        <f t="shared" si="119"/>
        <v>1.3310185167938471E-3</v>
      </c>
      <c r="E475" s="6" t="str">
        <f t="shared" si="120"/>
        <v>ANA</v>
      </c>
      <c r="F475" s="6" t="str">
        <f t="shared" si="99"/>
        <v>qui</v>
      </c>
      <c r="G475" s="6" t="str">
        <f t="shared" si="110"/>
        <v>51</v>
      </c>
      <c r="H475" s="6" t="str">
        <f>IFERROR(VLOOKUP($G475,DDD!$B:$D,3,0),"-")</f>
        <v>RS</v>
      </c>
      <c r="I475" s="6" t="str">
        <f>IFERROR(VLOOKUP($H475,DDD!$I:$K,3,0),"-")</f>
        <v>Sul</v>
      </c>
      <c r="J475">
        <v>8127483</v>
      </c>
      <c r="K475">
        <v>24165620</v>
      </c>
      <c r="L475" s="14">
        <v>44658.563449074078</v>
      </c>
      <c r="M475" s="14">
        <v>44658.564780092594</v>
      </c>
      <c r="N475" t="s">
        <v>3133</v>
      </c>
      <c r="O475" t="s">
        <v>64</v>
      </c>
      <c r="P475">
        <v>17281</v>
      </c>
      <c r="Q475" t="s">
        <v>65</v>
      </c>
      <c r="R475" t="s">
        <v>85</v>
      </c>
      <c r="S475" t="s">
        <v>86</v>
      </c>
      <c r="T475" t="s">
        <v>85</v>
      </c>
      <c r="U475" t="s">
        <v>86</v>
      </c>
      <c r="X475">
        <v>51993065180</v>
      </c>
      <c r="AA475" t="s">
        <v>142</v>
      </c>
      <c r="AB475" s="15">
        <v>1649348615527830</v>
      </c>
      <c r="AC475" t="s">
        <v>68</v>
      </c>
      <c r="AD475">
        <v>10738</v>
      </c>
      <c r="AE475" t="s">
        <v>69</v>
      </c>
      <c r="AF475" t="s">
        <v>70</v>
      </c>
      <c r="AM475" t="s">
        <v>2269</v>
      </c>
      <c r="AN475">
        <v>3908338000</v>
      </c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 t="s">
        <v>71</v>
      </c>
      <c r="BH475" s="8" t="s">
        <v>71</v>
      </c>
      <c r="BI475" s="8" t="s">
        <v>71</v>
      </c>
      <c r="BJ475" s="8" t="s">
        <v>71</v>
      </c>
      <c r="BK475" s="8" t="s">
        <v>71</v>
      </c>
      <c r="BL475" s="8" t="s">
        <v>71</v>
      </c>
      <c r="BM475" s="8" t="s">
        <v>71</v>
      </c>
      <c r="BN475" s="8" t="s">
        <v>71</v>
      </c>
      <c r="BO475" s="8" t="s">
        <v>71</v>
      </c>
      <c r="BP475" s="8" t="s">
        <v>71</v>
      </c>
      <c r="BQ475" s="8" t="s">
        <v>1542</v>
      </c>
      <c r="BR475" s="8" t="s">
        <v>71</v>
      </c>
      <c r="BS475" s="8">
        <v>2175</v>
      </c>
      <c r="BT475" s="8" t="s">
        <v>72</v>
      </c>
      <c r="BU475" s="8" t="s">
        <v>948</v>
      </c>
      <c r="BV475" s="8" t="s">
        <v>71</v>
      </c>
      <c r="BW475" s="8"/>
    </row>
    <row r="476" spans="1:75" x14ac:dyDescent="0.25">
      <c r="A476" s="4">
        <f t="shared" si="116"/>
        <v>44658</v>
      </c>
      <c r="B476" s="5">
        <f t="shared" si="117"/>
        <v>0.54166666666666663</v>
      </c>
      <c r="C476" s="6">
        <f t="shared" si="118"/>
        <v>0.56180555555555556</v>
      </c>
      <c r="D476" s="7">
        <f t="shared" si="119"/>
        <v>2.8240740793989971E-3</v>
      </c>
      <c r="E476" s="6" t="str">
        <f t="shared" si="120"/>
        <v>SILVIO</v>
      </c>
      <c r="F476" s="6" t="str">
        <f t="shared" ref="F476:F532" si="121">TEXT(L476,"ddd")</f>
        <v>qui</v>
      </c>
      <c r="G476" s="6" t="str">
        <f t="shared" si="110"/>
        <v>13</v>
      </c>
      <c r="H476" s="6" t="str">
        <f>IFERROR(VLOOKUP($G476,DDD!$B:$D,3,0),"-")</f>
        <v>SP</v>
      </c>
      <c r="I476" s="6" t="str">
        <f>IFERROR(VLOOKUP($H476,DDD!$I:$K,3,0),"-")</f>
        <v>Sudeste</v>
      </c>
      <c r="J476">
        <v>8127241</v>
      </c>
      <c r="K476">
        <v>24073097</v>
      </c>
      <c r="L476" s="14">
        <v>44658.562025462961</v>
      </c>
      <c r="M476" s="14">
        <v>44658.564849537041</v>
      </c>
      <c r="N476" t="s">
        <v>3133</v>
      </c>
      <c r="O476" t="s">
        <v>84</v>
      </c>
      <c r="P476">
        <v>17286</v>
      </c>
      <c r="Q476" t="s">
        <v>65</v>
      </c>
      <c r="R476" t="s">
        <v>85</v>
      </c>
      <c r="S476" t="s">
        <v>86</v>
      </c>
      <c r="T476" t="s">
        <v>85</v>
      </c>
      <c r="U476" t="s">
        <v>86</v>
      </c>
      <c r="X476">
        <v>13991280603</v>
      </c>
      <c r="AA476" t="s">
        <v>87</v>
      </c>
      <c r="AB476" s="15">
        <v>1649348943542280</v>
      </c>
      <c r="AC476" t="s">
        <v>68</v>
      </c>
      <c r="AD476">
        <v>10738</v>
      </c>
      <c r="AE476" t="s">
        <v>69</v>
      </c>
      <c r="AF476" t="s">
        <v>70</v>
      </c>
      <c r="AM476" t="s">
        <v>2270</v>
      </c>
      <c r="AN476">
        <v>37737278877</v>
      </c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 t="s">
        <v>71</v>
      </c>
      <c r="BH476" s="8" t="s">
        <v>71</v>
      </c>
      <c r="BI476" s="8" t="s">
        <v>71</v>
      </c>
      <c r="BJ476" s="8" t="s">
        <v>71</v>
      </c>
      <c r="BK476" s="8" t="s">
        <v>71</v>
      </c>
      <c r="BL476" s="8" t="s">
        <v>71</v>
      </c>
      <c r="BM476" s="8" t="s">
        <v>71</v>
      </c>
      <c r="BN476" s="8" t="s">
        <v>71</v>
      </c>
      <c r="BO476" s="8" t="s">
        <v>71</v>
      </c>
      <c r="BP476" s="8" t="s">
        <v>71</v>
      </c>
      <c r="BQ476" s="8" t="s">
        <v>1544</v>
      </c>
      <c r="BR476" s="8" t="s">
        <v>71</v>
      </c>
      <c r="BS476" s="8">
        <v>5344</v>
      </c>
      <c r="BT476" s="8" t="s">
        <v>79</v>
      </c>
      <c r="BU476" s="8" t="s">
        <v>1545</v>
      </c>
      <c r="BV476" s="8" t="s">
        <v>71</v>
      </c>
      <c r="BW476" s="8"/>
    </row>
    <row r="477" spans="1:75" x14ac:dyDescent="0.25">
      <c r="A477" s="4">
        <f t="shared" si="116"/>
        <v>44658</v>
      </c>
      <c r="B477" s="5">
        <f t="shared" si="117"/>
        <v>0.5625</v>
      </c>
      <c r="C477" s="6">
        <f t="shared" si="118"/>
        <v>0.56458333333333333</v>
      </c>
      <c r="D477" s="7">
        <f t="shared" si="119"/>
        <v>6.5972222364507616E-4</v>
      </c>
      <c r="E477" s="6" t="str">
        <f t="shared" si="120"/>
        <v>SILVIO</v>
      </c>
      <c r="F477" s="6" t="str">
        <f t="shared" si="121"/>
        <v>qui</v>
      </c>
      <c r="G477" s="6" t="str">
        <f t="shared" si="110"/>
        <v>12</v>
      </c>
      <c r="H477" s="6" t="str">
        <f>IFERROR(VLOOKUP($G477,DDD!$B:$D,3,0),"-")</f>
        <v>SP</v>
      </c>
      <c r="I477" s="6" t="str">
        <f>IFERROR(VLOOKUP($H477,DDD!$I:$K,3,0),"-")</f>
        <v>Sudeste</v>
      </c>
      <c r="J477">
        <v>8127703</v>
      </c>
      <c r="K477">
        <v>25426286</v>
      </c>
      <c r="L477" s="14">
        <v>44658.565243055556</v>
      </c>
      <c r="M477" s="14">
        <v>44658.56590277778</v>
      </c>
      <c r="N477" t="s">
        <v>3133</v>
      </c>
      <c r="O477" t="s">
        <v>84</v>
      </c>
      <c r="P477">
        <v>17286</v>
      </c>
      <c r="Q477" t="s">
        <v>65</v>
      </c>
      <c r="R477" t="s">
        <v>136</v>
      </c>
      <c r="S477" t="s">
        <v>273</v>
      </c>
      <c r="T477" t="s">
        <v>136</v>
      </c>
      <c r="U477" t="s">
        <v>273</v>
      </c>
      <c r="X477">
        <v>12992609573</v>
      </c>
      <c r="Y477">
        <v>12992609573</v>
      </c>
      <c r="Z477" s="14">
        <v>44658.75</v>
      </c>
      <c r="AA477" t="s">
        <v>118</v>
      </c>
      <c r="AB477" s="15">
        <v>1649349217550220</v>
      </c>
      <c r="AC477" t="s">
        <v>68</v>
      </c>
      <c r="AD477">
        <v>10738</v>
      </c>
      <c r="AE477" t="s">
        <v>69</v>
      </c>
      <c r="AF477" t="s">
        <v>70</v>
      </c>
      <c r="AM477" t="s">
        <v>2271</v>
      </c>
      <c r="AN477">
        <v>53067455800</v>
      </c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 t="s">
        <v>71</v>
      </c>
      <c r="BH477" s="8" t="s">
        <v>71</v>
      </c>
      <c r="BI477" s="8" t="s">
        <v>71</v>
      </c>
      <c r="BJ477" s="8" t="s">
        <v>71</v>
      </c>
      <c r="BK477" s="8" t="s">
        <v>71</v>
      </c>
      <c r="BL477" s="8" t="s">
        <v>71</v>
      </c>
      <c r="BM477" s="8" t="s">
        <v>71</v>
      </c>
      <c r="BN477" s="8" t="s">
        <v>71</v>
      </c>
      <c r="BO477" s="8" t="s">
        <v>71</v>
      </c>
      <c r="BP477" s="8" t="s">
        <v>71</v>
      </c>
      <c r="BQ477" s="8" t="s">
        <v>1547</v>
      </c>
      <c r="BR477" s="8" t="s">
        <v>71</v>
      </c>
      <c r="BS477" s="9">
        <v>7915</v>
      </c>
      <c r="BT477" s="8" t="s">
        <v>72</v>
      </c>
      <c r="BU477" s="8" t="s">
        <v>860</v>
      </c>
      <c r="BV477" s="8" t="s">
        <v>71</v>
      </c>
      <c r="BW477" s="8"/>
    </row>
    <row r="478" spans="1:75" x14ac:dyDescent="0.25">
      <c r="A478" s="4">
        <f t="shared" si="116"/>
        <v>44658</v>
      </c>
      <c r="B478" s="5">
        <f t="shared" si="117"/>
        <v>0.5625</v>
      </c>
      <c r="C478" s="6">
        <f t="shared" si="118"/>
        <v>0.56527777777777777</v>
      </c>
      <c r="D478" s="7">
        <f t="shared" si="119"/>
        <v>4.0509259270038456E-4</v>
      </c>
      <c r="E478" s="6" t="str">
        <f t="shared" si="120"/>
        <v>ANA</v>
      </c>
      <c r="F478" s="6" t="str">
        <f t="shared" si="121"/>
        <v>qui</v>
      </c>
      <c r="G478" s="6" t="str">
        <f t="shared" si="110"/>
        <v>13</v>
      </c>
      <c r="H478" s="6" t="str">
        <f>IFERROR(VLOOKUP($G478,DDD!$B:$D,3,0),"-")</f>
        <v>SP</v>
      </c>
      <c r="I478" s="6" t="str">
        <f>IFERROR(VLOOKUP($H478,DDD!$I:$K,3,0),"-")</f>
        <v>Sudeste</v>
      </c>
      <c r="J478">
        <v>8127747</v>
      </c>
      <c r="K478">
        <v>25449716</v>
      </c>
      <c r="L478" s="14">
        <v>44658.565601851849</v>
      </c>
      <c r="M478" s="14">
        <v>44658.566006944442</v>
      </c>
      <c r="N478" t="s">
        <v>3133</v>
      </c>
      <c r="O478" t="s">
        <v>64</v>
      </c>
      <c r="P478">
        <v>17281</v>
      </c>
      <c r="Q478" t="s">
        <v>65</v>
      </c>
      <c r="R478" t="s">
        <v>136</v>
      </c>
      <c r="S478" t="s">
        <v>273</v>
      </c>
      <c r="T478" t="s">
        <v>136</v>
      </c>
      <c r="U478" t="s">
        <v>273</v>
      </c>
      <c r="X478">
        <v>13997846082</v>
      </c>
      <c r="Y478">
        <v>13997846082</v>
      </c>
      <c r="Z478" s="14">
        <v>44658.586805555555</v>
      </c>
      <c r="AA478" t="s">
        <v>223</v>
      </c>
      <c r="AB478" s="15">
        <v>1649349253551160</v>
      </c>
      <c r="AC478" t="s">
        <v>68</v>
      </c>
      <c r="AD478">
        <v>10738</v>
      </c>
      <c r="AE478" t="s">
        <v>69</v>
      </c>
      <c r="AF478" t="s">
        <v>70</v>
      </c>
      <c r="AM478" t="s">
        <v>2272</v>
      </c>
      <c r="AN478">
        <v>33493094884</v>
      </c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 t="s">
        <v>71</v>
      </c>
      <c r="BH478" s="8" t="s">
        <v>71</v>
      </c>
      <c r="BI478" s="8" t="s">
        <v>71</v>
      </c>
      <c r="BJ478" s="8" t="s">
        <v>71</v>
      </c>
      <c r="BK478" s="8" t="s">
        <v>71</v>
      </c>
      <c r="BL478" s="8" t="s">
        <v>71</v>
      </c>
      <c r="BM478" s="8" t="s">
        <v>71</v>
      </c>
      <c r="BN478" s="8" t="s">
        <v>71</v>
      </c>
      <c r="BO478" s="8" t="s">
        <v>71</v>
      </c>
      <c r="BP478" s="8" t="s">
        <v>71</v>
      </c>
      <c r="BQ478" s="8" t="s">
        <v>1548</v>
      </c>
      <c r="BR478" s="8" t="s">
        <v>71</v>
      </c>
      <c r="BS478" s="8">
        <v>1038</v>
      </c>
      <c r="BT478" s="8" t="s">
        <v>79</v>
      </c>
      <c r="BU478" s="8" t="s">
        <v>80</v>
      </c>
      <c r="BV478" s="8" t="s">
        <v>71</v>
      </c>
      <c r="BW478" s="8"/>
    </row>
    <row r="479" spans="1:75" x14ac:dyDescent="0.25">
      <c r="A479" s="4">
        <f t="shared" si="116"/>
        <v>44658</v>
      </c>
      <c r="B479" s="5">
        <f t="shared" si="117"/>
        <v>0.5625</v>
      </c>
      <c r="C479" s="6">
        <f t="shared" si="118"/>
        <v>0.56666666666666665</v>
      </c>
      <c r="D479" s="7">
        <f t="shared" si="119"/>
        <v>3.7384259267128073E-3</v>
      </c>
      <c r="E479" s="6" t="str">
        <f t="shared" si="120"/>
        <v>SILVIO</v>
      </c>
      <c r="F479" s="6" t="str">
        <f t="shared" si="121"/>
        <v>qui</v>
      </c>
      <c r="G479" s="6" t="str">
        <f t="shared" si="110"/>
        <v>54</v>
      </c>
      <c r="H479" s="6" t="str">
        <f>IFERROR(VLOOKUP($G479,DDD!$B:$D,3,0),"-")</f>
        <v>RS</v>
      </c>
      <c r="I479" s="6" t="str">
        <f>IFERROR(VLOOKUP($H479,DDD!$I:$K,3,0),"-")</f>
        <v>Sul</v>
      </c>
      <c r="J479">
        <v>8127925</v>
      </c>
      <c r="K479">
        <v>22938975</v>
      </c>
      <c r="L479" s="14">
        <v>44658.56690972222</v>
      </c>
      <c r="M479" s="14">
        <v>44658.570648148147</v>
      </c>
      <c r="N479" t="s">
        <v>3133</v>
      </c>
      <c r="O479" t="s">
        <v>84</v>
      </c>
      <c r="P479">
        <v>17286</v>
      </c>
      <c r="Q479" t="s">
        <v>65</v>
      </c>
      <c r="R479" t="s">
        <v>85</v>
      </c>
      <c r="S479" t="s">
        <v>86</v>
      </c>
      <c r="T479" t="s">
        <v>85</v>
      </c>
      <c r="U479" t="s">
        <v>86</v>
      </c>
      <c r="X479">
        <v>54999338456</v>
      </c>
      <c r="AA479" t="s">
        <v>1877</v>
      </c>
      <c r="AB479" s="15">
        <v>1649349322552710</v>
      </c>
      <c r="AC479" t="s">
        <v>68</v>
      </c>
      <c r="AD479">
        <v>10738</v>
      </c>
      <c r="AE479" t="s">
        <v>69</v>
      </c>
      <c r="AF479" t="s">
        <v>70</v>
      </c>
      <c r="AM479" t="s">
        <v>2273</v>
      </c>
      <c r="AN479">
        <v>905323416</v>
      </c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 t="s">
        <v>71</v>
      </c>
      <c r="BH479" s="8" t="s">
        <v>71</v>
      </c>
      <c r="BI479" s="8" t="s">
        <v>71</v>
      </c>
      <c r="BJ479" s="8" t="s">
        <v>71</v>
      </c>
      <c r="BK479" s="8" t="s">
        <v>71</v>
      </c>
      <c r="BL479" s="8" t="s">
        <v>71</v>
      </c>
      <c r="BM479" s="8" t="s">
        <v>71</v>
      </c>
      <c r="BN479" s="8" t="s">
        <v>71</v>
      </c>
      <c r="BO479" s="8" t="s">
        <v>71</v>
      </c>
      <c r="BP479" s="8" t="s">
        <v>71</v>
      </c>
      <c r="BQ479" s="8" t="s">
        <v>1550</v>
      </c>
      <c r="BR479" s="8" t="s">
        <v>71</v>
      </c>
      <c r="BS479" s="9">
        <v>1429</v>
      </c>
      <c r="BT479" s="8" t="s">
        <v>82</v>
      </c>
      <c r="BU479" s="8" t="s">
        <v>233</v>
      </c>
      <c r="BV479" s="8" t="s">
        <v>71</v>
      </c>
      <c r="BW479" s="8"/>
    </row>
    <row r="480" spans="1:75" x14ac:dyDescent="0.25">
      <c r="A480" s="4">
        <f t="shared" si="116"/>
        <v>44658</v>
      </c>
      <c r="B480" s="5">
        <f t="shared" si="117"/>
        <v>0.5625</v>
      </c>
      <c r="C480" s="6">
        <f t="shared" si="118"/>
        <v>0.57013888888888886</v>
      </c>
      <c r="D480" s="7">
        <f t="shared" si="119"/>
        <v>5.5555556173203513E-4</v>
      </c>
      <c r="E480" s="6" t="str">
        <f t="shared" si="120"/>
        <v>ANA</v>
      </c>
      <c r="F480" s="6" t="str">
        <f t="shared" si="121"/>
        <v>qui</v>
      </c>
      <c r="G480" s="6" t="str">
        <f t="shared" si="110"/>
        <v>19</v>
      </c>
      <c r="H480" s="6" t="str">
        <f>IFERROR(VLOOKUP($G480,DDD!$B:$D,3,0),"-")</f>
        <v>SP</v>
      </c>
      <c r="I480" s="6" t="str">
        <f>IFERROR(VLOOKUP($H480,DDD!$I:$K,3,0),"-")</f>
        <v>Sudeste</v>
      </c>
      <c r="J480">
        <v>8128403</v>
      </c>
      <c r="K480">
        <v>25462137</v>
      </c>
      <c r="L480" s="14">
        <v>44658.570393518516</v>
      </c>
      <c r="M480" s="14">
        <v>44658.570949074077</v>
      </c>
      <c r="N480" t="s">
        <v>3133</v>
      </c>
      <c r="O480" t="s">
        <v>64</v>
      </c>
      <c r="P480">
        <v>17281</v>
      </c>
      <c r="Q480" t="s">
        <v>65</v>
      </c>
      <c r="R480" t="s">
        <v>136</v>
      </c>
      <c r="S480" t="s">
        <v>674</v>
      </c>
      <c r="T480" t="s">
        <v>136</v>
      </c>
      <c r="U480" t="s">
        <v>674</v>
      </c>
      <c r="X480">
        <v>19992774196</v>
      </c>
      <c r="Y480">
        <v>19992774196</v>
      </c>
      <c r="Z480" s="14">
        <v>44658.591666666667</v>
      </c>
      <c r="AA480" t="s">
        <v>211</v>
      </c>
      <c r="AB480" s="15">
        <v>1649349660560240</v>
      </c>
      <c r="AC480" t="s">
        <v>68</v>
      </c>
      <c r="AD480">
        <v>10738</v>
      </c>
      <c r="AE480" t="s">
        <v>69</v>
      </c>
      <c r="AF480" t="s">
        <v>70</v>
      </c>
      <c r="AM480" t="s">
        <v>2274</v>
      </c>
      <c r="AN480">
        <v>52683210809</v>
      </c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 t="s">
        <v>71</v>
      </c>
      <c r="BH480" s="8" t="s">
        <v>71</v>
      </c>
      <c r="BI480" s="8" t="s">
        <v>71</v>
      </c>
      <c r="BJ480" s="8" t="s">
        <v>71</v>
      </c>
      <c r="BK480" s="8" t="s">
        <v>71</v>
      </c>
      <c r="BL480" s="8" t="s">
        <v>71</v>
      </c>
      <c r="BM480" s="8" t="s">
        <v>71</v>
      </c>
      <c r="BN480" s="8" t="s">
        <v>71</v>
      </c>
      <c r="BO480" s="8" t="s">
        <v>71</v>
      </c>
      <c r="BP480" s="8" t="s">
        <v>71</v>
      </c>
      <c r="BQ480" s="8" t="s">
        <v>1552</v>
      </c>
      <c r="BR480" s="8" t="s">
        <v>71</v>
      </c>
      <c r="BS480" s="8">
        <v>1580</v>
      </c>
      <c r="BT480" s="8" t="s">
        <v>82</v>
      </c>
      <c r="BU480" s="8" t="s">
        <v>813</v>
      </c>
      <c r="BV480" s="8" t="s">
        <v>71</v>
      </c>
      <c r="BW480" s="8"/>
    </row>
    <row r="481" spans="1:75" x14ac:dyDescent="0.25">
      <c r="A481" s="4">
        <f t="shared" si="116"/>
        <v>44658</v>
      </c>
      <c r="B481" s="5">
        <f t="shared" si="117"/>
        <v>0.5625</v>
      </c>
      <c r="C481" s="6">
        <f t="shared" si="118"/>
        <v>0.57013888888888886</v>
      </c>
      <c r="D481" s="7">
        <f t="shared" si="119"/>
        <v>1.4236111092031933E-3</v>
      </c>
      <c r="E481" s="6" t="str">
        <f t="shared" si="120"/>
        <v>BIANCA</v>
      </c>
      <c r="F481" s="6" t="str">
        <f t="shared" si="121"/>
        <v>qui</v>
      </c>
      <c r="G481" s="6" t="str">
        <f t="shared" si="110"/>
        <v>11</v>
      </c>
      <c r="H481" s="6" t="str">
        <f>IFERROR(VLOOKUP($G481,DDD!$B:$D,3,0),"-")</f>
        <v>SP</v>
      </c>
      <c r="I481" s="6" t="str">
        <f>IFERROR(VLOOKUP($H481,DDD!$I:$K,3,0),"-")</f>
        <v>Sudeste</v>
      </c>
      <c r="J481">
        <v>8128398</v>
      </c>
      <c r="K481">
        <v>25462139</v>
      </c>
      <c r="L481" s="14">
        <v>44658.5703587963</v>
      </c>
      <c r="M481" s="14">
        <v>44658.571782407409</v>
      </c>
      <c r="N481" t="s">
        <v>3133</v>
      </c>
      <c r="O481" t="s">
        <v>78</v>
      </c>
      <c r="P481">
        <v>17283</v>
      </c>
      <c r="Q481" t="s">
        <v>65</v>
      </c>
      <c r="R481" t="s">
        <v>85</v>
      </c>
      <c r="S481" t="s">
        <v>86</v>
      </c>
      <c r="T481" t="s">
        <v>85</v>
      </c>
      <c r="U481" t="s">
        <v>86</v>
      </c>
      <c r="X481">
        <v>11987906366</v>
      </c>
      <c r="AA481" t="s">
        <v>211</v>
      </c>
      <c r="AB481" s="15">
        <v>1649349661560280</v>
      </c>
      <c r="AC481" t="s">
        <v>68</v>
      </c>
      <c r="AD481">
        <v>10738</v>
      </c>
      <c r="AE481" t="s">
        <v>69</v>
      </c>
      <c r="AF481" t="s">
        <v>70</v>
      </c>
      <c r="AM481" t="s">
        <v>2275</v>
      </c>
      <c r="AN481">
        <v>45609091802</v>
      </c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 t="s">
        <v>71</v>
      </c>
      <c r="BH481" s="8" t="s">
        <v>71</v>
      </c>
      <c r="BI481" s="8" t="s">
        <v>71</v>
      </c>
      <c r="BJ481" s="8" t="s">
        <v>71</v>
      </c>
      <c r="BK481" s="8" t="s">
        <v>71</v>
      </c>
      <c r="BL481" s="8" t="s">
        <v>71</v>
      </c>
      <c r="BM481" s="8" t="s">
        <v>71</v>
      </c>
      <c r="BN481" s="8" t="s">
        <v>71</v>
      </c>
      <c r="BO481" s="8" t="s">
        <v>71</v>
      </c>
      <c r="BP481" s="8" t="s">
        <v>71</v>
      </c>
      <c r="BQ481" s="8" t="s">
        <v>1554</v>
      </c>
      <c r="BR481" s="8" t="s">
        <v>71</v>
      </c>
      <c r="BS481" s="9">
        <v>6141</v>
      </c>
      <c r="BT481" s="8" t="s">
        <v>100</v>
      </c>
      <c r="BU481" s="8" t="s">
        <v>415</v>
      </c>
      <c r="BV481" s="8" t="s">
        <v>71</v>
      </c>
      <c r="BW481" s="8"/>
    </row>
    <row r="482" spans="1:75" x14ac:dyDescent="0.25">
      <c r="A482" s="4">
        <f t="shared" si="116"/>
        <v>44658</v>
      </c>
      <c r="B482" s="5">
        <f t="shared" si="117"/>
        <v>0.5625</v>
      </c>
      <c r="C482" s="6">
        <f t="shared" si="118"/>
        <v>0.57152777777777775</v>
      </c>
      <c r="D482" s="7">
        <f t="shared" si="119"/>
        <v>6.7129630042472854E-4</v>
      </c>
      <c r="E482" s="6" t="str">
        <f t="shared" si="120"/>
        <v>BIANCA</v>
      </c>
      <c r="F482" s="6" t="str">
        <f t="shared" si="121"/>
        <v>qui</v>
      </c>
      <c r="G482" s="6" t="str">
        <f t="shared" si="110"/>
        <v>11</v>
      </c>
      <c r="H482" s="6" t="str">
        <f>IFERROR(VLOOKUP($G482,DDD!$B:$D,3,0),"-")</f>
        <v>SP</v>
      </c>
      <c r="I482" s="6" t="str">
        <f>IFERROR(VLOOKUP($H482,DDD!$I:$K,3,0),"-")</f>
        <v>Sudeste</v>
      </c>
      <c r="J482">
        <v>8128573</v>
      </c>
      <c r="K482">
        <v>25462228</v>
      </c>
      <c r="L482" s="14">
        <v>44658.571979166663</v>
      </c>
      <c r="M482" s="14">
        <v>44658.572650462964</v>
      </c>
      <c r="N482" t="s">
        <v>3133</v>
      </c>
      <c r="O482" t="s">
        <v>78</v>
      </c>
      <c r="P482">
        <v>17283</v>
      </c>
      <c r="Q482" t="s">
        <v>65</v>
      </c>
      <c r="R482" t="s">
        <v>136</v>
      </c>
      <c r="S482" t="s">
        <v>273</v>
      </c>
      <c r="T482" t="s">
        <v>136</v>
      </c>
      <c r="U482" t="s">
        <v>273</v>
      </c>
      <c r="X482">
        <v>11956605355</v>
      </c>
      <c r="Y482">
        <v>11956605355</v>
      </c>
      <c r="Z482" s="14">
        <v>44658.574999999997</v>
      </c>
      <c r="AA482" t="s">
        <v>211</v>
      </c>
      <c r="AB482" s="15">
        <v>1649349770561540</v>
      </c>
      <c r="AC482" t="s">
        <v>68</v>
      </c>
      <c r="AD482">
        <v>10738</v>
      </c>
      <c r="AE482" t="s">
        <v>69</v>
      </c>
      <c r="AF482" t="s">
        <v>70</v>
      </c>
      <c r="AM482" t="s">
        <v>2276</v>
      </c>
      <c r="AN482">
        <v>43621302840</v>
      </c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 t="s">
        <v>71</v>
      </c>
      <c r="BH482" s="8" t="s">
        <v>71</v>
      </c>
      <c r="BI482" s="8" t="s">
        <v>71</v>
      </c>
      <c r="BJ482" s="8" t="s">
        <v>71</v>
      </c>
      <c r="BK482" s="8" t="s">
        <v>71</v>
      </c>
      <c r="BL482" s="8" t="s">
        <v>71</v>
      </c>
      <c r="BM482" s="8" t="s">
        <v>71</v>
      </c>
      <c r="BN482" s="8" t="s">
        <v>71</v>
      </c>
      <c r="BO482" s="8" t="s">
        <v>71</v>
      </c>
      <c r="BP482" s="8" t="s">
        <v>71</v>
      </c>
      <c r="BQ482" s="8" t="s">
        <v>1556</v>
      </c>
      <c r="BR482" s="8" t="s">
        <v>71</v>
      </c>
      <c r="BS482" s="9">
        <v>1363</v>
      </c>
      <c r="BT482" s="8" t="s">
        <v>348</v>
      </c>
      <c r="BU482" s="8" t="s">
        <v>1557</v>
      </c>
      <c r="BV482" s="8" t="s">
        <v>71</v>
      </c>
      <c r="BW482" s="8"/>
    </row>
    <row r="483" spans="1:75" x14ac:dyDescent="0.25">
      <c r="A483" s="4">
        <f t="shared" si="116"/>
        <v>44658</v>
      </c>
      <c r="B483" s="5">
        <f t="shared" si="117"/>
        <v>0.5625</v>
      </c>
      <c r="C483" s="6">
        <f t="shared" si="118"/>
        <v>0.57222222222222219</v>
      </c>
      <c r="D483" s="7">
        <f t="shared" si="119"/>
        <v>7.7546296233776957E-4</v>
      </c>
      <c r="E483" s="6" t="str">
        <f t="shared" si="120"/>
        <v>BIANCA</v>
      </c>
      <c r="F483" s="6" t="str">
        <f t="shared" si="121"/>
        <v>qui</v>
      </c>
      <c r="G483" s="6" t="str">
        <f t="shared" si="110"/>
        <v>16</v>
      </c>
      <c r="H483" s="6" t="str">
        <f>IFERROR(VLOOKUP($G483,DDD!$B:$D,3,0),"-")</f>
        <v>SP</v>
      </c>
      <c r="I483" s="6" t="str">
        <f>IFERROR(VLOOKUP($H483,DDD!$I:$K,3,0),"-")</f>
        <v>Sudeste</v>
      </c>
      <c r="J483">
        <v>8128660</v>
      </c>
      <c r="K483">
        <v>25462279</v>
      </c>
      <c r="L483" s="14">
        <v>44658.572731481479</v>
      </c>
      <c r="M483" s="14">
        <v>44658.573506944442</v>
      </c>
      <c r="N483" t="s">
        <v>3133</v>
      </c>
      <c r="O483" t="s">
        <v>78</v>
      </c>
      <c r="P483">
        <v>17283</v>
      </c>
      <c r="Q483" t="s">
        <v>65</v>
      </c>
      <c r="R483" t="s">
        <v>136</v>
      </c>
      <c r="S483" t="s">
        <v>273</v>
      </c>
      <c r="T483" t="s">
        <v>136</v>
      </c>
      <c r="U483" t="s">
        <v>273</v>
      </c>
      <c r="X483">
        <v>16988026338</v>
      </c>
      <c r="Y483">
        <v>16988026338</v>
      </c>
      <c r="Z483" s="14">
        <v>44658.791666666664</v>
      </c>
      <c r="AA483" t="s">
        <v>211</v>
      </c>
      <c r="AB483" s="15">
        <v>1649349869562310</v>
      </c>
      <c r="AC483" t="s">
        <v>68</v>
      </c>
      <c r="AD483">
        <v>10738</v>
      </c>
      <c r="AE483" t="s">
        <v>69</v>
      </c>
      <c r="AF483" t="s">
        <v>70</v>
      </c>
      <c r="AM483" t="s">
        <v>2277</v>
      </c>
      <c r="AN483">
        <v>22011585848</v>
      </c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 t="s">
        <v>71</v>
      </c>
      <c r="BH483" s="8" t="s">
        <v>71</v>
      </c>
      <c r="BI483" s="8" t="s">
        <v>71</v>
      </c>
      <c r="BJ483" s="8" t="s">
        <v>71</v>
      </c>
      <c r="BK483" s="8" t="s">
        <v>71</v>
      </c>
      <c r="BL483" s="8" t="s">
        <v>71</v>
      </c>
      <c r="BM483" s="8" t="s">
        <v>71</v>
      </c>
      <c r="BN483" s="8" t="s">
        <v>71</v>
      </c>
      <c r="BO483" s="8" t="s">
        <v>71</v>
      </c>
      <c r="BP483" s="8" t="s">
        <v>71</v>
      </c>
      <c r="BQ483" s="8" t="s">
        <v>1560</v>
      </c>
      <c r="BR483" s="8" t="s">
        <v>71</v>
      </c>
      <c r="BS483" s="9">
        <v>12456</v>
      </c>
      <c r="BT483" s="8" t="s">
        <v>90</v>
      </c>
      <c r="BU483" s="8" t="s">
        <v>1561</v>
      </c>
      <c r="BV483" s="8" t="s">
        <v>71</v>
      </c>
      <c r="BW483" s="8"/>
    </row>
    <row r="484" spans="1:75" x14ac:dyDescent="0.25">
      <c r="A484" s="4">
        <f t="shared" si="116"/>
        <v>44658</v>
      </c>
      <c r="B484" s="5">
        <f t="shared" si="117"/>
        <v>0.5625</v>
      </c>
      <c r="C484" s="6">
        <f t="shared" si="118"/>
        <v>0.57291666666666663</v>
      </c>
      <c r="D484" s="7">
        <f t="shared" si="119"/>
        <v>6.9444443943211809E-4</v>
      </c>
      <c r="E484" s="6" t="str">
        <f t="shared" si="120"/>
        <v>BIANCA</v>
      </c>
      <c r="F484" s="6" t="str">
        <f t="shared" si="121"/>
        <v>qui</v>
      </c>
      <c r="G484" s="6" t="str">
        <f t="shared" si="110"/>
        <v>51</v>
      </c>
      <c r="H484" s="6" t="str">
        <f>IFERROR(VLOOKUP($G484,DDD!$B:$D,3,0),"-")</f>
        <v>RS</v>
      </c>
      <c r="I484" s="6" t="str">
        <f>IFERROR(VLOOKUP($H484,DDD!$I:$K,3,0),"-")</f>
        <v>Sul</v>
      </c>
      <c r="J484">
        <v>8128749</v>
      </c>
      <c r="K484">
        <v>25462318</v>
      </c>
      <c r="L484" s="14">
        <v>44658.573564814818</v>
      </c>
      <c r="M484" s="14">
        <v>44658.574259259258</v>
      </c>
      <c r="N484" t="s">
        <v>3133</v>
      </c>
      <c r="O484" t="s">
        <v>78</v>
      </c>
      <c r="P484">
        <v>17283</v>
      </c>
      <c r="Q484" t="s">
        <v>65</v>
      </c>
      <c r="R484" t="s">
        <v>136</v>
      </c>
      <c r="S484" t="s">
        <v>273</v>
      </c>
      <c r="T484" t="s">
        <v>136</v>
      </c>
      <c r="U484" t="s">
        <v>273</v>
      </c>
      <c r="X484">
        <v>51981245554</v>
      </c>
      <c r="Y484">
        <v>51981245554</v>
      </c>
      <c r="Z484" s="14">
        <v>44658.791666666664</v>
      </c>
      <c r="AA484" t="s">
        <v>211</v>
      </c>
      <c r="AB484" s="15">
        <v>1649349912562810</v>
      </c>
      <c r="AC484" t="s">
        <v>68</v>
      </c>
      <c r="AD484">
        <v>10738</v>
      </c>
      <c r="AE484" t="s">
        <v>69</v>
      </c>
      <c r="AF484" t="s">
        <v>70</v>
      </c>
      <c r="AM484" t="s">
        <v>2278</v>
      </c>
      <c r="AN484">
        <v>3113583063</v>
      </c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 t="s">
        <v>71</v>
      </c>
      <c r="BH484" s="8" t="s">
        <v>71</v>
      </c>
      <c r="BI484" s="8" t="s">
        <v>71</v>
      </c>
      <c r="BJ484" s="8" t="s">
        <v>71</v>
      </c>
      <c r="BK484" s="8" t="s">
        <v>71</v>
      </c>
      <c r="BL484" s="8" t="s">
        <v>71</v>
      </c>
      <c r="BM484" s="8" t="s">
        <v>71</v>
      </c>
      <c r="BN484" s="8" t="s">
        <v>71</v>
      </c>
      <c r="BO484" s="8" t="s">
        <v>71</v>
      </c>
      <c r="BP484" s="8" t="s">
        <v>71</v>
      </c>
      <c r="BQ484" s="8" t="s">
        <v>1563</v>
      </c>
      <c r="BR484" s="8" t="s">
        <v>71</v>
      </c>
      <c r="BS484" s="8">
        <v>1192</v>
      </c>
      <c r="BT484" s="8" t="s">
        <v>72</v>
      </c>
      <c r="BU484" s="8" t="s">
        <v>993</v>
      </c>
      <c r="BV484" s="8" t="s">
        <v>71</v>
      </c>
      <c r="BW484" s="8" t="s">
        <v>1564</v>
      </c>
    </row>
    <row r="485" spans="1:75" x14ac:dyDescent="0.25">
      <c r="A485" s="4">
        <f t="shared" si="116"/>
        <v>44658</v>
      </c>
      <c r="B485" s="5">
        <f t="shared" si="117"/>
        <v>0.5625</v>
      </c>
      <c r="C485" s="6">
        <f t="shared" si="118"/>
        <v>0.57152777777777775</v>
      </c>
      <c r="D485" s="7">
        <f t="shared" si="119"/>
        <v>2.488425925548654E-3</v>
      </c>
      <c r="E485" s="6" t="str">
        <f t="shared" si="120"/>
        <v>ANA</v>
      </c>
      <c r="F485" s="6" t="str">
        <f t="shared" si="121"/>
        <v>qui</v>
      </c>
      <c r="G485" s="6" t="str">
        <f t="shared" si="110"/>
        <v>47</v>
      </c>
      <c r="H485" s="6" t="str">
        <f>IFERROR(VLOOKUP($G485,DDD!$B:$D,3,0),"-")</f>
        <v>SC</v>
      </c>
      <c r="I485" s="6" t="str">
        <f>IFERROR(VLOOKUP($H485,DDD!$I:$K,3,0),"-")</f>
        <v>Sul</v>
      </c>
      <c r="J485">
        <v>8128587</v>
      </c>
      <c r="K485">
        <v>25462256</v>
      </c>
      <c r="L485" s="14">
        <v>44658.572106481479</v>
      </c>
      <c r="M485" s="14">
        <v>44658.574594907404</v>
      </c>
      <c r="N485" t="s">
        <v>3133</v>
      </c>
      <c r="O485" t="s">
        <v>64</v>
      </c>
      <c r="P485">
        <v>17281</v>
      </c>
      <c r="Q485" t="s">
        <v>65</v>
      </c>
      <c r="R485" t="s">
        <v>85</v>
      </c>
      <c r="S485" t="s">
        <v>86</v>
      </c>
      <c r="T485" t="s">
        <v>85</v>
      </c>
      <c r="U485" t="s">
        <v>86</v>
      </c>
      <c r="X485">
        <v>47988935972</v>
      </c>
      <c r="AA485" t="s">
        <v>211</v>
      </c>
      <c r="AB485" s="15">
        <v>1649349785561920</v>
      </c>
      <c r="AC485" t="s">
        <v>68</v>
      </c>
      <c r="AD485">
        <v>10738</v>
      </c>
      <c r="AE485" t="s">
        <v>69</v>
      </c>
      <c r="AF485" t="s">
        <v>70</v>
      </c>
      <c r="AM485" t="s">
        <v>2279</v>
      </c>
      <c r="AN485">
        <v>2932627210</v>
      </c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 t="s">
        <v>71</v>
      </c>
      <c r="BH485" s="8" t="s">
        <v>71</v>
      </c>
      <c r="BI485" s="8" t="s">
        <v>71</v>
      </c>
      <c r="BJ485" s="8" t="s">
        <v>71</v>
      </c>
      <c r="BK485" s="8" t="s">
        <v>71</v>
      </c>
      <c r="BL485" s="8" t="s">
        <v>71</v>
      </c>
      <c r="BM485" s="8" t="s">
        <v>71</v>
      </c>
      <c r="BN485" s="8" t="s">
        <v>71</v>
      </c>
      <c r="BO485" s="8" t="s">
        <v>71</v>
      </c>
      <c r="BP485" s="8" t="s">
        <v>71</v>
      </c>
      <c r="BQ485" s="8" t="s">
        <v>1566</v>
      </c>
      <c r="BR485" s="8" t="s">
        <v>71</v>
      </c>
      <c r="BS485" s="8">
        <v>1452</v>
      </c>
      <c r="BT485" s="8" t="s">
        <v>79</v>
      </c>
      <c r="BU485" s="8" t="s">
        <v>785</v>
      </c>
      <c r="BV485" s="8" t="s">
        <v>71</v>
      </c>
      <c r="BW485" s="8"/>
    </row>
    <row r="486" spans="1:75" x14ac:dyDescent="0.25">
      <c r="A486" s="4">
        <f t="shared" si="116"/>
        <v>44658</v>
      </c>
      <c r="B486" s="5">
        <f t="shared" si="117"/>
        <v>0.5625</v>
      </c>
      <c r="C486" s="6">
        <f t="shared" si="118"/>
        <v>0.57291666666666663</v>
      </c>
      <c r="D486" s="7">
        <f t="shared" si="119"/>
        <v>3.1018518566270359E-3</v>
      </c>
      <c r="E486" s="6" t="str">
        <f t="shared" si="120"/>
        <v>SILVIO</v>
      </c>
      <c r="F486" s="6" t="str">
        <f t="shared" si="121"/>
        <v>qui</v>
      </c>
      <c r="G486" s="6" t="str">
        <f t="shared" si="110"/>
        <v>16</v>
      </c>
      <c r="H486" s="6" t="str">
        <f>IFERROR(VLOOKUP($G486,DDD!$B:$D,3,0),"-")</f>
        <v>SP</v>
      </c>
      <c r="I486" s="6" t="str">
        <f>IFERROR(VLOOKUP($H486,DDD!$I:$K,3,0),"-")</f>
        <v>Sudeste</v>
      </c>
      <c r="J486">
        <v>8128686</v>
      </c>
      <c r="K486">
        <v>25462313</v>
      </c>
      <c r="L486" s="14">
        <v>44658.572974537034</v>
      </c>
      <c r="M486" s="14">
        <v>44658.57607638889</v>
      </c>
      <c r="N486" t="s">
        <v>3133</v>
      </c>
      <c r="O486" t="s">
        <v>84</v>
      </c>
      <c r="P486">
        <v>17286</v>
      </c>
      <c r="Q486" t="s">
        <v>65</v>
      </c>
      <c r="R486" t="s">
        <v>85</v>
      </c>
      <c r="S486" t="s">
        <v>86</v>
      </c>
      <c r="T486" t="s">
        <v>85</v>
      </c>
      <c r="U486" t="s">
        <v>86</v>
      </c>
      <c r="X486">
        <v>16992901820</v>
      </c>
      <c r="AA486" t="s">
        <v>211</v>
      </c>
      <c r="AB486" s="15">
        <v>1649349880562630</v>
      </c>
      <c r="AC486" t="s">
        <v>68</v>
      </c>
      <c r="AD486">
        <v>10738</v>
      </c>
      <c r="AE486" t="s">
        <v>69</v>
      </c>
      <c r="AF486" t="s">
        <v>70</v>
      </c>
      <c r="AM486" t="s">
        <v>2280</v>
      </c>
      <c r="AN486">
        <v>46538961860</v>
      </c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 t="s">
        <v>71</v>
      </c>
      <c r="BH486" s="8" t="s">
        <v>71</v>
      </c>
      <c r="BI486" s="8" t="s">
        <v>71</v>
      </c>
      <c r="BJ486" s="8" t="s">
        <v>71</v>
      </c>
      <c r="BK486" s="8" t="s">
        <v>71</v>
      </c>
      <c r="BL486" s="8" t="s">
        <v>71</v>
      </c>
      <c r="BM486" s="8" t="s">
        <v>71</v>
      </c>
      <c r="BN486" s="8" t="s">
        <v>71</v>
      </c>
      <c r="BO486" s="8" t="s">
        <v>71</v>
      </c>
      <c r="BP486" s="8" t="s">
        <v>71</v>
      </c>
      <c r="BQ486" s="8" t="s">
        <v>1567</v>
      </c>
      <c r="BR486" s="8" t="s">
        <v>71</v>
      </c>
      <c r="BS486" s="9">
        <v>1275</v>
      </c>
      <c r="BT486" s="8" t="s">
        <v>100</v>
      </c>
      <c r="BU486" s="8" t="s">
        <v>1272</v>
      </c>
      <c r="BV486" s="8" t="s">
        <v>71</v>
      </c>
      <c r="BW486" s="8"/>
    </row>
    <row r="487" spans="1:75" x14ac:dyDescent="0.25">
      <c r="A487" s="4">
        <f t="shared" si="116"/>
        <v>44658</v>
      </c>
      <c r="B487" s="5">
        <f t="shared" si="117"/>
        <v>0.5625</v>
      </c>
      <c r="C487" s="6">
        <f t="shared" si="118"/>
        <v>0.57430555555555551</v>
      </c>
      <c r="D487" s="7">
        <f t="shared" si="119"/>
        <v>1.111111108912155E-3</v>
      </c>
      <c r="E487" s="6" t="str">
        <f t="shared" si="120"/>
        <v>ANA</v>
      </c>
      <c r="F487" s="6" t="str">
        <f t="shared" si="121"/>
        <v>qui</v>
      </c>
      <c r="G487" s="6" t="str">
        <f t="shared" si="110"/>
        <v>51</v>
      </c>
      <c r="H487" s="6" t="str">
        <f>IFERROR(VLOOKUP($G487,DDD!$B:$D,3,0),"-")</f>
        <v>RS</v>
      </c>
      <c r="I487" s="6" t="str">
        <f>IFERROR(VLOOKUP($H487,DDD!$I:$K,3,0),"-")</f>
        <v>Sul</v>
      </c>
      <c r="J487">
        <v>8128895</v>
      </c>
      <c r="K487">
        <v>25462374</v>
      </c>
      <c r="L487" s="14">
        <v>44658.574918981481</v>
      </c>
      <c r="M487" s="14">
        <v>44658.57603009259</v>
      </c>
      <c r="N487" t="s">
        <v>3133</v>
      </c>
      <c r="O487" t="s">
        <v>64</v>
      </c>
      <c r="P487">
        <v>17281</v>
      </c>
      <c r="Q487" t="s">
        <v>65</v>
      </c>
      <c r="R487" t="s">
        <v>136</v>
      </c>
      <c r="S487" t="s">
        <v>273</v>
      </c>
      <c r="T487" t="s">
        <v>136</v>
      </c>
      <c r="U487" t="s">
        <v>273</v>
      </c>
      <c r="X487">
        <v>51992290442</v>
      </c>
      <c r="Y487">
        <v>51992290442</v>
      </c>
      <c r="Z487" s="14">
        <v>44658.791666666664</v>
      </c>
      <c r="AA487" t="s">
        <v>211</v>
      </c>
      <c r="AB487" s="15">
        <v>1649350019563400</v>
      </c>
      <c r="AC487" t="s">
        <v>68</v>
      </c>
      <c r="AD487">
        <v>10738</v>
      </c>
      <c r="AE487" t="s">
        <v>69</v>
      </c>
      <c r="AF487" t="s">
        <v>70</v>
      </c>
      <c r="AM487" t="s">
        <v>2281</v>
      </c>
      <c r="AN487">
        <v>2657062032</v>
      </c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 t="s">
        <v>71</v>
      </c>
      <c r="BH487" s="8" t="s">
        <v>71</v>
      </c>
      <c r="BI487" s="8" t="s">
        <v>71</v>
      </c>
      <c r="BJ487" s="8" t="s">
        <v>71</v>
      </c>
      <c r="BK487" s="8" t="s">
        <v>71</v>
      </c>
      <c r="BL487" s="8" t="s">
        <v>71</v>
      </c>
      <c r="BM487" s="8" t="s">
        <v>71</v>
      </c>
      <c r="BN487" s="8" t="s">
        <v>71</v>
      </c>
      <c r="BO487" s="8" t="s">
        <v>71</v>
      </c>
      <c r="BP487" s="8" t="s">
        <v>71</v>
      </c>
      <c r="BQ487" s="8" t="s">
        <v>1405</v>
      </c>
      <c r="BR487" s="8" t="s">
        <v>71</v>
      </c>
      <c r="BS487" s="9">
        <v>1435</v>
      </c>
      <c r="BT487" s="8" t="s">
        <v>100</v>
      </c>
      <c r="BU487" s="8" t="s">
        <v>218</v>
      </c>
      <c r="BV487" s="8" t="s">
        <v>71</v>
      </c>
      <c r="BW487" s="8"/>
    </row>
    <row r="488" spans="1:75" x14ac:dyDescent="0.25">
      <c r="A488" s="4">
        <f t="shared" si="116"/>
        <v>44658</v>
      </c>
      <c r="B488" s="5">
        <f t="shared" si="117"/>
        <v>0.5625</v>
      </c>
      <c r="C488" s="6">
        <f t="shared" si="118"/>
        <v>0.57430555555555551</v>
      </c>
      <c r="D488" s="7">
        <f t="shared" si="119"/>
        <v>1.8402777786832303E-3</v>
      </c>
      <c r="E488" s="6" t="str">
        <f t="shared" si="120"/>
        <v>BIANCA</v>
      </c>
      <c r="F488" s="6" t="str">
        <f t="shared" si="121"/>
        <v>qui</v>
      </c>
      <c r="G488" s="6" t="str">
        <f t="shared" si="110"/>
        <v>54</v>
      </c>
      <c r="H488" s="6" t="str">
        <f>IFERROR(VLOOKUP($G488,DDD!$B:$D,3,0),"-")</f>
        <v>RS</v>
      </c>
      <c r="I488" s="6" t="str">
        <f>IFERROR(VLOOKUP($H488,DDD!$I:$K,3,0),"-")</f>
        <v>Sul</v>
      </c>
      <c r="J488">
        <v>8128896</v>
      </c>
      <c r="K488">
        <v>25462389</v>
      </c>
      <c r="L488" s="14">
        <v>44658.574930555558</v>
      </c>
      <c r="M488" s="14">
        <v>44658.576770833337</v>
      </c>
      <c r="N488" t="s">
        <v>3133</v>
      </c>
      <c r="O488" t="s">
        <v>78</v>
      </c>
      <c r="P488">
        <v>17283</v>
      </c>
      <c r="Q488" t="s">
        <v>65</v>
      </c>
      <c r="R488" t="s">
        <v>85</v>
      </c>
      <c r="S488" t="s">
        <v>86</v>
      </c>
      <c r="T488" t="s">
        <v>85</v>
      </c>
      <c r="U488" t="s">
        <v>86</v>
      </c>
      <c r="X488">
        <v>54996754414</v>
      </c>
      <c r="AA488" t="s">
        <v>211</v>
      </c>
      <c r="AB488" s="15">
        <v>1649350030563580</v>
      </c>
      <c r="AC488" t="s">
        <v>68</v>
      </c>
      <c r="AD488">
        <v>10738</v>
      </c>
      <c r="AE488" t="s">
        <v>69</v>
      </c>
      <c r="AF488" t="s">
        <v>70</v>
      </c>
      <c r="AM488" t="s">
        <v>2282</v>
      </c>
      <c r="AN488">
        <v>5778113986</v>
      </c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 t="s">
        <v>71</v>
      </c>
      <c r="BH488" s="8" t="s">
        <v>71</v>
      </c>
      <c r="BI488" s="8" t="s">
        <v>71</v>
      </c>
      <c r="BJ488" s="8" t="s">
        <v>71</v>
      </c>
      <c r="BK488" s="8" t="s">
        <v>71</v>
      </c>
      <c r="BL488" s="8" t="s">
        <v>71</v>
      </c>
      <c r="BM488" s="8" t="s">
        <v>71</v>
      </c>
      <c r="BN488" s="8" t="s">
        <v>71</v>
      </c>
      <c r="BO488" s="8" t="s">
        <v>71</v>
      </c>
      <c r="BP488" s="8" t="s">
        <v>71</v>
      </c>
      <c r="BQ488" s="8" t="s">
        <v>1569</v>
      </c>
      <c r="BR488" s="8" t="s">
        <v>71</v>
      </c>
      <c r="BS488" s="9">
        <v>2151</v>
      </c>
      <c r="BT488" s="8" t="s">
        <v>100</v>
      </c>
      <c r="BU488" s="8" t="s">
        <v>1161</v>
      </c>
      <c r="BV488" s="8" t="s">
        <v>71</v>
      </c>
      <c r="BW488" s="8"/>
    </row>
    <row r="489" spans="1:75" x14ac:dyDescent="0.25">
      <c r="A489" s="4">
        <f t="shared" si="116"/>
        <v>44658</v>
      </c>
      <c r="B489" s="5">
        <f t="shared" si="117"/>
        <v>0.5625</v>
      </c>
      <c r="C489" s="6">
        <f t="shared" si="118"/>
        <v>0.57638888888888895</v>
      </c>
      <c r="D489" s="7">
        <f t="shared" si="119"/>
        <v>3.9930555576574989E-3</v>
      </c>
      <c r="E489" s="6" t="str">
        <f t="shared" si="120"/>
        <v>BIANCA</v>
      </c>
      <c r="F489" s="6" t="str">
        <f t="shared" si="121"/>
        <v>qui</v>
      </c>
      <c r="G489" s="6" t="str">
        <f t="shared" si="110"/>
        <v>48</v>
      </c>
      <c r="H489" s="6" t="str">
        <f>IFERROR(VLOOKUP($G489,DDD!$B:$D,3,0),"-")</f>
        <v>SC</v>
      </c>
      <c r="I489" s="6" t="str">
        <f>IFERROR(VLOOKUP($H489,DDD!$I:$K,3,0),"-")</f>
        <v>Sul</v>
      </c>
      <c r="J489">
        <v>8129097</v>
      </c>
      <c r="K489">
        <v>25449712</v>
      </c>
      <c r="L489" s="14">
        <v>44658.576898148145</v>
      </c>
      <c r="M489" s="14">
        <v>44658.580891203703</v>
      </c>
      <c r="N489" t="s">
        <v>3133</v>
      </c>
      <c r="O489" t="s">
        <v>78</v>
      </c>
      <c r="P489">
        <v>17283</v>
      </c>
      <c r="Q489" t="s">
        <v>65</v>
      </c>
      <c r="R489" t="s">
        <v>136</v>
      </c>
      <c r="S489" t="s">
        <v>137</v>
      </c>
      <c r="T489" t="s">
        <v>136</v>
      </c>
      <c r="U489" t="s">
        <v>137</v>
      </c>
      <c r="X489">
        <v>48991170955</v>
      </c>
      <c r="Y489">
        <v>48991170955</v>
      </c>
      <c r="Z489" s="14">
        <v>44658.600694444445</v>
      </c>
      <c r="AA489" t="s">
        <v>223</v>
      </c>
      <c r="AB489" s="15">
        <v>1649350221565340</v>
      </c>
      <c r="AC489" t="s">
        <v>68</v>
      </c>
      <c r="AD489">
        <v>10738</v>
      </c>
      <c r="AE489" t="s">
        <v>69</v>
      </c>
      <c r="AF489" t="s">
        <v>70</v>
      </c>
      <c r="AM489" t="s">
        <v>2283</v>
      </c>
      <c r="AN489">
        <v>96754664304</v>
      </c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 t="s">
        <v>71</v>
      </c>
      <c r="BH489" s="8" t="s">
        <v>71</v>
      </c>
      <c r="BI489" s="8" t="s">
        <v>71</v>
      </c>
      <c r="BJ489" s="8" t="s">
        <v>71</v>
      </c>
      <c r="BK489" s="8" t="s">
        <v>71</v>
      </c>
      <c r="BL489" s="8" t="s">
        <v>71</v>
      </c>
      <c r="BM489" s="8" t="s">
        <v>71</v>
      </c>
      <c r="BN489" s="8" t="s">
        <v>71</v>
      </c>
      <c r="BO489" s="8" t="s">
        <v>71</v>
      </c>
      <c r="BP489" s="8" t="s">
        <v>71</v>
      </c>
      <c r="BQ489" s="8" t="s">
        <v>1572</v>
      </c>
      <c r="BR489" s="8" t="s">
        <v>71</v>
      </c>
      <c r="BS489" s="9">
        <v>2407</v>
      </c>
      <c r="BT489" s="8" t="s">
        <v>187</v>
      </c>
      <c r="BU489" s="8" t="s">
        <v>827</v>
      </c>
      <c r="BV489" s="8" t="s">
        <v>71</v>
      </c>
      <c r="BW489" s="8"/>
    </row>
    <row r="490" spans="1:75" x14ac:dyDescent="0.25">
      <c r="A490" s="4">
        <f t="shared" ref="A490:A522" si="122">DATEVALUE(TEXT(L490,"dd/mm"))</f>
        <v>44658</v>
      </c>
      <c r="B490" s="5">
        <f t="shared" ref="B490:B522" si="123">TIMEVALUE(TEXT(LEFT(TEXT(L490,"hh:mm"),2)&amp;":"&amp;IF(RIGHT(TEXT(L490,"hh:mm"),2)&lt;"30",0,30),"hh:mm"))</f>
        <v>0.5625</v>
      </c>
      <c r="C490" s="6">
        <f t="shared" ref="C490:C522" si="124">TIMEVALUE(TEXT(L490,"hh:mm"))</f>
        <v>0.57916666666666672</v>
      </c>
      <c r="D490" s="7">
        <f t="shared" ref="D490:D522" si="125">IFERROR(($M490-$L490),0)</f>
        <v>2.7546296259970404E-3</v>
      </c>
      <c r="E490" s="6" t="str">
        <f t="shared" ref="E490:E522" si="126">SUBSTITUTE(MID($O490,1,SEARCH(" ",$O490,1))," ","")</f>
        <v>SILVIO</v>
      </c>
      <c r="F490" s="6" t="str">
        <f t="shared" si="121"/>
        <v>qui</v>
      </c>
      <c r="G490" s="6" t="str">
        <f t="shared" si="110"/>
        <v>47</v>
      </c>
      <c r="H490" s="6" t="str">
        <f>IFERROR(VLOOKUP($G490,DDD!$B:$D,3,0),"-")</f>
        <v>SC</v>
      </c>
      <c r="I490" s="6" t="str">
        <f>IFERROR(VLOOKUP($H490,DDD!$I:$K,3,0),"-")</f>
        <v>Sul</v>
      </c>
      <c r="J490">
        <v>8129358</v>
      </c>
      <c r="K490">
        <v>24073166</v>
      </c>
      <c r="L490" s="14">
        <v>44658.57953703704</v>
      </c>
      <c r="M490" s="14">
        <v>44658.582291666666</v>
      </c>
      <c r="N490" t="s">
        <v>3133</v>
      </c>
      <c r="O490" t="s">
        <v>84</v>
      </c>
      <c r="P490">
        <v>17286</v>
      </c>
      <c r="Q490" t="s">
        <v>65</v>
      </c>
      <c r="R490" t="s">
        <v>85</v>
      </c>
      <c r="S490" t="s">
        <v>86</v>
      </c>
      <c r="T490" t="s">
        <v>85</v>
      </c>
      <c r="U490" t="s">
        <v>86</v>
      </c>
      <c r="X490">
        <v>47997078743</v>
      </c>
      <c r="AA490" t="s">
        <v>87</v>
      </c>
      <c r="AB490" s="15">
        <v>1649350449569090</v>
      </c>
      <c r="AC490" t="s">
        <v>68</v>
      </c>
      <c r="AD490">
        <v>10738</v>
      </c>
      <c r="AE490" t="s">
        <v>69</v>
      </c>
      <c r="AF490" t="s">
        <v>70</v>
      </c>
      <c r="AM490" t="s">
        <v>2284</v>
      </c>
      <c r="AN490">
        <v>10110757920</v>
      </c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 t="s">
        <v>71</v>
      </c>
      <c r="BH490" s="8" t="s">
        <v>71</v>
      </c>
      <c r="BI490" s="8" t="s">
        <v>71</v>
      </c>
      <c r="BJ490" s="8" t="s">
        <v>71</v>
      </c>
      <c r="BK490" s="8" t="s">
        <v>71</v>
      </c>
      <c r="BL490" s="8" t="s">
        <v>71</v>
      </c>
      <c r="BM490" s="8" t="s">
        <v>71</v>
      </c>
      <c r="BN490" s="8" t="s">
        <v>71</v>
      </c>
      <c r="BO490" s="8" t="s">
        <v>71</v>
      </c>
      <c r="BP490" s="8" t="s">
        <v>71</v>
      </c>
      <c r="BQ490" s="8" t="s">
        <v>1574</v>
      </c>
      <c r="BR490" s="8" t="s">
        <v>71</v>
      </c>
      <c r="BS490" s="9">
        <v>1136</v>
      </c>
      <c r="BT490" s="8" t="s">
        <v>100</v>
      </c>
      <c r="BU490" s="8" t="s">
        <v>644</v>
      </c>
      <c r="BV490" s="8" t="s">
        <v>71</v>
      </c>
      <c r="BW490" s="8"/>
    </row>
    <row r="491" spans="1:75" x14ac:dyDescent="0.25">
      <c r="A491" s="4">
        <f t="shared" si="122"/>
        <v>44658</v>
      </c>
      <c r="B491" s="5">
        <f t="shared" si="123"/>
        <v>0.5625</v>
      </c>
      <c r="C491" s="6">
        <f t="shared" si="124"/>
        <v>0.5805555555555556</v>
      </c>
      <c r="D491" s="7">
        <f t="shared" si="125"/>
        <v>1.4120370396994986E-3</v>
      </c>
      <c r="E491" s="6" t="str">
        <f t="shared" si="126"/>
        <v>BIANCA</v>
      </c>
      <c r="F491" s="6" t="str">
        <f t="shared" si="121"/>
        <v>qui</v>
      </c>
      <c r="G491" s="6" t="str">
        <f t="shared" si="110"/>
        <v>47</v>
      </c>
      <c r="H491" s="6" t="str">
        <f>IFERROR(VLOOKUP($G491,DDD!$B:$D,3,0),"-")</f>
        <v>SC</v>
      </c>
      <c r="I491" s="6" t="str">
        <f>IFERROR(VLOOKUP($H491,DDD!$I:$K,3,0),"-")</f>
        <v>Sul</v>
      </c>
      <c r="J491">
        <v>8129592</v>
      </c>
      <c r="K491">
        <v>25426039</v>
      </c>
      <c r="L491" s="14">
        <v>44658.581145833334</v>
      </c>
      <c r="M491" s="14">
        <v>44658.582557870373</v>
      </c>
      <c r="N491" t="s">
        <v>3133</v>
      </c>
      <c r="O491" t="s">
        <v>78</v>
      </c>
      <c r="P491">
        <v>17283</v>
      </c>
      <c r="Q491" t="s">
        <v>65</v>
      </c>
      <c r="R491" t="s">
        <v>85</v>
      </c>
      <c r="S491" t="s">
        <v>86</v>
      </c>
      <c r="T491" t="s">
        <v>85</v>
      </c>
      <c r="U491" t="s">
        <v>86</v>
      </c>
      <c r="X491">
        <v>47988374996</v>
      </c>
      <c r="AA491" t="s">
        <v>118</v>
      </c>
      <c r="AB491" s="15">
        <v>1649350557570190</v>
      </c>
      <c r="AC491" t="s">
        <v>68</v>
      </c>
      <c r="AD491">
        <v>10738</v>
      </c>
      <c r="AE491" t="s">
        <v>69</v>
      </c>
      <c r="AF491" t="s">
        <v>70</v>
      </c>
      <c r="AM491" t="s">
        <v>2285</v>
      </c>
      <c r="AN491">
        <v>6939377930</v>
      </c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 t="s">
        <v>71</v>
      </c>
      <c r="BH491" s="8" t="s">
        <v>71</v>
      </c>
      <c r="BI491" s="8" t="s">
        <v>71</v>
      </c>
      <c r="BJ491" s="8" t="s">
        <v>71</v>
      </c>
      <c r="BK491" s="8" t="s">
        <v>71</v>
      </c>
      <c r="BL491" s="8" t="s">
        <v>71</v>
      </c>
      <c r="BM491" s="8" t="s">
        <v>71</v>
      </c>
      <c r="BN491" s="8" t="s">
        <v>71</v>
      </c>
      <c r="BO491" s="8" t="s">
        <v>71</v>
      </c>
      <c r="BP491" s="8" t="s">
        <v>71</v>
      </c>
      <c r="BQ491" s="8" t="s">
        <v>1576</v>
      </c>
      <c r="BR491" s="8" t="s">
        <v>71</v>
      </c>
      <c r="BS491" s="9">
        <v>1072</v>
      </c>
      <c r="BT491" s="8" t="s">
        <v>72</v>
      </c>
      <c r="BU491" s="8" t="s">
        <v>170</v>
      </c>
      <c r="BV491" s="8" t="s">
        <v>71</v>
      </c>
      <c r="BW491" s="8"/>
    </row>
    <row r="492" spans="1:75" x14ac:dyDescent="0.25">
      <c r="A492" s="4">
        <f t="shared" si="122"/>
        <v>44658</v>
      </c>
      <c r="B492" s="5">
        <f t="shared" si="123"/>
        <v>0.5625</v>
      </c>
      <c r="C492" s="6">
        <f t="shared" si="124"/>
        <v>0.57847222222222217</v>
      </c>
      <c r="D492" s="7">
        <f t="shared" si="125"/>
        <v>8.4606481468654238E-3</v>
      </c>
      <c r="E492" s="6" t="str">
        <f t="shared" si="126"/>
        <v>ANA</v>
      </c>
      <c r="F492" s="6" t="str">
        <f t="shared" si="121"/>
        <v>qui</v>
      </c>
      <c r="G492" s="6" t="str">
        <f t="shared" si="110"/>
        <v>51</v>
      </c>
      <c r="H492" s="6" t="str">
        <f>IFERROR(VLOOKUP($G492,DDD!$B:$D,3,0),"-")</f>
        <v>RS</v>
      </c>
      <c r="I492" s="6" t="str">
        <f>IFERROR(VLOOKUP($H492,DDD!$I:$K,3,0),"-")</f>
        <v>Sul</v>
      </c>
      <c r="J492">
        <v>8129275</v>
      </c>
      <c r="K492">
        <v>25386736</v>
      </c>
      <c r="L492" s="14">
        <v>44658.578773148147</v>
      </c>
      <c r="M492" s="14">
        <v>44658.587233796294</v>
      </c>
      <c r="N492" t="s">
        <v>3133</v>
      </c>
      <c r="O492" t="s">
        <v>64</v>
      </c>
      <c r="P492">
        <v>17281</v>
      </c>
      <c r="Q492" t="s">
        <v>65</v>
      </c>
      <c r="R492" t="s">
        <v>136</v>
      </c>
      <c r="S492" t="s">
        <v>137</v>
      </c>
      <c r="T492" t="s">
        <v>136</v>
      </c>
      <c r="U492" t="s">
        <v>137</v>
      </c>
      <c r="X492">
        <v>51995583957</v>
      </c>
      <c r="Y492">
        <v>51995583957</v>
      </c>
      <c r="Z492" s="14">
        <v>44658.607638888891</v>
      </c>
      <c r="AA492" t="s">
        <v>520</v>
      </c>
      <c r="AB492" s="15">
        <v>1649350376568000</v>
      </c>
      <c r="AC492" t="s">
        <v>68</v>
      </c>
      <c r="AD492">
        <v>10738</v>
      </c>
      <c r="AE492" t="s">
        <v>69</v>
      </c>
      <c r="AF492" t="s">
        <v>70</v>
      </c>
      <c r="AM492" t="s">
        <v>2286</v>
      </c>
      <c r="AN492">
        <v>97692000</v>
      </c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 t="s">
        <v>71</v>
      </c>
      <c r="BH492" s="8" t="s">
        <v>71</v>
      </c>
      <c r="BI492" s="8" t="s">
        <v>71</v>
      </c>
      <c r="BJ492" s="8" t="s">
        <v>71</v>
      </c>
      <c r="BK492" s="8" t="s">
        <v>71</v>
      </c>
      <c r="BL492" s="8" t="s">
        <v>71</v>
      </c>
      <c r="BM492" s="8" t="s">
        <v>71</v>
      </c>
      <c r="BN492" s="8" t="s">
        <v>71</v>
      </c>
      <c r="BO492" s="8" t="s">
        <v>71</v>
      </c>
      <c r="BP492" s="8" t="s">
        <v>71</v>
      </c>
      <c r="BQ492" s="8" t="s">
        <v>1578</v>
      </c>
      <c r="BR492" s="8" t="s">
        <v>71</v>
      </c>
      <c r="BS492" s="8">
        <v>14524</v>
      </c>
      <c r="BT492" s="8" t="s">
        <v>72</v>
      </c>
      <c r="BU492" s="8" t="s">
        <v>737</v>
      </c>
      <c r="BV492" s="8" t="s">
        <v>71</v>
      </c>
      <c r="BW492" s="8"/>
    </row>
    <row r="493" spans="1:75" x14ac:dyDescent="0.25">
      <c r="A493" s="4">
        <f t="shared" si="122"/>
        <v>44658</v>
      </c>
      <c r="B493" s="5">
        <f t="shared" si="123"/>
        <v>0.58333333333333337</v>
      </c>
      <c r="C493" s="6">
        <f t="shared" si="124"/>
        <v>0.5854166666666667</v>
      </c>
      <c r="D493" s="7">
        <f t="shared" si="125"/>
        <v>6.8287036992842332E-4</v>
      </c>
      <c r="E493" s="6" t="str">
        <f t="shared" si="126"/>
        <v>SILVIO</v>
      </c>
      <c r="F493" s="6" t="str">
        <f t="shared" si="121"/>
        <v>qui</v>
      </c>
      <c r="G493" s="6" t="str">
        <f t="shared" si="110"/>
        <v>51</v>
      </c>
      <c r="H493" s="6" t="str">
        <f>IFERROR(VLOOKUP($G493,DDD!$B:$D,3,0),"-")</f>
        <v>RS</v>
      </c>
      <c r="I493" s="6" t="str">
        <f>IFERROR(VLOOKUP($H493,DDD!$I:$K,3,0),"-")</f>
        <v>Sul</v>
      </c>
      <c r="J493">
        <v>8130331</v>
      </c>
      <c r="K493">
        <v>25462322</v>
      </c>
      <c r="L493" s="14">
        <v>44658.586018518516</v>
      </c>
      <c r="M493" s="14">
        <v>44658.586701388886</v>
      </c>
      <c r="N493" t="s">
        <v>3133</v>
      </c>
      <c r="O493" t="s">
        <v>84</v>
      </c>
      <c r="P493">
        <v>17286</v>
      </c>
      <c r="Q493" t="s">
        <v>65</v>
      </c>
      <c r="R493" t="s">
        <v>136</v>
      </c>
      <c r="S493" t="s">
        <v>273</v>
      </c>
      <c r="T493" t="s">
        <v>136</v>
      </c>
      <c r="U493" t="s">
        <v>273</v>
      </c>
      <c r="X493">
        <v>51993356739</v>
      </c>
      <c r="Y493">
        <v>51993356739</v>
      </c>
      <c r="Z493" s="14">
        <v>44658.75</v>
      </c>
      <c r="AA493" t="s">
        <v>211</v>
      </c>
      <c r="AB493" s="15">
        <v>1649350959573250</v>
      </c>
      <c r="AC493" t="s">
        <v>68</v>
      </c>
      <c r="AD493">
        <v>10738</v>
      </c>
      <c r="AE493" t="s">
        <v>69</v>
      </c>
      <c r="AF493" t="s">
        <v>70</v>
      </c>
      <c r="AM493" t="s">
        <v>2287</v>
      </c>
      <c r="AN493">
        <v>4030291040</v>
      </c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 t="s">
        <v>71</v>
      </c>
      <c r="BH493" s="8" t="s">
        <v>71</v>
      </c>
      <c r="BI493" s="8" t="s">
        <v>71</v>
      </c>
      <c r="BJ493" s="8" t="s">
        <v>71</v>
      </c>
      <c r="BK493" s="8" t="s">
        <v>71</v>
      </c>
      <c r="BL493" s="8" t="s">
        <v>71</v>
      </c>
      <c r="BM493" s="8" t="s">
        <v>71</v>
      </c>
      <c r="BN493" s="8" t="s">
        <v>71</v>
      </c>
      <c r="BO493" s="8" t="s">
        <v>71</v>
      </c>
      <c r="BP493" s="8" t="s">
        <v>71</v>
      </c>
      <c r="BQ493" s="8" t="s">
        <v>1580</v>
      </c>
      <c r="BR493" s="8" t="s">
        <v>71</v>
      </c>
      <c r="BS493" s="9">
        <v>2912</v>
      </c>
      <c r="BT493" s="8" t="s">
        <v>100</v>
      </c>
      <c r="BU493" s="8" t="s">
        <v>493</v>
      </c>
      <c r="BV493" s="8" t="s">
        <v>71</v>
      </c>
      <c r="BW493" s="8" t="s">
        <v>675</v>
      </c>
    </row>
    <row r="494" spans="1:75" x14ac:dyDescent="0.25">
      <c r="A494" s="4">
        <f t="shared" si="122"/>
        <v>44658</v>
      </c>
      <c r="B494" s="5">
        <f t="shared" si="123"/>
        <v>0.58333333333333337</v>
      </c>
      <c r="C494" s="6">
        <f t="shared" si="124"/>
        <v>0.59027777777777779</v>
      </c>
      <c r="D494" s="7">
        <f t="shared" si="125"/>
        <v>1.4004629629198462E-3</v>
      </c>
      <c r="E494" s="6" t="str">
        <f t="shared" si="126"/>
        <v>SILVIO</v>
      </c>
      <c r="F494" s="6" t="str">
        <f t="shared" si="121"/>
        <v>qui</v>
      </c>
      <c r="G494" s="6" t="str">
        <f t="shared" si="110"/>
        <v>12</v>
      </c>
      <c r="H494" s="6" t="str">
        <f>IFERROR(VLOOKUP($G494,DDD!$B:$D,3,0),"-")</f>
        <v>SP</v>
      </c>
      <c r="I494" s="6" t="str">
        <f>IFERROR(VLOOKUP($H494,DDD!$I:$K,3,0),"-")</f>
        <v>Sudeste</v>
      </c>
      <c r="J494">
        <v>8131052</v>
      </c>
      <c r="K494">
        <v>25462118</v>
      </c>
      <c r="L494" s="14">
        <v>44658.59034722222</v>
      </c>
      <c r="M494" s="14">
        <v>44658.591747685183</v>
      </c>
      <c r="N494" t="s">
        <v>3133</v>
      </c>
      <c r="O494" t="s">
        <v>84</v>
      </c>
      <c r="P494">
        <v>17286</v>
      </c>
      <c r="Q494" t="s">
        <v>65</v>
      </c>
      <c r="R494" t="s">
        <v>136</v>
      </c>
      <c r="S494" t="s">
        <v>137</v>
      </c>
      <c r="T494" t="s">
        <v>136</v>
      </c>
      <c r="U494" t="s">
        <v>137</v>
      </c>
      <c r="X494">
        <v>12991810477</v>
      </c>
      <c r="Y494">
        <v>12991810477</v>
      </c>
      <c r="Z494" s="14">
        <v>44662.612500000003</v>
      </c>
      <c r="AA494" t="s">
        <v>211</v>
      </c>
      <c r="AB494" s="15">
        <v>1649351386575970</v>
      </c>
      <c r="AC494" t="s">
        <v>68</v>
      </c>
      <c r="AD494">
        <v>10738</v>
      </c>
      <c r="AE494" t="s">
        <v>69</v>
      </c>
      <c r="AF494" t="s">
        <v>70</v>
      </c>
      <c r="AM494" t="s">
        <v>2288</v>
      </c>
      <c r="AN494">
        <v>50051650886</v>
      </c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 t="s">
        <v>71</v>
      </c>
      <c r="BH494" s="8" t="s">
        <v>71</v>
      </c>
      <c r="BI494" s="8" t="s">
        <v>71</v>
      </c>
      <c r="BJ494" s="8" t="s">
        <v>71</v>
      </c>
      <c r="BK494" s="8" t="s">
        <v>71</v>
      </c>
      <c r="BL494" s="8" t="s">
        <v>71</v>
      </c>
      <c r="BM494" s="8" t="s">
        <v>71</v>
      </c>
      <c r="BN494" s="8" t="s">
        <v>71</v>
      </c>
      <c r="BO494" s="8" t="s">
        <v>71</v>
      </c>
      <c r="BP494" s="8" t="s">
        <v>71</v>
      </c>
      <c r="BQ494" s="8" t="s">
        <v>1582</v>
      </c>
      <c r="BR494" s="8" t="s">
        <v>71</v>
      </c>
      <c r="BS494" s="9">
        <v>1318</v>
      </c>
      <c r="BT494" s="8" t="s">
        <v>72</v>
      </c>
      <c r="BU494" s="8" t="s">
        <v>1107</v>
      </c>
      <c r="BV494" s="8" t="s">
        <v>71</v>
      </c>
      <c r="BW494" s="8" t="s">
        <v>1461</v>
      </c>
    </row>
    <row r="495" spans="1:75" x14ac:dyDescent="0.25">
      <c r="A495" s="4">
        <f t="shared" si="122"/>
        <v>44658</v>
      </c>
      <c r="B495" s="5">
        <f t="shared" si="123"/>
        <v>0.58333333333333337</v>
      </c>
      <c r="C495" s="6">
        <f t="shared" si="124"/>
        <v>0.59027777777777779</v>
      </c>
      <c r="D495" s="7">
        <f t="shared" si="125"/>
        <v>3.7152777804294601E-3</v>
      </c>
      <c r="E495" s="6" t="str">
        <f t="shared" si="126"/>
        <v>BIANCA</v>
      </c>
      <c r="F495" s="6" t="str">
        <f t="shared" si="121"/>
        <v>qui</v>
      </c>
      <c r="G495" s="6" t="str">
        <f t="shared" si="110"/>
        <v>19</v>
      </c>
      <c r="H495" s="6" t="str">
        <f>IFERROR(VLOOKUP($G495,DDD!$B:$D,3,0),"-")</f>
        <v>SP</v>
      </c>
      <c r="I495" s="6" t="str">
        <f>IFERROR(VLOOKUP($H495,DDD!$I:$K,3,0),"-")</f>
        <v>Sudeste</v>
      </c>
      <c r="J495">
        <v>8131109</v>
      </c>
      <c r="K495">
        <v>25462180</v>
      </c>
      <c r="L495" s="14">
        <v>44658.590636574074</v>
      </c>
      <c r="M495" s="14">
        <v>44658.594351851854</v>
      </c>
      <c r="N495" t="s">
        <v>3133</v>
      </c>
      <c r="O495" t="s">
        <v>78</v>
      </c>
      <c r="P495">
        <v>17283</v>
      </c>
      <c r="Q495" t="s">
        <v>65</v>
      </c>
      <c r="R495" t="s">
        <v>85</v>
      </c>
      <c r="S495" t="s">
        <v>86</v>
      </c>
      <c r="T495" t="s">
        <v>85</v>
      </c>
      <c r="U495" t="s">
        <v>86</v>
      </c>
      <c r="X495">
        <v>19992387360</v>
      </c>
      <c r="AA495" t="s">
        <v>211</v>
      </c>
      <c r="AB495" s="15">
        <v>1649351416576970</v>
      </c>
      <c r="AC495" t="s">
        <v>68</v>
      </c>
      <c r="AD495">
        <v>10738</v>
      </c>
      <c r="AE495" t="s">
        <v>69</v>
      </c>
      <c r="AF495" t="s">
        <v>70</v>
      </c>
      <c r="AM495" t="s">
        <v>2289</v>
      </c>
      <c r="AN495">
        <v>34551847828</v>
      </c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 t="s">
        <v>71</v>
      </c>
      <c r="BH495" s="8" t="s">
        <v>71</v>
      </c>
      <c r="BI495" s="8" t="s">
        <v>71</v>
      </c>
      <c r="BJ495" s="8" t="s">
        <v>71</v>
      </c>
      <c r="BK495" s="8" t="s">
        <v>71</v>
      </c>
      <c r="BL495" s="8" t="s">
        <v>71</v>
      </c>
      <c r="BM495" s="8" t="s">
        <v>71</v>
      </c>
      <c r="BN495" s="8" t="s">
        <v>71</v>
      </c>
      <c r="BO495" s="8" t="s">
        <v>71</v>
      </c>
      <c r="BP495" s="8" t="s">
        <v>71</v>
      </c>
      <c r="BQ495" s="8" t="s">
        <v>1584</v>
      </c>
      <c r="BR495" s="8" t="s">
        <v>71</v>
      </c>
      <c r="BS495" s="9">
        <v>11279</v>
      </c>
      <c r="BT495" s="8" t="s">
        <v>100</v>
      </c>
      <c r="BU495" s="8" t="s">
        <v>334</v>
      </c>
      <c r="BV495" s="8" t="s">
        <v>71</v>
      </c>
      <c r="BW495" s="8"/>
    </row>
    <row r="496" spans="1:75" x14ac:dyDescent="0.25">
      <c r="A496" s="4">
        <f t="shared" si="122"/>
        <v>44658</v>
      </c>
      <c r="B496" s="5">
        <f t="shared" si="123"/>
        <v>0.58333333333333337</v>
      </c>
      <c r="C496" s="6">
        <f t="shared" si="124"/>
        <v>0.59166666666666667</v>
      </c>
      <c r="D496" s="7">
        <f t="shared" si="125"/>
        <v>9.814814809942618E-3</v>
      </c>
      <c r="E496" s="6" t="str">
        <f t="shared" si="126"/>
        <v>ANA</v>
      </c>
      <c r="F496" s="6" t="str">
        <f t="shared" si="121"/>
        <v>qui</v>
      </c>
      <c r="G496" s="6" t="str">
        <f t="shared" si="110"/>
        <v>16</v>
      </c>
      <c r="H496" s="6" t="str">
        <f>IFERROR(VLOOKUP($G496,DDD!$B:$D,3,0),"-")</f>
        <v>SP</v>
      </c>
      <c r="I496" s="6" t="str">
        <f>IFERROR(VLOOKUP($H496,DDD!$I:$K,3,0),"-")</f>
        <v>Sudeste</v>
      </c>
      <c r="J496">
        <v>8131313</v>
      </c>
      <c r="K496">
        <v>25462242</v>
      </c>
      <c r="L496" s="14">
        <v>44658.591770833336</v>
      </c>
      <c r="M496" s="14">
        <v>44658.601585648146</v>
      </c>
      <c r="N496" t="s">
        <v>3133</v>
      </c>
      <c r="O496" t="s">
        <v>64</v>
      </c>
      <c r="P496">
        <v>17281</v>
      </c>
      <c r="Q496" t="s">
        <v>65</v>
      </c>
      <c r="R496" t="s">
        <v>85</v>
      </c>
      <c r="S496" t="s">
        <v>86</v>
      </c>
      <c r="T496" t="s">
        <v>85</v>
      </c>
      <c r="U496" t="s">
        <v>86</v>
      </c>
      <c r="X496">
        <v>16974042843</v>
      </c>
      <c r="AA496" t="s">
        <v>211</v>
      </c>
      <c r="AB496" s="15">
        <v>1649351473578030</v>
      </c>
      <c r="AC496" t="s">
        <v>68</v>
      </c>
      <c r="AD496">
        <v>10738</v>
      </c>
      <c r="AE496" t="s">
        <v>69</v>
      </c>
      <c r="AF496" t="s">
        <v>70</v>
      </c>
      <c r="AM496" t="s">
        <v>2290</v>
      </c>
      <c r="AN496">
        <v>53133249851</v>
      </c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 t="s">
        <v>71</v>
      </c>
      <c r="BH496" s="8" t="s">
        <v>71</v>
      </c>
      <c r="BI496" s="8" t="s">
        <v>71</v>
      </c>
      <c r="BJ496" s="8" t="s">
        <v>71</v>
      </c>
      <c r="BK496" s="8" t="s">
        <v>71</v>
      </c>
      <c r="BL496" s="8" t="s">
        <v>71</v>
      </c>
      <c r="BM496" s="8" t="s">
        <v>71</v>
      </c>
      <c r="BN496" s="8" t="s">
        <v>71</v>
      </c>
      <c r="BO496" s="8" t="s">
        <v>71</v>
      </c>
      <c r="BP496" s="8" t="s">
        <v>71</v>
      </c>
      <c r="BQ496" s="8" t="s">
        <v>1586</v>
      </c>
      <c r="BR496" s="8" t="s">
        <v>71</v>
      </c>
      <c r="BS496" s="9">
        <v>2206</v>
      </c>
      <c r="BT496" s="8" t="s">
        <v>348</v>
      </c>
      <c r="BU496" s="8" t="s">
        <v>1468</v>
      </c>
      <c r="BV496" s="8" t="s">
        <v>71</v>
      </c>
      <c r="BW496" s="8"/>
    </row>
    <row r="497" spans="1:75" x14ac:dyDescent="0.25">
      <c r="A497" s="4">
        <f t="shared" si="122"/>
        <v>44658</v>
      </c>
      <c r="B497" s="5">
        <f t="shared" si="123"/>
        <v>0.58333333333333337</v>
      </c>
      <c r="C497" s="6">
        <f t="shared" si="124"/>
        <v>0.59166666666666667</v>
      </c>
      <c r="D497" s="7">
        <f t="shared" si="125"/>
        <v>3.3564814802957699E-3</v>
      </c>
      <c r="E497" s="6" t="str">
        <f t="shared" si="126"/>
        <v>SILVIO</v>
      </c>
      <c r="F497" s="6" t="str">
        <f t="shared" si="121"/>
        <v>qui</v>
      </c>
      <c r="G497" s="6" t="str">
        <f t="shared" si="110"/>
        <v>15</v>
      </c>
      <c r="H497" s="6" t="str">
        <f>IFERROR(VLOOKUP($G497,DDD!$B:$D,3,0),"-")</f>
        <v>SP</v>
      </c>
      <c r="I497" s="6" t="str">
        <f>IFERROR(VLOOKUP($H497,DDD!$I:$K,3,0),"-")</f>
        <v>Sudeste</v>
      </c>
      <c r="J497">
        <v>8131335</v>
      </c>
      <c r="K497">
        <v>25462248</v>
      </c>
      <c r="L497" s="14">
        <v>44658.591886574075</v>
      </c>
      <c r="M497" s="14">
        <v>44658.595243055555</v>
      </c>
      <c r="N497" t="s">
        <v>3133</v>
      </c>
      <c r="O497" t="s">
        <v>84</v>
      </c>
      <c r="P497">
        <v>17286</v>
      </c>
      <c r="Q497" t="s">
        <v>65</v>
      </c>
      <c r="R497" t="s">
        <v>85</v>
      </c>
      <c r="S497" t="s">
        <v>86</v>
      </c>
      <c r="T497" t="s">
        <v>85</v>
      </c>
      <c r="U497" t="s">
        <v>86</v>
      </c>
      <c r="X497">
        <v>15997524324</v>
      </c>
      <c r="AA497" t="s">
        <v>211</v>
      </c>
      <c r="AB497" s="15">
        <v>1649351510578200</v>
      </c>
      <c r="AC497" t="s">
        <v>68</v>
      </c>
      <c r="AD497">
        <v>10738</v>
      </c>
      <c r="AE497" t="s">
        <v>69</v>
      </c>
      <c r="AF497" t="s">
        <v>70</v>
      </c>
      <c r="AM497" t="s">
        <v>2291</v>
      </c>
      <c r="AN497">
        <v>51786337843</v>
      </c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 t="s">
        <v>71</v>
      </c>
      <c r="BH497" s="8" t="s">
        <v>71</v>
      </c>
      <c r="BI497" s="8" t="s">
        <v>71</v>
      </c>
      <c r="BJ497" s="8" t="s">
        <v>71</v>
      </c>
      <c r="BK497" s="8" t="s">
        <v>71</v>
      </c>
      <c r="BL497" s="8" t="s">
        <v>71</v>
      </c>
      <c r="BM497" s="8" t="s">
        <v>71</v>
      </c>
      <c r="BN497" s="8" t="s">
        <v>71</v>
      </c>
      <c r="BO497" s="8" t="s">
        <v>71</v>
      </c>
      <c r="BP497" s="8" t="s">
        <v>71</v>
      </c>
      <c r="BQ497" s="8" t="s">
        <v>1588</v>
      </c>
      <c r="BR497" s="8" t="s">
        <v>71</v>
      </c>
      <c r="BS497" s="8">
        <v>1104</v>
      </c>
      <c r="BT497" s="8" t="s">
        <v>100</v>
      </c>
      <c r="BU497" s="8" t="s">
        <v>324</v>
      </c>
      <c r="BV497" s="8" t="s">
        <v>71</v>
      </c>
      <c r="BW497" s="8"/>
    </row>
    <row r="498" spans="1:75" x14ac:dyDescent="0.25">
      <c r="A498" s="4">
        <f t="shared" si="122"/>
        <v>44658</v>
      </c>
      <c r="B498" s="5">
        <f t="shared" si="123"/>
        <v>0.58333333333333337</v>
      </c>
      <c r="C498" s="6">
        <f t="shared" si="124"/>
        <v>0.59583333333333333</v>
      </c>
      <c r="D498" s="7">
        <f t="shared" si="125"/>
        <v>4.537037035333924E-3</v>
      </c>
      <c r="E498" s="6" t="str">
        <f t="shared" si="126"/>
        <v>SILVIO</v>
      </c>
      <c r="F498" s="6" t="str">
        <f t="shared" si="121"/>
        <v>qui</v>
      </c>
      <c r="G498" s="6" t="str">
        <f t="shared" si="110"/>
        <v>48</v>
      </c>
      <c r="H498" s="6" t="str">
        <f>IFERROR(VLOOKUP($G498,DDD!$B:$D,3,0),"-")</f>
        <v>SC</v>
      </c>
      <c r="I498" s="6" t="str">
        <f>IFERROR(VLOOKUP($H498,DDD!$I:$K,3,0),"-")</f>
        <v>Sul</v>
      </c>
      <c r="J498">
        <v>8132134</v>
      </c>
      <c r="K498">
        <v>25426120</v>
      </c>
      <c r="L498" s="14">
        <v>44658.596377314818</v>
      </c>
      <c r="M498" s="14">
        <v>44658.600914351853</v>
      </c>
      <c r="N498" t="s">
        <v>3133</v>
      </c>
      <c r="O498" t="s">
        <v>84</v>
      </c>
      <c r="P498">
        <v>17286</v>
      </c>
      <c r="Q498" t="s">
        <v>65</v>
      </c>
      <c r="R498" t="s">
        <v>85</v>
      </c>
      <c r="S498" t="s">
        <v>86</v>
      </c>
      <c r="T498" t="s">
        <v>85</v>
      </c>
      <c r="U498" t="s">
        <v>86</v>
      </c>
      <c r="X498">
        <v>48984739046</v>
      </c>
      <c r="AA498" t="s">
        <v>118</v>
      </c>
      <c r="AB498" s="15">
        <v>1649351885583080</v>
      </c>
      <c r="AC498" t="s">
        <v>68</v>
      </c>
      <c r="AD498">
        <v>10738</v>
      </c>
      <c r="AE498" t="s">
        <v>69</v>
      </c>
      <c r="AF498" t="s">
        <v>70</v>
      </c>
      <c r="AM498" t="s">
        <v>2292</v>
      </c>
      <c r="AN498">
        <v>2898955027</v>
      </c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 t="s">
        <v>71</v>
      </c>
      <c r="BH498" s="8" t="s">
        <v>71</v>
      </c>
      <c r="BI498" s="8" t="s">
        <v>71</v>
      </c>
      <c r="BJ498" s="8" t="s">
        <v>71</v>
      </c>
      <c r="BK498" s="8" t="s">
        <v>71</v>
      </c>
      <c r="BL498" s="8" t="s">
        <v>71</v>
      </c>
      <c r="BM498" s="8" t="s">
        <v>71</v>
      </c>
      <c r="BN498" s="8" t="s">
        <v>71</v>
      </c>
      <c r="BO498" s="8" t="s">
        <v>71</v>
      </c>
      <c r="BP498" s="8" t="s">
        <v>71</v>
      </c>
      <c r="BQ498" s="8" t="s">
        <v>1590</v>
      </c>
      <c r="BR498" s="8" t="s">
        <v>71</v>
      </c>
      <c r="BS498" s="8">
        <v>9555</v>
      </c>
      <c r="BT498" s="8" t="s">
        <v>348</v>
      </c>
      <c r="BU498" s="8" t="s">
        <v>831</v>
      </c>
      <c r="BV498" s="8" t="s">
        <v>71</v>
      </c>
      <c r="BW498" s="8" t="s">
        <v>1591</v>
      </c>
    </row>
    <row r="499" spans="1:75" x14ac:dyDescent="0.25">
      <c r="A499" s="4">
        <f t="shared" si="122"/>
        <v>44658</v>
      </c>
      <c r="B499" s="5">
        <f t="shared" si="123"/>
        <v>0.58333333333333337</v>
      </c>
      <c r="C499" s="6">
        <f t="shared" si="124"/>
        <v>0.60138888888888886</v>
      </c>
      <c r="D499" s="7">
        <f t="shared" si="125"/>
        <v>2.268518517666962E-3</v>
      </c>
      <c r="E499" s="6" t="str">
        <f t="shared" si="126"/>
        <v>ANA</v>
      </c>
      <c r="F499" s="6" t="str">
        <f t="shared" si="121"/>
        <v>qui</v>
      </c>
      <c r="G499" s="6" t="str">
        <f t="shared" si="110"/>
        <v>13</v>
      </c>
      <c r="H499" s="6" t="str">
        <f>IFERROR(VLOOKUP($G499,DDD!$B:$D,3,0),"-")</f>
        <v>SP</v>
      </c>
      <c r="I499" s="6" t="str">
        <f>IFERROR(VLOOKUP($H499,DDD!$I:$K,3,0),"-")</f>
        <v>Sudeste</v>
      </c>
      <c r="J499">
        <v>8132982</v>
      </c>
      <c r="K499">
        <v>25386702</v>
      </c>
      <c r="L499" s="14">
        <v>44658.601585648146</v>
      </c>
      <c r="M499" s="14">
        <v>44658.603854166664</v>
      </c>
      <c r="N499" t="s">
        <v>3133</v>
      </c>
      <c r="O499" t="s">
        <v>64</v>
      </c>
      <c r="P499">
        <v>17281</v>
      </c>
      <c r="Q499" t="s">
        <v>65</v>
      </c>
      <c r="R499" t="s">
        <v>85</v>
      </c>
      <c r="S499" t="s">
        <v>86</v>
      </c>
      <c r="T499" t="s">
        <v>85</v>
      </c>
      <c r="U499" t="s">
        <v>86</v>
      </c>
      <c r="X499">
        <v>13981353972</v>
      </c>
      <c r="AA499" t="s">
        <v>520</v>
      </c>
      <c r="AB499" s="15">
        <v>1649351884583050</v>
      </c>
      <c r="AC499" t="s">
        <v>68</v>
      </c>
      <c r="AD499">
        <v>10738</v>
      </c>
      <c r="AE499" t="s">
        <v>69</v>
      </c>
      <c r="AF499" t="s">
        <v>70</v>
      </c>
      <c r="AM499" t="s">
        <v>2293</v>
      </c>
      <c r="AN499">
        <v>38147108869</v>
      </c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 t="s">
        <v>71</v>
      </c>
      <c r="BH499" s="8" t="s">
        <v>71</v>
      </c>
      <c r="BI499" s="8" t="s">
        <v>71</v>
      </c>
      <c r="BJ499" s="8" t="s">
        <v>71</v>
      </c>
      <c r="BK499" s="8" t="s">
        <v>71</v>
      </c>
      <c r="BL499" s="8" t="s">
        <v>71</v>
      </c>
      <c r="BM499" s="8" t="s">
        <v>71</v>
      </c>
      <c r="BN499" s="8" t="s">
        <v>71</v>
      </c>
      <c r="BO499" s="8" t="s">
        <v>71</v>
      </c>
      <c r="BP499" s="8" t="s">
        <v>71</v>
      </c>
      <c r="BQ499" s="8" t="s">
        <v>1593</v>
      </c>
      <c r="BR499" s="8" t="s">
        <v>71</v>
      </c>
      <c r="BS499" s="9">
        <v>1672</v>
      </c>
      <c r="BT499" s="8" t="s">
        <v>90</v>
      </c>
      <c r="BU499" s="8" t="s">
        <v>818</v>
      </c>
      <c r="BV499" s="8" t="s">
        <v>71</v>
      </c>
      <c r="BW499" s="8" t="s">
        <v>1594</v>
      </c>
    </row>
    <row r="500" spans="1:75" x14ac:dyDescent="0.25">
      <c r="A500" s="4">
        <f t="shared" si="122"/>
        <v>44658</v>
      </c>
      <c r="B500" s="5">
        <f t="shared" si="123"/>
        <v>0.60416666666666663</v>
      </c>
      <c r="C500" s="6">
        <f t="shared" si="124"/>
        <v>0.60486111111111118</v>
      </c>
      <c r="D500" s="7">
        <f t="shared" si="125"/>
        <v>5.1388888896326534E-3</v>
      </c>
      <c r="E500" s="6" t="str">
        <f t="shared" si="126"/>
        <v>ANA</v>
      </c>
      <c r="F500" s="6" t="str">
        <f t="shared" si="121"/>
        <v>qui</v>
      </c>
      <c r="G500" s="6" t="str">
        <f t="shared" si="110"/>
        <v>12</v>
      </c>
      <c r="H500" s="6" t="str">
        <f>IFERROR(VLOOKUP($G500,DDD!$B:$D,3,0),"-")</f>
        <v>SP</v>
      </c>
      <c r="I500" s="6" t="str">
        <f>IFERROR(VLOOKUP($H500,DDD!$I:$K,3,0),"-")</f>
        <v>Sudeste</v>
      </c>
      <c r="J500">
        <v>8133610</v>
      </c>
      <c r="K500">
        <v>25426033</v>
      </c>
      <c r="L500" s="14">
        <v>44658.605439814812</v>
      </c>
      <c r="M500" s="14">
        <v>44658.610578703701</v>
      </c>
      <c r="N500" t="s">
        <v>3133</v>
      </c>
      <c r="O500" t="s">
        <v>64</v>
      </c>
      <c r="P500">
        <v>17281</v>
      </c>
      <c r="Q500" t="s">
        <v>65</v>
      </c>
      <c r="R500" t="s">
        <v>136</v>
      </c>
      <c r="S500" t="s">
        <v>674</v>
      </c>
      <c r="T500" t="s">
        <v>136</v>
      </c>
      <c r="U500" t="s">
        <v>674</v>
      </c>
      <c r="X500">
        <v>12992144131</v>
      </c>
      <c r="Y500">
        <v>12992144131</v>
      </c>
      <c r="Z500" s="14">
        <v>44658.627083333333</v>
      </c>
      <c r="AA500" t="s">
        <v>118</v>
      </c>
      <c r="AB500" s="15">
        <v>1649352683598350</v>
      </c>
      <c r="AC500" t="s">
        <v>68</v>
      </c>
      <c r="AD500">
        <v>10738</v>
      </c>
      <c r="AE500" t="s">
        <v>69</v>
      </c>
      <c r="AF500" t="s">
        <v>70</v>
      </c>
      <c r="AM500" t="s">
        <v>2294</v>
      </c>
      <c r="AN500">
        <v>18560910824</v>
      </c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 t="s">
        <v>71</v>
      </c>
      <c r="BH500" s="8" t="s">
        <v>71</v>
      </c>
      <c r="BI500" s="8" t="s">
        <v>71</v>
      </c>
      <c r="BJ500" s="8" t="s">
        <v>71</v>
      </c>
      <c r="BK500" s="8" t="s">
        <v>71</v>
      </c>
      <c r="BL500" s="8" t="s">
        <v>71</v>
      </c>
      <c r="BM500" s="8" t="s">
        <v>71</v>
      </c>
      <c r="BN500" s="8" t="s">
        <v>71</v>
      </c>
      <c r="BO500" s="8" t="s">
        <v>71</v>
      </c>
      <c r="BP500" s="8" t="s">
        <v>71</v>
      </c>
      <c r="BQ500" s="8" t="s">
        <v>1596</v>
      </c>
      <c r="BR500" s="8" t="s">
        <v>71</v>
      </c>
      <c r="BS500" s="8">
        <v>12557</v>
      </c>
      <c r="BT500" s="8" t="s">
        <v>72</v>
      </c>
      <c r="BU500" s="8" t="s">
        <v>1597</v>
      </c>
      <c r="BV500" s="8" t="s">
        <v>71</v>
      </c>
      <c r="BW500" s="8" t="s">
        <v>1598</v>
      </c>
    </row>
    <row r="501" spans="1:75" x14ac:dyDescent="0.25">
      <c r="A501" s="4">
        <f t="shared" si="122"/>
        <v>44658</v>
      </c>
      <c r="B501" s="5">
        <f t="shared" si="123"/>
        <v>0.60416666666666663</v>
      </c>
      <c r="C501" s="6">
        <f t="shared" si="124"/>
        <v>0.60902777777777783</v>
      </c>
      <c r="D501" s="7">
        <f t="shared" si="125"/>
        <v>5.9027777751907706E-4</v>
      </c>
      <c r="E501" s="6" t="str">
        <f t="shared" si="126"/>
        <v>SILVIO</v>
      </c>
      <c r="F501" s="6" t="str">
        <f t="shared" si="121"/>
        <v>qui</v>
      </c>
      <c r="G501" s="6" t="str">
        <f t="shared" si="110"/>
        <v>48</v>
      </c>
      <c r="H501" s="6" t="str">
        <f>IFERROR(VLOOKUP($G501,DDD!$B:$D,3,0),"-")</f>
        <v>SC</v>
      </c>
      <c r="I501" s="6" t="str">
        <f>IFERROR(VLOOKUP($H501,DDD!$I:$K,3,0),"-")</f>
        <v>Sul</v>
      </c>
      <c r="J501">
        <v>8134141</v>
      </c>
      <c r="K501">
        <v>24072746</v>
      </c>
      <c r="L501" s="14">
        <v>44658.609351851854</v>
      </c>
      <c r="M501" s="14">
        <v>44658.609942129631</v>
      </c>
      <c r="N501" t="s">
        <v>3133</v>
      </c>
      <c r="O501" t="s">
        <v>84</v>
      </c>
      <c r="P501">
        <v>17286</v>
      </c>
      <c r="Q501" t="s">
        <v>65</v>
      </c>
      <c r="R501" t="s">
        <v>136</v>
      </c>
      <c r="S501" t="s">
        <v>273</v>
      </c>
      <c r="T501" t="s">
        <v>136</v>
      </c>
      <c r="U501" t="s">
        <v>273</v>
      </c>
      <c r="X501">
        <v>48991368140</v>
      </c>
      <c r="Y501">
        <v>48991368140</v>
      </c>
      <c r="Z501" s="14">
        <v>44658.666666666664</v>
      </c>
      <c r="AA501" t="s">
        <v>87</v>
      </c>
      <c r="AB501" s="15">
        <v>1649352990615440</v>
      </c>
      <c r="AC501" t="s">
        <v>68</v>
      </c>
      <c r="AD501">
        <v>10738</v>
      </c>
      <c r="AE501" t="s">
        <v>69</v>
      </c>
      <c r="AF501" t="s">
        <v>70</v>
      </c>
      <c r="AM501" t="s">
        <v>2295</v>
      </c>
      <c r="AN501">
        <v>13636655965</v>
      </c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 t="s">
        <v>71</v>
      </c>
      <c r="BH501" s="8" t="s">
        <v>71</v>
      </c>
      <c r="BI501" s="8" t="s">
        <v>71</v>
      </c>
      <c r="BJ501" s="8" t="s">
        <v>71</v>
      </c>
      <c r="BK501" s="8" t="s">
        <v>71</v>
      </c>
      <c r="BL501" s="8" t="s">
        <v>71</v>
      </c>
      <c r="BM501" s="8" t="s">
        <v>71</v>
      </c>
      <c r="BN501" s="8" t="s">
        <v>71</v>
      </c>
      <c r="BO501" s="8" t="s">
        <v>71</v>
      </c>
      <c r="BP501" s="8" t="s">
        <v>71</v>
      </c>
      <c r="BQ501" s="8" t="s">
        <v>1600</v>
      </c>
      <c r="BR501" s="8" t="s">
        <v>71</v>
      </c>
      <c r="BS501" s="8">
        <v>1328</v>
      </c>
      <c r="BT501" s="8" t="s">
        <v>72</v>
      </c>
      <c r="BU501" s="8" t="s">
        <v>1541</v>
      </c>
      <c r="BV501" s="8" t="s">
        <v>71</v>
      </c>
      <c r="BW501" s="8" t="s">
        <v>1601</v>
      </c>
    </row>
    <row r="502" spans="1:75" x14ac:dyDescent="0.25">
      <c r="A502" s="4">
        <f t="shared" si="122"/>
        <v>44658</v>
      </c>
      <c r="B502" s="5">
        <f t="shared" si="123"/>
        <v>0.60416666666666663</v>
      </c>
      <c r="C502" s="6">
        <f t="shared" si="124"/>
        <v>0.61458333333333337</v>
      </c>
      <c r="D502" s="7">
        <f t="shared" si="125"/>
        <v>2.0601851865649223E-3</v>
      </c>
      <c r="E502" s="6" t="str">
        <f t="shared" si="126"/>
        <v>SILVIO</v>
      </c>
      <c r="F502" s="6" t="str">
        <f t="shared" si="121"/>
        <v>qui</v>
      </c>
      <c r="G502" s="6" t="str">
        <f t="shared" si="110"/>
        <v>19</v>
      </c>
      <c r="H502" s="6" t="str">
        <f>IFERROR(VLOOKUP($G502,DDD!$B:$D,3,0),"-")</f>
        <v>SP</v>
      </c>
      <c r="I502" s="6" t="str">
        <f>IFERROR(VLOOKUP($H502,DDD!$I:$K,3,0),"-")</f>
        <v>Sudeste</v>
      </c>
      <c r="J502">
        <v>8134879</v>
      </c>
      <c r="K502">
        <v>25449731</v>
      </c>
      <c r="L502" s="14">
        <v>44658.615185185183</v>
      </c>
      <c r="M502" s="14">
        <v>44658.617245370369</v>
      </c>
      <c r="N502" t="s">
        <v>3133</v>
      </c>
      <c r="O502" t="s">
        <v>84</v>
      </c>
      <c r="P502">
        <v>17286</v>
      </c>
      <c r="Q502" t="s">
        <v>65</v>
      </c>
      <c r="R502" t="s">
        <v>136</v>
      </c>
      <c r="S502" t="s">
        <v>137</v>
      </c>
      <c r="T502" t="s">
        <v>136</v>
      </c>
      <c r="U502" t="s">
        <v>137</v>
      </c>
      <c r="X502">
        <v>19992030293</v>
      </c>
      <c r="Y502">
        <v>19992030293</v>
      </c>
      <c r="Z502" s="14">
        <v>44676.637499999997</v>
      </c>
      <c r="AA502" t="s">
        <v>223</v>
      </c>
      <c r="AB502" s="15">
        <v>1649353523657670</v>
      </c>
      <c r="AC502" t="s">
        <v>68</v>
      </c>
      <c r="AD502">
        <v>10738</v>
      </c>
      <c r="AE502" t="s">
        <v>69</v>
      </c>
      <c r="AF502" t="s">
        <v>70</v>
      </c>
      <c r="AM502" t="s">
        <v>2296</v>
      </c>
      <c r="AN502">
        <v>40761685855</v>
      </c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 t="s">
        <v>71</v>
      </c>
      <c r="BH502" s="8" t="s">
        <v>71</v>
      </c>
      <c r="BI502" s="8" t="s">
        <v>71</v>
      </c>
      <c r="BJ502" s="8" t="s">
        <v>71</v>
      </c>
      <c r="BK502" s="8" t="s">
        <v>71</v>
      </c>
      <c r="BL502" s="8" t="s">
        <v>71</v>
      </c>
      <c r="BM502" s="8" t="s">
        <v>71</v>
      </c>
      <c r="BN502" s="8" t="s">
        <v>71</v>
      </c>
      <c r="BO502" s="8" t="s">
        <v>71</v>
      </c>
      <c r="BP502" s="8" t="s">
        <v>71</v>
      </c>
      <c r="BQ502" s="8" t="s">
        <v>1603</v>
      </c>
      <c r="BR502" s="8" t="s">
        <v>71</v>
      </c>
      <c r="BS502" s="9">
        <v>2196</v>
      </c>
      <c r="BT502" s="8" t="s">
        <v>72</v>
      </c>
      <c r="BU502" s="8" t="s">
        <v>849</v>
      </c>
      <c r="BV502" s="8" t="s">
        <v>71</v>
      </c>
      <c r="BW502" s="8" t="s">
        <v>1604</v>
      </c>
    </row>
    <row r="503" spans="1:75" x14ac:dyDescent="0.25">
      <c r="A503" s="4">
        <f t="shared" si="122"/>
        <v>44658</v>
      </c>
      <c r="B503" s="5">
        <f t="shared" si="123"/>
        <v>0.60416666666666663</v>
      </c>
      <c r="C503" s="6">
        <f t="shared" si="124"/>
        <v>0.62013888888888891</v>
      </c>
      <c r="D503" s="7">
        <f t="shared" si="125"/>
        <v>1.2152777781011537E-3</v>
      </c>
      <c r="E503" s="6" t="str">
        <f t="shared" si="126"/>
        <v>ANA</v>
      </c>
      <c r="F503" s="6" t="str">
        <f t="shared" si="121"/>
        <v>qui</v>
      </c>
      <c r="G503" s="6" t="str">
        <f t="shared" si="110"/>
        <v>11</v>
      </c>
      <c r="H503" s="6" t="str">
        <f>IFERROR(VLOOKUP($G503,DDD!$B:$D,3,0),"-")</f>
        <v>SP</v>
      </c>
      <c r="I503" s="6" t="str">
        <f>IFERROR(VLOOKUP($H503,DDD!$I:$K,3,0),"-")</f>
        <v>Sudeste</v>
      </c>
      <c r="J503">
        <v>8135607</v>
      </c>
      <c r="K503">
        <v>24161187</v>
      </c>
      <c r="L503" s="14">
        <v>44658.620185185187</v>
      </c>
      <c r="M503" s="14">
        <v>44658.621400462966</v>
      </c>
      <c r="N503" t="s">
        <v>3133</v>
      </c>
      <c r="O503" t="s">
        <v>64</v>
      </c>
      <c r="P503">
        <v>17281</v>
      </c>
      <c r="Q503" t="s">
        <v>65</v>
      </c>
      <c r="R503" t="s">
        <v>136</v>
      </c>
      <c r="S503" t="s">
        <v>273</v>
      </c>
      <c r="T503" t="s">
        <v>136</v>
      </c>
      <c r="U503" t="s">
        <v>273</v>
      </c>
      <c r="X503">
        <v>11992524461</v>
      </c>
      <c r="Y503">
        <v>11992524461</v>
      </c>
      <c r="Z503" s="14">
        <v>44658.708333333336</v>
      </c>
      <c r="AA503" t="s">
        <v>235</v>
      </c>
      <c r="AB503" s="15">
        <v>1649353950691390</v>
      </c>
      <c r="AC503" t="s">
        <v>68</v>
      </c>
      <c r="AD503">
        <v>10738</v>
      </c>
      <c r="AE503" t="s">
        <v>69</v>
      </c>
      <c r="AF503" t="s">
        <v>70</v>
      </c>
      <c r="AM503" t="s">
        <v>2297</v>
      </c>
      <c r="AN503">
        <v>49374560836</v>
      </c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 t="s">
        <v>71</v>
      </c>
      <c r="BH503" s="8" t="s">
        <v>71</v>
      </c>
      <c r="BI503" s="8" t="s">
        <v>71</v>
      </c>
      <c r="BJ503" s="8" t="s">
        <v>71</v>
      </c>
      <c r="BK503" s="8" t="s">
        <v>71</v>
      </c>
      <c r="BL503" s="8" t="s">
        <v>71</v>
      </c>
      <c r="BM503" s="8" t="s">
        <v>71</v>
      </c>
      <c r="BN503" s="8" t="s">
        <v>71</v>
      </c>
      <c r="BO503" s="8" t="s">
        <v>71</v>
      </c>
      <c r="BP503" s="8" t="s">
        <v>71</v>
      </c>
      <c r="BQ503" s="8" t="s">
        <v>1606</v>
      </c>
      <c r="BR503" s="8" t="s">
        <v>71</v>
      </c>
      <c r="BS503" s="9">
        <v>9781</v>
      </c>
      <c r="BT503" s="8" t="s">
        <v>82</v>
      </c>
      <c r="BU503" s="8" t="s">
        <v>719</v>
      </c>
      <c r="BV503" s="8" t="s">
        <v>71</v>
      </c>
      <c r="BW503" s="8" t="s">
        <v>1607</v>
      </c>
    </row>
    <row r="504" spans="1:75" x14ac:dyDescent="0.25">
      <c r="A504" s="4">
        <f t="shared" si="122"/>
        <v>44658</v>
      </c>
      <c r="B504" s="5">
        <f t="shared" si="123"/>
        <v>0.60416666666666663</v>
      </c>
      <c r="C504" s="6">
        <f t="shared" si="124"/>
        <v>0.61944444444444446</v>
      </c>
      <c r="D504" s="7">
        <f t="shared" si="125"/>
        <v>2.905092595028691E-3</v>
      </c>
      <c r="E504" s="6" t="str">
        <f t="shared" si="126"/>
        <v>SILVIO</v>
      </c>
      <c r="F504" s="6" t="str">
        <f t="shared" si="121"/>
        <v>qui</v>
      </c>
      <c r="G504" s="6" t="str">
        <f t="shared" si="110"/>
        <v>51</v>
      </c>
      <c r="H504" s="6" t="str">
        <f>IFERROR(VLOOKUP($G504,DDD!$B:$D,3,0),"-")</f>
        <v>RS</v>
      </c>
      <c r="I504" s="6" t="str">
        <f>IFERROR(VLOOKUP($H504,DDD!$I:$K,3,0),"-")</f>
        <v>Sul</v>
      </c>
      <c r="J504">
        <v>8135545</v>
      </c>
      <c r="K504">
        <v>24227825</v>
      </c>
      <c r="L504" s="14">
        <v>44658.619675925926</v>
      </c>
      <c r="M504" s="14">
        <v>44658.622581018521</v>
      </c>
      <c r="N504" t="s">
        <v>3133</v>
      </c>
      <c r="O504" t="s">
        <v>84</v>
      </c>
      <c r="P504">
        <v>17286</v>
      </c>
      <c r="Q504" t="s">
        <v>65</v>
      </c>
      <c r="R504" t="s">
        <v>85</v>
      </c>
      <c r="S504" t="s">
        <v>86</v>
      </c>
      <c r="T504" t="s">
        <v>85</v>
      </c>
      <c r="U504" t="s">
        <v>86</v>
      </c>
      <c r="X504">
        <v>51994235911</v>
      </c>
      <c r="AA504" t="s">
        <v>194</v>
      </c>
      <c r="AB504" s="15">
        <v>1649353914689330</v>
      </c>
      <c r="AC504" t="s">
        <v>68</v>
      </c>
      <c r="AD504">
        <v>10738</v>
      </c>
      <c r="AE504" t="s">
        <v>69</v>
      </c>
      <c r="AF504" t="s">
        <v>70</v>
      </c>
      <c r="AM504" t="s">
        <v>2298</v>
      </c>
      <c r="AN504">
        <v>4972150041</v>
      </c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 t="s">
        <v>71</v>
      </c>
      <c r="BH504" s="8" t="s">
        <v>71</v>
      </c>
      <c r="BI504" s="8" t="s">
        <v>71</v>
      </c>
      <c r="BJ504" s="8" t="s">
        <v>71</v>
      </c>
      <c r="BK504" s="8" t="s">
        <v>71</v>
      </c>
      <c r="BL504" s="8" t="s">
        <v>71</v>
      </c>
      <c r="BM504" s="8" t="s">
        <v>71</v>
      </c>
      <c r="BN504" s="8" t="s">
        <v>71</v>
      </c>
      <c r="BO504" s="8" t="s">
        <v>71</v>
      </c>
      <c r="BP504" s="8" t="s">
        <v>71</v>
      </c>
      <c r="BQ504" s="8" t="s">
        <v>1609</v>
      </c>
      <c r="BR504" s="8" t="s">
        <v>71</v>
      </c>
      <c r="BS504" s="8">
        <v>1638</v>
      </c>
      <c r="BT504" s="8" t="s">
        <v>72</v>
      </c>
      <c r="BU504" s="8" t="s">
        <v>1610</v>
      </c>
      <c r="BV504" s="8" t="s">
        <v>71</v>
      </c>
      <c r="BW504" s="8" t="s">
        <v>1611</v>
      </c>
    </row>
    <row r="505" spans="1:75" x14ac:dyDescent="0.25">
      <c r="A505" s="4">
        <f t="shared" si="122"/>
        <v>44658</v>
      </c>
      <c r="B505" s="5">
        <f t="shared" si="123"/>
        <v>0.60416666666666663</v>
      </c>
      <c r="C505" s="6">
        <f t="shared" si="124"/>
        <v>0.62430555555555556</v>
      </c>
      <c r="D505" s="7">
        <f t="shared" si="125"/>
        <v>1.2384259243845008E-3</v>
      </c>
      <c r="E505" s="6" t="str">
        <f t="shared" si="126"/>
        <v>ANA</v>
      </c>
      <c r="F505" s="6" t="str">
        <f t="shared" si="121"/>
        <v>qui</v>
      </c>
      <c r="G505" s="6" t="str">
        <f t="shared" ref="G505:G567" si="127">TRIM(LEFT($X505,2))</f>
        <v>19</v>
      </c>
      <c r="H505" s="6" t="str">
        <f>IFERROR(VLOOKUP($G505,DDD!$B:$D,3,0),"-")</f>
        <v>SP</v>
      </c>
      <c r="I505" s="6" t="str">
        <f>IFERROR(VLOOKUP($H505,DDD!$I:$K,3,0),"-")</f>
        <v>Sudeste</v>
      </c>
      <c r="J505">
        <v>8136208</v>
      </c>
      <c r="K505">
        <v>25449570</v>
      </c>
      <c r="L505" s="14">
        <v>44658.624328703707</v>
      </c>
      <c r="M505" s="14">
        <v>44658.625567129631</v>
      </c>
      <c r="N505" t="s">
        <v>3133</v>
      </c>
      <c r="O505" t="s">
        <v>64</v>
      </c>
      <c r="P505">
        <v>17281</v>
      </c>
      <c r="Q505" t="s">
        <v>65</v>
      </c>
      <c r="R505" t="s">
        <v>136</v>
      </c>
      <c r="S505" t="s">
        <v>674</v>
      </c>
      <c r="T505" t="s">
        <v>136</v>
      </c>
      <c r="U505" t="s">
        <v>674</v>
      </c>
      <c r="X505">
        <v>19992462439</v>
      </c>
      <c r="Y505">
        <v>19992462439</v>
      </c>
      <c r="Z505" s="14">
        <v>44658.645138888889</v>
      </c>
      <c r="AA505" t="s">
        <v>223</v>
      </c>
      <c r="AB505" s="15">
        <v>1649354271709850</v>
      </c>
      <c r="AC505" t="s">
        <v>68</v>
      </c>
      <c r="AD505">
        <v>10738</v>
      </c>
      <c r="AE505" t="s">
        <v>69</v>
      </c>
      <c r="AF505" t="s">
        <v>70</v>
      </c>
      <c r="AM505" t="s">
        <v>2299</v>
      </c>
      <c r="AN505">
        <v>49598061841</v>
      </c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 t="s">
        <v>71</v>
      </c>
      <c r="BH505" s="8" t="s">
        <v>71</v>
      </c>
      <c r="BI505" s="8" t="s">
        <v>71</v>
      </c>
      <c r="BJ505" s="8" t="s">
        <v>71</v>
      </c>
      <c r="BK505" s="8" t="s">
        <v>71</v>
      </c>
      <c r="BL505" s="8" t="s">
        <v>71</v>
      </c>
      <c r="BM505" s="8" t="s">
        <v>71</v>
      </c>
      <c r="BN505" s="8" t="s">
        <v>71</v>
      </c>
      <c r="BO505" s="8" t="s">
        <v>71</v>
      </c>
      <c r="BP505" s="8" t="s">
        <v>71</v>
      </c>
      <c r="BQ505" s="8" t="s">
        <v>1613</v>
      </c>
      <c r="BR505" s="8" t="s">
        <v>71</v>
      </c>
      <c r="BS505" s="9">
        <v>10003</v>
      </c>
      <c r="BT505" s="8" t="s">
        <v>82</v>
      </c>
      <c r="BU505" s="8" t="s">
        <v>433</v>
      </c>
      <c r="BV505" s="8" t="s">
        <v>71</v>
      </c>
      <c r="BW505" s="8" t="s">
        <v>123</v>
      </c>
    </row>
    <row r="506" spans="1:75" x14ac:dyDescent="0.25">
      <c r="A506" s="4">
        <f t="shared" si="122"/>
        <v>44658</v>
      </c>
      <c r="B506" s="5">
        <f t="shared" si="123"/>
        <v>0.60416666666666663</v>
      </c>
      <c r="C506" s="6">
        <f t="shared" si="124"/>
        <v>0.62222222222222223</v>
      </c>
      <c r="D506" s="7">
        <f t="shared" si="125"/>
        <v>2.7314814797136933E-3</v>
      </c>
      <c r="E506" s="6" t="str">
        <f t="shared" si="126"/>
        <v>SILVIO</v>
      </c>
      <c r="F506" s="6" t="str">
        <f t="shared" si="121"/>
        <v>qui</v>
      </c>
      <c r="G506" s="6" t="str">
        <f t="shared" si="127"/>
        <v>19</v>
      </c>
      <c r="H506" s="6" t="str">
        <f>IFERROR(VLOOKUP($G506,DDD!$B:$D,3,0),"-")</f>
        <v>SP</v>
      </c>
      <c r="I506" s="6" t="str">
        <f>IFERROR(VLOOKUP($H506,DDD!$I:$K,3,0),"-")</f>
        <v>Sudeste</v>
      </c>
      <c r="J506">
        <v>8136013</v>
      </c>
      <c r="K506">
        <v>24072607</v>
      </c>
      <c r="L506" s="14">
        <v>44658.622858796298</v>
      </c>
      <c r="M506" s="14">
        <v>44658.625590277778</v>
      </c>
      <c r="N506" t="s">
        <v>3133</v>
      </c>
      <c r="O506" t="s">
        <v>84</v>
      </c>
      <c r="P506">
        <v>17286</v>
      </c>
      <c r="Q506" t="s">
        <v>65</v>
      </c>
      <c r="R506" t="s">
        <v>85</v>
      </c>
      <c r="S506" t="s">
        <v>86</v>
      </c>
      <c r="T506" t="s">
        <v>85</v>
      </c>
      <c r="U506" t="s">
        <v>86</v>
      </c>
      <c r="X506">
        <v>19991192560</v>
      </c>
      <c r="AA506" t="s">
        <v>87</v>
      </c>
      <c r="AB506" s="15">
        <v>1649354202705330</v>
      </c>
      <c r="AC506" t="s">
        <v>68</v>
      </c>
      <c r="AD506">
        <v>10738</v>
      </c>
      <c r="AE506" t="s">
        <v>69</v>
      </c>
      <c r="AF506" t="s">
        <v>70</v>
      </c>
      <c r="AM506" t="s">
        <v>2300</v>
      </c>
      <c r="AN506">
        <v>54859612825</v>
      </c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 t="s">
        <v>71</v>
      </c>
      <c r="BH506" s="8" t="s">
        <v>71</v>
      </c>
      <c r="BI506" s="8" t="s">
        <v>71</v>
      </c>
      <c r="BJ506" s="8" t="s">
        <v>71</v>
      </c>
      <c r="BK506" s="8" t="s">
        <v>71</v>
      </c>
      <c r="BL506" s="8" t="s">
        <v>71</v>
      </c>
      <c r="BM506" s="8" t="s">
        <v>71</v>
      </c>
      <c r="BN506" s="8" t="s">
        <v>71</v>
      </c>
      <c r="BO506" s="8" t="s">
        <v>71</v>
      </c>
      <c r="BP506" s="8" t="s">
        <v>71</v>
      </c>
      <c r="BQ506" s="8" t="s">
        <v>1615</v>
      </c>
      <c r="BR506" s="8" t="s">
        <v>71</v>
      </c>
      <c r="BS506" s="8">
        <v>1537</v>
      </c>
      <c r="BT506" s="8" t="s">
        <v>90</v>
      </c>
      <c r="BU506" s="8" t="s">
        <v>1052</v>
      </c>
      <c r="BV506" s="8" t="s">
        <v>71</v>
      </c>
      <c r="BW506" s="8" t="s">
        <v>205</v>
      </c>
    </row>
    <row r="507" spans="1:75" x14ac:dyDescent="0.25">
      <c r="A507" s="4">
        <f t="shared" si="122"/>
        <v>44658</v>
      </c>
      <c r="B507" s="5">
        <f t="shared" si="123"/>
        <v>0.625</v>
      </c>
      <c r="C507" s="6">
        <f t="shared" si="124"/>
        <v>0.62777777777777777</v>
      </c>
      <c r="D507" s="7">
        <f t="shared" si="125"/>
        <v>3.3680555497994646E-3</v>
      </c>
      <c r="E507" s="6" t="str">
        <f t="shared" si="126"/>
        <v>ANA</v>
      </c>
      <c r="F507" s="6" t="str">
        <f t="shared" si="121"/>
        <v>qui</v>
      </c>
      <c r="G507" s="6" t="str">
        <f t="shared" si="127"/>
        <v>17</v>
      </c>
      <c r="H507" s="6" t="str">
        <f>IFERROR(VLOOKUP($G507,DDD!$B:$D,3,0),"-")</f>
        <v>SP</v>
      </c>
      <c r="I507" s="6" t="str">
        <f>IFERROR(VLOOKUP($H507,DDD!$I:$K,3,0),"-")</f>
        <v>Sudeste</v>
      </c>
      <c r="J507">
        <v>8136648</v>
      </c>
      <c r="K507">
        <v>23638003</v>
      </c>
      <c r="L507" s="14">
        <v>44658.628252314818</v>
      </c>
      <c r="M507" s="14">
        <v>44658.631620370368</v>
      </c>
      <c r="N507" t="s">
        <v>3133</v>
      </c>
      <c r="O507" t="s">
        <v>64</v>
      </c>
      <c r="P507">
        <v>17281</v>
      </c>
      <c r="Q507" t="s">
        <v>65</v>
      </c>
      <c r="R507" t="s">
        <v>136</v>
      </c>
      <c r="S507" t="s">
        <v>674</v>
      </c>
      <c r="T507" t="s">
        <v>136</v>
      </c>
      <c r="U507" t="s">
        <v>674</v>
      </c>
      <c r="X507">
        <v>17996580813</v>
      </c>
      <c r="Y507">
        <v>17996580813</v>
      </c>
      <c r="Z507" s="14">
        <v>44658.75</v>
      </c>
      <c r="AA507" t="s">
        <v>108</v>
      </c>
      <c r="AB507" s="15">
        <v>1649354615741180</v>
      </c>
      <c r="AC507" t="s">
        <v>68</v>
      </c>
      <c r="AD507">
        <v>10738</v>
      </c>
      <c r="AE507" t="s">
        <v>69</v>
      </c>
      <c r="AF507" t="s">
        <v>70</v>
      </c>
      <c r="AM507" t="s">
        <v>2301</v>
      </c>
      <c r="AN507">
        <v>37485985809</v>
      </c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 t="s">
        <v>71</v>
      </c>
      <c r="BH507" s="8" t="s">
        <v>71</v>
      </c>
      <c r="BI507" s="8" t="s">
        <v>71</v>
      </c>
      <c r="BJ507" s="8" t="s">
        <v>71</v>
      </c>
      <c r="BK507" s="8" t="s">
        <v>71</v>
      </c>
      <c r="BL507" s="8" t="s">
        <v>71</v>
      </c>
      <c r="BM507" s="8" t="s">
        <v>71</v>
      </c>
      <c r="BN507" s="8" t="s">
        <v>71</v>
      </c>
      <c r="BO507" s="8" t="s">
        <v>71</v>
      </c>
      <c r="BP507" s="8" t="s">
        <v>71</v>
      </c>
      <c r="BQ507" s="8" t="s">
        <v>1086</v>
      </c>
      <c r="BR507" s="8" t="s">
        <v>71</v>
      </c>
      <c r="BS507" s="8">
        <v>1690</v>
      </c>
      <c r="BT507" s="8" t="s">
        <v>100</v>
      </c>
      <c r="BU507" s="8" t="s">
        <v>1026</v>
      </c>
      <c r="BV507" s="8" t="s">
        <v>71</v>
      </c>
      <c r="BW507" s="8" t="s">
        <v>193</v>
      </c>
    </row>
    <row r="508" spans="1:75" x14ac:dyDescent="0.25">
      <c r="A508" s="4">
        <f t="shared" si="122"/>
        <v>44658</v>
      </c>
      <c r="B508" s="5">
        <f t="shared" si="123"/>
        <v>0.625</v>
      </c>
      <c r="C508" s="6">
        <f t="shared" si="124"/>
        <v>0.62916666666666665</v>
      </c>
      <c r="D508" s="7">
        <f t="shared" si="125"/>
        <v>6.0995370367891155E-3</v>
      </c>
      <c r="E508" s="6" t="str">
        <f t="shared" si="126"/>
        <v>SILVIO</v>
      </c>
      <c r="F508" s="6" t="str">
        <f t="shared" si="121"/>
        <v>qui</v>
      </c>
      <c r="G508" s="6" t="str">
        <f t="shared" si="127"/>
        <v>49</v>
      </c>
      <c r="H508" s="6" t="str">
        <f>IFERROR(VLOOKUP($G508,DDD!$B:$D,3,0),"-")</f>
        <v>SC</v>
      </c>
      <c r="I508" s="6" t="str">
        <f>IFERROR(VLOOKUP($H508,DDD!$I:$K,3,0),"-")</f>
        <v>Sul</v>
      </c>
      <c r="J508">
        <v>8136754</v>
      </c>
      <c r="K508">
        <v>23694543</v>
      </c>
      <c r="L508" s="14">
        <v>44658.629421296297</v>
      </c>
      <c r="M508" s="14">
        <v>44658.635520833333</v>
      </c>
      <c r="N508" t="s">
        <v>3133</v>
      </c>
      <c r="O508" t="s">
        <v>84</v>
      </c>
      <c r="P508">
        <v>17286</v>
      </c>
      <c r="Q508" t="s">
        <v>65</v>
      </c>
      <c r="R508" t="s">
        <v>85</v>
      </c>
      <c r="S508" t="s">
        <v>86</v>
      </c>
      <c r="T508" t="s">
        <v>85</v>
      </c>
      <c r="U508" t="s">
        <v>86</v>
      </c>
      <c r="X508">
        <v>49999609993</v>
      </c>
      <c r="AA508" t="s">
        <v>179</v>
      </c>
      <c r="AB508" s="15">
        <v>1649354763752590</v>
      </c>
      <c r="AC508" t="s">
        <v>68</v>
      </c>
      <c r="AD508">
        <v>10738</v>
      </c>
      <c r="AE508" t="s">
        <v>69</v>
      </c>
      <c r="AF508" t="s">
        <v>70</v>
      </c>
      <c r="AM508" t="s">
        <v>2302</v>
      </c>
      <c r="AN508">
        <v>34809945987</v>
      </c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 t="s">
        <v>71</v>
      </c>
      <c r="BH508" s="8" t="s">
        <v>71</v>
      </c>
      <c r="BI508" s="8" t="s">
        <v>71</v>
      </c>
      <c r="BJ508" s="8" t="s">
        <v>71</v>
      </c>
      <c r="BK508" s="8" t="s">
        <v>71</v>
      </c>
      <c r="BL508" s="8" t="s">
        <v>71</v>
      </c>
      <c r="BM508" s="8" t="s">
        <v>71</v>
      </c>
      <c r="BN508" s="8" t="s">
        <v>71</v>
      </c>
      <c r="BO508" s="8" t="s">
        <v>71</v>
      </c>
      <c r="BP508" s="8" t="s">
        <v>71</v>
      </c>
      <c r="BQ508" s="8" t="s">
        <v>1617</v>
      </c>
      <c r="BR508" s="8" t="s">
        <v>71</v>
      </c>
      <c r="BS508" s="9">
        <v>8832</v>
      </c>
      <c r="BT508" s="8" t="s">
        <v>100</v>
      </c>
      <c r="BU508" s="8" t="s">
        <v>1618</v>
      </c>
      <c r="BV508" s="8" t="s">
        <v>71</v>
      </c>
      <c r="BW508" s="8" t="s">
        <v>184</v>
      </c>
    </row>
    <row r="509" spans="1:75" x14ac:dyDescent="0.25">
      <c r="A509" s="4">
        <f t="shared" si="122"/>
        <v>44658</v>
      </c>
      <c r="B509" s="5">
        <f t="shared" si="123"/>
        <v>0.625</v>
      </c>
      <c r="C509" s="6">
        <f t="shared" si="124"/>
        <v>0.6430555555555556</v>
      </c>
      <c r="D509" s="7">
        <f t="shared" si="125"/>
        <v>7.638888928340748E-4</v>
      </c>
      <c r="E509" s="6" t="str">
        <f t="shared" si="126"/>
        <v>SILVIO</v>
      </c>
      <c r="F509" s="6" t="str">
        <f t="shared" si="121"/>
        <v>qui</v>
      </c>
      <c r="G509" s="6" t="str">
        <f t="shared" si="127"/>
        <v>19</v>
      </c>
      <c r="H509" s="6" t="str">
        <f>IFERROR(VLOOKUP($G509,DDD!$B:$D,3,0),"-")</f>
        <v>SP</v>
      </c>
      <c r="I509" s="6" t="str">
        <f>IFERROR(VLOOKUP($H509,DDD!$I:$K,3,0),"-")</f>
        <v>Sudeste</v>
      </c>
      <c r="J509">
        <v>8138839</v>
      </c>
      <c r="K509">
        <v>25462208</v>
      </c>
      <c r="L509" s="14">
        <v>44658.643321759257</v>
      </c>
      <c r="M509" s="14">
        <v>44658.644085648149</v>
      </c>
      <c r="N509" t="s">
        <v>3133</v>
      </c>
      <c r="O509" t="s">
        <v>84</v>
      </c>
      <c r="P509">
        <v>17286</v>
      </c>
      <c r="Q509" t="s">
        <v>65</v>
      </c>
      <c r="R509" t="s">
        <v>136</v>
      </c>
      <c r="S509" t="s">
        <v>273</v>
      </c>
      <c r="T509" t="s">
        <v>136</v>
      </c>
      <c r="U509" t="s">
        <v>273</v>
      </c>
      <c r="X509">
        <v>19991059711</v>
      </c>
      <c r="Y509">
        <v>19991059711</v>
      </c>
      <c r="Z509" s="14">
        <v>44658.75</v>
      </c>
      <c r="AA509" t="s">
        <v>211</v>
      </c>
      <c r="AB509" s="15">
        <v>1649355914841870</v>
      </c>
      <c r="AC509" t="s">
        <v>68</v>
      </c>
      <c r="AD509">
        <v>10738</v>
      </c>
      <c r="AE509" t="s">
        <v>69</v>
      </c>
      <c r="AF509" t="s">
        <v>70</v>
      </c>
      <c r="AM509" t="s">
        <v>2303</v>
      </c>
      <c r="AN509">
        <v>43624458892</v>
      </c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 t="s">
        <v>71</v>
      </c>
      <c r="BH509" s="8" t="s">
        <v>71</v>
      </c>
      <c r="BI509" s="8" t="s">
        <v>71</v>
      </c>
      <c r="BJ509" s="8" t="s">
        <v>71</v>
      </c>
      <c r="BK509" s="8" t="s">
        <v>71</v>
      </c>
      <c r="BL509" s="8" t="s">
        <v>71</v>
      </c>
      <c r="BM509" s="8" t="s">
        <v>71</v>
      </c>
      <c r="BN509" s="8" t="s">
        <v>71</v>
      </c>
      <c r="BO509" s="8" t="s">
        <v>71</v>
      </c>
      <c r="BP509" s="8" t="s">
        <v>71</v>
      </c>
      <c r="BQ509" s="8" t="s">
        <v>1621</v>
      </c>
      <c r="BR509" s="8" t="s">
        <v>71</v>
      </c>
      <c r="BS509" s="8">
        <v>6923</v>
      </c>
      <c r="BT509" s="8" t="s">
        <v>348</v>
      </c>
      <c r="BU509" s="8" t="s">
        <v>1381</v>
      </c>
      <c r="BV509" s="8" t="s">
        <v>71</v>
      </c>
      <c r="BW509" s="8" t="s">
        <v>1622</v>
      </c>
    </row>
    <row r="510" spans="1:75" x14ac:dyDescent="0.25">
      <c r="A510" s="4">
        <f t="shared" si="122"/>
        <v>44658</v>
      </c>
      <c r="B510" s="5">
        <f t="shared" si="123"/>
        <v>0.625</v>
      </c>
      <c r="C510" s="6">
        <f t="shared" si="124"/>
        <v>0.64513888888888882</v>
      </c>
      <c r="D510" s="7">
        <f t="shared" si="125"/>
        <v>1.3194444472901523E-3</v>
      </c>
      <c r="E510" s="6" t="str">
        <f t="shared" si="126"/>
        <v>SILVIO</v>
      </c>
      <c r="F510" s="6" t="str">
        <f t="shared" si="121"/>
        <v>qui</v>
      </c>
      <c r="G510" s="6" t="str">
        <f t="shared" si="127"/>
        <v>54</v>
      </c>
      <c r="H510" s="6" t="str">
        <f>IFERROR(VLOOKUP($G510,DDD!$B:$D,3,0),"-")</f>
        <v>RS</v>
      </c>
      <c r="I510" s="6" t="str">
        <f>IFERROR(VLOOKUP($H510,DDD!$I:$K,3,0),"-")</f>
        <v>Sul</v>
      </c>
      <c r="J510">
        <v>8139205</v>
      </c>
      <c r="K510">
        <v>25462336</v>
      </c>
      <c r="L510" s="14">
        <v>44658.645439814813</v>
      </c>
      <c r="M510" s="14">
        <v>44658.64675925926</v>
      </c>
      <c r="N510" t="s">
        <v>3133</v>
      </c>
      <c r="O510" t="s">
        <v>84</v>
      </c>
      <c r="P510">
        <v>17286</v>
      </c>
      <c r="Q510" t="s">
        <v>65</v>
      </c>
      <c r="R510" t="s">
        <v>136</v>
      </c>
      <c r="S510" t="s">
        <v>273</v>
      </c>
      <c r="T510" t="s">
        <v>136</v>
      </c>
      <c r="U510" t="s">
        <v>273</v>
      </c>
      <c r="X510">
        <v>54999488817</v>
      </c>
      <c r="Y510">
        <v>54999488817</v>
      </c>
      <c r="Z510" s="14">
        <v>44659.584027777775</v>
      </c>
      <c r="AA510" t="s">
        <v>211</v>
      </c>
      <c r="AB510" s="15">
        <v>1649356110857060</v>
      </c>
      <c r="AC510" t="s">
        <v>68</v>
      </c>
      <c r="AD510">
        <v>10738</v>
      </c>
      <c r="AE510" t="s">
        <v>69</v>
      </c>
      <c r="AF510" t="s">
        <v>70</v>
      </c>
      <c r="AM510" t="s">
        <v>2304</v>
      </c>
      <c r="AN510">
        <v>47752017</v>
      </c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 t="s">
        <v>71</v>
      </c>
      <c r="BH510" s="8" t="s">
        <v>71</v>
      </c>
      <c r="BI510" s="8" t="s">
        <v>71</v>
      </c>
      <c r="BJ510" s="8" t="s">
        <v>71</v>
      </c>
      <c r="BK510" s="8" t="s">
        <v>71</v>
      </c>
      <c r="BL510" s="8" t="s">
        <v>71</v>
      </c>
      <c r="BM510" s="8" t="s">
        <v>71</v>
      </c>
      <c r="BN510" s="8" t="s">
        <v>71</v>
      </c>
      <c r="BO510" s="8" t="s">
        <v>71</v>
      </c>
      <c r="BP510" s="8" t="s">
        <v>71</v>
      </c>
      <c r="BQ510" s="8" t="s">
        <v>1624</v>
      </c>
      <c r="BR510" s="8" t="s">
        <v>71</v>
      </c>
      <c r="BS510" s="9">
        <v>14479</v>
      </c>
      <c r="BT510" s="8" t="s">
        <v>72</v>
      </c>
      <c r="BU510" s="8" t="s">
        <v>1625</v>
      </c>
      <c r="BV510" s="8" t="s">
        <v>71</v>
      </c>
      <c r="BW510" s="8" t="s">
        <v>1626</v>
      </c>
    </row>
    <row r="511" spans="1:75" x14ac:dyDescent="0.25">
      <c r="A511" s="4">
        <f t="shared" si="122"/>
        <v>44658</v>
      </c>
      <c r="B511" s="5">
        <f t="shared" si="123"/>
        <v>0.625</v>
      </c>
      <c r="C511" s="6">
        <f t="shared" si="124"/>
        <v>0.64166666666666672</v>
      </c>
      <c r="D511" s="7">
        <f t="shared" si="125"/>
        <v>6.5162037062691525E-3</v>
      </c>
      <c r="E511" s="6" t="str">
        <f t="shared" si="126"/>
        <v>ANA</v>
      </c>
      <c r="F511" s="6" t="str">
        <f t="shared" si="121"/>
        <v>qui</v>
      </c>
      <c r="G511" s="6" t="str">
        <f t="shared" si="127"/>
        <v>17</v>
      </c>
      <c r="H511" s="6" t="str">
        <f>IFERROR(VLOOKUP($G511,DDD!$B:$D,3,0),"-")</f>
        <v>SP</v>
      </c>
      <c r="I511" s="6" t="str">
        <f>IFERROR(VLOOKUP($H511,DDD!$I:$K,3,0),"-")</f>
        <v>Sudeste</v>
      </c>
      <c r="J511">
        <v>8138639</v>
      </c>
      <c r="K511">
        <v>25462166</v>
      </c>
      <c r="L511" s="14">
        <v>44658.642083333332</v>
      </c>
      <c r="M511" s="14">
        <v>44658.648599537039</v>
      </c>
      <c r="N511" t="s">
        <v>3133</v>
      </c>
      <c r="O511" t="s">
        <v>64</v>
      </c>
      <c r="P511">
        <v>17281</v>
      </c>
      <c r="Q511" t="s">
        <v>65</v>
      </c>
      <c r="R511" t="s">
        <v>85</v>
      </c>
      <c r="S511" t="s">
        <v>86</v>
      </c>
      <c r="T511" t="s">
        <v>85</v>
      </c>
      <c r="U511" t="s">
        <v>86</v>
      </c>
      <c r="X511">
        <v>17997263162</v>
      </c>
      <c r="AA511" t="s">
        <v>211</v>
      </c>
      <c r="AB511" s="15">
        <v>1649355817835370</v>
      </c>
      <c r="AC511" t="s">
        <v>68</v>
      </c>
      <c r="AD511">
        <v>10738</v>
      </c>
      <c r="AE511" t="s">
        <v>69</v>
      </c>
      <c r="AF511" t="s">
        <v>70</v>
      </c>
      <c r="AM511" t="s">
        <v>2305</v>
      </c>
      <c r="AN511">
        <v>21840950870</v>
      </c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 t="s">
        <v>71</v>
      </c>
      <c r="BH511" s="8" t="s">
        <v>71</v>
      </c>
      <c r="BI511" s="8" t="s">
        <v>71</v>
      </c>
      <c r="BJ511" s="8" t="s">
        <v>71</v>
      </c>
      <c r="BK511" s="8" t="s">
        <v>71</v>
      </c>
      <c r="BL511" s="8" t="s">
        <v>71</v>
      </c>
      <c r="BM511" s="8" t="s">
        <v>71</v>
      </c>
      <c r="BN511" s="8" t="s">
        <v>71</v>
      </c>
      <c r="BO511" s="8" t="s">
        <v>71</v>
      </c>
      <c r="BP511" s="8" t="s">
        <v>71</v>
      </c>
      <c r="BQ511" s="8" t="s">
        <v>1628</v>
      </c>
      <c r="BR511" s="8" t="s">
        <v>71</v>
      </c>
      <c r="BS511" s="8">
        <v>4602</v>
      </c>
      <c r="BT511" s="8" t="s">
        <v>90</v>
      </c>
      <c r="BU511" s="8" t="s">
        <v>1361</v>
      </c>
      <c r="BV511" s="8" t="s">
        <v>71</v>
      </c>
      <c r="BW511" s="8" t="s">
        <v>1361</v>
      </c>
    </row>
    <row r="512" spans="1:75" x14ac:dyDescent="0.25">
      <c r="A512" s="4">
        <f t="shared" si="122"/>
        <v>44658</v>
      </c>
      <c r="B512" s="5">
        <f t="shared" si="123"/>
        <v>0.64583333333333337</v>
      </c>
      <c r="C512" s="6">
        <f t="shared" si="124"/>
        <v>0.65694444444444444</v>
      </c>
      <c r="D512" s="7">
        <f t="shared" si="125"/>
        <v>2.5694444484543055E-3</v>
      </c>
      <c r="E512" s="6" t="str">
        <f t="shared" si="126"/>
        <v>ANA</v>
      </c>
      <c r="F512" s="6" t="str">
        <f t="shared" si="121"/>
        <v>qui</v>
      </c>
      <c r="G512" s="6" t="str">
        <f t="shared" si="127"/>
        <v>16</v>
      </c>
      <c r="H512" s="6" t="str">
        <f>IFERROR(VLOOKUP($G512,DDD!$B:$D,3,0),"-")</f>
        <v>SP</v>
      </c>
      <c r="I512" s="6" t="str">
        <f>IFERROR(VLOOKUP($H512,DDD!$I:$K,3,0),"-")</f>
        <v>Sudeste</v>
      </c>
      <c r="J512">
        <v>8141000</v>
      </c>
      <c r="K512">
        <v>25449730</v>
      </c>
      <c r="L512" s="14">
        <v>44658.657106481478</v>
      </c>
      <c r="M512" s="14">
        <v>44658.659675925926</v>
      </c>
      <c r="N512" t="s">
        <v>3133</v>
      </c>
      <c r="O512" t="s">
        <v>64</v>
      </c>
      <c r="P512">
        <v>17281</v>
      </c>
      <c r="Q512" t="s">
        <v>65</v>
      </c>
      <c r="R512" t="s">
        <v>136</v>
      </c>
      <c r="S512" t="s">
        <v>273</v>
      </c>
      <c r="T512" t="s">
        <v>136</v>
      </c>
      <c r="U512" t="s">
        <v>273</v>
      </c>
      <c r="X512">
        <v>16992828622</v>
      </c>
      <c r="Y512">
        <v>16992828622</v>
      </c>
      <c r="Z512" s="14">
        <v>44658.75</v>
      </c>
      <c r="AA512" t="s">
        <v>223</v>
      </c>
      <c r="AB512" s="15">
        <v>1649357151931310</v>
      </c>
      <c r="AC512" t="s">
        <v>68</v>
      </c>
      <c r="AD512">
        <v>10738</v>
      </c>
      <c r="AE512" t="s">
        <v>69</v>
      </c>
      <c r="AF512" t="s">
        <v>70</v>
      </c>
      <c r="AM512" t="s">
        <v>2306</v>
      </c>
      <c r="AN512">
        <v>41128398800</v>
      </c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 t="s">
        <v>71</v>
      </c>
      <c r="BH512" s="8" t="s">
        <v>71</v>
      </c>
      <c r="BI512" s="8" t="s">
        <v>71</v>
      </c>
      <c r="BJ512" s="8" t="s">
        <v>71</v>
      </c>
      <c r="BK512" s="8" t="s">
        <v>71</v>
      </c>
      <c r="BL512" s="8" t="s">
        <v>71</v>
      </c>
      <c r="BM512" s="8" t="s">
        <v>71</v>
      </c>
      <c r="BN512" s="8" t="s">
        <v>71</v>
      </c>
      <c r="BO512" s="8" t="s">
        <v>71</v>
      </c>
      <c r="BP512" s="8" t="s">
        <v>71</v>
      </c>
      <c r="BQ512" s="8" t="s">
        <v>1630</v>
      </c>
      <c r="BR512" s="8" t="s">
        <v>71</v>
      </c>
      <c r="BS512" s="9">
        <v>1673</v>
      </c>
      <c r="BT512" s="8" t="s">
        <v>348</v>
      </c>
      <c r="BU512" s="8" t="s">
        <v>1631</v>
      </c>
      <c r="BV512" s="8" t="s">
        <v>71</v>
      </c>
      <c r="BW512" s="8" t="s">
        <v>1632</v>
      </c>
    </row>
    <row r="513" spans="1:75" x14ac:dyDescent="0.25">
      <c r="A513" s="4">
        <f t="shared" si="122"/>
        <v>44658</v>
      </c>
      <c r="B513" s="5">
        <f t="shared" si="123"/>
        <v>0.64583333333333337</v>
      </c>
      <c r="C513" s="6">
        <f t="shared" si="124"/>
        <v>0.66249999999999998</v>
      </c>
      <c r="D513" s="7">
        <f t="shared" si="125"/>
        <v>3.4143518496421166E-3</v>
      </c>
      <c r="E513" s="6" t="str">
        <f t="shared" si="126"/>
        <v>SILVIO</v>
      </c>
      <c r="F513" s="6" t="str">
        <f t="shared" si="121"/>
        <v>qui</v>
      </c>
      <c r="G513" s="6" t="str">
        <f t="shared" si="127"/>
        <v>13</v>
      </c>
      <c r="H513" s="6" t="str">
        <f>IFERROR(VLOOKUP($G513,DDD!$B:$D,3,0),"-")</f>
        <v>SP</v>
      </c>
      <c r="I513" s="6" t="str">
        <f>IFERROR(VLOOKUP($H513,DDD!$I:$K,3,0),"-")</f>
        <v>Sudeste</v>
      </c>
      <c r="J513">
        <v>8141845</v>
      </c>
      <c r="K513">
        <v>25449688</v>
      </c>
      <c r="L513" s="14">
        <v>44658.662847222222</v>
      </c>
      <c r="M513" s="14">
        <v>44658.666261574072</v>
      </c>
      <c r="N513" t="s">
        <v>3133</v>
      </c>
      <c r="O513" t="s">
        <v>84</v>
      </c>
      <c r="P513">
        <v>17286</v>
      </c>
      <c r="Q513" t="s">
        <v>65</v>
      </c>
      <c r="R513" t="s">
        <v>85</v>
      </c>
      <c r="S513" t="s">
        <v>86</v>
      </c>
      <c r="T513" t="s">
        <v>85</v>
      </c>
      <c r="U513" t="s">
        <v>86</v>
      </c>
      <c r="X513">
        <v>13974063251</v>
      </c>
      <c r="AA513" t="s">
        <v>223</v>
      </c>
      <c r="AB513" s="15">
        <v>1649357640984070</v>
      </c>
      <c r="AC513" t="s">
        <v>68</v>
      </c>
      <c r="AD513">
        <v>10738</v>
      </c>
      <c r="AE513" t="s">
        <v>69</v>
      </c>
      <c r="AF513" t="s">
        <v>70</v>
      </c>
      <c r="AM513" t="s">
        <v>2307</v>
      </c>
      <c r="AN513">
        <v>27000736810</v>
      </c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 t="s">
        <v>71</v>
      </c>
      <c r="BH513" s="8" t="s">
        <v>71</v>
      </c>
      <c r="BI513" s="8" t="s">
        <v>71</v>
      </c>
      <c r="BJ513" s="8" t="s">
        <v>71</v>
      </c>
      <c r="BK513" s="8" t="s">
        <v>71</v>
      </c>
      <c r="BL513" s="8" t="s">
        <v>71</v>
      </c>
      <c r="BM513" s="8" t="s">
        <v>71</v>
      </c>
      <c r="BN513" s="8" t="s">
        <v>71</v>
      </c>
      <c r="BO513" s="8" t="s">
        <v>71</v>
      </c>
      <c r="BP513" s="8" t="s">
        <v>71</v>
      </c>
      <c r="BQ513" s="8" t="s">
        <v>1634</v>
      </c>
      <c r="BR513" s="8" t="s">
        <v>71</v>
      </c>
      <c r="BS513" s="9">
        <v>7342</v>
      </c>
      <c r="BT513" s="8" t="s">
        <v>82</v>
      </c>
      <c r="BU513" s="8" t="s">
        <v>131</v>
      </c>
      <c r="BV513" s="8" t="s">
        <v>71</v>
      </c>
      <c r="BW513" s="8" t="s">
        <v>97</v>
      </c>
    </row>
    <row r="514" spans="1:75" x14ac:dyDescent="0.25">
      <c r="A514" s="4">
        <f t="shared" si="122"/>
        <v>44658</v>
      </c>
      <c r="B514" s="5">
        <f t="shared" si="123"/>
        <v>0.64583333333333337</v>
      </c>
      <c r="C514" s="6">
        <f t="shared" si="124"/>
        <v>0.66597222222222219</v>
      </c>
      <c r="D514" s="7">
        <f t="shared" si="125"/>
        <v>5.4629629667033441E-3</v>
      </c>
      <c r="E514" s="6" t="str">
        <f t="shared" si="126"/>
        <v>ANA</v>
      </c>
      <c r="F514" s="6" t="str">
        <f t="shared" si="121"/>
        <v>qui</v>
      </c>
      <c r="G514" s="6" t="str">
        <f t="shared" si="127"/>
        <v>12</v>
      </c>
      <c r="H514" s="6" t="str">
        <f>IFERROR(VLOOKUP($G514,DDD!$B:$D,3,0),"-")</f>
        <v>SP</v>
      </c>
      <c r="I514" s="6" t="str">
        <f>IFERROR(VLOOKUP($H514,DDD!$I:$K,3,0),"-")</f>
        <v>Sudeste</v>
      </c>
      <c r="J514">
        <v>8142424</v>
      </c>
      <c r="K514">
        <v>25449755</v>
      </c>
      <c r="L514" s="14">
        <v>44658.666631944441</v>
      </c>
      <c r="M514" s="14">
        <v>44658.672094907408</v>
      </c>
      <c r="N514" t="s">
        <v>3133</v>
      </c>
      <c r="O514" t="s">
        <v>64</v>
      </c>
      <c r="P514">
        <v>17281</v>
      </c>
      <c r="Q514" t="s">
        <v>65</v>
      </c>
      <c r="R514" t="s">
        <v>85</v>
      </c>
      <c r="S514" t="s">
        <v>86</v>
      </c>
      <c r="T514" t="s">
        <v>85</v>
      </c>
      <c r="U514" t="s">
        <v>86</v>
      </c>
      <c r="X514">
        <v>12992325364</v>
      </c>
      <c r="AA514" t="s">
        <v>223</v>
      </c>
      <c r="AB514" s="15">
        <v>1649357595979420</v>
      </c>
      <c r="AC514" t="s">
        <v>68</v>
      </c>
      <c r="AD514">
        <v>10738</v>
      </c>
      <c r="AE514" t="s">
        <v>69</v>
      </c>
      <c r="AF514" t="s">
        <v>70</v>
      </c>
      <c r="AM514" t="s">
        <v>2308</v>
      </c>
      <c r="AN514">
        <v>9213629516</v>
      </c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 t="s">
        <v>71</v>
      </c>
      <c r="BH514" s="8" t="s">
        <v>71</v>
      </c>
      <c r="BI514" s="8" t="s">
        <v>71</v>
      </c>
      <c r="BJ514" s="8" t="s">
        <v>71</v>
      </c>
      <c r="BK514" s="8" t="s">
        <v>71</v>
      </c>
      <c r="BL514" s="8" t="s">
        <v>71</v>
      </c>
      <c r="BM514" s="8" t="s">
        <v>71</v>
      </c>
      <c r="BN514" s="8" t="s">
        <v>71</v>
      </c>
      <c r="BO514" s="8" t="s">
        <v>71</v>
      </c>
      <c r="BP514" s="8" t="s">
        <v>71</v>
      </c>
      <c r="BQ514" s="8" t="s">
        <v>1383</v>
      </c>
      <c r="BR514" s="8" t="s">
        <v>71</v>
      </c>
      <c r="BS514" s="8">
        <v>1707</v>
      </c>
      <c r="BT514" s="8" t="s">
        <v>320</v>
      </c>
      <c r="BU514" s="8" t="s">
        <v>810</v>
      </c>
      <c r="BV514" s="8" t="s">
        <v>71</v>
      </c>
      <c r="BW514" s="8" t="s">
        <v>1635</v>
      </c>
    </row>
    <row r="515" spans="1:75" x14ac:dyDescent="0.25">
      <c r="A515" s="4">
        <f t="shared" si="122"/>
        <v>44658</v>
      </c>
      <c r="B515" s="5">
        <f t="shared" si="123"/>
        <v>0.66666666666666663</v>
      </c>
      <c r="C515" s="6">
        <f t="shared" si="124"/>
        <v>0.66805555555555562</v>
      </c>
      <c r="D515" s="7">
        <f t="shared" si="125"/>
        <v>9.6064814715646207E-4</v>
      </c>
      <c r="E515" s="6" t="str">
        <f t="shared" si="126"/>
        <v>SILVIO</v>
      </c>
      <c r="F515" s="6" t="str">
        <f t="shared" si="121"/>
        <v>qui</v>
      </c>
      <c r="G515" s="6" t="str">
        <f t="shared" si="127"/>
        <v>12</v>
      </c>
      <c r="H515" s="6" t="str">
        <f>IFERROR(VLOOKUP($G515,DDD!$B:$D,3,0),"-")</f>
        <v>SP</v>
      </c>
      <c r="I515" s="6" t="str">
        <f>IFERROR(VLOOKUP($H515,DDD!$I:$K,3,0),"-")</f>
        <v>Sudeste</v>
      </c>
      <c r="J515">
        <v>8142680</v>
      </c>
      <c r="K515">
        <v>23637922</v>
      </c>
      <c r="L515" s="14">
        <v>44658.668391203704</v>
      </c>
      <c r="M515" s="14">
        <v>44658.669351851851</v>
      </c>
      <c r="N515" t="s">
        <v>3133</v>
      </c>
      <c r="O515" t="s">
        <v>84</v>
      </c>
      <c r="P515">
        <v>17286</v>
      </c>
      <c r="Q515" t="s">
        <v>65</v>
      </c>
      <c r="R515" t="s">
        <v>136</v>
      </c>
      <c r="S515" t="s">
        <v>273</v>
      </c>
      <c r="T515" t="s">
        <v>136</v>
      </c>
      <c r="U515" t="s">
        <v>273</v>
      </c>
      <c r="X515">
        <v>12991213328</v>
      </c>
      <c r="Y515">
        <v>12991213328</v>
      </c>
      <c r="Z515" s="14">
        <v>44658.711805555555</v>
      </c>
      <c r="AA515" t="s">
        <v>108</v>
      </c>
      <c r="AB515" s="15">
        <v>1.64935811610291E+16</v>
      </c>
      <c r="AC515" t="s">
        <v>68</v>
      </c>
      <c r="AD515">
        <v>10738</v>
      </c>
      <c r="AE515" t="s">
        <v>69</v>
      </c>
      <c r="AF515" t="s">
        <v>70</v>
      </c>
      <c r="AM515" t="s">
        <v>2309</v>
      </c>
      <c r="AN515">
        <v>42173836811</v>
      </c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 t="s">
        <v>71</v>
      </c>
      <c r="BH515" s="8" t="s">
        <v>71</v>
      </c>
      <c r="BI515" s="8" t="s">
        <v>71</v>
      </c>
      <c r="BJ515" s="8" t="s">
        <v>71</v>
      </c>
      <c r="BK515" s="8" t="s">
        <v>71</v>
      </c>
      <c r="BL515" s="8" t="s">
        <v>71</v>
      </c>
      <c r="BM515" s="8" t="s">
        <v>71</v>
      </c>
      <c r="BN515" s="8" t="s">
        <v>71</v>
      </c>
      <c r="BO515" s="8" t="s">
        <v>71</v>
      </c>
      <c r="BP515" s="8" t="s">
        <v>71</v>
      </c>
      <c r="BQ515" s="8" t="s">
        <v>1637</v>
      </c>
      <c r="BR515" s="8" t="s">
        <v>71</v>
      </c>
      <c r="BS515" s="8">
        <v>4364</v>
      </c>
      <c r="BT515" s="8" t="s">
        <v>187</v>
      </c>
      <c r="BU515" s="8" t="s">
        <v>612</v>
      </c>
      <c r="BV515" s="8" t="s">
        <v>71</v>
      </c>
      <c r="BW515" s="8" t="s">
        <v>1638</v>
      </c>
    </row>
    <row r="516" spans="1:75" x14ac:dyDescent="0.25">
      <c r="A516" s="4">
        <f t="shared" si="122"/>
        <v>44658</v>
      </c>
      <c r="B516" s="5">
        <f t="shared" si="123"/>
        <v>0.66666666666666663</v>
      </c>
      <c r="C516" s="6">
        <f t="shared" si="124"/>
        <v>0.67152777777777783</v>
      </c>
      <c r="D516" s="7">
        <f t="shared" si="125"/>
        <v>1.7361110803904012E-4</v>
      </c>
      <c r="E516" s="6" t="str">
        <f t="shared" si="126"/>
        <v>ANA</v>
      </c>
      <c r="F516" s="6" t="str">
        <f t="shared" si="121"/>
        <v>qui</v>
      </c>
      <c r="G516" s="6" t="str">
        <f t="shared" si="127"/>
        <v>19</v>
      </c>
      <c r="H516" s="6" t="str">
        <f>IFERROR(VLOOKUP($G516,DDD!$B:$D,3,0),"-")</f>
        <v>SP</v>
      </c>
      <c r="I516" s="6" t="str">
        <f>IFERROR(VLOOKUP($H516,DDD!$I:$K,3,0),"-")</f>
        <v>Sudeste</v>
      </c>
      <c r="J516">
        <v>8143160</v>
      </c>
      <c r="K516">
        <v>23414058</v>
      </c>
      <c r="L516" s="14">
        <v>44658.672094907408</v>
      </c>
      <c r="M516" s="14">
        <v>44658.672268518516</v>
      </c>
      <c r="N516" t="s">
        <v>3133</v>
      </c>
      <c r="O516" t="s">
        <v>64</v>
      </c>
      <c r="P516">
        <v>17281</v>
      </c>
      <c r="Q516" t="s">
        <v>65</v>
      </c>
      <c r="R516" t="s">
        <v>136</v>
      </c>
      <c r="S516" t="s">
        <v>137</v>
      </c>
      <c r="T516" t="s">
        <v>136</v>
      </c>
      <c r="U516" t="s">
        <v>137</v>
      </c>
      <c r="X516">
        <v>19987671882</v>
      </c>
      <c r="Y516">
        <v>19987671882</v>
      </c>
      <c r="Z516" s="14">
        <v>44658.693055555559</v>
      </c>
      <c r="AA516" t="s">
        <v>141</v>
      </c>
      <c r="AB516" s="15">
        <v>1.64935805810241E+16</v>
      </c>
      <c r="AC516" t="s">
        <v>68</v>
      </c>
      <c r="AD516">
        <v>10738</v>
      </c>
      <c r="AE516" t="s">
        <v>69</v>
      </c>
      <c r="AF516" t="s">
        <v>70</v>
      </c>
      <c r="AM516" t="s">
        <v>2310</v>
      </c>
      <c r="AN516">
        <v>46781259814</v>
      </c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 t="s">
        <v>71</v>
      </c>
      <c r="BH516" s="8" t="s">
        <v>71</v>
      </c>
      <c r="BI516" s="8" t="s">
        <v>71</v>
      </c>
      <c r="BJ516" s="8" t="s">
        <v>71</v>
      </c>
      <c r="BK516" s="8" t="s">
        <v>71</v>
      </c>
      <c r="BL516" s="8" t="s">
        <v>71</v>
      </c>
      <c r="BM516" s="8" t="s">
        <v>71</v>
      </c>
      <c r="BN516" s="8" t="s">
        <v>71</v>
      </c>
      <c r="BO516" s="8" t="s">
        <v>71</v>
      </c>
      <c r="BP516" s="8" t="s">
        <v>71</v>
      </c>
      <c r="BQ516" s="8" t="s">
        <v>1640</v>
      </c>
      <c r="BR516" s="8" t="s">
        <v>71</v>
      </c>
      <c r="BS516" s="9">
        <v>6736</v>
      </c>
      <c r="BT516" s="8" t="s">
        <v>348</v>
      </c>
      <c r="BU516" s="8" t="s">
        <v>1641</v>
      </c>
      <c r="BV516" s="8" t="s">
        <v>71</v>
      </c>
      <c r="BW516" s="8" t="s">
        <v>97</v>
      </c>
    </row>
    <row r="517" spans="1:75" x14ac:dyDescent="0.25">
      <c r="A517" s="4">
        <f t="shared" si="122"/>
        <v>44658</v>
      </c>
      <c r="B517" s="5">
        <f t="shared" si="123"/>
        <v>0.66666666666666663</v>
      </c>
      <c r="C517" s="6">
        <f t="shared" si="124"/>
        <v>0.67291666666666661</v>
      </c>
      <c r="D517" s="7">
        <f t="shared" si="125"/>
        <v>1.1226851856918074E-3</v>
      </c>
      <c r="E517" s="6" t="str">
        <f t="shared" si="126"/>
        <v>ANA</v>
      </c>
      <c r="F517" s="6" t="str">
        <f t="shared" si="121"/>
        <v>qui</v>
      </c>
      <c r="G517" s="6" t="str">
        <f t="shared" si="127"/>
        <v>11</v>
      </c>
      <c r="H517" s="6" t="str">
        <f>IFERROR(VLOOKUP($G517,DDD!$B:$D,3,0),"-")</f>
        <v>SP</v>
      </c>
      <c r="I517" s="6" t="str">
        <f>IFERROR(VLOOKUP($H517,DDD!$I:$K,3,0),"-")</f>
        <v>Sudeste</v>
      </c>
      <c r="J517">
        <v>8143258</v>
      </c>
      <c r="K517">
        <v>23638078</v>
      </c>
      <c r="L517" s="14">
        <v>44658.672939814816</v>
      </c>
      <c r="M517" s="14">
        <v>44658.674062500002</v>
      </c>
      <c r="N517" t="s">
        <v>3133</v>
      </c>
      <c r="O517" t="s">
        <v>64</v>
      </c>
      <c r="P517">
        <v>17281</v>
      </c>
      <c r="Q517" t="s">
        <v>65</v>
      </c>
      <c r="R517" t="s">
        <v>136</v>
      </c>
      <c r="S517" t="s">
        <v>420</v>
      </c>
      <c r="T517" t="s">
        <v>136</v>
      </c>
      <c r="U517" t="s">
        <v>420</v>
      </c>
      <c r="X517">
        <v>11945577807</v>
      </c>
      <c r="Y517">
        <v>11945577807</v>
      </c>
      <c r="Z517" s="14">
        <v>44658.694444444445</v>
      </c>
      <c r="AA517" t="s">
        <v>108</v>
      </c>
      <c r="AB517" s="15">
        <v>1.64935852210669E+16</v>
      </c>
      <c r="AC517" t="s">
        <v>68</v>
      </c>
      <c r="AD517">
        <v>10738</v>
      </c>
      <c r="AE517" t="s">
        <v>69</v>
      </c>
      <c r="AF517" t="s">
        <v>70</v>
      </c>
      <c r="AM517" t="s">
        <v>2311</v>
      </c>
      <c r="AN517">
        <v>12846487707</v>
      </c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 t="s">
        <v>71</v>
      </c>
      <c r="BH517" s="8" t="s">
        <v>71</v>
      </c>
      <c r="BI517" s="8" t="s">
        <v>71</v>
      </c>
      <c r="BJ517" s="8" t="s">
        <v>71</v>
      </c>
      <c r="BK517" s="8" t="s">
        <v>71</v>
      </c>
      <c r="BL517" s="8" t="s">
        <v>71</v>
      </c>
      <c r="BM517" s="8" t="s">
        <v>71</v>
      </c>
      <c r="BN517" s="8" t="s">
        <v>71</v>
      </c>
      <c r="BO517" s="8" t="s">
        <v>71</v>
      </c>
      <c r="BP517" s="8" t="s">
        <v>71</v>
      </c>
      <c r="BQ517" s="8" t="s">
        <v>1643</v>
      </c>
      <c r="BR517" s="8" t="s">
        <v>71</v>
      </c>
      <c r="BS517" s="9">
        <v>1819</v>
      </c>
      <c r="BT517" s="8" t="s">
        <v>79</v>
      </c>
      <c r="BU517" s="8" t="s">
        <v>1115</v>
      </c>
      <c r="BV517" s="8" t="s">
        <v>71</v>
      </c>
      <c r="BW517" s="8" t="s">
        <v>1644</v>
      </c>
    </row>
    <row r="518" spans="1:75" x14ac:dyDescent="0.25">
      <c r="A518" s="4">
        <f t="shared" si="122"/>
        <v>44658</v>
      </c>
      <c r="B518" s="5">
        <f t="shared" si="123"/>
        <v>0.66666666666666663</v>
      </c>
      <c r="C518" s="6">
        <f t="shared" si="124"/>
        <v>0.67291666666666661</v>
      </c>
      <c r="D518" s="7">
        <f t="shared" si="125"/>
        <v>3.5648148113978095E-3</v>
      </c>
      <c r="E518" s="6" t="str">
        <f t="shared" si="126"/>
        <v>SILVIO</v>
      </c>
      <c r="F518" s="6" t="str">
        <f t="shared" si="121"/>
        <v>qui</v>
      </c>
      <c r="G518" s="6" t="str">
        <f t="shared" si="127"/>
        <v>16</v>
      </c>
      <c r="H518" s="6" t="str">
        <f>IFERROR(VLOOKUP($G518,DDD!$B:$D,3,0),"-")</f>
        <v>SP</v>
      </c>
      <c r="I518" s="6" t="str">
        <f>IFERROR(VLOOKUP($H518,DDD!$I:$K,3,0),"-")</f>
        <v>Sudeste</v>
      </c>
      <c r="J518">
        <v>8143287</v>
      </c>
      <c r="K518">
        <v>24227909</v>
      </c>
      <c r="L518" s="14">
        <v>44658.673182870371</v>
      </c>
      <c r="M518" s="14">
        <v>44658.676747685182</v>
      </c>
      <c r="N518" t="s">
        <v>3133</v>
      </c>
      <c r="O518" t="s">
        <v>84</v>
      </c>
      <c r="P518">
        <v>17286</v>
      </c>
      <c r="Q518" t="s">
        <v>65</v>
      </c>
      <c r="R518" t="s">
        <v>66</v>
      </c>
      <c r="S518" t="s">
        <v>889</v>
      </c>
      <c r="T518" t="s">
        <v>66</v>
      </c>
      <c r="U518" t="s">
        <v>889</v>
      </c>
      <c r="X518">
        <v>16996023554</v>
      </c>
      <c r="AA518" t="s">
        <v>194</v>
      </c>
      <c r="AB518" s="15">
        <v>1.64935853810686E+16</v>
      </c>
      <c r="AC518" t="s">
        <v>68</v>
      </c>
      <c r="AD518">
        <v>10738</v>
      </c>
      <c r="AE518" t="s">
        <v>69</v>
      </c>
      <c r="AF518" t="s">
        <v>70</v>
      </c>
      <c r="AM518" t="s">
        <v>2312</v>
      </c>
      <c r="AN518">
        <v>42431491862</v>
      </c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 t="s">
        <v>71</v>
      </c>
      <c r="BH518" s="8" t="s">
        <v>71</v>
      </c>
      <c r="BI518" s="8" t="s">
        <v>71</v>
      </c>
      <c r="BJ518" s="8" t="s">
        <v>71</v>
      </c>
      <c r="BK518" s="8" t="s">
        <v>71</v>
      </c>
      <c r="BL518" s="8" t="s">
        <v>71</v>
      </c>
      <c r="BM518" s="8" t="s">
        <v>71</v>
      </c>
      <c r="BN518" s="8" t="s">
        <v>71</v>
      </c>
      <c r="BO518" s="8" t="s">
        <v>71</v>
      </c>
      <c r="BP518" s="8" t="s">
        <v>71</v>
      </c>
      <c r="BQ518" s="8" t="s">
        <v>1646</v>
      </c>
      <c r="BR518" s="8" t="s">
        <v>71</v>
      </c>
      <c r="BS518" s="8">
        <v>1481</v>
      </c>
      <c r="BT518" s="8" t="s">
        <v>79</v>
      </c>
      <c r="BU518" s="8" t="s">
        <v>902</v>
      </c>
      <c r="BV518" s="8" t="s">
        <v>71</v>
      </c>
      <c r="BW518" s="8" t="s">
        <v>123</v>
      </c>
    </row>
    <row r="519" spans="1:75" x14ac:dyDescent="0.25">
      <c r="A519" s="4">
        <f t="shared" si="122"/>
        <v>44658</v>
      </c>
      <c r="B519" s="5">
        <f t="shared" si="123"/>
        <v>0.66666666666666663</v>
      </c>
      <c r="C519" s="6">
        <f t="shared" si="124"/>
        <v>0.67638888888888893</v>
      </c>
      <c r="D519" s="7">
        <f t="shared" si="125"/>
        <v>2.4537037024856545E-3</v>
      </c>
      <c r="E519" s="6" t="str">
        <f t="shared" si="126"/>
        <v>ANA</v>
      </c>
      <c r="F519" s="6" t="str">
        <f t="shared" si="121"/>
        <v>qui</v>
      </c>
      <c r="G519" s="6" t="str">
        <f t="shared" si="127"/>
        <v>49</v>
      </c>
      <c r="H519" s="6" t="str">
        <f>IFERROR(VLOOKUP($G519,DDD!$B:$D,3,0),"-")</f>
        <v>SC</v>
      </c>
      <c r="I519" s="6" t="str">
        <f>IFERROR(VLOOKUP($H519,DDD!$I:$K,3,0),"-")</f>
        <v>Sul</v>
      </c>
      <c r="J519">
        <v>8143774</v>
      </c>
      <c r="K519">
        <v>25426253</v>
      </c>
      <c r="L519" s="14">
        <v>44658.676736111112</v>
      </c>
      <c r="M519" s="14">
        <v>44658.679189814815</v>
      </c>
      <c r="N519" t="s">
        <v>3133</v>
      </c>
      <c r="O519" t="s">
        <v>64</v>
      </c>
      <c r="P519">
        <v>17281</v>
      </c>
      <c r="Q519" t="s">
        <v>65</v>
      </c>
      <c r="R519" t="s">
        <v>136</v>
      </c>
      <c r="S519" t="s">
        <v>273</v>
      </c>
      <c r="T519" t="s">
        <v>136</v>
      </c>
      <c r="U519" t="s">
        <v>273</v>
      </c>
      <c r="X519">
        <v>49998165698</v>
      </c>
      <c r="Y519">
        <v>49998165698</v>
      </c>
      <c r="Z519" s="14">
        <v>44659.708333333336</v>
      </c>
      <c r="AA519" t="s">
        <v>118</v>
      </c>
      <c r="AB519" s="15">
        <v>1.64935885610979E+16</v>
      </c>
      <c r="AC519" t="s">
        <v>68</v>
      </c>
      <c r="AD519">
        <v>10738</v>
      </c>
      <c r="AE519" t="s">
        <v>69</v>
      </c>
      <c r="AF519" t="s">
        <v>70</v>
      </c>
      <c r="AM519" t="s">
        <v>2313</v>
      </c>
      <c r="AN519">
        <v>10170645983</v>
      </c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 t="s">
        <v>71</v>
      </c>
      <c r="BH519" s="8" t="s">
        <v>71</v>
      </c>
      <c r="BI519" s="8" t="s">
        <v>71</v>
      </c>
      <c r="BJ519" s="8" t="s">
        <v>71</v>
      </c>
      <c r="BK519" s="8" t="s">
        <v>71</v>
      </c>
      <c r="BL519" s="8" t="s">
        <v>71</v>
      </c>
      <c r="BM519" s="8" t="s">
        <v>71</v>
      </c>
      <c r="BN519" s="8" t="s">
        <v>71</v>
      </c>
      <c r="BO519" s="8" t="s">
        <v>71</v>
      </c>
      <c r="BP519" s="8" t="s">
        <v>71</v>
      </c>
      <c r="BQ519" s="8" t="s">
        <v>1157</v>
      </c>
      <c r="BR519" s="8" t="s">
        <v>71</v>
      </c>
      <c r="BS519" s="8">
        <v>1183</v>
      </c>
      <c r="BT519" s="8" t="s">
        <v>82</v>
      </c>
      <c r="BU519" s="8" t="s">
        <v>1158</v>
      </c>
      <c r="BV519" s="8" t="s">
        <v>71</v>
      </c>
      <c r="BW519" s="8" t="s">
        <v>1647</v>
      </c>
    </row>
    <row r="520" spans="1:75" x14ac:dyDescent="0.25">
      <c r="A520" s="4">
        <f t="shared" si="122"/>
        <v>44658</v>
      </c>
      <c r="B520" s="5">
        <f t="shared" si="123"/>
        <v>0.66666666666666663</v>
      </c>
      <c r="C520" s="6">
        <f t="shared" si="124"/>
        <v>0.68055555555555547</v>
      </c>
      <c r="D520" s="7">
        <f t="shared" si="125"/>
        <v>3.8310185191221535E-3</v>
      </c>
      <c r="E520" s="6" t="str">
        <f t="shared" si="126"/>
        <v>SILVIO</v>
      </c>
      <c r="F520" s="6" t="str">
        <f t="shared" si="121"/>
        <v>qui</v>
      </c>
      <c r="G520" s="6" t="str">
        <f t="shared" si="127"/>
        <v>54</v>
      </c>
      <c r="H520" s="6" t="str">
        <f>IFERROR(VLOOKUP($G520,DDD!$B:$D,3,0),"-")</f>
        <v>RS</v>
      </c>
      <c r="I520" s="6" t="str">
        <f>IFERROR(VLOOKUP($H520,DDD!$I:$K,3,0),"-")</f>
        <v>Sul</v>
      </c>
      <c r="J520">
        <v>8144405</v>
      </c>
      <c r="K520">
        <v>23618734</v>
      </c>
      <c r="L520" s="14">
        <v>44658.680868055555</v>
      </c>
      <c r="M520" s="14">
        <v>44658.684699074074</v>
      </c>
      <c r="N520" t="s">
        <v>3133</v>
      </c>
      <c r="O520" t="s">
        <v>84</v>
      </c>
      <c r="P520">
        <v>17286</v>
      </c>
      <c r="Q520" t="s">
        <v>65</v>
      </c>
      <c r="R520" t="s">
        <v>85</v>
      </c>
      <c r="S520" t="s">
        <v>86</v>
      </c>
      <c r="T520" t="s">
        <v>85</v>
      </c>
      <c r="U520" t="s">
        <v>86</v>
      </c>
      <c r="X520">
        <v>54984483878</v>
      </c>
      <c r="AA520" t="s">
        <v>449</v>
      </c>
      <c r="AB520" s="15">
        <v>1.64935920411312E+16</v>
      </c>
      <c r="AC520" t="s">
        <v>68</v>
      </c>
      <c r="AD520">
        <v>10738</v>
      </c>
      <c r="AE520" t="s">
        <v>69</v>
      </c>
      <c r="AF520" t="s">
        <v>70</v>
      </c>
      <c r="AM520" t="s">
        <v>2314</v>
      </c>
      <c r="AN520">
        <v>5772925016</v>
      </c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 t="s">
        <v>71</v>
      </c>
      <c r="BH520" s="8" t="s">
        <v>71</v>
      </c>
      <c r="BI520" s="8" t="s">
        <v>71</v>
      </c>
      <c r="BJ520" s="8" t="s">
        <v>71</v>
      </c>
      <c r="BK520" s="8" t="s">
        <v>71</v>
      </c>
      <c r="BL520" s="8" t="s">
        <v>71</v>
      </c>
      <c r="BM520" s="8" t="s">
        <v>71</v>
      </c>
      <c r="BN520" s="8" t="s">
        <v>71</v>
      </c>
      <c r="BO520" s="8" t="s">
        <v>71</v>
      </c>
      <c r="BP520" s="8" t="s">
        <v>71</v>
      </c>
      <c r="BQ520" s="8" t="s">
        <v>1649</v>
      </c>
      <c r="BR520" s="8" t="s">
        <v>71</v>
      </c>
      <c r="BS520" s="8">
        <v>1094</v>
      </c>
      <c r="BT520" s="8" t="s">
        <v>348</v>
      </c>
      <c r="BU520" s="8" t="s">
        <v>1055</v>
      </c>
      <c r="BV520" s="8" t="s">
        <v>71</v>
      </c>
      <c r="BW520" s="8" t="s">
        <v>1650</v>
      </c>
    </row>
    <row r="521" spans="1:75" x14ac:dyDescent="0.25">
      <c r="A521" s="4">
        <f t="shared" si="122"/>
        <v>44658</v>
      </c>
      <c r="B521" s="5">
        <f t="shared" si="123"/>
        <v>0.6875</v>
      </c>
      <c r="C521" s="6">
        <f t="shared" si="124"/>
        <v>0.69027777777777777</v>
      </c>
      <c r="D521" s="7">
        <f t="shared" si="125"/>
        <v>3.8888888884685002E-3</v>
      </c>
      <c r="E521" s="6" t="str">
        <f t="shared" si="126"/>
        <v>ANA</v>
      </c>
      <c r="F521" s="6" t="str">
        <f t="shared" si="121"/>
        <v>qui</v>
      </c>
      <c r="G521" s="6" t="str">
        <f t="shared" si="127"/>
        <v>17</v>
      </c>
      <c r="H521" s="6" t="str">
        <f>IFERROR(VLOOKUP($G521,DDD!$B:$D,3,0),"-")</f>
        <v>SP</v>
      </c>
      <c r="I521" s="6" t="str">
        <f>IFERROR(VLOOKUP($H521,DDD!$I:$K,3,0),"-")</f>
        <v>Sudeste</v>
      </c>
      <c r="J521">
        <v>8145769</v>
      </c>
      <c r="K521">
        <v>25449686</v>
      </c>
      <c r="L521" s="14">
        <v>44658.690706018519</v>
      </c>
      <c r="M521" s="14">
        <v>44658.694594907407</v>
      </c>
      <c r="N521" t="s">
        <v>3133</v>
      </c>
      <c r="O521" t="s">
        <v>64</v>
      </c>
      <c r="P521">
        <v>17281</v>
      </c>
      <c r="Q521" t="s">
        <v>65</v>
      </c>
      <c r="R521" t="s">
        <v>85</v>
      </c>
      <c r="S521" t="s">
        <v>86</v>
      </c>
      <c r="T521" t="s">
        <v>85</v>
      </c>
      <c r="U521" t="s">
        <v>86</v>
      </c>
      <c r="X521">
        <v>17992528555</v>
      </c>
      <c r="AA521" t="s">
        <v>223</v>
      </c>
      <c r="AB521" s="15">
        <v>1.64936005412108E+16</v>
      </c>
      <c r="AC521" t="s">
        <v>68</v>
      </c>
      <c r="AD521">
        <v>10738</v>
      </c>
      <c r="AE521" t="s">
        <v>69</v>
      </c>
      <c r="AF521" t="s">
        <v>70</v>
      </c>
      <c r="AM521" t="s">
        <v>2315</v>
      </c>
      <c r="AN521">
        <v>43137061865</v>
      </c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 t="s">
        <v>71</v>
      </c>
      <c r="BH521" s="8" t="s">
        <v>71</v>
      </c>
      <c r="BI521" s="8" t="s">
        <v>71</v>
      </c>
      <c r="BJ521" s="8" t="s">
        <v>71</v>
      </c>
      <c r="BK521" s="8" t="s">
        <v>71</v>
      </c>
      <c r="BL521" s="8" t="s">
        <v>71</v>
      </c>
      <c r="BM521" s="8" t="s">
        <v>71</v>
      </c>
      <c r="BN521" s="8" t="s">
        <v>71</v>
      </c>
      <c r="BO521" s="8" t="s">
        <v>71</v>
      </c>
      <c r="BP521" s="8" t="s">
        <v>71</v>
      </c>
      <c r="BQ521" s="8" t="s">
        <v>1652</v>
      </c>
      <c r="BR521" s="8" t="s">
        <v>71</v>
      </c>
      <c r="BS521" s="8">
        <v>1452</v>
      </c>
      <c r="BT521" s="8" t="s">
        <v>79</v>
      </c>
      <c r="BU521" s="8" t="s">
        <v>785</v>
      </c>
      <c r="BV521" s="8" t="s">
        <v>71</v>
      </c>
      <c r="BW521" s="8" t="s">
        <v>1653</v>
      </c>
    </row>
    <row r="522" spans="1:75" x14ac:dyDescent="0.25">
      <c r="A522" s="4">
        <f t="shared" si="122"/>
        <v>44658</v>
      </c>
      <c r="B522" s="5">
        <f t="shared" si="123"/>
        <v>0.6875</v>
      </c>
      <c r="C522" s="6">
        <f t="shared" si="124"/>
        <v>0.68958333333333333</v>
      </c>
      <c r="D522" s="7">
        <f t="shared" si="125"/>
        <v>4.1319444426335394E-3</v>
      </c>
      <c r="E522" s="6" t="str">
        <f t="shared" si="126"/>
        <v>SILVIO</v>
      </c>
      <c r="F522" s="6" t="str">
        <f t="shared" si="121"/>
        <v>qui</v>
      </c>
      <c r="G522" s="6" t="str">
        <f t="shared" si="127"/>
        <v>12</v>
      </c>
      <c r="H522" s="6" t="str">
        <f>IFERROR(VLOOKUP($G522,DDD!$B:$D,3,0),"-")</f>
        <v>SP</v>
      </c>
      <c r="I522" s="6" t="str">
        <f>IFERROR(VLOOKUP($H522,DDD!$I:$K,3,0),"-")</f>
        <v>Sudeste</v>
      </c>
      <c r="J522">
        <v>8145682</v>
      </c>
      <c r="K522">
        <v>25426098</v>
      </c>
      <c r="L522" s="14">
        <v>44658.689988425926</v>
      </c>
      <c r="M522" s="14">
        <v>44658.694120370368</v>
      </c>
      <c r="N522" t="s">
        <v>3133</v>
      </c>
      <c r="O522" t="s">
        <v>84</v>
      </c>
      <c r="P522">
        <v>17286</v>
      </c>
      <c r="Q522" t="s">
        <v>65</v>
      </c>
      <c r="R522" t="s">
        <v>85</v>
      </c>
      <c r="S522" t="s">
        <v>86</v>
      </c>
      <c r="T522" t="s">
        <v>85</v>
      </c>
      <c r="U522" t="s">
        <v>86</v>
      </c>
      <c r="X522">
        <v>12992325265</v>
      </c>
      <c r="AA522" t="s">
        <v>118</v>
      </c>
      <c r="AB522" s="15">
        <v>1.64936000012069E+16</v>
      </c>
      <c r="AC522" t="s">
        <v>68</v>
      </c>
      <c r="AD522">
        <v>10738</v>
      </c>
      <c r="AE522" t="s">
        <v>69</v>
      </c>
      <c r="AF522" t="s">
        <v>70</v>
      </c>
      <c r="AM522" t="s">
        <v>2316</v>
      </c>
      <c r="AN522">
        <v>50943384800</v>
      </c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 t="s">
        <v>71</v>
      </c>
      <c r="BH522" s="8" t="s">
        <v>71</v>
      </c>
      <c r="BI522" s="8" t="s">
        <v>71</v>
      </c>
      <c r="BJ522" s="8" t="s">
        <v>71</v>
      </c>
      <c r="BK522" s="8" t="s">
        <v>71</v>
      </c>
      <c r="BL522" s="8" t="s">
        <v>71</v>
      </c>
      <c r="BM522" s="8" t="s">
        <v>71</v>
      </c>
      <c r="BN522" s="8" t="s">
        <v>71</v>
      </c>
      <c r="BO522" s="8" t="s">
        <v>71</v>
      </c>
      <c r="BP522" s="8" t="s">
        <v>71</v>
      </c>
      <c r="BQ522" s="8" t="s">
        <v>680</v>
      </c>
      <c r="BR522" s="8" t="s">
        <v>71</v>
      </c>
      <c r="BS522" s="9">
        <v>3414</v>
      </c>
      <c r="BT522" s="8" t="s">
        <v>82</v>
      </c>
      <c r="BU522" s="8" t="s">
        <v>165</v>
      </c>
      <c r="BV522" s="8" t="s">
        <v>71</v>
      </c>
      <c r="BW522" s="8" t="s">
        <v>1654</v>
      </c>
    </row>
    <row r="523" spans="1:75" x14ac:dyDescent="0.25">
      <c r="A523" s="4">
        <f t="shared" ref="A523:A541" si="128">DATEVALUE(TEXT(L523,"dd/mm"))</f>
        <v>44658</v>
      </c>
      <c r="B523" s="5">
        <f t="shared" ref="B523:B541" si="129">TIMEVALUE(TEXT(LEFT(TEXT(L523,"hh:mm"),2)&amp;":"&amp;IF(RIGHT(TEXT(L523,"hh:mm"),2)&lt;"30",0,30),"hh:mm"))</f>
        <v>0.6875</v>
      </c>
      <c r="C523" s="6">
        <f t="shared" ref="C523:C541" si="130">TIMEVALUE(TEXT(L523,"hh:mm"))</f>
        <v>0.69444444444444453</v>
      </c>
      <c r="D523" s="7">
        <f t="shared" ref="D523:D584" si="131">IFERROR(($M523-$L523),0)</f>
        <v>3.4490740727051161E-3</v>
      </c>
      <c r="E523" s="6" t="str">
        <f t="shared" ref="E523:E584" si="132">SUBSTITUTE(MID($O523,1,SEARCH(" ",$O523,1))," ","")</f>
        <v>SILVIO</v>
      </c>
      <c r="F523" s="6" t="str">
        <f t="shared" si="121"/>
        <v>qui</v>
      </c>
      <c r="G523" s="6" t="str">
        <f t="shared" si="127"/>
        <v>14</v>
      </c>
      <c r="H523" s="6" t="str">
        <f>IFERROR(VLOOKUP($G523,DDD!$B:$D,3,0),"-")</f>
        <v>SP</v>
      </c>
      <c r="I523" s="6" t="str">
        <f>IFERROR(VLOOKUP($H523,DDD!$I:$K,3,0),"-")</f>
        <v>Sudeste</v>
      </c>
      <c r="J523">
        <v>8146357</v>
      </c>
      <c r="K523">
        <v>24165771</v>
      </c>
      <c r="L523" s="14">
        <v>44658.695023148146</v>
      </c>
      <c r="M523" s="14">
        <v>44658.698472222219</v>
      </c>
      <c r="N523" t="s">
        <v>3133</v>
      </c>
      <c r="O523" t="s">
        <v>84</v>
      </c>
      <c r="P523">
        <v>17286</v>
      </c>
      <c r="Q523" t="s">
        <v>65</v>
      </c>
      <c r="R523" t="s">
        <v>85</v>
      </c>
      <c r="S523" t="s">
        <v>86</v>
      </c>
      <c r="T523" t="s">
        <v>85</v>
      </c>
      <c r="U523" t="s">
        <v>86</v>
      </c>
      <c r="X523">
        <v>14991318614</v>
      </c>
      <c r="AA523" t="s">
        <v>142</v>
      </c>
      <c r="AB523" s="15">
        <v>1.64936042112294E+16</v>
      </c>
      <c r="AC523" t="s">
        <v>68</v>
      </c>
      <c r="AD523">
        <v>10738</v>
      </c>
      <c r="AE523" t="s">
        <v>69</v>
      </c>
      <c r="AF523" t="s">
        <v>70</v>
      </c>
      <c r="AM523" t="s">
        <v>2317</v>
      </c>
      <c r="AN523">
        <v>53386031870</v>
      </c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 t="s">
        <v>71</v>
      </c>
      <c r="BH523" s="8" t="s">
        <v>71</v>
      </c>
      <c r="BI523" s="8" t="s">
        <v>71</v>
      </c>
      <c r="BJ523" s="8" t="s">
        <v>71</v>
      </c>
      <c r="BK523" s="8" t="s">
        <v>71</v>
      </c>
      <c r="BL523" s="8" t="s">
        <v>71</v>
      </c>
      <c r="BM523" s="8" t="s">
        <v>71</v>
      </c>
      <c r="BN523" s="8" t="s">
        <v>71</v>
      </c>
      <c r="BO523" s="8" t="s">
        <v>71</v>
      </c>
      <c r="BP523" s="8" t="s">
        <v>71</v>
      </c>
      <c r="BQ523" s="8" t="s">
        <v>1656</v>
      </c>
      <c r="BR523" s="8" t="s">
        <v>71</v>
      </c>
      <c r="BS523" s="9">
        <v>11991</v>
      </c>
      <c r="BT523" s="8" t="s">
        <v>182</v>
      </c>
      <c r="BU523" s="8" t="s">
        <v>327</v>
      </c>
      <c r="BV523" s="8" t="s">
        <v>71</v>
      </c>
      <c r="BW523" s="8" t="s">
        <v>587</v>
      </c>
    </row>
    <row r="524" spans="1:75" x14ac:dyDescent="0.25">
      <c r="A524" s="4">
        <f t="shared" si="128"/>
        <v>44658</v>
      </c>
      <c r="B524" s="5">
        <f t="shared" si="129"/>
        <v>0.6875</v>
      </c>
      <c r="C524" s="6">
        <f t="shared" si="130"/>
        <v>0.69861111111111107</v>
      </c>
      <c r="D524" s="7">
        <f t="shared" si="131"/>
        <v>7.1759259299142286E-4</v>
      </c>
      <c r="E524" s="6" t="str">
        <f t="shared" si="132"/>
        <v>SILVIO</v>
      </c>
      <c r="F524" s="6" t="str">
        <f t="shared" si="121"/>
        <v>qui</v>
      </c>
      <c r="G524" s="6" t="str">
        <f t="shared" si="127"/>
        <v>51</v>
      </c>
      <c r="H524" s="6" t="str">
        <f>IFERROR(VLOOKUP($G524,DDD!$B:$D,3,0),"-")</f>
        <v>RS</v>
      </c>
      <c r="I524" s="6" t="str">
        <f>IFERROR(VLOOKUP($H524,DDD!$I:$K,3,0),"-")</f>
        <v>Sul</v>
      </c>
      <c r="J524">
        <v>8146901</v>
      </c>
      <c r="K524">
        <v>24227922</v>
      </c>
      <c r="L524" s="14">
        <v>44658.698842592596</v>
      </c>
      <c r="M524" s="14">
        <v>44658.699560185189</v>
      </c>
      <c r="N524" t="s">
        <v>3133</v>
      </c>
      <c r="O524" t="s">
        <v>84</v>
      </c>
      <c r="P524">
        <v>17286</v>
      </c>
      <c r="Q524" t="s">
        <v>65</v>
      </c>
      <c r="R524" t="s">
        <v>136</v>
      </c>
      <c r="S524" t="s">
        <v>273</v>
      </c>
      <c r="T524" t="s">
        <v>136</v>
      </c>
      <c r="U524" t="s">
        <v>273</v>
      </c>
      <c r="X524">
        <v>51996488410</v>
      </c>
      <c r="Y524">
        <v>51996488410</v>
      </c>
      <c r="Z524" s="14">
        <v>44658.756944444445</v>
      </c>
      <c r="AA524" t="s">
        <v>194</v>
      </c>
      <c r="AB524" s="15">
        <v>1.64936077012638E+16</v>
      </c>
      <c r="AC524" t="s">
        <v>68</v>
      </c>
      <c r="AD524">
        <v>10738</v>
      </c>
      <c r="AE524" t="s">
        <v>69</v>
      </c>
      <c r="AF524" t="s">
        <v>70</v>
      </c>
      <c r="AM524" t="s">
        <v>2318</v>
      </c>
      <c r="AN524">
        <v>1892128020</v>
      </c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 t="s">
        <v>71</v>
      </c>
      <c r="BH524" s="8" t="s">
        <v>71</v>
      </c>
      <c r="BI524" s="8" t="s">
        <v>71</v>
      </c>
      <c r="BJ524" s="8" t="s">
        <v>71</v>
      </c>
      <c r="BK524" s="8" t="s">
        <v>71</v>
      </c>
      <c r="BL524" s="8" t="s">
        <v>71</v>
      </c>
      <c r="BM524" s="8" t="s">
        <v>71</v>
      </c>
      <c r="BN524" s="8" t="s">
        <v>71</v>
      </c>
      <c r="BO524" s="8" t="s">
        <v>71</v>
      </c>
      <c r="BP524" s="8" t="s">
        <v>71</v>
      </c>
      <c r="BQ524" s="8" t="s">
        <v>1658</v>
      </c>
      <c r="BR524" s="8" t="s">
        <v>71</v>
      </c>
      <c r="BS524" s="8">
        <v>1224</v>
      </c>
      <c r="BT524" s="8" t="s">
        <v>100</v>
      </c>
      <c r="BU524" s="8" t="s">
        <v>306</v>
      </c>
      <c r="BV524" s="8" t="s">
        <v>71</v>
      </c>
      <c r="BW524" s="8" t="s">
        <v>1659</v>
      </c>
    </row>
    <row r="525" spans="1:75" x14ac:dyDescent="0.25">
      <c r="A525" s="4">
        <f t="shared" si="128"/>
        <v>44658</v>
      </c>
      <c r="B525" s="5">
        <f t="shared" si="129"/>
        <v>0.6875</v>
      </c>
      <c r="C525" s="6">
        <f t="shared" si="130"/>
        <v>0.70208333333333339</v>
      </c>
      <c r="D525" s="7">
        <f t="shared" si="131"/>
        <v>1.0416666918899864E-4</v>
      </c>
      <c r="E525" s="6" t="str">
        <f t="shared" si="132"/>
        <v>ANA</v>
      </c>
      <c r="F525" s="6" t="str">
        <f t="shared" si="121"/>
        <v>qui</v>
      </c>
      <c r="G525" s="6" t="str">
        <f t="shared" si="127"/>
        <v>55</v>
      </c>
      <c r="H525" s="6" t="str">
        <f>IFERROR(VLOOKUP($G525,DDD!$B:$D,3,0),"-")</f>
        <v>RS</v>
      </c>
      <c r="I525" s="6" t="str">
        <f>IFERROR(VLOOKUP($H525,DDD!$I:$K,3,0),"-")</f>
        <v>Sul</v>
      </c>
      <c r="J525">
        <v>8147424</v>
      </c>
      <c r="K525">
        <v>24228077</v>
      </c>
      <c r="L525" s="14">
        <v>44658.702615740738</v>
      </c>
      <c r="M525" s="14">
        <v>44658.702719907407</v>
      </c>
      <c r="N525" t="s">
        <v>3133</v>
      </c>
      <c r="O525" t="s">
        <v>64</v>
      </c>
      <c r="P525">
        <v>17281</v>
      </c>
      <c r="Q525" t="s">
        <v>65</v>
      </c>
      <c r="R525" t="s">
        <v>136</v>
      </c>
      <c r="S525" t="s">
        <v>137</v>
      </c>
      <c r="T525" t="s">
        <v>136</v>
      </c>
      <c r="U525" t="s">
        <v>137</v>
      </c>
      <c r="X525">
        <v>55996623016</v>
      </c>
      <c r="Y525">
        <v>55996623016</v>
      </c>
      <c r="Z525" s="14">
        <v>44658.722916666666</v>
      </c>
      <c r="AA525" t="s">
        <v>194</v>
      </c>
      <c r="AB525" s="15">
        <v>1.64936101912883E+16</v>
      </c>
      <c r="AC525" t="s">
        <v>68</v>
      </c>
      <c r="AD525">
        <v>10738</v>
      </c>
      <c r="AE525" t="s">
        <v>69</v>
      </c>
      <c r="AF525" t="s">
        <v>70</v>
      </c>
      <c r="AM525" t="s">
        <v>2319</v>
      </c>
      <c r="AN525">
        <v>100163092</v>
      </c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 t="s">
        <v>71</v>
      </c>
      <c r="BH525" s="8" t="s">
        <v>71</v>
      </c>
      <c r="BI525" s="8" t="s">
        <v>71</v>
      </c>
      <c r="BJ525" s="8" t="s">
        <v>71</v>
      </c>
      <c r="BK525" s="8" t="s">
        <v>71</v>
      </c>
      <c r="BL525" s="8" t="s">
        <v>71</v>
      </c>
      <c r="BM525" s="8" t="s">
        <v>71</v>
      </c>
      <c r="BN525" s="8" t="s">
        <v>71</v>
      </c>
      <c r="BO525" s="8" t="s">
        <v>71</v>
      </c>
      <c r="BP525" s="8" t="s">
        <v>71</v>
      </c>
      <c r="BQ525" s="8" t="s">
        <v>1661</v>
      </c>
      <c r="BR525" s="8" t="s">
        <v>71</v>
      </c>
      <c r="BS525" s="9">
        <v>1513</v>
      </c>
      <c r="BT525" s="8" t="s">
        <v>100</v>
      </c>
      <c r="BU525" s="8" t="s">
        <v>278</v>
      </c>
      <c r="BV525" s="8" t="s">
        <v>71</v>
      </c>
      <c r="BW525" s="8" t="s">
        <v>97</v>
      </c>
    </row>
    <row r="526" spans="1:75" x14ac:dyDescent="0.25">
      <c r="A526" s="4">
        <f t="shared" si="128"/>
        <v>44658</v>
      </c>
      <c r="B526" s="5">
        <f t="shared" si="129"/>
        <v>0.6875</v>
      </c>
      <c r="C526" s="6">
        <f t="shared" si="130"/>
        <v>0.70694444444444438</v>
      </c>
      <c r="D526" s="7">
        <f t="shared" si="131"/>
        <v>3.4143518569180742E-3</v>
      </c>
      <c r="E526" s="6" t="str">
        <f t="shared" si="132"/>
        <v>SILVIO</v>
      </c>
      <c r="F526" s="6" t="str">
        <f t="shared" si="121"/>
        <v>qui</v>
      </c>
      <c r="G526" s="6" t="str">
        <f t="shared" si="127"/>
        <v>51</v>
      </c>
      <c r="H526" s="6" t="str">
        <f>IFERROR(VLOOKUP($G526,DDD!$B:$D,3,0),"-")</f>
        <v>RS</v>
      </c>
      <c r="I526" s="6" t="str">
        <f>IFERROR(VLOOKUP($H526,DDD!$I:$K,3,0),"-")</f>
        <v>Sul</v>
      </c>
      <c r="J526">
        <v>8147964</v>
      </c>
      <c r="K526">
        <v>25426103</v>
      </c>
      <c r="L526" s="14">
        <v>44658.707002314812</v>
      </c>
      <c r="M526" s="14">
        <v>44658.710416666669</v>
      </c>
      <c r="N526" t="s">
        <v>3133</v>
      </c>
      <c r="O526" t="s">
        <v>84</v>
      </c>
      <c r="P526">
        <v>17286</v>
      </c>
      <c r="Q526" t="s">
        <v>65</v>
      </c>
      <c r="R526" t="s">
        <v>85</v>
      </c>
      <c r="S526" t="s">
        <v>86</v>
      </c>
      <c r="T526" t="s">
        <v>85</v>
      </c>
      <c r="U526" t="s">
        <v>86</v>
      </c>
      <c r="X526">
        <v>51993567016</v>
      </c>
      <c r="AA526" t="s">
        <v>118</v>
      </c>
      <c r="AB526" s="15">
        <v>1.64936146113288E+16</v>
      </c>
      <c r="AC526" t="s">
        <v>68</v>
      </c>
      <c r="AD526">
        <v>10738</v>
      </c>
      <c r="AE526" t="s">
        <v>69</v>
      </c>
      <c r="AF526" t="s">
        <v>70</v>
      </c>
      <c r="AM526" t="s">
        <v>2320</v>
      </c>
      <c r="AN526">
        <v>86282549000</v>
      </c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 t="s">
        <v>71</v>
      </c>
      <c r="BH526" s="8" t="s">
        <v>71</v>
      </c>
      <c r="BI526" s="8" t="s">
        <v>71</v>
      </c>
      <c r="BJ526" s="8" t="s">
        <v>71</v>
      </c>
      <c r="BK526" s="8" t="s">
        <v>71</v>
      </c>
      <c r="BL526" s="8" t="s">
        <v>71</v>
      </c>
      <c r="BM526" s="8" t="s">
        <v>71</v>
      </c>
      <c r="BN526" s="8" t="s">
        <v>71</v>
      </c>
      <c r="BO526" s="8" t="s">
        <v>71</v>
      </c>
      <c r="BP526" s="8" t="s">
        <v>71</v>
      </c>
      <c r="BQ526" s="8" t="s">
        <v>1663</v>
      </c>
      <c r="BR526" s="8" t="s">
        <v>71</v>
      </c>
      <c r="BS526" s="8">
        <v>1829</v>
      </c>
      <c r="BT526" s="8" t="s">
        <v>100</v>
      </c>
      <c r="BU526" s="8" t="s">
        <v>1306</v>
      </c>
      <c r="BV526" s="8" t="s">
        <v>71</v>
      </c>
      <c r="BW526" s="8" t="s">
        <v>587</v>
      </c>
    </row>
    <row r="527" spans="1:75" x14ac:dyDescent="0.25">
      <c r="A527" s="4">
        <f t="shared" si="128"/>
        <v>44658</v>
      </c>
      <c r="B527" s="5">
        <f t="shared" si="129"/>
        <v>0.70833333333333337</v>
      </c>
      <c r="C527" s="6">
        <f t="shared" si="130"/>
        <v>0.70972222222222225</v>
      </c>
      <c r="D527" s="7">
        <f t="shared" si="131"/>
        <v>8.9120370103046298E-4</v>
      </c>
      <c r="E527" s="6" t="str">
        <f t="shared" si="132"/>
        <v>ANA</v>
      </c>
      <c r="F527" s="6" t="str">
        <f t="shared" si="121"/>
        <v>qui</v>
      </c>
      <c r="G527" s="6" t="str">
        <f t="shared" si="127"/>
        <v>11</v>
      </c>
      <c r="H527" s="6" t="str">
        <f>IFERROR(VLOOKUP($G527,DDD!$B:$D,3,0),"-")</f>
        <v>SP</v>
      </c>
      <c r="I527" s="6" t="str">
        <f>IFERROR(VLOOKUP($H527,DDD!$I:$K,3,0),"-")</f>
        <v>Sudeste</v>
      </c>
      <c r="J527">
        <v>8148306</v>
      </c>
      <c r="K527">
        <v>23187255</v>
      </c>
      <c r="L527" s="14">
        <v>44658.710266203707</v>
      </c>
      <c r="M527" s="14">
        <v>44658.711157407408</v>
      </c>
      <c r="N527" t="s">
        <v>3133</v>
      </c>
      <c r="O527" t="s">
        <v>64</v>
      </c>
      <c r="P527">
        <v>17281</v>
      </c>
      <c r="Q527" t="s">
        <v>65</v>
      </c>
      <c r="R527" t="s">
        <v>85</v>
      </c>
      <c r="S527" t="s">
        <v>86</v>
      </c>
      <c r="T527" t="s">
        <v>85</v>
      </c>
      <c r="U527" t="s">
        <v>86</v>
      </c>
      <c r="X527">
        <v>11997196703</v>
      </c>
      <c r="AA527" t="s">
        <v>1815</v>
      </c>
      <c r="AB527" s="15">
        <v>1.6493614961332E+16</v>
      </c>
      <c r="AC527" t="s">
        <v>68</v>
      </c>
      <c r="AD527">
        <v>10738</v>
      </c>
      <c r="AE527" t="s">
        <v>69</v>
      </c>
      <c r="AF527" t="s">
        <v>70</v>
      </c>
      <c r="AM527" t="s">
        <v>2321</v>
      </c>
      <c r="AN527">
        <v>49212300804</v>
      </c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 t="s">
        <v>71</v>
      </c>
      <c r="BH527" s="8" t="s">
        <v>71</v>
      </c>
      <c r="BI527" s="8" t="s">
        <v>71</v>
      </c>
      <c r="BJ527" s="8" t="s">
        <v>71</v>
      </c>
      <c r="BK527" s="8" t="s">
        <v>71</v>
      </c>
      <c r="BL527" s="8" t="s">
        <v>71</v>
      </c>
      <c r="BM527" s="8" t="s">
        <v>71</v>
      </c>
      <c r="BN527" s="8" t="s">
        <v>71</v>
      </c>
      <c r="BO527" s="8" t="s">
        <v>71</v>
      </c>
      <c r="BP527" s="8" t="s">
        <v>71</v>
      </c>
      <c r="BQ527" s="8" t="s">
        <v>1665</v>
      </c>
      <c r="BR527" s="8" t="s">
        <v>71</v>
      </c>
      <c r="BS527" s="8">
        <v>8801</v>
      </c>
      <c r="BT527" s="8" t="s">
        <v>72</v>
      </c>
      <c r="BU527" s="8" t="s">
        <v>1666</v>
      </c>
      <c r="BV527" s="8" t="s">
        <v>71</v>
      </c>
      <c r="BW527" s="8" t="s">
        <v>1667</v>
      </c>
    </row>
    <row r="528" spans="1:75" x14ac:dyDescent="0.25">
      <c r="A528" s="4">
        <f t="shared" si="128"/>
        <v>44658</v>
      </c>
      <c r="B528" s="5">
        <f t="shared" si="129"/>
        <v>0.70833333333333337</v>
      </c>
      <c r="C528" s="6">
        <f t="shared" si="130"/>
        <v>0.71527777777777779</v>
      </c>
      <c r="D528" s="7">
        <f t="shared" si="131"/>
        <v>9.6064814715646207E-4</v>
      </c>
      <c r="E528" s="6" t="str">
        <f t="shared" si="132"/>
        <v>ANA</v>
      </c>
      <c r="F528" s="6" t="str">
        <f t="shared" si="121"/>
        <v>qui</v>
      </c>
      <c r="G528" s="6" t="str">
        <f t="shared" si="127"/>
        <v>11</v>
      </c>
      <c r="H528" s="6" t="str">
        <f>IFERROR(VLOOKUP($G528,DDD!$B:$D,3,0),"-")</f>
        <v>SP</v>
      </c>
      <c r="I528" s="6" t="str">
        <f>IFERROR(VLOOKUP($H528,DDD!$I:$K,3,0),"-")</f>
        <v>Sudeste</v>
      </c>
      <c r="J528">
        <v>8148696</v>
      </c>
      <c r="K528">
        <v>25449687</v>
      </c>
      <c r="L528" s="14">
        <v>44658.715844907405</v>
      </c>
      <c r="M528" s="14">
        <v>44658.716805555552</v>
      </c>
      <c r="N528" t="s">
        <v>3133</v>
      </c>
      <c r="O528" t="s">
        <v>64</v>
      </c>
      <c r="P528">
        <v>17281</v>
      </c>
      <c r="Q528" t="s">
        <v>65</v>
      </c>
      <c r="R528" t="s">
        <v>136</v>
      </c>
      <c r="S528" t="s">
        <v>137</v>
      </c>
      <c r="T528" t="s">
        <v>136</v>
      </c>
      <c r="U528" t="s">
        <v>137</v>
      </c>
      <c r="X528">
        <v>11944763960</v>
      </c>
      <c r="Y528">
        <v>11944763960</v>
      </c>
      <c r="Z528" s="14">
        <v>44658.737500000003</v>
      </c>
      <c r="AA528" t="s">
        <v>223</v>
      </c>
      <c r="AB528" s="15">
        <v>1.64936223113618E+16</v>
      </c>
      <c r="AC528" t="s">
        <v>68</v>
      </c>
      <c r="AD528">
        <v>10738</v>
      </c>
      <c r="AE528" t="s">
        <v>69</v>
      </c>
      <c r="AF528" t="s">
        <v>70</v>
      </c>
      <c r="AM528" t="s">
        <v>2322</v>
      </c>
      <c r="AN528">
        <v>50671644840</v>
      </c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 t="s">
        <v>71</v>
      </c>
      <c r="BH528" s="8" t="s">
        <v>71</v>
      </c>
      <c r="BI528" s="8" t="s">
        <v>71</v>
      </c>
      <c r="BJ528" s="8" t="s">
        <v>71</v>
      </c>
      <c r="BK528" s="8" t="s">
        <v>71</v>
      </c>
      <c r="BL528" s="8" t="s">
        <v>71</v>
      </c>
      <c r="BM528" s="8" t="s">
        <v>71</v>
      </c>
      <c r="BN528" s="8" t="s">
        <v>71</v>
      </c>
      <c r="BO528" s="8" t="s">
        <v>71</v>
      </c>
      <c r="BP528" s="8" t="s">
        <v>71</v>
      </c>
      <c r="BQ528" s="8" t="s">
        <v>1669</v>
      </c>
      <c r="BR528" s="8" t="s">
        <v>71</v>
      </c>
      <c r="BS528" s="9">
        <v>12647</v>
      </c>
      <c r="BT528" s="8" t="s">
        <v>79</v>
      </c>
      <c r="BU528" s="8" t="s">
        <v>1063</v>
      </c>
      <c r="BV528" s="8" t="s">
        <v>71</v>
      </c>
      <c r="BW528" s="8" t="s">
        <v>1670</v>
      </c>
    </row>
    <row r="529" spans="1:75" x14ac:dyDescent="0.25">
      <c r="A529" s="4">
        <f t="shared" si="128"/>
        <v>44658</v>
      </c>
      <c r="B529" s="5">
        <f t="shared" si="129"/>
        <v>0.70833333333333337</v>
      </c>
      <c r="C529" s="6">
        <f t="shared" si="130"/>
        <v>0.71875</v>
      </c>
      <c r="D529" s="7">
        <f t="shared" si="131"/>
        <v>3.1249999956344254E-3</v>
      </c>
      <c r="E529" s="6" t="str">
        <f t="shared" si="132"/>
        <v>SILVIO</v>
      </c>
      <c r="F529" s="6" t="str">
        <f t="shared" si="121"/>
        <v>qui</v>
      </c>
      <c r="G529" s="6" t="str">
        <f t="shared" si="127"/>
        <v>11</v>
      </c>
      <c r="H529" s="6" t="str">
        <f>IFERROR(VLOOKUP($G529,DDD!$B:$D,3,0),"-")</f>
        <v>SP</v>
      </c>
      <c r="I529" s="6" t="str">
        <f>IFERROR(VLOOKUP($H529,DDD!$I:$K,3,0),"-")</f>
        <v>Sudeste</v>
      </c>
      <c r="J529">
        <v>8149048</v>
      </c>
      <c r="K529">
        <v>23694488</v>
      </c>
      <c r="L529" s="14">
        <v>44658.719293981485</v>
      </c>
      <c r="M529" s="14">
        <v>44658.722418981481</v>
      </c>
      <c r="N529" t="s">
        <v>3133</v>
      </c>
      <c r="O529" t="s">
        <v>84</v>
      </c>
      <c r="P529">
        <v>17286</v>
      </c>
      <c r="Q529" t="s">
        <v>65</v>
      </c>
      <c r="R529" t="s">
        <v>85</v>
      </c>
      <c r="S529" t="s">
        <v>86</v>
      </c>
      <c r="T529" t="s">
        <v>85</v>
      </c>
      <c r="U529" t="s">
        <v>86</v>
      </c>
      <c r="X529">
        <v>11997355168</v>
      </c>
      <c r="AA529" t="s">
        <v>179</v>
      </c>
      <c r="AB529" s="15">
        <v>1.64936252013796E+16</v>
      </c>
      <c r="AC529" t="s">
        <v>68</v>
      </c>
      <c r="AD529">
        <v>10738</v>
      </c>
      <c r="AE529" t="s">
        <v>69</v>
      </c>
      <c r="AF529" t="s">
        <v>70</v>
      </c>
      <c r="AM529" t="s">
        <v>2323</v>
      </c>
      <c r="AN529">
        <v>29584992864</v>
      </c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 t="s">
        <v>71</v>
      </c>
      <c r="BH529" s="8" t="s">
        <v>71</v>
      </c>
      <c r="BI529" s="8" t="s">
        <v>71</v>
      </c>
      <c r="BJ529" s="8" t="s">
        <v>71</v>
      </c>
      <c r="BK529" s="8" t="s">
        <v>71</v>
      </c>
      <c r="BL529" s="8" t="s">
        <v>71</v>
      </c>
      <c r="BM529" s="8" t="s">
        <v>71</v>
      </c>
      <c r="BN529" s="8" t="s">
        <v>71</v>
      </c>
      <c r="BO529" s="8" t="s">
        <v>71</v>
      </c>
      <c r="BP529" s="8" t="s">
        <v>71</v>
      </c>
      <c r="BQ529" s="8" t="s">
        <v>1672</v>
      </c>
      <c r="BR529" s="8" t="s">
        <v>71</v>
      </c>
      <c r="BS529" s="9">
        <v>1890</v>
      </c>
      <c r="BT529" s="8" t="s">
        <v>82</v>
      </c>
      <c r="BU529" s="8" t="s">
        <v>96</v>
      </c>
      <c r="BV529" s="8" t="s">
        <v>71</v>
      </c>
      <c r="BW529" s="8" t="s">
        <v>1673</v>
      </c>
    </row>
    <row r="530" spans="1:75" x14ac:dyDescent="0.25">
      <c r="A530" s="4">
        <f t="shared" si="128"/>
        <v>44658</v>
      </c>
      <c r="B530" s="5">
        <f t="shared" si="129"/>
        <v>0.70833333333333337</v>
      </c>
      <c r="C530" s="6">
        <f t="shared" si="130"/>
        <v>0.7284722222222223</v>
      </c>
      <c r="D530" s="7">
        <f t="shared" si="131"/>
        <v>2.9513888875953853E-3</v>
      </c>
      <c r="E530" s="6" t="str">
        <f t="shared" si="132"/>
        <v>SILVIO</v>
      </c>
      <c r="F530" s="6" t="str">
        <f t="shared" si="121"/>
        <v>qui</v>
      </c>
      <c r="G530" s="6" t="str">
        <f t="shared" si="127"/>
        <v>17</v>
      </c>
      <c r="H530" s="6" t="str">
        <f>IFERROR(VLOOKUP($G530,DDD!$B:$D,3,0),"-")</f>
        <v>SP</v>
      </c>
      <c r="I530" s="6" t="str">
        <f>IFERROR(VLOOKUP($H530,DDD!$I:$K,3,0),"-")</f>
        <v>Sudeste</v>
      </c>
      <c r="J530">
        <v>8150160</v>
      </c>
      <c r="K530">
        <v>23694350</v>
      </c>
      <c r="L530" s="14">
        <v>44658.728692129633</v>
      </c>
      <c r="M530" s="14">
        <v>44658.73164351852</v>
      </c>
      <c r="N530" t="s">
        <v>3133</v>
      </c>
      <c r="O530" t="s">
        <v>84</v>
      </c>
      <c r="P530">
        <v>17286</v>
      </c>
      <c r="Q530" t="s">
        <v>65</v>
      </c>
      <c r="R530" t="s">
        <v>85</v>
      </c>
      <c r="S530" t="s">
        <v>86</v>
      </c>
      <c r="T530" t="s">
        <v>85</v>
      </c>
      <c r="U530" t="s">
        <v>86</v>
      </c>
      <c r="X530">
        <v>17996775910</v>
      </c>
      <c r="AA530" t="s">
        <v>179</v>
      </c>
      <c r="AB530" s="15">
        <v>1.64936334114418E+16</v>
      </c>
      <c r="AC530" t="s">
        <v>68</v>
      </c>
      <c r="AD530">
        <v>10738</v>
      </c>
      <c r="AE530" t="s">
        <v>69</v>
      </c>
      <c r="AF530" t="s">
        <v>70</v>
      </c>
      <c r="AM530" t="s">
        <v>2324</v>
      </c>
      <c r="AN530">
        <v>41070746843</v>
      </c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 t="s">
        <v>71</v>
      </c>
      <c r="BH530" s="8" t="s">
        <v>71</v>
      </c>
      <c r="BI530" s="8" t="s">
        <v>71</v>
      </c>
      <c r="BJ530" s="8" t="s">
        <v>71</v>
      </c>
      <c r="BK530" s="8" t="s">
        <v>71</v>
      </c>
      <c r="BL530" s="8" t="s">
        <v>71</v>
      </c>
      <c r="BM530" s="8" t="s">
        <v>71</v>
      </c>
      <c r="BN530" s="8" t="s">
        <v>71</v>
      </c>
      <c r="BO530" s="8" t="s">
        <v>71</v>
      </c>
      <c r="BP530" s="8" t="s">
        <v>71</v>
      </c>
      <c r="BQ530" s="8" t="s">
        <v>1675</v>
      </c>
      <c r="BR530" s="8" t="s">
        <v>71</v>
      </c>
      <c r="BS530" s="9">
        <v>6166</v>
      </c>
      <c r="BT530" s="8" t="s">
        <v>82</v>
      </c>
      <c r="BU530" s="8" t="s">
        <v>1397</v>
      </c>
      <c r="BV530" s="8" t="s">
        <v>71</v>
      </c>
      <c r="BW530" s="9">
        <v>44673</v>
      </c>
    </row>
    <row r="531" spans="1:75" x14ac:dyDescent="0.25">
      <c r="A531" s="4">
        <f t="shared" si="128"/>
        <v>44658</v>
      </c>
      <c r="B531" s="5">
        <f t="shared" si="129"/>
        <v>0.72916666666666663</v>
      </c>
      <c r="C531" s="6">
        <f t="shared" si="130"/>
        <v>0.73125000000000007</v>
      </c>
      <c r="D531" s="7">
        <f t="shared" si="131"/>
        <v>2.164351855753921E-3</v>
      </c>
      <c r="E531" s="6" t="str">
        <f t="shared" si="132"/>
        <v>ANA</v>
      </c>
      <c r="F531" s="6" t="str">
        <f t="shared" si="121"/>
        <v>qui</v>
      </c>
      <c r="G531" s="6" t="str">
        <f t="shared" si="127"/>
        <v>16</v>
      </c>
      <c r="H531" s="6" t="str">
        <f>IFERROR(VLOOKUP($G531,DDD!$B:$D,3,0),"-")</f>
        <v>SP</v>
      </c>
      <c r="I531" s="6" t="str">
        <f>IFERROR(VLOOKUP($H531,DDD!$I:$K,3,0),"-")</f>
        <v>Sudeste</v>
      </c>
      <c r="J531">
        <v>8150486</v>
      </c>
      <c r="K531">
        <v>21695585</v>
      </c>
      <c r="L531" s="14">
        <v>44658.73165509259</v>
      </c>
      <c r="M531" s="14">
        <v>44658.733819444446</v>
      </c>
      <c r="N531" t="s">
        <v>3133</v>
      </c>
      <c r="O531" t="s">
        <v>64</v>
      </c>
      <c r="P531">
        <v>17281</v>
      </c>
      <c r="Q531" t="s">
        <v>65</v>
      </c>
      <c r="R531" t="s">
        <v>85</v>
      </c>
      <c r="S531" t="s">
        <v>86</v>
      </c>
      <c r="T531" t="s">
        <v>85</v>
      </c>
      <c r="U531" t="s">
        <v>86</v>
      </c>
      <c r="X531">
        <v>16981232997</v>
      </c>
      <c r="AA531" t="s">
        <v>1533</v>
      </c>
      <c r="AB531" s="15">
        <v>1.64936358914591E+16</v>
      </c>
      <c r="AC531" t="s">
        <v>68</v>
      </c>
      <c r="AD531">
        <v>10738</v>
      </c>
      <c r="AE531" t="s">
        <v>69</v>
      </c>
      <c r="AF531" t="s">
        <v>70</v>
      </c>
      <c r="AM531" t="s">
        <v>2325</v>
      </c>
      <c r="AN531">
        <v>40558877877</v>
      </c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 t="s">
        <v>71</v>
      </c>
      <c r="BH531" s="8" t="s">
        <v>71</v>
      </c>
      <c r="BI531" s="8" t="s">
        <v>71</v>
      </c>
      <c r="BJ531" s="8" t="s">
        <v>71</v>
      </c>
      <c r="BK531" s="8" t="s">
        <v>71</v>
      </c>
      <c r="BL531" s="8" t="s">
        <v>71</v>
      </c>
      <c r="BM531" s="8" t="s">
        <v>71</v>
      </c>
      <c r="BN531" s="8" t="s">
        <v>71</v>
      </c>
      <c r="BO531" s="8" t="s">
        <v>71</v>
      </c>
      <c r="BP531" s="8" t="s">
        <v>71</v>
      </c>
      <c r="BQ531" s="8" t="s">
        <v>1677</v>
      </c>
      <c r="BR531" s="8" t="s">
        <v>71</v>
      </c>
      <c r="BS531" s="9">
        <v>1481</v>
      </c>
      <c r="BT531" s="8" t="s">
        <v>79</v>
      </c>
      <c r="BU531" s="8" t="s">
        <v>902</v>
      </c>
      <c r="BV531" s="8" t="s">
        <v>71</v>
      </c>
      <c r="BW531" s="8" t="s">
        <v>1678</v>
      </c>
    </row>
    <row r="532" spans="1:75" x14ac:dyDescent="0.25">
      <c r="A532" s="4">
        <f t="shared" si="128"/>
        <v>44658</v>
      </c>
      <c r="B532" s="5">
        <f t="shared" si="129"/>
        <v>0.72916666666666663</v>
      </c>
      <c r="C532" s="6">
        <f t="shared" si="130"/>
        <v>0.74652777777777779</v>
      </c>
      <c r="D532" s="7">
        <f t="shared" si="131"/>
        <v>2.8587963024619967E-3</v>
      </c>
      <c r="E532" s="6" t="str">
        <f t="shared" si="132"/>
        <v>SILVIO</v>
      </c>
      <c r="F532" s="6" t="str">
        <f t="shared" si="121"/>
        <v>qui</v>
      </c>
      <c r="G532" s="6" t="str">
        <f t="shared" si="127"/>
        <v>19</v>
      </c>
      <c r="H532" s="6" t="str">
        <f>IFERROR(VLOOKUP($G532,DDD!$B:$D,3,0),"-")</f>
        <v>SP</v>
      </c>
      <c r="I532" s="6" t="str">
        <f>IFERROR(VLOOKUP($H532,DDD!$I:$K,3,0),"-")</f>
        <v>Sudeste</v>
      </c>
      <c r="J532">
        <v>8152050</v>
      </c>
      <c r="K532">
        <v>24072847</v>
      </c>
      <c r="L532" s="14">
        <v>44658.746689814812</v>
      </c>
      <c r="M532" s="14">
        <v>44658.749548611115</v>
      </c>
      <c r="N532" t="s">
        <v>3133</v>
      </c>
      <c r="O532" t="s">
        <v>84</v>
      </c>
      <c r="P532">
        <v>17286</v>
      </c>
      <c r="Q532" t="s">
        <v>65</v>
      </c>
      <c r="R532" t="s">
        <v>85</v>
      </c>
      <c r="S532" t="s">
        <v>86</v>
      </c>
      <c r="T532" t="s">
        <v>85</v>
      </c>
      <c r="U532" t="s">
        <v>86</v>
      </c>
      <c r="X532">
        <v>19978239067</v>
      </c>
      <c r="AA532" t="s">
        <v>87</v>
      </c>
      <c r="AB532" s="15">
        <v>1.64936489915323E+16</v>
      </c>
      <c r="AC532" t="s">
        <v>68</v>
      </c>
      <c r="AD532">
        <v>10738</v>
      </c>
      <c r="AE532" t="s">
        <v>69</v>
      </c>
      <c r="AF532" t="s">
        <v>70</v>
      </c>
      <c r="AM532" t="s">
        <v>2326</v>
      </c>
      <c r="AN532">
        <v>50677167890</v>
      </c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 t="s">
        <v>71</v>
      </c>
      <c r="BH532" s="8" t="s">
        <v>71</v>
      </c>
      <c r="BI532" s="8" t="s">
        <v>71</v>
      </c>
      <c r="BJ532" s="8" t="s">
        <v>71</v>
      </c>
      <c r="BK532" s="8" t="s">
        <v>71</v>
      </c>
      <c r="BL532" s="8" t="s">
        <v>71</v>
      </c>
      <c r="BM532" s="8" t="s">
        <v>71</v>
      </c>
      <c r="BN532" s="8" t="s">
        <v>71</v>
      </c>
      <c r="BO532" s="8" t="s">
        <v>71</v>
      </c>
      <c r="BP532" s="8" t="s">
        <v>71</v>
      </c>
      <c r="BQ532" s="8" t="s">
        <v>1680</v>
      </c>
      <c r="BR532" s="8" t="s">
        <v>71</v>
      </c>
      <c r="BS532" s="8">
        <v>1114</v>
      </c>
      <c r="BT532" s="8" t="s">
        <v>100</v>
      </c>
      <c r="BU532" s="8" t="s">
        <v>1681</v>
      </c>
      <c r="BV532" s="8" t="s">
        <v>71</v>
      </c>
      <c r="BW532" s="8" t="s">
        <v>97</v>
      </c>
    </row>
    <row r="533" spans="1:75" x14ac:dyDescent="0.25">
      <c r="A533" s="4">
        <f t="shared" si="128"/>
        <v>44658</v>
      </c>
      <c r="B533" s="5">
        <f t="shared" si="129"/>
        <v>0.75</v>
      </c>
      <c r="C533" s="6">
        <f t="shared" si="130"/>
        <v>0.75763888888888886</v>
      </c>
      <c r="D533" s="7">
        <f t="shared" si="131"/>
        <v>2.546296309446916E-4</v>
      </c>
      <c r="E533" s="6" t="str">
        <f t="shared" si="132"/>
        <v>SILVIO</v>
      </c>
      <c r="F533" s="6" t="str">
        <f t="shared" ref="F533:F541" si="133">TEXT(L533,"ddd")</f>
        <v>qui</v>
      </c>
      <c r="G533" s="6" t="str">
        <f t="shared" si="127"/>
        <v>47</v>
      </c>
      <c r="H533" s="6" t="str">
        <f>IFERROR(VLOOKUP($G533,DDD!$B:$D,3,0),"-")</f>
        <v>SC</v>
      </c>
      <c r="I533" s="6" t="str">
        <f>IFERROR(VLOOKUP($H533,DDD!$I:$K,3,0),"-")</f>
        <v>Sul</v>
      </c>
      <c r="J533">
        <v>8153164</v>
      </c>
      <c r="K533">
        <v>21517121</v>
      </c>
      <c r="L533" s="14">
        <v>44658.758055555554</v>
      </c>
      <c r="M533" s="14">
        <v>44658.758310185185</v>
      </c>
      <c r="N533" t="s">
        <v>3133</v>
      </c>
      <c r="O533" t="s">
        <v>84</v>
      </c>
      <c r="P533">
        <v>17286</v>
      </c>
      <c r="Q533" t="s">
        <v>65</v>
      </c>
      <c r="R533" t="s">
        <v>85</v>
      </c>
      <c r="S533" t="s">
        <v>86</v>
      </c>
      <c r="T533" t="s">
        <v>85</v>
      </c>
      <c r="U533" t="s">
        <v>86</v>
      </c>
      <c r="X533">
        <v>47984777634</v>
      </c>
      <c r="AA533" t="s">
        <v>960</v>
      </c>
      <c r="AC533" t="s">
        <v>202</v>
      </c>
      <c r="AD533">
        <v>10738</v>
      </c>
      <c r="AE533" t="s">
        <v>69</v>
      </c>
      <c r="AF533" t="s">
        <v>70</v>
      </c>
      <c r="AM533" t="s">
        <v>2327</v>
      </c>
      <c r="AN533">
        <v>1104396009</v>
      </c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 t="s">
        <v>71</v>
      </c>
      <c r="BH533" s="8" t="s">
        <v>71</v>
      </c>
      <c r="BI533" s="8" t="s">
        <v>71</v>
      </c>
      <c r="BJ533" s="8" t="s">
        <v>71</v>
      </c>
      <c r="BK533" s="8" t="s">
        <v>71</v>
      </c>
      <c r="BL533" s="8" t="s">
        <v>71</v>
      </c>
      <c r="BM533" s="8" t="s">
        <v>71</v>
      </c>
      <c r="BN533" s="8" t="s">
        <v>71</v>
      </c>
      <c r="BO533" s="8" t="s">
        <v>71</v>
      </c>
      <c r="BP533" s="8" t="s">
        <v>71</v>
      </c>
      <c r="BQ533" s="8" t="s">
        <v>1102</v>
      </c>
      <c r="BR533" s="8" t="s">
        <v>71</v>
      </c>
      <c r="BS533" s="9">
        <v>7738</v>
      </c>
      <c r="BT533" s="8" t="s">
        <v>82</v>
      </c>
      <c r="BU533" s="8" t="s">
        <v>1103</v>
      </c>
      <c r="BV533" s="8" t="s">
        <v>71</v>
      </c>
      <c r="BW533" s="8" t="s">
        <v>1682</v>
      </c>
    </row>
    <row r="534" spans="1:75" x14ac:dyDescent="0.25">
      <c r="A534" s="4">
        <f t="shared" si="128"/>
        <v>44658</v>
      </c>
      <c r="B534" s="5">
        <f t="shared" si="129"/>
        <v>0.75</v>
      </c>
      <c r="C534" s="6">
        <f t="shared" si="130"/>
        <v>0.76180555555555562</v>
      </c>
      <c r="D534" s="7">
        <f t="shared" si="131"/>
        <v>1.0532407468417659E-3</v>
      </c>
      <c r="E534" s="6" t="str">
        <f t="shared" si="132"/>
        <v>SILVIO</v>
      </c>
      <c r="F534" s="6" t="str">
        <f t="shared" si="133"/>
        <v>qui</v>
      </c>
      <c r="G534" s="6" t="str">
        <f t="shared" si="127"/>
        <v>11</v>
      </c>
      <c r="H534" s="6" t="str">
        <f>IFERROR(VLOOKUP($G534,DDD!$B:$D,3,0),"-")</f>
        <v>SP</v>
      </c>
      <c r="I534" s="6" t="str">
        <f>IFERROR(VLOOKUP($H534,DDD!$I:$K,3,0),"-")</f>
        <v>Sudeste</v>
      </c>
      <c r="J534">
        <v>8153546</v>
      </c>
      <c r="K534">
        <v>25449645</v>
      </c>
      <c r="L534" s="14">
        <v>44658.76190972222</v>
      </c>
      <c r="M534" s="14">
        <v>44658.762962962966</v>
      </c>
      <c r="N534" t="s">
        <v>3133</v>
      </c>
      <c r="O534" t="s">
        <v>84</v>
      </c>
      <c r="P534">
        <v>17286</v>
      </c>
      <c r="Q534" t="s">
        <v>65</v>
      </c>
      <c r="R534" t="s">
        <v>136</v>
      </c>
      <c r="S534" t="s">
        <v>273</v>
      </c>
      <c r="T534" t="s">
        <v>136</v>
      </c>
      <c r="U534" t="s">
        <v>273</v>
      </c>
      <c r="X534">
        <v>11999731427</v>
      </c>
      <c r="Y534">
        <v>11999731427</v>
      </c>
      <c r="Z534" s="14">
        <v>44658.767361111109</v>
      </c>
      <c r="AA534" t="s">
        <v>223</v>
      </c>
      <c r="AB534" s="15">
        <v>1.64936614816208E+16</v>
      </c>
      <c r="AC534" t="s">
        <v>68</v>
      </c>
      <c r="AD534">
        <v>10738</v>
      </c>
      <c r="AE534" t="s">
        <v>69</v>
      </c>
      <c r="AF534" t="s">
        <v>70</v>
      </c>
      <c r="AM534" t="s">
        <v>2328</v>
      </c>
      <c r="AN534">
        <v>48503271842</v>
      </c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 t="s">
        <v>71</v>
      </c>
      <c r="BH534" s="8" t="s">
        <v>71</v>
      </c>
      <c r="BI534" s="8" t="s">
        <v>71</v>
      </c>
      <c r="BJ534" s="8" t="s">
        <v>71</v>
      </c>
      <c r="BK534" s="8" t="s">
        <v>71</v>
      </c>
      <c r="BL534" s="8" t="s">
        <v>71</v>
      </c>
      <c r="BM534" s="8" t="s">
        <v>71</v>
      </c>
      <c r="BN534" s="8" t="s">
        <v>71</v>
      </c>
      <c r="BO534" s="8" t="s">
        <v>71</v>
      </c>
      <c r="BP534" s="8" t="s">
        <v>71</v>
      </c>
      <c r="BQ534" s="8" t="s">
        <v>1373</v>
      </c>
      <c r="BR534" s="8" t="s">
        <v>71</v>
      </c>
      <c r="BS534" s="9">
        <v>2219</v>
      </c>
      <c r="BT534" s="8" t="s">
        <v>82</v>
      </c>
      <c r="BU534" s="8" t="s">
        <v>1374</v>
      </c>
      <c r="BV534" s="8" t="s">
        <v>71</v>
      </c>
      <c r="BW534" s="8" t="s">
        <v>1683</v>
      </c>
    </row>
    <row r="535" spans="1:75" x14ac:dyDescent="0.25">
      <c r="A535" s="4">
        <f t="shared" si="128"/>
        <v>44658</v>
      </c>
      <c r="B535" s="5">
        <f t="shared" si="129"/>
        <v>0.75</v>
      </c>
      <c r="C535" s="6">
        <f t="shared" si="130"/>
        <v>0.76180555555555562</v>
      </c>
      <c r="D535" s="7">
        <f t="shared" si="131"/>
        <v>6.3773148140171543E-3</v>
      </c>
      <c r="E535" s="6" t="str">
        <f t="shared" si="132"/>
        <v>ANA</v>
      </c>
      <c r="F535" s="6" t="str">
        <f t="shared" si="133"/>
        <v>qui</v>
      </c>
      <c r="G535" s="6" t="str">
        <f t="shared" si="127"/>
        <v>11</v>
      </c>
      <c r="H535" s="6" t="str">
        <f>IFERROR(VLOOKUP($G535,DDD!$B:$D,3,0),"-")</f>
        <v>SP</v>
      </c>
      <c r="I535" s="6" t="str">
        <f>IFERROR(VLOOKUP($H535,DDD!$I:$K,3,0),"-")</f>
        <v>Sudeste</v>
      </c>
      <c r="J535">
        <v>8153582</v>
      </c>
      <c r="K535">
        <v>23618510</v>
      </c>
      <c r="L535" s="14">
        <v>44658.762384259258</v>
      </c>
      <c r="M535" s="14">
        <v>44658.768761574072</v>
      </c>
      <c r="N535" t="s">
        <v>3133</v>
      </c>
      <c r="O535" t="s">
        <v>64</v>
      </c>
      <c r="P535">
        <v>17281</v>
      </c>
      <c r="Q535" t="s">
        <v>65</v>
      </c>
      <c r="R535" t="s">
        <v>85</v>
      </c>
      <c r="S535" t="s">
        <v>86</v>
      </c>
      <c r="T535" t="s">
        <v>85</v>
      </c>
      <c r="U535" t="s">
        <v>86</v>
      </c>
      <c r="X535">
        <v>11961689787</v>
      </c>
      <c r="AA535" t="s">
        <v>449</v>
      </c>
      <c r="AB535" s="15">
        <v>1.64936622916259E+16</v>
      </c>
      <c r="AC535" t="s">
        <v>68</v>
      </c>
      <c r="AD535">
        <v>10738</v>
      </c>
      <c r="AE535" t="s">
        <v>69</v>
      </c>
      <c r="AF535" t="s">
        <v>70</v>
      </c>
      <c r="AM535" t="s">
        <v>2329</v>
      </c>
      <c r="AN535">
        <v>45767148805</v>
      </c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 t="s">
        <v>71</v>
      </c>
      <c r="BH535" s="8" t="s">
        <v>71</v>
      </c>
      <c r="BI535" s="8" t="s">
        <v>71</v>
      </c>
      <c r="BJ535" s="8" t="s">
        <v>71</v>
      </c>
      <c r="BK535" s="8" t="s">
        <v>71</v>
      </c>
      <c r="BL535" s="8" t="s">
        <v>71</v>
      </c>
      <c r="BM535" s="8" t="s">
        <v>71</v>
      </c>
      <c r="BN535" s="8" t="s">
        <v>71</v>
      </c>
      <c r="BO535" s="8" t="s">
        <v>71</v>
      </c>
      <c r="BP535" s="8" t="s">
        <v>71</v>
      </c>
      <c r="BQ535" s="8" t="s">
        <v>936</v>
      </c>
      <c r="BR535" s="8" t="s">
        <v>71</v>
      </c>
      <c r="BS535" s="8">
        <v>7789</v>
      </c>
      <c r="BT535" s="8" t="s">
        <v>100</v>
      </c>
      <c r="BU535" s="8" t="s">
        <v>601</v>
      </c>
      <c r="BV535" s="8" t="s">
        <v>71</v>
      </c>
      <c r="BW535" s="8" t="s">
        <v>1684</v>
      </c>
    </row>
    <row r="536" spans="1:75" x14ac:dyDescent="0.25">
      <c r="A536" s="4">
        <f t="shared" si="128"/>
        <v>44658</v>
      </c>
      <c r="B536" s="5">
        <f t="shared" si="129"/>
        <v>0.75</v>
      </c>
      <c r="C536" s="6">
        <f t="shared" si="130"/>
        <v>0.76874999999999993</v>
      </c>
      <c r="D536" s="7">
        <f t="shared" si="131"/>
        <v>4.0509259270038456E-4</v>
      </c>
      <c r="E536" s="6" t="str">
        <f t="shared" si="132"/>
        <v>ANA</v>
      </c>
      <c r="F536" s="6" t="str">
        <f t="shared" si="133"/>
        <v>qui</v>
      </c>
      <c r="G536" s="6" t="str">
        <f t="shared" si="127"/>
        <v>14</v>
      </c>
      <c r="H536" s="6" t="str">
        <f>IFERROR(VLOOKUP($G536,DDD!$B:$D,3,0),"-")</f>
        <v>SP</v>
      </c>
      <c r="I536" s="6" t="str">
        <f>IFERROR(VLOOKUP($H536,DDD!$I:$K,3,0),"-")</f>
        <v>Sudeste</v>
      </c>
      <c r="J536">
        <v>8154240</v>
      </c>
      <c r="K536">
        <v>24072912</v>
      </c>
      <c r="L536" s="14">
        <v>44658.768773148149</v>
      </c>
      <c r="M536" s="14">
        <v>44658.769178240742</v>
      </c>
      <c r="N536" t="s">
        <v>3133</v>
      </c>
      <c r="O536" t="s">
        <v>64</v>
      </c>
      <c r="P536">
        <v>17281</v>
      </c>
      <c r="Q536" t="s">
        <v>65</v>
      </c>
      <c r="R536" t="s">
        <v>136</v>
      </c>
      <c r="S536" t="s">
        <v>137</v>
      </c>
      <c r="T536" t="s">
        <v>136</v>
      </c>
      <c r="U536" t="s">
        <v>137</v>
      </c>
      <c r="X536">
        <v>14991204547</v>
      </c>
      <c r="Y536">
        <v>14991204547</v>
      </c>
      <c r="Z536" s="14">
        <v>44658.789583333331</v>
      </c>
      <c r="AA536" t="s">
        <v>87</v>
      </c>
      <c r="AB536" s="15">
        <v>1.64936670816626E+16</v>
      </c>
      <c r="AC536" t="s">
        <v>68</v>
      </c>
      <c r="AD536">
        <v>10738</v>
      </c>
      <c r="AE536" t="s">
        <v>69</v>
      </c>
      <c r="AF536" t="s">
        <v>70</v>
      </c>
      <c r="AM536" t="s">
        <v>2330</v>
      </c>
      <c r="AN536">
        <v>43603905806</v>
      </c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 t="s">
        <v>71</v>
      </c>
      <c r="BH536" s="8" t="s">
        <v>71</v>
      </c>
      <c r="BI536" s="8" t="s">
        <v>71</v>
      </c>
      <c r="BJ536" s="8" t="s">
        <v>71</v>
      </c>
      <c r="BK536" s="8" t="s">
        <v>71</v>
      </c>
      <c r="BL536" s="8" t="s">
        <v>71</v>
      </c>
      <c r="BM536" s="8" t="s">
        <v>71</v>
      </c>
      <c r="BN536" s="8" t="s">
        <v>71</v>
      </c>
      <c r="BO536" s="8" t="s">
        <v>71</v>
      </c>
      <c r="BP536" s="8" t="s">
        <v>71</v>
      </c>
      <c r="BQ536" s="8" t="s">
        <v>1074</v>
      </c>
      <c r="BR536" s="8" t="s">
        <v>71</v>
      </c>
      <c r="BS536" s="8">
        <v>1672</v>
      </c>
      <c r="BT536" s="8" t="s">
        <v>90</v>
      </c>
      <c r="BU536" s="8" t="s">
        <v>818</v>
      </c>
      <c r="BV536" s="8" t="s">
        <v>71</v>
      </c>
      <c r="BW536" s="8" t="s">
        <v>1685</v>
      </c>
    </row>
    <row r="537" spans="1:75" x14ac:dyDescent="0.25">
      <c r="A537" s="4">
        <f t="shared" si="128"/>
        <v>44658</v>
      </c>
      <c r="B537" s="5">
        <f t="shared" si="129"/>
        <v>0.77083333333333337</v>
      </c>
      <c r="C537" s="6">
        <f t="shared" si="130"/>
        <v>0.77361111111111114</v>
      </c>
      <c r="D537" s="7">
        <f t="shared" si="131"/>
        <v>6.2500000058207661E-4</v>
      </c>
      <c r="E537" s="6" t="str">
        <f t="shared" si="132"/>
        <v>SILVIO</v>
      </c>
      <c r="F537" s="6" t="str">
        <f t="shared" si="133"/>
        <v>qui</v>
      </c>
      <c r="G537" s="6" t="str">
        <f t="shared" si="127"/>
        <v>48</v>
      </c>
      <c r="H537" s="6" t="str">
        <f>IFERROR(VLOOKUP($G537,DDD!$B:$D,3,0),"-")</f>
        <v>SC</v>
      </c>
      <c r="I537" s="6" t="str">
        <f>IFERROR(VLOOKUP($H537,DDD!$I:$K,3,0),"-")</f>
        <v>Sul</v>
      </c>
      <c r="J537">
        <v>8154807</v>
      </c>
      <c r="K537">
        <v>24072746</v>
      </c>
      <c r="L537" s="14">
        <v>44658.774155092593</v>
      </c>
      <c r="M537" s="14">
        <v>44658.774780092594</v>
      </c>
      <c r="N537" t="s">
        <v>3133</v>
      </c>
      <c r="O537" t="s">
        <v>84</v>
      </c>
      <c r="P537">
        <v>17286</v>
      </c>
      <c r="Q537" t="s">
        <v>65</v>
      </c>
      <c r="R537" t="s">
        <v>85</v>
      </c>
      <c r="S537" t="s">
        <v>86</v>
      </c>
      <c r="T537" t="s">
        <v>85</v>
      </c>
      <c r="U537" t="s">
        <v>86</v>
      </c>
      <c r="X537">
        <v>48991368140</v>
      </c>
      <c r="AA537" t="s">
        <v>87</v>
      </c>
      <c r="AC537" t="s">
        <v>202</v>
      </c>
      <c r="AD537">
        <v>10738</v>
      </c>
      <c r="AE537" t="s">
        <v>69</v>
      </c>
      <c r="AF537" t="s">
        <v>70</v>
      </c>
      <c r="AM537" t="s">
        <v>2295</v>
      </c>
      <c r="AN537">
        <v>13636655965</v>
      </c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 t="s">
        <v>71</v>
      </c>
      <c r="BH537" s="8" t="s">
        <v>71</v>
      </c>
      <c r="BI537" s="8" t="s">
        <v>71</v>
      </c>
      <c r="BJ537" s="8" t="s">
        <v>71</v>
      </c>
      <c r="BK537" s="8" t="s">
        <v>71</v>
      </c>
      <c r="BL537" s="8" t="s">
        <v>71</v>
      </c>
      <c r="BM537" s="8" t="s">
        <v>71</v>
      </c>
      <c r="BN537" s="8" t="s">
        <v>71</v>
      </c>
      <c r="BO537" s="8" t="s">
        <v>71</v>
      </c>
      <c r="BP537" s="8" t="s">
        <v>71</v>
      </c>
      <c r="BQ537" s="8" t="s">
        <v>1687</v>
      </c>
      <c r="BR537" s="8" t="s">
        <v>71</v>
      </c>
      <c r="BS537" s="9">
        <v>3460</v>
      </c>
      <c r="BT537" s="8" t="s">
        <v>100</v>
      </c>
      <c r="BU537" s="8" t="s">
        <v>472</v>
      </c>
      <c r="BV537" s="8" t="s">
        <v>71</v>
      </c>
      <c r="BW537" s="8" t="s">
        <v>97</v>
      </c>
    </row>
    <row r="538" spans="1:75" x14ac:dyDescent="0.25">
      <c r="A538" s="4">
        <f t="shared" si="128"/>
        <v>44658</v>
      </c>
      <c r="B538" s="5">
        <f t="shared" si="129"/>
        <v>0.77083333333333337</v>
      </c>
      <c r="C538" s="6">
        <f t="shared" si="130"/>
        <v>0.77986111111111101</v>
      </c>
      <c r="D538" s="7">
        <f t="shared" si="131"/>
        <v>1.1342592551955022E-3</v>
      </c>
      <c r="E538" s="6" t="str">
        <f t="shared" si="132"/>
        <v>ANA</v>
      </c>
      <c r="F538" s="6" t="str">
        <f t="shared" si="133"/>
        <v>qui</v>
      </c>
      <c r="G538" s="6" t="str">
        <f t="shared" si="127"/>
        <v>11</v>
      </c>
      <c r="H538" s="6" t="str">
        <f>IFERROR(VLOOKUP($G538,DDD!$B:$D,3,0),"-")</f>
        <v>SP</v>
      </c>
      <c r="I538" s="6" t="str">
        <f>IFERROR(VLOOKUP($H538,DDD!$I:$K,3,0),"-")</f>
        <v>Sudeste</v>
      </c>
      <c r="J538">
        <v>8155427</v>
      </c>
      <c r="K538">
        <v>25462109</v>
      </c>
      <c r="L538" s="14">
        <v>44658.780474537038</v>
      </c>
      <c r="M538" s="14">
        <v>44658.781608796293</v>
      </c>
      <c r="N538" t="s">
        <v>3133</v>
      </c>
      <c r="O538" t="s">
        <v>64</v>
      </c>
      <c r="P538">
        <v>17281</v>
      </c>
      <c r="Q538" t="s">
        <v>65</v>
      </c>
      <c r="R538" t="s">
        <v>85</v>
      </c>
      <c r="S538" t="s">
        <v>86</v>
      </c>
      <c r="T538" t="s">
        <v>85</v>
      </c>
      <c r="U538" t="s">
        <v>86</v>
      </c>
      <c r="X538">
        <v>11958487903</v>
      </c>
      <c r="AA538" t="s">
        <v>211</v>
      </c>
      <c r="AB538" s="15">
        <v>1.64936765317184E+16</v>
      </c>
      <c r="AC538" t="s">
        <v>68</v>
      </c>
      <c r="AD538">
        <v>10738</v>
      </c>
      <c r="AE538" t="s">
        <v>69</v>
      </c>
      <c r="AF538" t="s">
        <v>70</v>
      </c>
      <c r="AM538" t="s">
        <v>2331</v>
      </c>
      <c r="AN538">
        <v>44114617817</v>
      </c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 t="s">
        <v>71</v>
      </c>
      <c r="BH538" s="8" t="s">
        <v>71</v>
      </c>
      <c r="BI538" s="8" t="s">
        <v>71</v>
      </c>
      <c r="BJ538" s="8" t="s">
        <v>71</v>
      </c>
      <c r="BK538" s="8" t="s">
        <v>71</v>
      </c>
      <c r="BL538" s="8" t="s">
        <v>71</v>
      </c>
      <c r="BM538" s="8" t="s">
        <v>71</v>
      </c>
      <c r="BN538" s="8" t="s">
        <v>71</v>
      </c>
      <c r="BO538" s="8" t="s">
        <v>71</v>
      </c>
      <c r="BP538" s="8" t="s">
        <v>71</v>
      </c>
      <c r="BQ538" s="8" t="s">
        <v>1690</v>
      </c>
      <c r="BR538" s="8" t="s">
        <v>71</v>
      </c>
      <c r="BS538" s="8">
        <v>4364</v>
      </c>
      <c r="BT538" s="8" t="s">
        <v>187</v>
      </c>
      <c r="BU538" s="8" t="s">
        <v>612</v>
      </c>
      <c r="BV538" s="8" t="s">
        <v>71</v>
      </c>
      <c r="BW538" s="8" t="s">
        <v>1691</v>
      </c>
    </row>
    <row r="539" spans="1:75" x14ac:dyDescent="0.25">
      <c r="A539" s="4">
        <f t="shared" si="128"/>
        <v>44658</v>
      </c>
      <c r="B539" s="5">
        <f t="shared" si="129"/>
        <v>0.77083333333333337</v>
      </c>
      <c r="C539" s="6">
        <f t="shared" si="130"/>
        <v>0.78125</v>
      </c>
      <c r="D539" s="7">
        <f t="shared" si="131"/>
        <v>5.2199074052623473E-3</v>
      </c>
      <c r="E539" s="6" t="str">
        <f t="shared" si="132"/>
        <v>ANA</v>
      </c>
      <c r="F539" s="6" t="str">
        <f t="shared" si="133"/>
        <v>qui</v>
      </c>
      <c r="G539" s="6" t="str">
        <f t="shared" si="127"/>
        <v>19</v>
      </c>
      <c r="H539" s="6" t="str">
        <f>IFERROR(VLOOKUP($G539,DDD!$B:$D,3,0),"-")</f>
        <v>SP</v>
      </c>
      <c r="I539" s="6" t="str">
        <f>IFERROR(VLOOKUP($H539,DDD!$I:$K,3,0),"-")</f>
        <v>Sudeste</v>
      </c>
      <c r="J539">
        <v>8155502</v>
      </c>
      <c r="K539">
        <v>25462152</v>
      </c>
      <c r="L539" s="14">
        <v>44658.78162037037</v>
      </c>
      <c r="M539" s="14">
        <v>44658.786840277775</v>
      </c>
      <c r="N539" t="s">
        <v>3133</v>
      </c>
      <c r="O539" t="s">
        <v>64</v>
      </c>
      <c r="P539">
        <v>17281</v>
      </c>
      <c r="Q539" t="s">
        <v>65</v>
      </c>
      <c r="R539" t="s">
        <v>136</v>
      </c>
      <c r="S539" t="s">
        <v>273</v>
      </c>
      <c r="T539" t="s">
        <v>136</v>
      </c>
      <c r="U539" t="s">
        <v>273</v>
      </c>
      <c r="X539">
        <v>19992755269</v>
      </c>
      <c r="Y539">
        <v>19992755269</v>
      </c>
      <c r="Z539" s="14">
        <v>44658.802777777775</v>
      </c>
      <c r="AA539" t="s">
        <v>211</v>
      </c>
      <c r="AB539" s="15">
        <v>1.64936783617297E+16</v>
      </c>
      <c r="AC539" t="s">
        <v>68</v>
      </c>
      <c r="AD539">
        <v>10738</v>
      </c>
      <c r="AE539" t="s">
        <v>69</v>
      </c>
      <c r="AF539" t="s">
        <v>70</v>
      </c>
      <c r="AM539" t="s">
        <v>2332</v>
      </c>
      <c r="AN539">
        <v>40864397860</v>
      </c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 t="s">
        <v>71</v>
      </c>
      <c r="BH539" s="8" t="s">
        <v>71</v>
      </c>
      <c r="BI539" s="8" t="s">
        <v>71</v>
      </c>
      <c r="BJ539" s="8" t="s">
        <v>71</v>
      </c>
      <c r="BK539" s="8" t="s">
        <v>71</v>
      </c>
      <c r="BL539" s="8" t="s">
        <v>71</v>
      </c>
      <c r="BM539" s="8" t="s">
        <v>71</v>
      </c>
      <c r="BN539" s="8" t="s">
        <v>71</v>
      </c>
      <c r="BO539" s="8" t="s">
        <v>71</v>
      </c>
      <c r="BP539" s="8" t="s">
        <v>71</v>
      </c>
      <c r="BQ539" s="8" t="s">
        <v>1693</v>
      </c>
      <c r="BR539" s="8" t="s">
        <v>71</v>
      </c>
      <c r="BS539" s="9">
        <v>8683</v>
      </c>
      <c r="BT539" s="8" t="s">
        <v>100</v>
      </c>
      <c r="BU539" s="8" t="s">
        <v>724</v>
      </c>
      <c r="BV539" s="8" t="s">
        <v>71</v>
      </c>
      <c r="BW539" s="8" t="s">
        <v>725</v>
      </c>
    </row>
    <row r="540" spans="1:75" x14ac:dyDescent="0.25">
      <c r="A540" s="4">
        <f t="shared" si="128"/>
        <v>44658</v>
      </c>
      <c r="B540" s="5">
        <f t="shared" si="129"/>
        <v>0.77083333333333337</v>
      </c>
      <c r="C540" s="6">
        <f t="shared" si="130"/>
        <v>0.78333333333333333</v>
      </c>
      <c r="D540" s="7">
        <f t="shared" si="131"/>
        <v>3.9004629652481526E-3</v>
      </c>
      <c r="E540" s="6" t="str">
        <f t="shared" si="132"/>
        <v>SILVIO</v>
      </c>
      <c r="F540" s="6" t="str">
        <f t="shared" si="133"/>
        <v>qui</v>
      </c>
      <c r="G540" s="6" t="str">
        <f t="shared" si="127"/>
        <v>12</v>
      </c>
      <c r="H540" s="6" t="str">
        <f>IFERROR(VLOOKUP($G540,DDD!$B:$D,3,0),"-")</f>
        <v>SP</v>
      </c>
      <c r="I540" s="6" t="str">
        <f>IFERROR(VLOOKUP($H540,DDD!$I:$K,3,0),"-")</f>
        <v>Sudeste</v>
      </c>
      <c r="J540">
        <v>8155633</v>
      </c>
      <c r="K540">
        <v>25462210</v>
      </c>
      <c r="L540" s="14">
        <v>44658.783449074072</v>
      </c>
      <c r="M540" s="14">
        <v>44658.787349537037</v>
      </c>
      <c r="N540" t="s">
        <v>3133</v>
      </c>
      <c r="O540" t="s">
        <v>84</v>
      </c>
      <c r="P540">
        <v>17286</v>
      </c>
      <c r="Q540" t="s">
        <v>65</v>
      </c>
      <c r="R540" t="s">
        <v>85</v>
      </c>
      <c r="S540" t="s">
        <v>86</v>
      </c>
      <c r="T540" t="s">
        <v>85</v>
      </c>
      <c r="U540" t="s">
        <v>86</v>
      </c>
      <c r="X540">
        <v>12997076001</v>
      </c>
      <c r="AA540" t="s">
        <v>211</v>
      </c>
      <c r="AB540" s="15">
        <v>1.64936803817409E+16</v>
      </c>
      <c r="AC540" t="s">
        <v>68</v>
      </c>
      <c r="AD540">
        <v>10738</v>
      </c>
      <c r="AE540" t="s">
        <v>69</v>
      </c>
      <c r="AF540" t="s">
        <v>70</v>
      </c>
      <c r="AM540" t="s">
        <v>2333</v>
      </c>
      <c r="AN540">
        <v>40396807828</v>
      </c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 t="s">
        <v>71</v>
      </c>
      <c r="BH540" s="8" t="s">
        <v>71</v>
      </c>
      <c r="BI540" s="8" t="s">
        <v>71</v>
      </c>
      <c r="BJ540" s="8" t="s">
        <v>71</v>
      </c>
      <c r="BK540" s="8" t="s">
        <v>71</v>
      </c>
      <c r="BL540" s="8" t="s">
        <v>71</v>
      </c>
      <c r="BM540" s="8" t="s">
        <v>71</v>
      </c>
      <c r="BN540" s="8" t="s">
        <v>71</v>
      </c>
      <c r="BO540" s="8" t="s">
        <v>71</v>
      </c>
      <c r="BP540" s="8" t="s">
        <v>71</v>
      </c>
      <c r="BQ540" s="8" t="s">
        <v>1695</v>
      </c>
      <c r="BR540" s="8" t="s">
        <v>71</v>
      </c>
      <c r="BS540" s="8">
        <v>3823</v>
      </c>
      <c r="BT540" s="8" t="s">
        <v>72</v>
      </c>
      <c r="BU540" s="8" t="s">
        <v>1696</v>
      </c>
      <c r="BV540" s="8" t="s">
        <v>71</v>
      </c>
      <c r="BW540" s="8" t="s">
        <v>1697</v>
      </c>
    </row>
    <row r="541" spans="1:75" x14ac:dyDescent="0.25">
      <c r="A541" s="4">
        <f t="shared" si="128"/>
        <v>44658</v>
      </c>
      <c r="B541" s="5">
        <f t="shared" si="129"/>
        <v>0.79166666666666663</v>
      </c>
      <c r="C541" s="6">
        <f t="shared" si="130"/>
        <v>0.79583333333333339</v>
      </c>
      <c r="D541" s="7">
        <f t="shared" si="131"/>
        <v>2.6620370044838637E-4</v>
      </c>
      <c r="E541" s="6" t="str">
        <f t="shared" si="132"/>
        <v>ANA</v>
      </c>
      <c r="F541" s="6" t="str">
        <f t="shared" si="133"/>
        <v>qui</v>
      </c>
      <c r="G541" s="6" t="str">
        <f t="shared" si="127"/>
        <v>13</v>
      </c>
      <c r="H541" s="6" t="str">
        <f>IFERROR(VLOOKUP($G541,DDD!$B:$D,3,0),"-")</f>
        <v>SP</v>
      </c>
      <c r="I541" s="6" t="str">
        <f>IFERROR(VLOOKUP($H541,DDD!$I:$K,3,0),"-")</f>
        <v>Sudeste</v>
      </c>
      <c r="J541">
        <v>8156413</v>
      </c>
      <c r="K541">
        <v>25462317</v>
      </c>
      <c r="L541" s="14">
        <v>44658.796516203707</v>
      </c>
      <c r="M541" s="14">
        <v>44658.796782407408</v>
      </c>
      <c r="N541" t="s">
        <v>3133</v>
      </c>
      <c r="O541" t="s">
        <v>64</v>
      </c>
      <c r="P541">
        <v>17281</v>
      </c>
      <c r="Q541" t="s">
        <v>65</v>
      </c>
      <c r="R541" t="s">
        <v>136</v>
      </c>
      <c r="S541" t="s">
        <v>420</v>
      </c>
      <c r="T541" t="s">
        <v>136</v>
      </c>
      <c r="U541" t="s">
        <v>420</v>
      </c>
      <c r="X541">
        <v>13988192406</v>
      </c>
      <c r="Y541">
        <v>13988192406</v>
      </c>
      <c r="Z541" s="14">
        <v>44658.817361111112</v>
      </c>
      <c r="AA541" t="s">
        <v>211</v>
      </c>
      <c r="AB541" s="15">
        <v>1.64936907317914E+16</v>
      </c>
      <c r="AC541" t="s">
        <v>68</v>
      </c>
      <c r="AD541">
        <v>10738</v>
      </c>
      <c r="AE541" t="s">
        <v>69</v>
      </c>
      <c r="AF541" t="s">
        <v>70</v>
      </c>
      <c r="AM541" t="s">
        <v>2334</v>
      </c>
      <c r="AN541">
        <v>40666125805</v>
      </c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 t="s">
        <v>71</v>
      </c>
      <c r="BH541" s="8" t="s">
        <v>71</v>
      </c>
      <c r="BI541" s="8" t="s">
        <v>71</v>
      </c>
      <c r="BJ541" s="8" t="s">
        <v>71</v>
      </c>
      <c r="BK541" s="8" t="s">
        <v>71</v>
      </c>
      <c r="BL541" s="8" t="s">
        <v>71</v>
      </c>
      <c r="BM541" s="8" t="s">
        <v>71</v>
      </c>
      <c r="BN541" s="8" t="s">
        <v>71</v>
      </c>
      <c r="BO541" s="8" t="s">
        <v>71</v>
      </c>
      <c r="BP541" s="8" t="s">
        <v>71</v>
      </c>
      <c r="BQ541" s="8" t="s">
        <v>1699</v>
      </c>
      <c r="BR541" s="8" t="s">
        <v>71</v>
      </c>
      <c r="BS541" s="8">
        <v>1491</v>
      </c>
      <c r="BT541" s="8" t="s">
        <v>90</v>
      </c>
      <c r="BU541" s="8" t="s">
        <v>967</v>
      </c>
      <c r="BV541" s="8" t="s">
        <v>71</v>
      </c>
      <c r="BW541" s="8" t="s">
        <v>97</v>
      </c>
    </row>
    <row r="542" spans="1:75" x14ac:dyDescent="0.25">
      <c r="A542" s="4">
        <f t="shared" ref="A542:A601" si="134">DATEVALUE(TEXT(L542,"dd/mm"))</f>
        <v>44658</v>
      </c>
      <c r="B542" s="5">
        <f t="shared" ref="B542:B601" si="135">TIMEVALUE(TEXT(LEFT(TEXT(L542,"hh:mm"),2)&amp;":"&amp;IF(RIGHT(TEXT(L542,"hh:mm"),2)&lt;"30",0,30),"hh:mm"))</f>
        <v>0.79166666666666663</v>
      </c>
      <c r="C542" s="6">
        <f t="shared" ref="C542:C601" si="136">TIMEVALUE(TEXT(L542,"hh:mm"))</f>
        <v>0.7944444444444444</v>
      </c>
      <c r="D542" s="7">
        <f t="shared" si="131"/>
        <v>2.9166666645323858E-3</v>
      </c>
      <c r="E542" s="6" t="str">
        <f t="shared" si="132"/>
        <v>SILVIO</v>
      </c>
      <c r="F542" s="6" t="str">
        <f t="shared" ref="F542:F601" si="137">TEXT(L542,"ddd")</f>
        <v>qui</v>
      </c>
      <c r="G542" s="6" t="str">
        <f t="shared" si="127"/>
        <v>12</v>
      </c>
      <c r="H542" s="6" t="str">
        <f>IFERROR(VLOOKUP($G542,DDD!$B:$D,3,0),"-")</f>
        <v>SP</v>
      </c>
      <c r="I542" s="6" t="str">
        <f>IFERROR(VLOOKUP($H542,DDD!$I:$K,3,0),"-")</f>
        <v>Sudeste</v>
      </c>
      <c r="J542">
        <v>8156370</v>
      </c>
      <c r="K542">
        <v>25462330</v>
      </c>
      <c r="L542" s="14">
        <v>44658.795034722221</v>
      </c>
      <c r="M542" s="14">
        <v>44658.797951388886</v>
      </c>
      <c r="N542" t="s">
        <v>3133</v>
      </c>
      <c r="O542" t="s">
        <v>84</v>
      </c>
      <c r="P542">
        <v>17286</v>
      </c>
      <c r="Q542" t="s">
        <v>65</v>
      </c>
      <c r="R542" t="s">
        <v>85</v>
      </c>
      <c r="S542" t="s">
        <v>86</v>
      </c>
      <c r="T542" t="s">
        <v>85</v>
      </c>
      <c r="U542" t="s">
        <v>86</v>
      </c>
      <c r="X542">
        <v>12978983242</v>
      </c>
      <c r="AA542" t="s">
        <v>211</v>
      </c>
      <c r="AB542" s="15">
        <v>1.64936907317915E+16</v>
      </c>
      <c r="AC542" t="s">
        <v>68</v>
      </c>
      <c r="AD542">
        <v>10738</v>
      </c>
      <c r="AE542" t="s">
        <v>69</v>
      </c>
      <c r="AF542" t="s">
        <v>70</v>
      </c>
      <c r="AM542" t="s">
        <v>2335</v>
      </c>
      <c r="AN542">
        <v>22943750840</v>
      </c>
    </row>
    <row r="543" spans="1:75" x14ac:dyDescent="0.25">
      <c r="A543" s="4">
        <f t="shared" si="134"/>
        <v>44658</v>
      </c>
      <c r="B543" s="5">
        <f t="shared" si="135"/>
        <v>0.79166666666666663</v>
      </c>
      <c r="C543" s="6">
        <f t="shared" si="136"/>
        <v>0.79791666666666661</v>
      </c>
      <c r="D543" s="7">
        <f t="shared" si="131"/>
        <v>2.8356481489026919E-3</v>
      </c>
      <c r="E543" s="6" t="str">
        <f t="shared" si="132"/>
        <v>SILVIO</v>
      </c>
      <c r="F543" s="6" t="str">
        <f t="shared" si="137"/>
        <v>qui</v>
      </c>
      <c r="G543" s="6" t="str">
        <f t="shared" si="127"/>
        <v>19</v>
      </c>
      <c r="H543" s="6" t="str">
        <f>IFERROR(VLOOKUP($G543,DDD!$B:$D,3,0),"-")</f>
        <v>SP</v>
      </c>
      <c r="I543" s="6" t="str">
        <f>IFERROR(VLOOKUP($H543,DDD!$I:$K,3,0),"-")</f>
        <v>Sudeste</v>
      </c>
      <c r="J543">
        <v>8156478</v>
      </c>
      <c r="K543">
        <v>24165697</v>
      </c>
      <c r="L543" s="14">
        <v>44658.798298611109</v>
      </c>
      <c r="M543" s="14">
        <v>44658.801134259258</v>
      </c>
      <c r="N543" t="s">
        <v>3133</v>
      </c>
      <c r="O543" t="s">
        <v>84</v>
      </c>
      <c r="P543">
        <v>17286</v>
      </c>
      <c r="Q543" t="s">
        <v>65</v>
      </c>
      <c r="R543" t="s">
        <v>85</v>
      </c>
      <c r="S543" t="s">
        <v>86</v>
      </c>
      <c r="T543" t="s">
        <v>85</v>
      </c>
      <c r="U543" t="s">
        <v>86</v>
      </c>
      <c r="X543">
        <v>19983443065</v>
      </c>
      <c r="AA543" t="s">
        <v>142</v>
      </c>
      <c r="AB543" s="15">
        <v>1.64936934517944E+16</v>
      </c>
      <c r="AC543" t="s">
        <v>68</v>
      </c>
      <c r="AD543">
        <v>10738</v>
      </c>
      <c r="AE543" t="s">
        <v>69</v>
      </c>
      <c r="AF543" t="s">
        <v>70</v>
      </c>
      <c r="AM543" t="s">
        <v>2336</v>
      </c>
      <c r="AN543">
        <v>13953198807</v>
      </c>
    </row>
    <row r="544" spans="1:75" x14ac:dyDescent="0.25">
      <c r="A544" s="4">
        <f t="shared" si="134"/>
        <v>44658</v>
      </c>
      <c r="B544" s="5">
        <f t="shared" si="135"/>
        <v>0.79166666666666663</v>
      </c>
      <c r="C544" s="6">
        <f t="shared" si="136"/>
        <v>0.79722222222222217</v>
      </c>
      <c r="D544" s="7">
        <f t="shared" si="131"/>
        <v>5.6481481515220366E-3</v>
      </c>
      <c r="E544" s="6" t="str">
        <f t="shared" si="132"/>
        <v>ANA</v>
      </c>
      <c r="F544" s="6" t="str">
        <f t="shared" si="137"/>
        <v>qui</v>
      </c>
      <c r="G544" s="6" t="str">
        <f t="shared" si="127"/>
        <v>51</v>
      </c>
      <c r="H544" s="6" t="str">
        <f>IFERROR(VLOOKUP($G544,DDD!$B:$D,3,0),"-")</f>
        <v>RS</v>
      </c>
      <c r="I544" s="6" t="str">
        <f>IFERROR(VLOOKUP($H544,DDD!$I:$K,3,0),"-")</f>
        <v>Sul</v>
      </c>
      <c r="J544">
        <v>8156438</v>
      </c>
      <c r="K544">
        <v>25462376</v>
      </c>
      <c r="L544" s="14">
        <v>44658.797361111108</v>
      </c>
      <c r="M544" s="14">
        <v>44658.80300925926</v>
      </c>
      <c r="N544" t="s">
        <v>3133</v>
      </c>
      <c r="O544" t="s">
        <v>64</v>
      </c>
      <c r="P544">
        <v>17281</v>
      </c>
      <c r="Q544" t="s">
        <v>65</v>
      </c>
      <c r="R544" t="s">
        <v>85</v>
      </c>
      <c r="S544" t="s">
        <v>86</v>
      </c>
      <c r="T544" t="s">
        <v>85</v>
      </c>
      <c r="U544" t="s">
        <v>86</v>
      </c>
      <c r="X544">
        <v>51989288624</v>
      </c>
      <c r="AA544" t="s">
        <v>211</v>
      </c>
      <c r="AB544" s="15">
        <v>1.64936925017934E+16</v>
      </c>
      <c r="AC544" t="s">
        <v>68</v>
      </c>
      <c r="AD544">
        <v>10738</v>
      </c>
      <c r="AE544" t="s">
        <v>69</v>
      </c>
      <c r="AF544" t="s">
        <v>70</v>
      </c>
      <c r="AM544" t="s">
        <v>2337</v>
      </c>
      <c r="AN544">
        <v>1778660045</v>
      </c>
    </row>
    <row r="545" spans="1:40" x14ac:dyDescent="0.25">
      <c r="A545" s="4">
        <f t="shared" si="134"/>
        <v>44658</v>
      </c>
      <c r="B545" s="5">
        <f t="shared" si="135"/>
        <v>0.79166666666666663</v>
      </c>
      <c r="C545" s="6">
        <f t="shared" si="136"/>
        <v>0.80486111111111114</v>
      </c>
      <c r="D545" s="7">
        <f t="shared" si="131"/>
        <v>8.7962962425081059E-4</v>
      </c>
      <c r="E545" s="6" t="str">
        <f t="shared" si="132"/>
        <v>ANA</v>
      </c>
      <c r="F545" s="6" t="str">
        <f t="shared" si="137"/>
        <v>qui</v>
      </c>
      <c r="G545" s="6" t="str">
        <f t="shared" si="127"/>
        <v>13</v>
      </c>
      <c r="H545" s="6" t="str">
        <f>IFERROR(VLOOKUP($G545,DDD!$B:$D,3,0),"-")</f>
        <v>SP</v>
      </c>
      <c r="I545" s="6" t="str">
        <f>IFERROR(VLOOKUP($H545,DDD!$I:$K,3,0),"-")</f>
        <v>Sudeste</v>
      </c>
      <c r="J545">
        <v>8156701</v>
      </c>
      <c r="K545">
        <v>25449638</v>
      </c>
      <c r="L545" s="14">
        <v>44658.805231481485</v>
      </c>
      <c r="M545" s="14">
        <v>44658.806111111109</v>
      </c>
      <c r="N545" t="s">
        <v>3133</v>
      </c>
      <c r="O545" t="s">
        <v>64</v>
      </c>
      <c r="P545">
        <v>17281</v>
      </c>
      <c r="Q545" t="s">
        <v>65</v>
      </c>
      <c r="R545" t="s">
        <v>85</v>
      </c>
      <c r="S545" t="s">
        <v>86</v>
      </c>
      <c r="T545" t="s">
        <v>85</v>
      </c>
      <c r="U545" t="s">
        <v>86</v>
      </c>
      <c r="X545">
        <v>13997139069</v>
      </c>
      <c r="AA545" t="s">
        <v>223</v>
      </c>
      <c r="AB545" s="15">
        <v>1.64936983617993E+16</v>
      </c>
      <c r="AC545" t="s">
        <v>68</v>
      </c>
      <c r="AD545">
        <v>10738</v>
      </c>
      <c r="AE545" t="s">
        <v>69</v>
      </c>
      <c r="AF545" t="s">
        <v>70</v>
      </c>
      <c r="AM545" t="s">
        <v>2338</v>
      </c>
      <c r="AN545">
        <v>32433535808</v>
      </c>
    </row>
    <row r="546" spans="1:40" x14ac:dyDescent="0.25">
      <c r="A546" s="4">
        <f t="shared" si="134"/>
        <v>44659</v>
      </c>
      <c r="B546" s="5">
        <f t="shared" si="135"/>
        <v>0.54166666666666663</v>
      </c>
      <c r="C546" s="6">
        <f t="shared" si="136"/>
        <v>0.55277777777777781</v>
      </c>
      <c r="D546" s="7">
        <f t="shared" si="131"/>
        <v>3.5416666651144624E-3</v>
      </c>
      <c r="E546" s="6" t="str">
        <f t="shared" si="132"/>
        <v>ANA</v>
      </c>
      <c r="F546" s="6" t="str">
        <f t="shared" si="137"/>
        <v>sex</v>
      </c>
      <c r="G546" s="6" t="str">
        <f t="shared" si="127"/>
        <v>15</v>
      </c>
      <c r="H546" s="6" t="str">
        <f>IFERROR(VLOOKUP($G546,DDD!$B:$D,3,0),"-")</f>
        <v>SP</v>
      </c>
      <c r="I546" s="6" t="str">
        <f>IFERROR(VLOOKUP($H546,DDD!$I:$K,3,0),"-")</f>
        <v>Sudeste</v>
      </c>
      <c r="J546">
        <v>8194632</v>
      </c>
      <c r="K546">
        <v>25536775</v>
      </c>
      <c r="L546" s="14">
        <v>44659.552905092591</v>
      </c>
      <c r="M546" s="14">
        <v>44659.556446759256</v>
      </c>
      <c r="N546" t="s">
        <v>3133</v>
      </c>
      <c r="O546" t="s">
        <v>64</v>
      </c>
      <c r="P546">
        <v>17281</v>
      </c>
      <c r="Q546" t="s">
        <v>65</v>
      </c>
      <c r="R546" t="s">
        <v>85</v>
      </c>
      <c r="S546" t="s">
        <v>86</v>
      </c>
      <c r="T546" t="s">
        <v>85</v>
      </c>
      <c r="U546" t="s">
        <v>86</v>
      </c>
      <c r="X546">
        <v>15996169005</v>
      </c>
      <c r="AA546" t="s">
        <v>174</v>
      </c>
      <c r="AB546" s="15">
        <v>1649434548391560</v>
      </c>
      <c r="AC546" t="s">
        <v>68</v>
      </c>
      <c r="AD546">
        <v>10738</v>
      </c>
      <c r="AE546" t="s">
        <v>69</v>
      </c>
      <c r="AF546" t="s">
        <v>70</v>
      </c>
      <c r="AM546" t="s">
        <v>2339</v>
      </c>
      <c r="AN546">
        <v>11001566904</v>
      </c>
    </row>
    <row r="547" spans="1:40" x14ac:dyDescent="0.25">
      <c r="A547" s="4">
        <f t="shared" si="134"/>
        <v>44659</v>
      </c>
      <c r="B547" s="5">
        <f t="shared" si="135"/>
        <v>0.54166666666666663</v>
      </c>
      <c r="C547" s="6">
        <f t="shared" si="136"/>
        <v>0.5541666666666667</v>
      </c>
      <c r="D547" s="7">
        <f t="shared" si="131"/>
        <v>2.638888887304347E-3</v>
      </c>
      <c r="E547" s="6" t="str">
        <f t="shared" si="132"/>
        <v>SILVIO</v>
      </c>
      <c r="F547" s="6" t="str">
        <f t="shared" si="137"/>
        <v>sex</v>
      </c>
      <c r="G547" s="6" t="str">
        <f t="shared" si="127"/>
        <v>16</v>
      </c>
      <c r="H547" s="6" t="str">
        <f>IFERROR(VLOOKUP($G547,DDD!$B:$D,3,0),"-")</f>
        <v>SP</v>
      </c>
      <c r="I547" s="6" t="str">
        <f>IFERROR(VLOOKUP($H547,DDD!$I:$K,3,0),"-")</f>
        <v>Sudeste</v>
      </c>
      <c r="J547">
        <v>8194982</v>
      </c>
      <c r="K547">
        <v>25536796</v>
      </c>
      <c r="L547" s="14">
        <v>44659.554756944446</v>
      </c>
      <c r="M547" s="14">
        <v>44659.557395833333</v>
      </c>
      <c r="N547" t="s">
        <v>3133</v>
      </c>
      <c r="O547" t="s">
        <v>84</v>
      </c>
      <c r="P547">
        <v>17286</v>
      </c>
      <c r="Q547" t="s">
        <v>65</v>
      </c>
      <c r="R547" t="s">
        <v>85</v>
      </c>
      <c r="S547" t="s">
        <v>86</v>
      </c>
      <c r="T547" t="s">
        <v>85</v>
      </c>
      <c r="U547" t="s">
        <v>86</v>
      </c>
      <c r="X547">
        <v>16991624608</v>
      </c>
      <c r="AA547" t="s">
        <v>174</v>
      </c>
      <c r="AB547" s="15">
        <v>1649434675394900</v>
      </c>
      <c r="AC547" t="s">
        <v>68</v>
      </c>
      <c r="AD547">
        <v>10738</v>
      </c>
      <c r="AE547" t="s">
        <v>69</v>
      </c>
      <c r="AF547" t="s">
        <v>70</v>
      </c>
      <c r="AM547" t="s">
        <v>2340</v>
      </c>
      <c r="AN547">
        <v>38616611878</v>
      </c>
    </row>
    <row r="548" spans="1:40" x14ac:dyDescent="0.25">
      <c r="A548" s="4">
        <f t="shared" si="134"/>
        <v>44659</v>
      </c>
      <c r="B548" s="5">
        <f t="shared" si="135"/>
        <v>0.54166666666666663</v>
      </c>
      <c r="C548" s="6">
        <f t="shared" si="136"/>
        <v>0.55625000000000002</v>
      </c>
      <c r="D548" s="7">
        <f t="shared" si="131"/>
        <v>3.4143518496421166E-3</v>
      </c>
      <c r="E548" s="6" t="str">
        <f t="shared" si="132"/>
        <v>ANA</v>
      </c>
      <c r="F548" s="6" t="str">
        <f t="shared" si="137"/>
        <v>sex</v>
      </c>
      <c r="G548" s="6" t="str">
        <f t="shared" si="127"/>
        <v>16</v>
      </c>
      <c r="H548" s="6" t="str">
        <f>IFERROR(VLOOKUP($G548,DDD!$B:$D,3,0),"-")</f>
        <v>SP</v>
      </c>
      <c r="I548" s="6" t="str">
        <f>IFERROR(VLOOKUP($H548,DDD!$I:$K,3,0),"-")</f>
        <v>Sudeste</v>
      </c>
      <c r="J548">
        <v>8195302</v>
      </c>
      <c r="K548">
        <v>25536836</v>
      </c>
      <c r="L548" s="14">
        <v>44659.556562500002</v>
      </c>
      <c r="M548" s="14">
        <v>44659.559976851851</v>
      </c>
      <c r="N548" t="s">
        <v>3133</v>
      </c>
      <c r="O548" t="s">
        <v>64</v>
      </c>
      <c r="P548">
        <v>17281</v>
      </c>
      <c r="Q548" t="s">
        <v>65</v>
      </c>
      <c r="R548" t="s">
        <v>85</v>
      </c>
      <c r="S548" t="s">
        <v>86</v>
      </c>
      <c r="T548" t="s">
        <v>85</v>
      </c>
      <c r="U548" t="s">
        <v>86</v>
      </c>
      <c r="X548">
        <v>16991077452</v>
      </c>
      <c r="AA548" t="s">
        <v>174</v>
      </c>
      <c r="AB548" s="15">
        <v>1649434869400980</v>
      </c>
      <c r="AC548" t="s">
        <v>68</v>
      </c>
      <c r="AD548">
        <v>10738</v>
      </c>
      <c r="AE548" t="s">
        <v>69</v>
      </c>
      <c r="AF548" t="s">
        <v>70</v>
      </c>
      <c r="AM548" t="s">
        <v>2341</v>
      </c>
      <c r="AN548">
        <v>35633287819</v>
      </c>
    </row>
    <row r="549" spans="1:40" x14ac:dyDescent="0.25">
      <c r="A549" s="4">
        <f t="shared" si="134"/>
        <v>44659</v>
      </c>
      <c r="B549" s="5">
        <f t="shared" si="135"/>
        <v>0.54166666666666663</v>
      </c>
      <c r="C549" s="6">
        <f t="shared" si="136"/>
        <v>0.55763888888888891</v>
      </c>
      <c r="D549" s="7">
        <f t="shared" si="131"/>
        <v>3.8194444423425011E-3</v>
      </c>
      <c r="E549" s="6" t="str">
        <f t="shared" si="132"/>
        <v>SILVIO</v>
      </c>
      <c r="F549" s="6" t="str">
        <f t="shared" si="137"/>
        <v>sex</v>
      </c>
      <c r="G549" s="6" t="str">
        <f t="shared" si="127"/>
        <v>19</v>
      </c>
      <c r="H549" s="6" t="str">
        <f>IFERROR(VLOOKUP($G549,DDD!$B:$D,3,0),"-")</f>
        <v>SP</v>
      </c>
      <c r="I549" s="6" t="str">
        <f>IFERROR(VLOOKUP($H549,DDD!$I:$K,3,0),"-")</f>
        <v>Sudeste</v>
      </c>
      <c r="J549">
        <v>8195571</v>
      </c>
      <c r="K549">
        <v>25536856</v>
      </c>
      <c r="L549" s="14">
        <v>44659.557928240742</v>
      </c>
      <c r="M549" s="14">
        <v>44659.561747685184</v>
      </c>
      <c r="N549" t="s">
        <v>3133</v>
      </c>
      <c r="O549" t="s">
        <v>84</v>
      </c>
      <c r="P549">
        <v>17286</v>
      </c>
      <c r="Q549" t="s">
        <v>65</v>
      </c>
      <c r="R549" t="s">
        <v>85</v>
      </c>
      <c r="S549" t="s">
        <v>86</v>
      </c>
      <c r="T549" t="s">
        <v>85</v>
      </c>
      <c r="U549" t="s">
        <v>86</v>
      </c>
      <c r="X549">
        <v>19991234262</v>
      </c>
      <c r="AA549" t="s">
        <v>174</v>
      </c>
      <c r="AB549" s="15">
        <v>1649434977404580</v>
      </c>
      <c r="AC549" t="s">
        <v>68</v>
      </c>
      <c r="AD549">
        <v>10738</v>
      </c>
      <c r="AE549" t="s">
        <v>69</v>
      </c>
      <c r="AF549" t="s">
        <v>70</v>
      </c>
      <c r="AM549" t="s">
        <v>2342</v>
      </c>
      <c r="AN549">
        <v>43959674856</v>
      </c>
    </row>
    <row r="550" spans="1:40" x14ac:dyDescent="0.25">
      <c r="A550" s="4">
        <f t="shared" si="134"/>
        <v>44659</v>
      </c>
      <c r="B550" s="5">
        <f t="shared" si="135"/>
        <v>0.5625</v>
      </c>
      <c r="C550" s="6">
        <f t="shared" si="136"/>
        <v>0.56319444444444444</v>
      </c>
      <c r="D550" s="7">
        <f t="shared" si="131"/>
        <v>4.1550925961928442E-3</v>
      </c>
      <c r="E550" s="6" t="str">
        <f t="shared" si="132"/>
        <v>ANA</v>
      </c>
      <c r="F550" s="6" t="str">
        <f t="shared" si="137"/>
        <v>sex</v>
      </c>
      <c r="G550" s="6" t="str">
        <f t="shared" si="127"/>
        <v>14</v>
      </c>
      <c r="H550" s="6" t="str">
        <f>IFERROR(VLOOKUP($G550,DDD!$B:$D,3,0),"-")</f>
        <v>SP</v>
      </c>
      <c r="I550" s="6" t="str">
        <f>IFERROR(VLOOKUP($H550,DDD!$I:$K,3,0),"-")</f>
        <v>Sudeste</v>
      </c>
      <c r="J550">
        <v>8196677</v>
      </c>
      <c r="K550">
        <v>25462149</v>
      </c>
      <c r="L550" s="14">
        <v>44659.563773148147</v>
      </c>
      <c r="M550" s="14">
        <v>44659.567928240744</v>
      </c>
      <c r="N550" t="s">
        <v>3133</v>
      </c>
      <c r="O550" t="s">
        <v>64</v>
      </c>
      <c r="P550">
        <v>17281</v>
      </c>
      <c r="Q550" t="s">
        <v>65</v>
      </c>
      <c r="R550" t="s">
        <v>136</v>
      </c>
      <c r="S550" t="s">
        <v>137</v>
      </c>
      <c r="T550" t="s">
        <v>136</v>
      </c>
      <c r="U550" t="s">
        <v>137</v>
      </c>
      <c r="X550">
        <v>14998524995</v>
      </c>
      <c r="Y550">
        <v>14998524995</v>
      </c>
      <c r="Z550" s="14">
        <v>44659.588194444441</v>
      </c>
      <c r="AA550" t="s">
        <v>211</v>
      </c>
      <c r="AB550" s="15">
        <v>1649435490420940</v>
      </c>
      <c r="AC550" t="s">
        <v>68</v>
      </c>
      <c r="AD550">
        <v>10738</v>
      </c>
      <c r="AE550" t="s">
        <v>69</v>
      </c>
      <c r="AF550" t="s">
        <v>70</v>
      </c>
      <c r="AM550" t="s">
        <v>2343</v>
      </c>
      <c r="AN550">
        <v>35306787835</v>
      </c>
    </row>
    <row r="551" spans="1:40" x14ac:dyDescent="0.25">
      <c r="A551" s="4">
        <f t="shared" si="134"/>
        <v>44659</v>
      </c>
      <c r="B551" s="5">
        <f t="shared" si="135"/>
        <v>0.5625</v>
      </c>
      <c r="C551" s="6">
        <f t="shared" si="136"/>
        <v>0.56805555555555554</v>
      </c>
      <c r="D551" s="7">
        <f t="shared" si="131"/>
        <v>2.8935184673173353E-4</v>
      </c>
      <c r="E551" s="6" t="str">
        <f t="shared" si="132"/>
        <v>SILVIO</v>
      </c>
      <c r="F551" s="6" t="str">
        <f t="shared" si="137"/>
        <v>sex</v>
      </c>
      <c r="G551" s="6" t="str">
        <f t="shared" si="127"/>
        <v>13</v>
      </c>
      <c r="H551" s="6" t="str">
        <f>IFERROR(VLOOKUP($G551,DDD!$B:$D,3,0),"-")</f>
        <v>SP</v>
      </c>
      <c r="I551" s="6" t="str">
        <f>IFERROR(VLOOKUP($H551,DDD!$I:$K,3,0),"-")</f>
        <v>Sudeste</v>
      </c>
      <c r="J551">
        <v>8197523</v>
      </c>
      <c r="K551">
        <v>23414143</v>
      </c>
      <c r="L551" s="14">
        <v>44659.568645833337</v>
      </c>
      <c r="M551" s="14">
        <v>44659.568935185183</v>
      </c>
      <c r="N551" t="s">
        <v>3133</v>
      </c>
      <c r="O551" t="s">
        <v>84</v>
      </c>
      <c r="P551">
        <v>17286</v>
      </c>
      <c r="Q551" t="s">
        <v>65</v>
      </c>
      <c r="R551" t="s">
        <v>85</v>
      </c>
      <c r="S551" t="s">
        <v>86</v>
      </c>
      <c r="T551" t="s">
        <v>85</v>
      </c>
      <c r="U551" t="s">
        <v>86</v>
      </c>
      <c r="X551">
        <v>13974094524</v>
      </c>
      <c r="AA551" t="s">
        <v>141</v>
      </c>
      <c r="AC551" t="s">
        <v>202</v>
      </c>
      <c r="AD551">
        <v>10738</v>
      </c>
      <c r="AE551" t="s">
        <v>69</v>
      </c>
      <c r="AF551" t="s">
        <v>70</v>
      </c>
      <c r="AM551" t="s">
        <v>2344</v>
      </c>
      <c r="AN551">
        <v>30764304836</v>
      </c>
    </row>
    <row r="552" spans="1:40" x14ac:dyDescent="0.25">
      <c r="A552" s="4">
        <f t="shared" si="134"/>
        <v>44659</v>
      </c>
      <c r="B552" s="5">
        <f t="shared" si="135"/>
        <v>0.5625</v>
      </c>
      <c r="C552" s="6">
        <f t="shared" si="136"/>
        <v>0.57708333333333328</v>
      </c>
      <c r="D552" s="7">
        <f t="shared" si="131"/>
        <v>5.3472222207346931E-3</v>
      </c>
      <c r="E552" s="6" t="str">
        <f t="shared" si="132"/>
        <v>SILVIO</v>
      </c>
      <c r="F552" s="6" t="str">
        <f t="shared" si="137"/>
        <v>sex</v>
      </c>
      <c r="G552" s="6" t="str">
        <f t="shared" si="127"/>
        <v>11</v>
      </c>
      <c r="H552" s="6" t="str">
        <f>IFERROR(VLOOKUP($G552,DDD!$B:$D,3,0),"-")</f>
        <v>SP</v>
      </c>
      <c r="I552" s="6" t="str">
        <f>IFERROR(VLOOKUP($H552,DDD!$I:$K,3,0),"-")</f>
        <v>Sudeste</v>
      </c>
      <c r="J552">
        <v>8198834</v>
      </c>
      <c r="K552">
        <v>25426056</v>
      </c>
      <c r="L552" s="14">
        <v>44659.577627314815</v>
      </c>
      <c r="M552" s="14">
        <v>44659.582974537036</v>
      </c>
      <c r="N552" t="s">
        <v>3133</v>
      </c>
      <c r="O552" t="s">
        <v>84</v>
      </c>
      <c r="P552">
        <v>17286</v>
      </c>
      <c r="Q552" t="s">
        <v>65</v>
      </c>
      <c r="R552" t="s">
        <v>85</v>
      </c>
      <c r="S552" t="s">
        <v>86</v>
      </c>
      <c r="T552" t="s">
        <v>85</v>
      </c>
      <c r="U552" t="s">
        <v>86</v>
      </c>
      <c r="X552">
        <v>11962374629</v>
      </c>
      <c r="AA552" t="s">
        <v>118</v>
      </c>
      <c r="AB552" s="15">
        <v>1649436686451040</v>
      </c>
      <c r="AC552" t="s">
        <v>68</v>
      </c>
      <c r="AD552">
        <v>10738</v>
      </c>
      <c r="AE552" t="s">
        <v>69</v>
      </c>
      <c r="AF552" t="s">
        <v>70</v>
      </c>
      <c r="AM552" t="s">
        <v>2345</v>
      </c>
      <c r="AN552">
        <v>27951890898</v>
      </c>
    </row>
    <row r="553" spans="1:40" x14ac:dyDescent="0.25">
      <c r="A553" s="4">
        <f t="shared" si="134"/>
        <v>44659</v>
      </c>
      <c r="B553" s="5">
        <f t="shared" si="135"/>
        <v>0.58333333333333337</v>
      </c>
      <c r="C553" s="6">
        <f t="shared" si="136"/>
        <v>0.58333333333333337</v>
      </c>
      <c r="D553" s="7">
        <f t="shared" si="131"/>
        <v>7.7546296233776957E-4</v>
      </c>
      <c r="E553" s="6" t="str">
        <f t="shared" si="132"/>
        <v>ANA</v>
      </c>
      <c r="F553" s="6" t="str">
        <f t="shared" si="137"/>
        <v>sex</v>
      </c>
      <c r="G553" s="6" t="str">
        <f t="shared" si="127"/>
        <v>19</v>
      </c>
      <c r="H553" s="6" t="str">
        <f>IFERROR(VLOOKUP($G553,DDD!$B:$D,3,0),"-")</f>
        <v>SP</v>
      </c>
      <c r="I553" s="6" t="str">
        <f>IFERROR(VLOOKUP($H553,DDD!$I:$K,3,0),"-")</f>
        <v>Sudeste</v>
      </c>
      <c r="J553">
        <v>8199677</v>
      </c>
      <c r="K553">
        <v>25449753</v>
      </c>
      <c r="L553" s="14">
        <v>44659.58357638889</v>
      </c>
      <c r="M553" s="14">
        <v>44659.584351851852</v>
      </c>
      <c r="N553" t="s">
        <v>3133</v>
      </c>
      <c r="O553" t="s">
        <v>64</v>
      </c>
      <c r="P553">
        <v>17281</v>
      </c>
      <c r="Q553" t="s">
        <v>65</v>
      </c>
      <c r="R553" t="s">
        <v>136</v>
      </c>
      <c r="S553" t="s">
        <v>674</v>
      </c>
      <c r="T553" t="s">
        <v>136</v>
      </c>
      <c r="U553" t="s">
        <v>674</v>
      </c>
      <c r="X553">
        <v>19995777687</v>
      </c>
      <c r="Y553">
        <v>19995777687</v>
      </c>
      <c r="Z553" s="14">
        <v>44659.604166666664</v>
      </c>
      <c r="AA553" t="s">
        <v>223</v>
      </c>
      <c r="AB553" s="15">
        <v>1649437181455950</v>
      </c>
      <c r="AC553" t="s">
        <v>68</v>
      </c>
      <c r="AD553">
        <v>10738</v>
      </c>
      <c r="AE553" t="s">
        <v>69</v>
      </c>
      <c r="AF553" t="s">
        <v>70</v>
      </c>
      <c r="AM553" t="s">
        <v>2346</v>
      </c>
      <c r="AN553">
        <v>55090292850</v>
      </c>
    </row>
    <row r="554" spans="1:40" x14ac:dyDescent="0.25">
      <c r="A554" s="4">
        <f t="shared" si="134"/>
        <v>44659</v>
      </c>
      <c r="B554" s="5">
        <f t="shared" si="135"/>
        <v>0.58333333333333337</v>
      </c>
      <c r="C554" s="6">
        <f t="shared" si="136"/>
        <v>0.58611111111111114</v>
      </c>
      <c r="D554" s="7">
        <f t="shared" si="131"/>
        <v>5.3240740817273036E-4</v>
      </c>
      <c r="E554" s="6" t="str">
        <f t="shared" si="132"/>
        <v>SILVIO</v>
      </c>
      <c r="F554" s="6" t="str">
        <f t="shared" si="137"/>
        <v>sex</v>
      </c>
      <c r="G554" s="6" t="str">
        <f t="shared" si="127"/>
        <v>12</v>
      </c>
      <c r="H554" s="6" t="str">
        <f>IFERROR(VLOOKUP($G554,DDD!$B:$D,3,0),"-")</f>
        <v>SP</v>
      </c>
      <c r="I554" s="6" t="str">
        <f>IFERROR(VLOOKUP($H554,DDD!$I:$K,3,0),"-")</f>
        <v>Sudeste</v>
      </c>
      <c r="J554">
        <v>8200169</v>
      </c>
      <c r="K554">
        <v>23434451</v>
      </c>
      <c r="L554" s="14">
        <v>44659.586319444446</v>
      </c>
      <c r="M554" s="14">
        <v>44659.586851851855</v>
      </c>
      <c r="N554" t="s">
        <v>3133</v>
      </c>
      <c r="O554" t="s">
        <v>84</v>
      </c>
      <c r="P554">
        <v>17286</v>
      </c>
      <c r="Q554" t="s">
        <v>65</v>
      </c>
      <c r="R554" t="s">
        <v>85</v>
      </c>
      <c r="S554" t="s">
        <v>86</v>
      </c>
      <c r="T554" t="s">
        <v>85</v>
      </c>
      <c r="U554" t="s">
        <v>86</v>
      </c>
      <c r="X554">
        <v>12981440916</v>
      </c>
      <c r="AA554" t="s">
        <v>416</v>
      </c>
      <c r="AC554" t="s">
        <v>202</v>
      </c>
      <c r="AD554">
        <v>10738</v>
      </c>
      <c r="AE554" t="s">
        <v>69</v>
      </c>
      <c r="AF554" t="s">
        <v>70</v>
      </c>
      <c r="AM554" t="s">
        <v>665</v>
      </c>
      <c r="AN554">
        <v>49352799828</v>
      </c>
    </row>
    <row r="555" spans="1:40" x14ac:dyDescent="0.25">
      <c r="A555" s="4">
        <f t="shared" si="134"/>
        <v>44659</v>
      </c>
      <c r="B555" s="5">
        <f t="shared" si="135"/>
        <v>0.58333333333333337</v>
      </c>
      <c r="C555" s="6">
        <f t="shared" si="136"/>
        <v>0.59166666666666667</v>
      </c>
      <c r="D555" s="7">
        <f t="shared" si="131"/>
        <v>2.1990740060573444E-4</v>
      </c>
      <c r="E555" s="6" t="str">
        <f t="shared" si="132"/>
        <v>SILVIO</v>
      </c>
      <c r="F555" s="6" t="str">
        <f t="shared" si="137"/>
        <v>sex</v>
      </c>
      <c r="G555" s="6" t="str">
        <f t="shared" si="127"/>
        <v>12</v>
      </c>
      <c r="H555" s="6" t="str">
        <f>IFERROR(VLOOKUP($G555,DDD!$B:$D,3,0),"-")</f>
        <v>SP</v>
      </c>
      <c r="I555" s="6" t="str">
        <f>IFERROR(VLOOKUP($H555,DDD!$I:$K,3,0),"-")</f>
        <v>Sudeste</v>
      </c>
      <c r="J555">
        <v>8201124</v>
      </c>
      <c r="K555">
        <v>23694255</v>
      </c>
      <c r="L555" s="14">
        <v>44659.591990740744</v>
      </c>
      <c r="M555" s="14">
        <v>44659.592210648145</v>
      </c>
      <c r="N555" t="s">
        <v>3133</v>
      </c>
      <c r="O555" t="s">
        <v>84</v>
      </c>
      <c r="P555">
        <v>17286</v>
      </c>
      <c r="Q555" t="s">
        <v>65</v>
      </c>
      <c r="R555" t="s">
        <v>85</v>
      </c>
      <c r="S555" t="s">
        <v>86</v>
      </c>
      <c r="T555" t="s">
        <v>85</v>
      </c>
      <c r="U555" t="s">
        <v>86</v>
      </c>
      <c r="X555">
        <v>12996156403</v>
      </c>
      <c r="AA555" t="s">
        <v>179</v>
      </c>
      <c r="AC555" t="s">
        <v>202</v>
      </c>
      <c r="AD555">
        <v>10738</v>
      </c>
      <c r="AE555" t="s">
        <v>69</v>
      </c>
      <c r="AF555" t="s">
        <v>70</v>
      </c>
      <c r="AM555" t="s">
        <v>2347</v>
      </c>
      <c r="AN555">
        <v>35727872898</v>
      </c>
    </row>
    <row r="556" spans="1:40" x14ac:dyDescent="0.25">
      <c r="A556" s="4">
        <f t="shared" si="134"/>
        <v>44659</v>
      </c>
      <c r="B556" s="5">
        <f t="shared" si="135"/>
        <v>0.58333333333333337</v>
      </c>
      <c r="C556" s="6">
        <f t="shared" si="136"/>
        <v>0.59513888888888888</v>
      </c>
      <c r="D556" s="7">
        <f t="shared" si="131"/>
        <v>1.7361111167701893E-3</v>
      </c>
      <c r="E556" s="6" t="str">
        <f t="shared" si="132"/>
        <v>ANA</v>
      </c>
      <c r="F556" s="6" t="str">
        <f t="shared" si="137"/>
        <v>sex</v>
      </c>
      <c r="G556" s="6" t="str">
        <f t="shared" si="127"/>
        <v>12</v>
      </c>
      <c r="H556" s="6" t="str">
        <f>IFERROR(VLOOKUP($G556,DDD!$B:$D,3,0),"-")</f>
        <v>SP</v>
      </c>
      <c r="I556" s="6" t="str">
        <f>IFERROR(VLOOKUP($H556,DDD!$I:$K,3,0),"-")</f>
        <v>Sudeste</v>
      </c>
      <c r="J556">
        <v>8201689</v>
      </c>
      <c r="K556">
        <v>25426195</v>
      </c>
      <c r="L556" s="14">
        <v>44659.595543981479</v>
      </c>
      <c r="M556" s="14">
        <v>44659.597280092596</v>
      </c>
      <c r="N556" t="s">
        <v>3133</v>
      </c>
      <c r="O556" t="s">
        <v>64</v>
      </c>
      <c r="P556">
        <v>17281</v>
      </c>
      <c r="Q556" t="s">
        <v>65</v>
      </c>
      <c r="R556" t="s">
        <v>136</v>
      </c>
      <c r="S556" t="s">
        <v>137</v>
      </c>
      <c r="T556" t="s">
        <v>136</v>
      </c>
      <c r="U556" t="s">
        <v>137</v>
      </c>
      <c r="X556">
        <v>12992135476</v>
      </c>
      <c r="Y556">
        <v>12992135476</v>
      </c>
      <c r="Z556" s="14">
        <v>44659.618055555555</v>
      </c>
      <c r="AA556" t="s">
        <v>118</v>
      </c>
      <c r="AB556" s="15">
        <v>1649438238473950</v>
      </c>
      <c r="AC556" t="s">
        <v>68</v>
      </c>
      <c r="AD556">
        <v>10738</v>
      </c>
      <c r="AE556" t="s">
        <v>69</v>
      </c>
      <c r="AF556" t="s">
        <v>70</v>
      </c>
      <c r="AM556" t="s">
        <v>2348</v>
      </c>
      <c r="AN556">
        <v>47551042890</v>
      </c>
    </row>
    <row r="557" spans="1:40" x14ac:dyDescent="0.25">
      <c r="A557" s="4">
        <f t="shared" si="134"/>
        <v>44659</v>
      </c>
      <c r="B557" s="5">
        <f t="shared" si="135"/>
        <v>0.58333333333333337</v>
      </c>
      <c r="C557" s="6">
        <f t="shared" si="136"/>
        <v>0.59791666666666665</v>
      </c>
      <c r="D557" s="7">
        <f t="shared" si="131"/>
        <v>7.7893518537166528E-3</v>
      </c>
      <c r="E557" s="6" t="str">
        <f t="shared" si="132"/>
        <v>ANA</v>
      </c>
      <c r="F557" s="6" t="str">
        <f t="shared" si="137"/>
        <v>sex</v>
      </c>
      <c r="G557" s="6" t="str">
        <f t="shared" si="127"/>
        <v>18</v>
      </c>
      <c r="H557" s="6" t="str">
        <f>IFERROR(VLOOKUP($G557,DDD!$B:$D,3,0),"-")</f>
        <v>SP</v>
      </c>
      <c r="I557" s="6" t="str">
        <f>IFERROR(VLOOKUP($H557,DDD!$I:$K,3,0),"-")</f>
        <v>Sudeste</v>
      </c>
      <c r="J557">
        <v>8202129</v>
      </c>
      <c r="K557">
        <v>23694335</v>
      </c>
      <c r="L557" s="14">
        <v>44659.597951388889</v>
      </c>
      <c r="M557" s="14">
        <v>44659.605740740742</v>
      </c>
      <c r="N557" t="s">
        <v>3133</v>
      </c>
      <c r="O557" t="s">
        <v>64</v>
      </c>
      <c r="P557">
        <v>17281</v>
      </c>
      <c r="Q557" t="s">
        <v>65</v>
      </c>
      <c r="R557" t="s">
        <v>85</v>
      </c>
      <c r="S557" t="s">
        <v>86</v>
      </c>
      <c r="T557" t="s">
        <v>85</v>
      </c>
      <c r="U557" t="s">
        <v>86</v>
      </c>
      <c r="X557">
        <v>18991174625</v>
      </c>
      <c r="AA557" t="s">
        <v>179</v>
      </c>
      <c r="AB557" s="15">
        <v>1649438445477040</v>
      </c>
      <c r="AC557" t="s">
        <v>68</v>
      </c>
      <c r="AD557">
        <v>10738</v>
      </c>
      <c r="AE557" t="s">
        <v>69</v>
      </c>
      <c r="AF557" t="s">
        <v>70</v>
      </c>
      <c r="AM557" t="s">
        <v>2349</v>
      </c>
      <c r="AN557">
        <v>33988373877</v>
      </c>
    </row>
    <row r="558" spans="1:40" x14ac:dyDescent="0.25">
      <c r="A558" s="4">
        <f t="shared" si="134"/>
        <v>44659</v>
      </c>
      <c r="B558" s="5">
        <f t="shared" si="135"/>
        <v>0.58333333333333337</v>
      </c>
      <c r="C558" s="6">
        <f t="shared" si="136"/>
        <v>0.59861111111111109</v>
      </c>
      <c r="D558" s="7">
        <f t="shared" si="131"/>
        <v>4.0393518502241932E-3</v>
      </c>
      <c r="E558" s="6" t="str">
        <f t="shared" si="132"/>
        <v>SILVIO</v>
      </c>
      <c r="F558" s="6" t="str">
        <f t="shared" si="137"/>
        <v>sex</v>
      </c>
      <c r="G558" s="6" t="str">
        <f t="shared" si="127"/>
        <v>47</v>
      </c>
      <c r="H558" s="6" t="str">
        <f>IFERROR(VLOOKUP($G558,DDD!$B:$D,3,0),"-")</f>
        <v>SC</v>
      </c>
      <c r="I558" s="6" t="str">
        <f>IFERROR(VLOOKUP($H558,DDD!$I:$K,3,0),"-")</f>
        <v>Sul</v>
      </c>
      <c r="J558">
        <v>8202346</v>
      </c>
      <c r="K558">
        <v>23638057</v>
      </c>
      <c r="L558" s="14">
        <v>44659.599039351851</v>
      </c>
      <c r="M558" s="14">
        <v>44659.603078703702</v>
      </c>
      <c r="N558" t="s">
        <v>3133</v>
      </c>
      <c r="O558" t="s">
        <v>84</v>
      </c>
      <c r="P558">
        <v>17286</v>
      </c>
      <c r="Q558" t="s">
        <v>65</v>
      </c>
      <c r="R558" t="s">
        <v>85</v>
      </c>
      <c r="S558" t="s">
        <v>86</v>
      </c>
      <c r="T558" t="s">
        <v>85</v>
      </c>
      <c r="U558" t="s">
        <v>86</v>
      </c>
      <c r="X558">
        <v>47996345594</v>
      </c>
      <c r="AA558" t="s">
        <v>108</v>
      </c>
      <c r="AB558" s="15">
        <v>1649438499477930</v>
      </c>
      <c r="AC558" t="s">
        <v>68</v>
      </c>
      <c r="AD558">
        <v>10738</v>
      </c>
      <c r="AE558" t="s">
        <v>69</v>
      </c>
      <c r="AF558" t="s">
        <v>70</v>
      </c>
      <c r="AM558" t="s">
        <v>2350</v>
      </c>
      <c r="AN558">
        <v>5990956959</v>
      </c>
    </row>
    <row r="559" spans="1:40" x14ac:dyDescent="0.25">
      <c r="A559" s="4">
        <f t="shared" si="134"/>
        <v>44659</v>
      </c>
      <c r="B559" s="5">
        <f t="shared" si="135"/>
        <v>0.60416666666666663</v>
      </c>
      <c r="C559" s="6">
        <f t="shared" si="136"/>
        <v>0.60416666666666663</v>
      </c>
      <c r="D559" s="7">
        <f t="shared" si="131"/>
        <v>2.3842592563596554E-3</v>
      </c>
      <c r="E559" s="6" t="str">
        <f t="shared" si="132"/>
        <v>SILVIO</v>
      </c>
      <c r="F559" s="6" t="str">
        <f t="shared" si="137"/>
        <v>sex</v>
      </c>
      <c r="G559" s="6" t="str">
        <f t="shared" si="127"/>
        <v>19</v>
      </c>
      <c r="H559" s="6" t="str">
        <f>IFERROR(VLOOKUP($G559,DDD!$B:$D,3,0),"-")</f>
        <v>SP</v>
      </c>
      <c r="I559" s="6" t="str">
        <f>IFERROR(VLOOKUP($H559,DDD!$I:$K,3,0),"-")</f>
        <v>Sudeste</v>
      </c>
      <c r="J559">
        <v>8203410</v>
      </c>
      <c r="K559">
        <v>25449562</v>
      </c>
      <c r="L559" s="14">
        <v>44659.604768518519</v>
      </c>
      <c r="M559" s="14">
        <v>44659.607152777775</v>
      </c>
      <c r="N559" t="s">
        <v>3133</v>
      </c>
      <c r="O559" t="s">
        <v>84</v>
      </c>
      <c r="P559">
        <v>17286</v>
      </c>
      <c r="Q559" t="s">
        <v>65</v>
      </c>
      <c r="R559" t="s">
        <v>85</v>
      </c>
      <c r="S559" t="s">
        <v>86</v>
      </c>
      <c r="T559" t="s">
        <v>85</v>
      </c>
      <c r="U559" t="s">
        <v>86</v>
      </c>
      <c r="X559">
        <v>19997344584</v>
      </c>
      <c r="AA559" t="s">
        <v>223</v>
      </c>
      <c r="AB559" s="15">
        <v>1649439039485760</v>
      </c>
      <c r="AC559" t="s">
        <v>68</v>
      </c>
      <c r="AD559">
        <v>10738</v>
      </c>
      <c r="AE559" t="s">
        <v>69</v>
      </c>
      <c r="AF559" t="s">
        <v>70</v>
      </c>
      <c r="AM559" t="s">
        <v>2351</v>
      </c>
      <c r="AN559">
        <v>42640088831</v>
      </c>
    </row>
    <row r="560" spans="1:40" x14ac:dyDescent="0.25">
      <c r="A560" s="4">
        <f t="shared" si="134"/>
        <v>44659</v>
      </c>
      <c r="B560" s="5">
        <f t="shared" si="135"/>
        <v>0.60416666666666663</v>
      </c>
      <c r="C560" s="6">
        <f t="shared" si="136"/>
        <v>0.60555555555555551</v>
      </c>
      <c r="D560" s="7">
        <f t="shared" si="131"/>
        <v>2.7083333334303461E-3</v>
      </c>
      <c r="E560" s="6" t="str">
        <f t="shared" si="132"/>
        <v>ANA</v>
      </c>
      <c r="F560" s="6" t="str">
        <f t="shared" si="137"/>
        <v>sex</v>
      </c>
      <c r="G560" s="6" t="str">
        <f t="shared" si="127"/>
        <v>19</v>
      </c>
      <c r="H560" s="6" t="str">
        <f>IFERROR(VLOOKUP($G560,DDD!$B:$D,3,0),"-")</f>
        <v>SP</v>
      </c>
      <c r="I560" s="6" t="str">
        <f>IFERROR(VLOOKUP($H560,DDD!$I:$K,3,0),"-")</f>
        <v>Sudeste</v>
      </c>
      <c r="J560">
        <v>8203638</v>
      </c>
      <c r="K560">
        <v>24165551</v>
      </c>
      <c r="L560" s="14">
        <v>44659.606111111112</v>
      </c>
      <c r="M560" s="14">
        <v>44659.608819444446</v>
      </c>
      <c r="N560" t="s">
        <v>3133</v>
      </c>
      <c r="O560" t="s">
        <v>64</v>
      </c>
      <c r="P560">
        <v>17281</v>
      </c>
      <c r="Q560" t="s">
        <v>65</v>
      </c>
      <c r="R560" t="s">
        <v>136</v>
      </c>
      <c r="S560" t="s">
        <v>420</v>
      </c>
      <c r="T560" t="s">
        <v>136</v>
      </c>
      <c r="U560" t="s">
        <v>420</v>
      </c>
      <c r="X560">
        <v>19991392419</v>
      </c>
      <c r="Y560">
        <v>19991392419</v>
      </c>
      <c r="Z560" s="14">
        <v>44659.629166666666</v>
      </c>
      <c r="AA560" t="s">
        <v>142</v>
      </c>
      <c r="AB560" s="15">
        <v>1649439144487440</v>
      </c>
      <c r="AC560" t="s">
        <v>68</v>
      </c>
      <c r="AD560">
        <v>10738</v>
      </c>
      <c r="AE560" t="s">
        <v>69</v>
      </c>
      <c r="AF560" t="s">
        <v>70</v>
      </c>
      <c r="AM560" t="s">
        <v>2352</v>
      </c>
      <c r="AN560">
        <v>33515801855</v>
      </c>
    </row>
    <row r="561" spans="1:40" x14ac:dyDescent="0.25">
      <c r="A561" s="4">
        <f t="shared" si="134"/>
        <v>44659</v>
      </c>
      <c r="B561" s="5">
        <f t="shared" si="135"/>
        <v>0.60416666666666663</v>
      </c>
      <c r="C561" s="6">
        <f t="shared" si="136"/>
        <v>0.61527777777777781</v>
      </c>
      <c r="D561" s="7">
        <f t="shared" si="131"/>
        <v>1.8518519209465012E-4</v>
      </c>
      <c r="E561" s="6" t="str">
        <f t="shared" si="132"/>
        <v>ANA</v>
      </c>
      <c r="F561" s="6" t="str">
        <f t="shared" si="137"/>
        <v>sex</v>
      </c>
      <c r="G561" s="6" t="str">
        <f t="shared" si="127"/>
        <v>18</v>
      </c>
      <c r="H561" s="6" t="str">
        <f>IFERROR(VLOOKUP($G561,DDD!$B:$D,3,0),"-")</f>
        <v>SP</v>
      </c>
      <c r="I561" s="6" t="str">
        <f>IFERROR(VLOOKUP($H561,DDD!$I:$K,3,0),"-")</f>
        <v>Sudeste</v>
      </c>
      <c r="J561">
        <v>8204815</v>
      </c>
      <c r="K561">
        <v>25449554</v>
      </c>
      <c r="L561" s="14">
        <v>44659.615648148145</v>
      </c>
      <c r="M561" s="14">
        <v>44659.615833333337</v>
      </c>
      <c r="N561" t="s">
        <v>3133</v>
      </c>
      <c r="O561" t="s">
        <v>64</v>
      </c>
      <c r="P561">
        <v>17281</v>
      </c>
      <c r="Q561" t="s">
        <v>65</v>
      </c>
      <c r="R561" t="s">
        <v>85</v>
      </c>
      <c r="S561" t="s">
        <v>86</v>
      </c>
      <c r="T561" t="s">
        <v>85</v>
      </c>
      <c r="U561" t="s">
        <v>86</v>
      </c>
      <c r="X561">
        <v>18996089254</v>
      </c>
      <c r="AA561" t="s">
        <v>223</v>
      </c>
      <c r="AC561" t="s">
        <v>202</v>
      </c>
      <c r="AD561">
        <v>10738</v>
      </c>
      <c r="AE561" t="s">
        <v>69</v>
      </c>
      <c r="AF561" t="s">
        <v>70</v>
      </c>
      <c r="AM561" t="s">
        <v>2353</v>
      </c>
      <c r="AN561">
        <v>9557115840</v>
      </c>
    </row>
    <row r="562" spans="1:40" x14ac:dyDescent="0.25">
      <c r="A562" s="4">
        <f t="shared" si="134"/>
        <v>44659</v>
      </c>
      <c r="B562" s="5">
        <f t="shared" si="135"/>
        <v>0.60416666666666663</v>
      </c>
      <c r="C562" s="6">
        <f t="shared" si="136"/>
        <v>0.61597222222222225</v>
      </c>
      <c r="D562" s="7">
        <f t="shared" si="131"/>
        <v>1.6550925938645378E-3</v>
      </c>
      <c r="E562" s="6" t="str">
        <f t="shared" si="132"/>
        <v>ANA</v>
      </c>
      <c r="F562" s="6" t="str">
        <f t="shared" si="137"/>
        <v>sex</v>
      </c>
      <c r="G562" s="6" t="str">
        <f t="shared" si="127"/>
        <v>47</v>
      </c>
      <c r="H562" s="6" t="str">
        <f>IFERROR(VLOOKUP($G562,DDD!$B:$D,3,0),"-")</f>
        <v>SC</v>
      </c>
      <c r="I562" s="6" t="str">
        <f>IFERROR(VLOOKUP($H562,DDD!$I:$K,3,0),"-")</f>
        <v>Sul</v>
      </c>
      <c r="J562">
        <v>8204882</v>
      </c>
      <c r="K562">
        <v>24227948</v>
      </c>
      <c r="L562" s="14">
        <v>44659.61619212963</v>
      </c>
      <c r="M562" s="14">
        <v>44659.617847222224</v>
      </c>
      <c r="N562" t="s">
        <v>3133</v>
      </c>
      <c r="O562" t="s">
        <v>64</v>
      </c>
      <c r="P562">
        <v>17281</v>
      </c>
      <c r="Q562" t="s">
        <v>65</v>
      </c>
      <c r="R562" t="s">
        <v>136</v>
      </c>
      <c r="S562" t="s">
        <v>273</v>
      </c>
      <c r="T562" t="s">
        <v>136</v>
      </c>
      <c r="U562" t="s">
        <v>273</v>
      </c>
      <c r="X562">
        <v>47999993272</v>
      </c>
      <c r="Y562">
        <v>47999993272</v>
      </c>
      <c r="Z562" s="14">
        <v>44659.637499999997</v>
      </c>
      <c r="AA562" t="s">
        <v>194</v>
      </c>
      <c r="AB562" s="15">
        <v>1649440022507980</v>
      </c>
      <c r="AC562" t="s">
        <v>68</v>
      </c>
      <c r="AD562">
        <v>10738</v>
      </c>
      <c r="AE562" t="s">
        <v>69</v>
      </c>
      <c r="AF562" t="s">
        <v>70</v>
      </c>
      <c r="AM562" t="s">
        <v>2354</v>
      </c>
      <c r="AN562">
        <v>11117586979</v>
      </c>
    </row>
    <row r="563" spans="1:40" x14ac:dyDescent="0.25">
      <c r="A563" s="4">
        <f t="shared" si="134"/>
        <v>44659</v>
      </c>
      <c r="B563" s="5">
        <f t="shared" si="135"/>
        <v>0.60416666666666663</v>
      </c>
      <c r="C563" s="6">
        <f t="shared" si="136"/>
        <v>0.62013888888888891</v>
      </c>
      <c r="D563" s="7">
        <f t="shared" si="131"/>
        <v>3.2638888878864236E-3</v>
      </c>
      <c r="E563" s="6" t="str">
        <f t="shared" si="132"/>
        <v>SILVIO</v>
      </c>
      <c r="F563" s="6" t="str">
        <f t="shared" si="137"/>
        <v>sex</v>
      </c>
      <c r="G563" s="6" t="str">
        <f t="shared" si="127"/>
        <v>12</v>
      </c>
      <c r="H563" s="6" t="str">
        <f>IFERROR(VLOOKUP($G563,DDD!$B:$D,3,0),"-")</f>
        <v>SP</v>
      </c>
      <c r="I563" s="6" t="str">
        <f>IFERROR(VLOOKUP($H563,DDD!$I:$K,3,0),"-")</f>
        <v>Sudeste</v>
      </c>
      <c r="J563">
        <v>8205406</v>
      </c>
      <c r="K563">
        <v>23414209</v>
      </c>
      <c r="L563" s="14">
        <v>44659.620138888888</v>
      </c>
      <c r="M563" s="14">
        <v>44659.623402777775</v>
      </c>
      <c r="N563" t="s">
        <v>3133</v>
      </c>
      <c r="O563" t="s">
        <v>84</v>
      </c>
      <c r="P563">
        <v>17286</v>
      </c>
      <c r="Q563" t="s">
        <v>65</v>
      </c>
      <c r="R563" t="s">
        <v>85</v>
      </c>
      <c r="S563" t="s">
        <v>86</v>
      </c>
      <c r="T563" t="s">
        <v>85</v>
      </c>
      <c r="U563" t="s">
        <v>86</v>
      </c>
      <c r="X563">
        <v>12991209723</v>
      </c>
      <c r="AA563" t="s">
        <v>141</v>
      </c>
      <c r="AB563" s="15">
        <v>1649440352521610</v>
      </c>
      <c r="AC563" t="s">
        <v>68</v>
      </c>
      <c r="AD563">
        <v>10738</v>
      </c>
      <c r="AE563" t="s">
        <v>69</v>
      </c>
      <c r="AF563" t="s">
        <v>70</v>
      </c>
      <c r="AM563" t="s">
        <v>2355</v>
      </c>
      <c r="AN563">
        <v>38568008836</v>
      </c>
    </row>
    <row r="564" spans="1:40" x14ac:dyDescent="0.25">
      <c r="A564" s="4">
        <f t="shared" si="134"/>
        <v>44659</v>
      </c>
      <c r="B564" s="5">
        <f t="shared" si="135"/>
        <v>0.60416666666666663</v>
      </c>
      <c r="C564" s="6">
        <f t="shared" si="136"/>
        <v>0.62430555555555556</v>
      </c>
      <c r="D564" s="7">
        <f t="shared" si="131"/>
        <v>2.9629629643750377E-3</v>
      </c>
      <c r="E564" s="6" t="str">
        <f t="shared" si="132"/>
        <v>SILVIO</v>
      </c>
      <c r="F564" s="6" t="str">
        <f t="shared" si="137"/>
        <v>sex</v>
      </c>
      <c r="G564" s="6" t="str">
        <f t="shared" si="127"/>
        <v>47</v>
      </c>
      <c r="H564" s="6" t="str">
        <f>IFERROR(VLOOKUP($G564,DDD!$B:$D,3,0),"-")</f>
        <v>SC</v>
      </c>
      <c r="I564" s="6" t="str">
        <f>IFERROR(VLOOKUP($H564,DDD!$I:$K,3,0),"-")</f>
        <v>Sul</v>
      </c>
      <c r="J564">
        <v>8205963</v>
      </c>
      <c r="K564">
        <v>25386627</v>
      </c>
      <c r="L564" s="14">
        <v>44659.624814814815</v>
      </c>
      <c r="M564" s="14">
        <v>44659.62777777778</v>
      </c>
      <c r="N564" t="s">
        <v>3133</v>
      </c>
      <c r="O564" t="s">
        <v>84</v>
      </c>
      <c r="P564">
        <v>17286</v>
      </c>
      <c r="Q564" t="s">
        <v>65</v>
      </c>
      <c r="R564" t="s">
        <v>85</v>
      </c>
      <c r="S564" t="s">
        <v>86</v>
      </c>
      <c r="T564" t="s">
        <v>85</v>
      </c>
      <c r="U564" t="s">
        <v>86</v>
      </c>
      <c r="X564">
        <v>47996402906</v>
      </c>
      <c r="AA564" t="s">
        <v>520</v>
      </c>
      <c r="AB564" s="15">
        <v>1649440767539910</v>
      </c>
      <c r="AC564" t="s">
        <v>68</v>
      </c>
      <c r="AD564">
        <v>10738</v>
      </c>
      <c r="AE564" t="s">
        <v>69</v>
      </c>
      <c r="AF564" t="s">
        <v>70</v>
      </c>
      <c r="AM564" t="s">
        <v>2356</v>
      </c>
      <c r="AN564">
        <v>5490503963</v>
      </c>
    </row>
    <row r="565" spans="1:40" x14ac:dyDescent="0.25">
      <c r="A565" s="4">
        <f t="shared" si="134"/>
        <v>44659</v>
      </c>
      <c r="B565" s="5">
        <f t="shared" si="135"/>
        <v>0.625</v>
      </c>
      <c r="C565" s="6">
        <f t="shared" si="136"/>
        <v>0.64444444444444449</v>
      </c>
      <c r="D565" s="7">
        <f t="shared" si="131"/>
        <v>3.1712962954770774E-3</v>
      </c>
      <c r="E565" s="6" t="str">
        <f t="shared" si="132"/>
        <v>ANA</v>
      </c>
      <c r="F565" s="6" t="str">
        <f t="shared" si="137"/>
        <v>sex</v>
      </c>
      <c r="G565" s="6" t="str">
        <f t="shared" si="127"/>
        <v>11</v>
      </c>
      <c r="H565" s="6" t="str">
        <f>IFERROR(VLOOKUP($G565,DDD!$B:$D,3,0),"-")</f>
        <v>SP</v>
      </c>
      <c r="I565" s="6" t="str">
        <f>IFERROR(VLOOKUP($H565,DDD!$I:$K,3,0),"-")</f>
        <v>Sudeste</v>
      </c>
      <c r="J565">
        <v>8208443</v>
      </c>
      <c r="K565">
        <v>24072722</v>
      </c>
      <c r="L565" s="14">
        <v>44659.644918981481</v>
      </c>
      <c r="M565" s="14">
        <v>44659.648090277777</v>
      </c>
      <c r="N565" t="s">
        <v>3133</v>
      </c>
      <c r="O565" t="s">
        <v>64</v>
      </c>
      <c r="P565">
        <v>17281</v>
      </c>
      <c r="Q565" t="s">
        <v>65</v>
      </c>
      <c r="R565" t="s">
        <v>85</v>
      </c>
      <c r="S565" t="s">
        <v>86</v>
      </c>
      <c r="T565" t="s">
        <v>85</v>
      </c>
      <c r="U565" t="s">
        <v>86</v>
      </c>
      <c r="X565">
        <v>11950468621</v>
      </c>
      <c r="AA565" t="s">
        <v>87</v>
      </c>
      <c r="AB565" s="15">
        <v>1649442510615980</v>
      </c>
      <c r="AC565" t="s">
        <v>68</v>
      </c>
      <c r="AD565">
        <v>10738</v>
      </c>
      <c r="AE565" t="s">
        <v>69</v>
      </c>
      <c r="AF565" t="s">
        <v>70</v>
      </c>
      <c r="AM565" t="s">
        <v>2357</v>
      </c>
      <c r="AN565">
        <v>33223269851</v>
      </c>
    </row>
    <row r="566" spans="1:40" x14ac:dyDescent="0.25">
      <c r="A566" s="4">
        <f t="shared" si="134"/>
        <v>44659</v>
      </c>
      <c r="B566" s="5">
        <f t="shared" si="135"/>
        <v>0.625</v>
      </c>
      <c r="C566" s="6">
        <f t="shared" si="136"/>
        <v>0.6430555555555556</v>
      </c>
      <c r="D566" s="7">
        <f t="shared" si="131"/>
        <v>3.4606481494847685E-3</v>
      </c>
      <c r="E566" s="6" t="str">
        <f t="shared" si="132"/>
        <v>SILVIO</v>
      </c>
      <c r="F566" s="6" t="str">
        <f t="shared" si="137"/>
        <v>sex</v>
      </c>
      <c r="G566" s="6" t="str">
        <f t="shared" si="127"/>
        <v>11</v>
      </c>
      <c r="H566" s="6" t="str">
        <f>IFERROR(VLOOKUP($G566,DDD!$B:$D,3,0),"-")</f>
        <v>SP</v>
      </c>
      <c r="I566" s="6" t="str">
        <f>IFERROR(VLOOKUP($H566,DDD!$I:$K,3,0),"-")</f>
        <v>Sudeste</v>
      </c>
      <c r="J566">
        <v>8208281</v>
      </c>
      <c r="K566">
        <v>25449538</v>
      </c>
      <c r="L566" s="14">
        <v>44659.643738425926</v>
      </c>
      <c r="M566" s="14">
        <v>44659.647199074076</v>
      </c>
      <c r="N566" t="s">
        <v>3133</v>
      </c>
      <c r="O566" t="s">
        <v>84</v>
      </c>
      <c r="P566">
        <v>17286</v>
      </c>
      <c r="Q566" t="s">
        <v>65</v>
      </c>
      <c r="R566" t="s">
        <v>85</v>
      </c>
      <c r="S566" t="s">
        <v>86</v>
      </c>
      <c r="T566" t="s">
        <v>85</v>
      </c>
      <c r="U566" t="s">
        <v>86</v>
      </c>
      <c r="X566">
        <v>11962974072</v>
      </c>
      <c r="AA566" t="s">
        <v>223</v>
      </c>
      <c r="AB566" s="15">
        <v>1649442392609320</v>
      </c>
      <c r="AC566" t="s">
        <v>68</v>
      </c>
      <c r="AD566">
        <v>10738</v>
      </c>
      <c r="AE566" t="s">
        <v>69</v>
      </c>
      <c r="AF566" t="s">
        <v>70</v>
      </c>
      <c r="AM566" t="s">
        <v>2358</v>
      </c>
      <c r="AN566">
        <v>51082630829</v>
      </c>
    </row>
    <row r="567" spans="1:40" x14ac:dyDescent="0.25">
      <c r="A567" s="4">
        <f t="shared" si="134"/>
        <v>44659</v>
      </c>
      <c r="B567" s="5">
        <f t="shared" si="135"/>
        <v>0.64583333333333337</v>
      </c>
      <c r="C567" s="6">
        <f t="shared" si="136"/>
        <v>0.66249999999999998</v>
      </c>
      <c r="D567" s="7">
        <f t="shared" si="131"/>
        <v>4.5949074046802707E-3</v>
      </c>
      <c r="E567" s="6" t="str">
        <f t="shared" si="132"/>
        <v>SILVIO</v>
      </c>
      <c r="F567" s="6" t="str">
        <f t="shared" si="137"/>
        <v>sex</v>
      </c>
      <c r="G567" s="6" t="str">
        <f t="shared" si="127"/>
        <v>51</v>
      </c>
      <c r="H567" s="6" t="str">
        <f>IFERROR(VLOOKUP($G567,DDD!$B:$D,3,0),"-")</f>
        <v>RS</v>
      </c>
      <c r="I567" s="6" t="str">
        <f>IFERROR(VLOOKUP($H567,DDD!$I:$K,3,0),"-")</f>
        <v>Sul</v>
      </c>
      <c r="J567">
        <v>8211118</v>
      </c>
      <c r="K567">
        <v>23694352</v>
      </c>
      <c r="L567" s="14">
        <v>44659.662731481483</v>
      </c>
      <c r="M567" s="14">
        <v>44659.667326388888</v>
      </c>
      <c r="N567" t="s">
        <v>3133</v>
      </c>
      <c r="O567" t="s">
        <v>84</v>
      </c>
      <c r="P567">
        <v>17286</v>
      </c>
      <c r="Q567" t="s">
        <v>65</v>
      </c>
      <c r="R567" t="s">
        <v>136</v>
      </c>
      <c r="S567" t="s">
        <v>137</v>
      </c>
      <c r="T567" t="s">
        <v>136</v>
      </c>
      <c r="U567" t="s">
        <v>137</v>
      </c>
      <c r="X567">
        <v>51998899669</v>
      </c>
      <c r="Y567">
        <v>51998899669</v>
      </c>
      <c r="Z567" s="14">
        <v>44676.6875</v>
      </c>
      <c r="AA567" t="s">
        <v>179</v>
      </c>
      <c r="AB567" s="15">
        <v>1649444043737010</v>
      </c>
      <c r="AC567" t="s">
        <v>68</v>
      </c>
      <c r="AD567">
        <v>10738</v>
      </c>
      <c r="AE567" t="s">
        <v>69</v>
      </c>
      <c r="AF567" t="s">
        <v>70</v>
      </c>
      <c r="AM567" t="s">
        <v>2359</v>
      </c>
      <c r="AN567">
        <v>2464749044</v>
      </c>
    </row>
    <row r="568" spans="1:40" x14ac:dyDescent="0.25">
      <c r="A568" s="4">
        <f t="shared" si="134"/>
        <v>44659</v>
      </c>
      <c r="B568" s="5">
        <f t="shared" si="135"/>
        <v>0.66666666666666663</v>
      </c>
      <c r="C568" s="6">
        <f t="shared" si="136"/>
        <v>0.66666666666666663</v>
      </c>
      <c r="D568" s="7">
        <f t="shared" si="131"/>
        <v>2.6620370044838637E-4</v>
      </c>
      <c r="E568" s="6" t="str">
        <f t="shared" si="132"/>
        <v>ANA</v>
      </c>
      <c r="F568" s="6" t="str">
        <f t="shared" si="137"/>
        <v>sex</v>
      </c>
      <c r="G568" s="6" t="str">
        <f t="shared" ref="G568:G629" si="138">TRIM(LEFT($X568,2))</f>
        <v>11</v>
      </c>
      <c r="H568" s="6" t="str">
        <f>IFERROR(VLOOKUP($G568,DDD!$B:$D,3,0),"-")</f>
        <v>SP</v>
      </c>
      <c r="I568" s="6" t="str">
        <f>IFERROR(VLOOKUP($H568,DDD!$I:$K,3,0),"-")</f>
        <v>Sudeste</v>
      </c>
      <c r="J568">
        <v>8211782</v>
      </c>
      <c r="K568">
        <v>24228091</v>
      </c>
      <c r="L568" s="14">
        <v>44659.667268518519</v>
      </c>
      <c r="M568" s="14">
        <v>44659.667534722219</v>
      </c>
      <c r="N568" t="s">
        <v>3133</v>
      </c>
      <c r="O568" t="s">
        <v>64</v>
      </c>
      <c r="P568">
        <v>17281</v>
      </c>
      <c r="Q568" t="s">
        <v>65</v>
      </c>
      <c r="R568" t="s">
        <v>136</v>
      </c>
      <c r="S568" t="s">
        <v>674</v>
      </c>
      <c r="T568" t="s">
        <v>136</v>
      </c>
      <c r="U568" t="s">
        <v>674</v>
      </c>
      <c r="X568">
        <v>11994934755</v>
      </c>
      <c r="Y568">
        <v>11994934755</v>
      </c>
      <c r="Z568" s="14">
        <v>44659.688194444447</v>
      </c>
      <c r="AA568" t="s">
        <v>194</v>
      </c>
      <c r="AB568" s="15">
        <v>1649444431770890</v>
      </c>
      <c r="AC568" t="s">
        <v>68</v>
      </c>
      <c r="AD568">
        <v>10738</v>
      </c>
      <c r="AE568" t="s">
        <v>69</v>
      </c>
      <c r="AF568" t="s">
        <v>70</v>
      </c>
      <c r="AM568" t="s">
        <v>2360</v>
      </c>
      <c r="AN568">
        <v>34707679803</v>
      </c>
    </row>
    <row r="569" spans="1:40" x14ac:dyDescent="0.25">
      <c r="A569" s="4">
        <f t="shared" si="134"/>
        <v>44659</v>
      </c>
      <c r="B569" s="5">
        <f t="shared" si="135"/>
        <v>0.66666666666666663</v>
      </c>
      <c r="C569" s="6">
        <f t="shared" si="136"/>
        <v>0.66805555555555562</v>
      </c>
      <c r="D569" s="7">
        <f t="shared" si="131"/>
        <v>2.6620370335876942E-3</v>
      </c>
      <c r="E569" s="6" t="str">
        <f t="shared" si="132"/>
        <v>ANA</v>
      </c>
      <c r="F569" s="6" t="str">
        <f t="shared" si="137"/>
        <v>sex</v>
      </c>
      <c r="G569" s="6" t="str">
        <f t="shared" si="138"/>
        <v>15</v>
      </c>
      <c r="H569" s="6" t="str">
        <f>IFERROR(VLOOKUP($G569,DDD!$B:$D,3,0),"-")</f>
        <v>SP</v>
      </c>
      <c r="I569" s="6" t="str">
        <f>IFERROR(VLOOKUP($H569,DDD!$I:$K,3,0),"-")</f>
        <v>Sudeste</v>
      </c>
      <c r="J569">
        <v>8211905</v>
      </c>
      <c r="K569">
        <v>23187233</v>
      </c>
      <c r="L569" s="14">
        <v>44659.668171296296</v>
      </c>
      <c r="M569" s="14">
        <v>44659.67083333333</v>
      </c>
      <c r="N569" t="s">
        <v>3133</v>
      </c>
      <c r="O569" t="s">
        <v>64</v>
      </c>
      <c r="P569">
        <v>17281</v>
      </c>
      <c r="Q569" t="s">
        <v>65</v>
      </c>
      <c r="R569" t="s">
        <v>136</v>
      </c>
      <c r="S569" t="s">
        <v>273</v>
      </c>
      <c r="T569" t="s">
        <v>136</v>
      </c>
      <c r="U569" t="s">
        <v>273</v>
      </c>
      <c r="X569">
        <v>15981556945</v>
      </c>
      <c r="Y569">
        <v>15981556945</v>
      </c>
      <c r="Z569" s="14">
        <v>44659.69027777778</v>
      </c>
      <c r="AA569" t="s">
        <v>1815</v>
      </c>
      <c r="AB569" s="15">
        <v>1649444508777860</v>
      </c>
      <c r="AC569" t="s">
        <v>68</v>
      </c>
      <c r="AD569">
        <v>10738</v>
      </c>
      <c r="AE569" t="s">
        <v>69</v>
      </c>
      <c r="AF569" t="s">
        <v>70</v>
      </c>
      <c r="AM569" t="s">
        <v>2361</v>
      </c>
      <c r="AN569">
        <v>16444704898</v>
      </c>
    </row>
    <row r="570" spans="1:40" x14ac:dyDescent="0.25">
      <c r="A570" s="4">
        <f t="shared" si="134"/>
        <v>44659</v>
      </c>
      <c r="B570" s="5">
        <f t="shared" si="135"/>
        <v>0.66666666666666663</v>
      </c>
      <c r="C570" s="6">
        <f t="shared" si="136"/>
        <v>0.66736111111111107</v>
      </c>
      <c r="D570" s="7">
        <f t="shared" si="131"/>
        <v>3.0439814872806892E-3</v>
      </c>
      <c r="E570" s="6" t="str">
        <f t="shared" si="132"/>
        <v>SILVIO</v>
      </c>
      <c r="F570" s="6" t="str">
        <f t="shared" si="137"/>
        <v>sex</v>
      </c>
      <c r="G570" s="6" t="str">
        <f t="shared" si="138"/>
        <v>19</v>
      </c>
      <c r="H570" s="6" t="str">
        <f>IFERROR(VLOOKUP($G570,DDD!$B:$D,3,0),"-")</f>
        <v>SP</v>
      </c>
      <c r="I570" s="6" t="str">
        <f>IFERROR(VLOOKUP($H570,DDD!$I:$K,3,0),"-")</f>
        <v>Sudeste</v>
      </c>
      <c r="J570">
        <v>8211807</v>
      </c>
      <c r="K570">
        <v>23637925</v>
      </c>
      <c r="L570" s="14">
        <v>44659.667442129627</v>
      </c>
      <c r="M570" s="14">
        <v>44659.670486111114</v>
      </c>
      <c r="N570" t="s">
        <v>3133</v>
      </c>
      <c r="O570" t="s">
        <v>84</v>
      </c>
      <c r="P570">
        <v>17286</v>
      </c>
      <c r="Q570" t="s">
        <v>65</v>
      </c>
      <c r="R570" t="s">
        <v>85</v>
      </c>
      <c r="S570" t="s">
        <v>86</v>
      </c>
      <c r="T570" t="s">
        <v>85</v>
      </c>
      <c r="U570" t="s">
        <v>86</v>
      </c>
      <c r="X570">
        <v>19971340314</v>
      </c>
      <c r="AA570" t="s">
        <v>108</v>
      </c>
      <c r="AB570" s="15">
        <v>1649444453772780</v>
      </c>
      <c r="AC570" t="s">
        <v>68</v>
      </c>
      <c r="AD570">
        <v>10738</v>
      </c>
      <c r="AE570" t="s">
        <v>69</v>
      </c>
      <c r="AF570" t="s">
        <v>70</v>
      </c>
      <c r="AM570" t="s">
        <v>2362</v>
      </c>
      <c r="AN570">
        <v>21886612811</v>
      </c>
    </row>
    <row r="571" spans="1:40" x14ac:dyDescent="0.25">
      <c r="A571" s="4">
        <f t="shared" si="134"/>
        <v>44659</v>
      </c>
      <c r="B571" s="5">
        <f t="shared" si="135"/>
        <v>0.66666666666666663</v>
      </c>
      <c r="C571" s="6">
        <f t="shared" si="136"/>
        <v>0.6743055555555556</v>
      </c>
      <c r="D571" s="7">
        <f t="shared" si="131"/>
        <v>3.3912037033587694E-3</v>
      </c>
      <c r="E571" s="6" t="str">
        <f t="shared" si="132"/>
        <v>SILVIO</v>
      </c>
      <c r="F571" s="6" t="str">
        <f t="shared" si="137"/>
        <v>sex</v>
      </c>
      <c r="G571" s="6" t="str">
        <f t="shared" si="138"/>
        <v>11</v>
      </c>
      <c r="H571" s="6" t="str">
        <f>IFERROR(VLOOKUP($G571,DDD!$B:$D,3,0),"-")</f>
        <v>SP</v>
      </c>
      <c r="I571" s="6" t="str">
        <f>IFERROR(VLOOKUP($H571,DDD!$I:$K,3,0),"-")</f>
        <v>Sudeste</v>
      </c>
      <c r="J571">
        <v>8212631</v>
      </c>
      <c r="K571">
        <v>25426274</v>
      </c>
      <c r="L571" s="14">
        <v>44659.674421296295</v>
      </c>
      <c r="M571" s="14">
        <v>44659.677812499998</v>
      </c>
      <c r="N571" t="s">
        <v>3133</v>
      </c>
      <c r="O571" t="s">
        <v>84</v>
      </c>
      <c r="P571">
        <v>17286</v>
      </c>
      <c r="Q571" t="s">
        <v>65</v>
      </c>
      <c r="R571" t="s">
        <v>85</v>
      </c>
      <c r="S571" t="s">
        <v>86</v>
      </c>
      <c r="T571" t="s">
        <v>85</v>
      </c>
      <c r="U571" t="s">
        <v>86</v>
      </c>
      <c r="X571">
        <v>11993417139</v>
      </c>
      <c r="AA571" t="s">
        <v>118</v>
      </c>
      <c r="AB571" s="15">
        <v>1649445036809030</v>
      </c>
      <c r="AC571" t="s">
        <v>68</v>
      </c>
      <c r="AD571">
        <v>10738</v>
      </c>
      <c r="AE571" t="s">
        <v>69</v>
      </c>
      <c r="AF571" t="s">
        <v>70</v>
      </c>
      <c r="AM571" t="s">
        <v>2363</v>
      </c>
      <c r="AN571">
        <v>7719834682</v>
      </c>
    </row>
    <row r="572" spans="1:40" x14ac:dyDescent="0.25">
      <c r="A572" s="4">
        <f t="shared" si="134"/>
        <v>44659</v>
      </c>
      <c r="B572" s="5">
        <f t="shared" si="135"/>
        <v>0.66666666666666663</v>
      </c>
      <c r="C572" s="6">
        <f t="shared" si="136"/>
        <v>0.68541666666666667</v>
      </c>
      <c r="D572" s="7">
        <f t="shared" si="131"/>
        <v>1.4467592627624981E-3</v>
      </c>
      <c r="E572" s="6" t="str">
        <f t="shared" si="132"/>
        <v>ANA</v>
      </c>
      <c r="F572" s="6" t="str">
        <f t="shared" si="137"/>
        <v>sex</v>
      </c>
      <c r="G572" s="6" t="str">
        <f t="shared" si="138"/>
        <v>16</v>
      </c>
      <c r="H572" s="6" t="str">
        <f>IFERROR(VLOOKUP($G572,DDD!$B:$D,3,0),"-")</f>
        <v>SP</v>
      </c>
      <c r="I572" s="6" t="str">
        <f>IFERROR(VLOOKUP($H572,DDD!$I:$K,3,0),"-")</f>
        <v>Sudeste</v>
      </c>
      <c r="J572">
        <v>8214199</v>
      </c>
      <c r="K572">
        <v>25536789</v>
      </c>
      <c r="L572" s="14">
        <v>44659.685567129629</v>
      </c>
      <c r="M572" s="14">
        <v>44659.687013888892</v>
      </c>
      <c r="N572" t="s">
        <v>3133</v>
      </c>
      <c r="O572" t="s">
        <v>64</v>
      </c>
      <c r="P572">
        <v>17281</v>
      </c>
      <c r="Q572" t="s">
        <v>65</v>
      </c>
      <c r="R572" t="s">
        <v>85</v>
      </c>
      <c r="S572" t="s">
        <v>86</v>
      </c>
      <c r="T572" t="s">
        <v>85</v>
      </c>
      <c r="U572" t="s">
        <v>86</v>
      </c>
      <c r="X572">
        <v>16991232309</v>
      </c>
      <c r="AA572" t="s">
        <v>174</v>
      </c>
      <c r="AB572" s="15">
        <v>1649445979877220</v>
      </c>
      <c r="AC572" t="s">
        <v>68</v>
      </c>
      <c r="AD572">
        <v>10738</v>
      </c>
      <c r="AE572" t="s">
        <v>69</v>
      </c>
      <c r="AF572" t="s">
        <v>70</v>
      </c>
      <c r="AM572" t="s">
        <v>2364</v>
      </c>
      <c r="AN572">
        <v>54885599814</v>
      </c>
    </row>
    <row r="573" spans="1:40" x14ac:dyDescent="0.25">
      <c r="A573" s="4">
        <f t="shared" si="134"/>
        <v>44659</v>
      </c>
      <c r="B573" s="5">
        <f t="shared" si="135"/>
        <v>0.66666666666666663</v>
      </c>
      <c r="C573" s="6">
        <f t="shared" si="136"/>
        <v>0.68333333333333324</v>
      </c>
      <c r="D573" s="7">
        <f t="shared" si="131"/>
        <v>4.9652777743176557E-3</v>
      </c>
      <c r="E573" s="6" t="str">
        <f t="shared" si="132"/>
        <v>SILVIO</v>
      </c>
      <c r="F573" s="6" t="str">
        <f t="shared" si="137"/>
        <v>sex</v>
      </c>
      <c r="G573" s="6" t="str">
        <f t="shared" si="138"/>
        <v>11</v>
      </c>
      <c r="H573" s="6" t="str">
        <f>IFERROR(VLOOKUP($G573,DDD!$B:$D,3,0),"-")</f>
        <v>SP</v>
      </c>
      <c r="I573" s="6" t="str">
        <f>IFERROR(VLOOKUP($H573,DDD!$I:$K,3,0),"-")</f>
        <v>Sudeste</v>
      </c>
      <c r="J573">
        <v>8213856</v>
      </c>
      <c r="K573">
        <v>25536769</v>
      </c>
      <c r="L573" s="14">
        <v>44659.683368055557</v>
      </c>
      <c r="M573" s="14">
        <v>44659.688333333332</v>
      </c>
      <c r="N573" t="s">
        <v>3133</v>
      </c>
      <c r="O573" t="s">
        <v>84</v>
      </c>
      <c r="P573">
        <v>17286</v>
      </c>
      <c r="Q573" t="s">
        <v>65</v>
      </c>
      <c r="R573" t="s">
        <v>85</v>
      </c>
      <c r="S573" t="s">
        <v>86</v>
      </c>
      <c r="T573" t="s">
        <v>85</v>
      </c>
      <c r="U573" t="s">
        <v>86</v>
      </c>
      <c r="X573">
        <v>11957772537</v>
      </c>
      <c r="AA573" t="s">
        <v>174</v>
      </c>
      <c r="AB573" s="15">
        <v>1649445831865720</v>
      </c>
      <c r="AC573" t="s">
        <v>68</v>
      </c>
      <c r="AD573">
        <v>10738</v>
      </c>
      <c r="AE573" t="s">
        <v>69</v>
      </c>
      <c r="AF573" t="s">
        <v>70</v>
      </c>
      <c r="AM573" t="s">
        <v>2365</v>
      </c>
      <c r="AN573">
        <v>33190387885</v>
      </c>
    </row>
    <row r="574" spans="1:40" x14ac:dyDescent="0.25">
      <c r="A574" s="4">
        <f t="shared" si="134"/>
        <v>44659</v>
      </c>
      <c r="B574" s="5">
        <f t="shared" si="135"/>
        <v>0.6875</v>
      </c>
      <c r="C574" s="6">
        <f t="shared" si="136"/>
        <v>0.68958333333333333</v>
      </c>
      <c r="D574" s="7">
        <f t="shared" si="131"/>
        <v>2.3148148466134444E-4</v>
      </c>
      <c r="E574" s="6" t="str">
        <f t="shared" si="132"/>
        <v>ANA</v>
      </c>
      <c r="F574" s="6" t="str">
        <f t="shared" si="137"/>
        <v>sex</v>
      </c>
      <c r="G574" s="6" t="str">
        <f t="shared" si="138"/>
        <v>11</v>
      </c>
      <c r="H574" s="6" t="str">
        <f>IFERROR(VLOOKUP($G574,DDD!$B:$D,3,0),"-")</f>
        <v>SP</v>
      </c>
      <c r="I574" s="6" t="str">
        <f>IFERROR(VLOOKUP($H574,DDD!$I:$K,3,0),"-")</f>
        <v>Sudeste</v>
      </c>
      <c r="J574">
        <v>8214838</v>
      </c>
      <c r="K574">
        <v>25536855</v>
      </c>
      <c r="L574" s="14">
        <v>44659.689803240741</v>
      </c>
      <c r="M574" s="14">
        <v>44659.690034722225</v>
      </c>
      <c r="N574" t="s">
        <v>3133</v>
      </c>
      <c r="O574" t="s">
        <v>64</v>
      </c>
      <c r="P574">
        <v>17281</v>
      </c>
      <c r="Q574" t="s">
        <v>65</v>
      </c>
      <c r="R574" t="s">
        <v>136</v>
      </c>
      <c r="S574" t="s">
        <v>420</v>
      </c>
      <c r="T574" t="s">
        <v>136</v>
      </c>
      <c r="U574" t="s">
        <v>420</v>
      </c>
      <c r="X574">
        <v>11968587803</v>
      </c>
      <c r="Y574">
        <v>11968587803</v>
      </c>
      <c r="Z574" s="14">
        <v>44659.710416666669</v>
      </c>
      <c r="AA574" t="s">
        <v>174</v>
      </c>
      <c r="AB574" s="15">
        <v>1649446306898510</v>
      </c>
      <c r="AC574" t="s">
        <v>68</v>
      </c>
      <c r="AD574">
        <v>10738</v>
      </c>
      <c r="AE574" t="s">
        <v>69</v>
      </c>
      <c r="AF574" t="s">
        <v>70</v>
      </c>
      <c r="AM574" t="s">
        <v>2366</v>
      </c>
      <c r="AN574">
        <v>42392427895</v>
      </c>
    </row>
    <row r="575" spans="1:40" x14ac:dyDescent="0.25">
      <c r="A575" s="4">
        <f t="shared" si="134"/>
        <v>44659</v>
      </c>
      <c r="B575" s="5">
        <f t="shared" si="135"/>
        <v>0.6875</v>
      </c>
      <c r="C575" s="6">
        <f t="shared" si="136"/>
        <v>0.68819444444444444</v>
      </c>
      <c r="D575" s="7">
        <f t="shared" si="131"/>
        <v>3.3217592645087279E-3</v>
      </c>
      <c r="E575" s="6" t="str">
        <f t="shared" si="132"/>
        <v>SILVIO</v>
      </c>
      <c r="F575" s="6" t="str">
        <f t="shared" si="137"/>
        <v>sex</v>
      </c>
      <c r="G575" s="6" t="str">
        <f t="shared" si="138"/>
        <v>19</v>
      </c>
      <c r="H575" s="6" t="str">
        <f>IFERROR(VLOOKUP($G575,DDD!$B:$D,3,0),"-")</f>
        <v>SP</v>
      </c>
      <c r="I575" s="6" t="str">
        <f>IFERROR(VLOOKUP($H575,DDD!$I:$K,3,0),"-")</f>
        <v>Sudeste</v>
      </c>
      <c r="J575">
        <v>8214652</v>
      </c>
      <c r="K575">
        <v>25536842</v>
      </c>
      <c r="L575" s="14">
        <v>44659.688668981478</v>
      </c>
      <c r="M575" s="14">
        <v>44659.691990740743</v>
      </c>
      <c r="N575" t="s">
        <v>3133</v>
      </c>
      <c r="O575" t="s">
        <v>84</v>
      </c>
      <c r="P575">
        <v>17286</v>
      </c>
      <c r="Q575" t="s">
        <v>65</v>
      </c>
      <c r="R575" t="s">
        <v>85</v>
      </c>
      <c r="S575" t="s">
        <v>86</v>
      </c>
      <c r="T575" t="s">
        <v>85</v>
      </c>
      <c r="U575" t="s">
        <v>86</v>
      </c>
      <c r="X575">
        <v>19971265478</v>
      </c>
      <c r="AA575" t="s">
        <v>174</v>
      </c>
      <c r="AB575" s="15">
        <v>1649446259895660</v>
      </c>
      <c r="AC575" t="s">
        <v>68</v>
      </c>
      <c r="AD575">
        <v>10738</v>
      </c>
      <c r="AE575" t="s">
        <v>69</v>
      </c>
      <c r="AF575" t="s">
        <v>70</v>
      </c>
      <c r="AM575" t="s">
        <v>2367</v>
      </c>
      <c r="AN575">
        <v>45423762812</v>
      </c>
    </row>
    <row r="576" spans="1:40" x14ac:dyDescent="0.25">
      <c r="A576" s="4">
        <f t="shared" si="134"/>
        <v>44659</v>
      </c>
      <c r="B576" s="5">
        <f t="shared" si="135"/>
        <v>0.6875</v>
      </c>
      <c r="C576" s="6">
        <f t="shared" si="136"/>
        <v>0.69374999999999998</v>
      </c>
      <c r="D576" s="7">
        <f t="shared" si="131"/>
        <v>3.275462964666076E-3</v>
      </c>
      <c r="E576" s="6" t="str">
        <f t="shared" si="132"/>
        <v>SILVIO</v>
      </c>
      <c r="F576" s="6" t="str">
        <f t="shared" si="137"/>
        <v>sex</v>
      </c>
      <c r="G576" s="6" t="str">
        <f t="shared" si="138"/>
        <v>11</v>
      </c>
      <c r="H576" s="6" t="str">
        <f>IFERROR(VLOOKUP($G576,DDD!$B:$D,3,0),"-")</f>
        <v>SP</v>
      </c>
      <c r="I576" s="6" t="str">
        <f>IFERROR(VLOOKUP($H576,DDD!$I:$K,3,0),"-")</f>
        <v>Sudeste</v>
      </c>
      <c r="J576">
        <v>8215479</v>
      </c>
      <c r="K576">
        <v>25462159</v>
      </c>
      <c r="L576" s="14">
        <v>44659.694085648145</v>
      </c>
      <c r="M576" s="14">
        <v>44659.69736111111</v>
      </c>
      <c r="N576" t="s">
        <v>3133</v>
      </c>
      <c r="O576" t="s">
        <v>84</v>
      </c>
      <c r="P576">
        <v>17286</v>
      </c>
      <c r="Q576" t="s">
        <v>65</v>
      </c>
      <c r="R576" t="s">
        <v>85</v>
      </c>
      <c r="S576" t="s">
        <v>86</v>
      </c>
      <c r="T576" t="s">
        <v>85</v>
      </c>
      <c r="U576" t="s">
        <v>86</v>
      </c>
      <c r="X576">
        <v>11933521480</v>
      </c>
      <c r="AA576" t="s">
        <v>211</v>
      </c>
      <c r="AB576" s="15">
        <v>1649446738930440</v>
      </c>
      <c r="AC576" t="s">
        <v>68</v>
      </c>
      <c r="AD576">
        <v>10738</v>
      </c>
      <c r="AE576" t="s">
        <v>69</v>
      </c>
      <c r="AF576" t="s">
        <v>70</v>
      </c>
      <c r="AM576" t="s">
        <v>2368</v>
      </c>
      <c r="AN576">
        <v>40654137889</v>
      </c>
    </row>
    <row r="577" spans="1:40" x14ac:dyDescent="0.25">
      <c r="A577" s="4">
        <f t="shared" si="134"/>
        <v>44659</v>
      </c>
      <c r="B577" s="5">
        <f t="shared" si="135"/>
        <v>0.6875</v>
      </c>
      <c r="C577" s="6">
        <f t="shared" si="136"/>
        <v>0.70694444444444438</v>
      </c>
      <c r="D577" s="7">
        <f t="shared" si="131"/>
        <v>1.9675925432238728E-4</v>
      </c>
      <c r="E577" s="6" t="str">
        <f t="shared" si="132"/>
        <v>ANA</v>
      </c>
      <c r="F577" s="6" t="str">
        <f t="shared" si="137"/>
        <v>sex</v>
      </c>
      <c r="G577" s="6" t="str">
        <f t="shared" si="138"/>
        <v>47</v>
      </c>
      <c r="H577" s="6" t="str">
        <f>IFERROR(VLOOKUP($G577,DDD!$B:$D,3,0),"-")</f>
        <v>SC</v>
      </c>
      <c r="I577" s="6" t="str">
        <f>IFERROR(VLOOKUP($H577,DDD!$I:$K,3,0),"-")</f>
        <v>Sul</v>
      </c>
      <c r="J577">
        <v>8217368</v>
      </c>
      <c r="K577">
        <v>25386708</v>
      </c>
      <c r="L577" s="14">
        <v>44659.707557870373</v>
      </c>
      <c r="M577" s="14">
        <v>44659.707754629628</v>
      </c>
      <c r="N577" t="s">
        <v>3133</v>
      </c>
      <c r="O577" t="s">
        <v>64</v>
      </c>
      <c r="P577">
        <v>17281</v>
      </c>
      <c r="Q577" t="s">
        <v>65</v>
      </c>
      <c r="R577" t="s">
        <v>136</v>
      </c>
      <c r="S577" t="s">
        <v>137</v>
      </c>
      <c r="T577" t="s">
        <v>136</v>
      </c>
      <c r="U577" t="s">
        <v>137</v>
      </c>
      <c r="X577">
        <v>47996245072</v>
      </c>
      <c r="Y577">
        <v>47996245072</v>
      </c>
      <c r="Z577" s="14">
        <v>44659.728472222225</v>
      </c>
      <c r="AA577" t="s">
        <v>520</v>
      </c>
      <c r="AB577" s="15">
        <v>1649447673999400</v>
      </c>
      <c r="AC577" t="s">
        <v>68</v>
      </c>
      <c r="AD577">
        <v>10738</v>
      </c>
      <c r="AE577" t="s">
        <v>69</v>
      </c>
      <c r="AF577" t="s">
        <v>70</v>
      </c>
      <c r="AM577" t="s">
        <v>2369</v>
      </c>
      <c r="AN577">
        <v>914554050</v>
      </c>
    </row>
    <row r="578" spans="1:40" x14ac:dyDescent="0.25">
      <c r="A578" s="4">
        <f t="shared" si="134"/>
        <v>44659</v>
      </c>
      <c r="B578" s="5">
        <f t="shared" si="135"/>
        <v>0.70833333333333337</v>
      </c>
      <c r="C578" s="6">
        <f t="shared" si="136"/>
        <v>0.70833333333333337</v>
      </c>
      <c r="D578" s="7">
        <f t="shared" si="131"/>
        <v>4.7453703882638365E-4</v>
      </c>
      <c r="E578" s="6" t="str">
        <f t="shared" si="132"/>
        <v>ANA</v>
      </c>
      <c r="F578" s="6" t="str">
        <f t="shared" si="137"/>
        <v>sex</v>
      </c>
      <c r="G578" s="6" t="str">
        <f t="shared" si="138"/>
        <v>51</v>
      </c>
      <c r="H578" s="6" t="str">
        <f>IFERROR(VLOOKUP($G578,DDD!$B:$D,3,0),"-")</f>
        <v>RS</v>
      </c>
      <c r="I578" s="6" t="str">
        <f>IFERROR(VLOOKUP($H578,DDD!$I:$K,3,0),"-")</f>
        <v>Sul</v>
      </c>
      <c r="J578">
        <v>8217558</v>
      </c>
      <c r="K578">
        <v>25386616</v>
      </c>
      <c r="L578" s="14">
        <v>44659.708935185183</v>
      </c>
      <c r="M578" s="14">
        <v>44659.709409722222</v>
      </c>
      <c r="N578" t="s">
        <v>3133</v>
      </c>
      <c r="O578" t="s">
        <v>64</v>
      </c>
      <c r="P578">
        <v>17281</v>
      </c>
      <c r="Q578" t="s">
        <v>65</v>
      </c>
      <c r="R578" t="s">
        <v>136</v>
      </c>
      <c r="S578" t="s">
        <v>674</v>
      </c>
      <c r="T578" t="s">
        <v>136</v>
      </c>
      <c r="U578" t="s">
        <v>674</v>
      </c>
      <c r="X578">
        <v>51993051404</v>
      </c>
      <c r="Y578">
        <v>51993051404</v>
      </c>
      <c r="Z578" s="14">
        <v>44659.729861111111</v>
      </c>
      <c r="AA578" t="s">
        <v>520</v>
      </c>
      <c r="AB578" s="15">
        <v>1.64944799910216E+16</v>
      </c>
      <c r="AC578" t="s">
        <v>68</v>
      </c>
      <c r="AD578">
        <v>10738</v>
      </c>
      <c r="AE578" t="s">
        <v>69</v>
      </c>
      <c r="AF578" t="s">
        <v>70</v>
      </c>
      <c r="AM578" t="s">
        <v>2370</v>
      </c>
      <c r="AN578">
        <v>5588564030</v>
      </c>
    </row>
    <row r="579" spans="1:40" x14ac:dyDescent="0.25">
      <c r="A579" s="4">
        <f t="shared" si="134"/>
        <v>44659</v>
      </c>
      <c r="B579" s="5">
        <f t="shared" si="135"/>
        <v>0.6875</v>
      </c>
      <c r="C579" s="6">
        <f t="shared" si="136"/>
        <v>0.70416666666666661</v>
      </c>
      <c r="D579" s="7">
        <f t="shared" si="131"/>
        <v>1.0555555556493346E-2</v>
      </c>
      <c r="E579" s="6" t="str">
        <f t="shared" si="132"/>
        <v>SILVIO</v>
      </c>
      <c r="F579" s="6" t="str">
        <f t="shared" si="137"/>
        <v>sex</v>
      </c>
      <c r="G579" s="6" t="str">
        <f t="shared" si="138"/>
        <v>11</v>
      </c>
      <c r="H579" s="6" t="str">
        <f>IFERROR(VLOOKUP($G579,DDD!$B:$D,3,0),"-")</f>
        <v>SP</v>
      </c>
      <c r="I579" s="6" t="str">
        <f>IFERROR(VLOOKUP($H579,DDD!$I:$K,3,0),"-")</f>
        <v>Sudeste</v>
      </c>
      <c r="J579">
        <v>8216992</v>
      </c>
      <c r="K579">
        <v>23637911</v>
      </c>
      <c r="L579" s="14">
        <v>44659.704513888886</v>
      </c>
      <c r="M579" s="14">
        <v>44659.715069444443</v>
      </c>
      <c r="N579" t="s">
        <v>3133</v>
      </c>
      <c r="O579" t="s">
        <v>84</v>
      </c>
      <c r="P579">
        <v>17286</v>
      </c>
      <c r="Q579" t="s">
        <v>65</v>
      </c>
      <c r="R579" t="s">
        <v>85</v>
      </c>
      <c r="S579" t="s">
        <v>86</v>
      </c>
      <c r="T579" t="s">
        <v>85</v>
      </c>
      <c r="U579" t="s">
        <v>86</v>
      </c>
      <c r="X579">
        <v>11961810406</v>
      </c>
      <c r="AA579" t="s">
        <v>108</v>
      </c>
      <c r="AB579" s="15">
        <v>1649447646996940</v>
      </c>
      <c r="AC579" t="s">
        <v>68</v>
      </c>
      <c r="AD579">
        <v>10738</v>
      </c>
      <c r="AE579" t="s">
        <v>69</v>
      </c>
      <c r="AF579" t="s">
        <v>70</v>
      </c>
      <c r="AM579" t="s">
        <v>2371</v>
      </c>
      <c r="AN579">
        <v>43486064800</v>
      </c>
    </row>
    <row r="580" spans="1:40" x14ac:dyDescent="0.25">
      <c r="A580" s="4">
        <f t="shared" si="134"/>
        <v>44659</v>
      </c>
      <c r="B580" s="5">
        <f t="shared" si="135"/>
        <v>0.70833333333333337</v>
      </c>
      <c r="C580" s="6">
        <f t="shared" si="136"/>
        <v>0.71388888888888891</v>
      </c>
      <c r="D580" s="7">
        <f t="shared" si="131"/>
        <v>1.0648148163454607E-3</v>
      </c>
      <c r="E580" s="6" t="str">
        <f t="shared" si="132"/>
        <v>ANA</v>
      </c>
      <c r="F580" s="6" t="str">
        <f t="shared" si="137"/>
        <v>sex</v>
      </c>
      <c r="G580" s="6" t="str">
        <f t="shared" si="138"/>
        <v>11</v>
      </c>
      <c r="H580" s="6" t="str">
        <f>IFERROR(VLOOKUP($G580,DDD!$B:$D,3,0),"-")</f>
        <v>SP</v>
      </c>
      <c r="I580" s="6" t="str">
        <f>IFERROR(VLOOKUP($H580,DDD!$I:$K,3,0),"-")</f>
        <v>Sudeste</v>
      </c>
      <c r="J580">
        <v>8217922</v>
      </c>
      <c r="K580">
        <v>23694467</v>
      </c>
      <c r="L580" s="14">
        <v>44659.714537037034</v>
      </c>
      <c r="M580" s="14">
        <v>44659.715601851851</v>
      </c>
      <c r="N580" t="s">
        <v>3133</v>
      </c>
      <c r="O580" t="s">
        <v>64</v>
      </c>
      <c r="P580">
        <v>17281</v>
      </c>
      <c r="Q580" t="s">
        <v>65</v>
      </c>
      <c r="R580" t="s">
        <v>85</v>
      </c>
      <c r="S580" t="s">
        <v>86</v>
      </c>
      <c r="T580" t="s">
        <v>85</v>
      </c>
      <c r="U580" t="s">
        <v>86</v>
      </c>
      <c r="X580">
        <v>11995621354</v>
      </c>
      <c r="AA580" t="s">
        <v>179</v>
      </c>
      <c r="AB580" s="15">
        <v>1.6494482221031E+16</v>
      </c>
      <c r="AC580" t="s">
        <v>68</v>
      </c>
      <c r="AD580">
        <v>10738</v>
      </c>
      <c r="AE580" t="s">
        <v>69</v>
      </c>
      <c r="AF580" t="s">
        <v>70</v>
      </c>
      <c r="AM580" t="s">
        <v>2372</v>
      </c>
      <c r="AN580">
        <v>47499181804</v>
      </c>
    </row>
    <row r="581" spans="1:40" x14ac:dyDescent="0.25">
      <c r="A581" s="4">
        <f t="shared" si="134"/>
        <v>44659</v>
      </c>
      <c r="B581" s="5">
        <f t="shared" si="135"/>
        <v>0.70833333333333337</v>
      </c>
      <c r="C581" s="6">
        <f t="shared" si="136"/>
        <v>0.72499999999999998</v>
      </c>
      <c r="D581" s="7">
        <f t="shared" si="131"/>
        <v>2.2106481483206153E-3</v>
      </c>
      <c r="E581" s="6" t="str">
        <f t="shared" si="132"/>
        <v>SILVIO</v>
      </c>
      <c r="F581" s="6" t="str">
        <f t="shared" si="137"/>
        <v>sex</v>
      </c>
      <c r="G581" s="6" t="str">
        <f t="shared" si="138"/>
        <v>18</v>
      </c>
      <c r="H581" s="6" t="str">
        <f>IFERROR(VLOOKUP($G581,DDD!$B:$D,3,0),"-")</f>
        <v>SP</v>
      </c>
      <c r="I581" s="6" t="str">
        <f>IFERROR(VLOOKUP($H581,DDD!$I:$K,3,0),"-")</f>
        <v>Sudeste</v>
      </c>
      <c r="J581">
        <v>8219045</v>
      </c>
      <c r="K581">
        <v>25536791</v>
      </c>
      <c r="L581" s="14">
        <v>44659.725590277776</v>
      </c>
      <c r="M581" s="14">
        <v>44659.727800925924</v>
      </c>
      <c r="N581" t="s">
        <v>3133</v>
      </c>
      <c r="O581" t="s">
        <v>84</v>
      </c>
      <c r="P581">
        <v>17286</v>
      </c>
      <c r="Q581" t="s">
        <v>65</v>
      </c>
      <c r="R581" t="s">
        <v>136</v>
      </c>
      <c r="S581" t="s">
        <v>137</v>
      </c>
      <c r="T581" t="s">
        <v>136</v>
      </c>
      <c r="U581" t="s">
        <v>137</v>
      </c>
      <c r="X581">
        <v>18996082712</v>
      </c>
      <c r="Y581">
        <v>18996082712</v>
      </c>
      <c r="Z581" s="14">
        <v>44671.747916666667</v>
      </c>
      <c r="AA581" t="s">
        <v>174</v>
      </c>
      <c r="AB581" s="15">
        <v>1.64944947510935E+16</v>
      </c>
      <c r="AC581" t="s">
        <v>68</v>
      </c>
      <c r="AD581">
        <v>10738</v>
      </c>
      <c r="AE581" t="s">
        <v>69</v>
      </c>
      <c r="AF581" t="s">
        <v>70</v>
      </c>
      <c r="AM581" t="s">
        <v>2373</v>
      </c>
      <c r="AN581">
        <v>47399270805</v>
      </c>
    </row>
    <row r="582" spans="1:40" x14ac:dyDescent="0.25">
      <c r="A582" s="4">
        <f t="shared" si="134"/>
        <v>44659</v>
      </c>
      <c r="B582" s="5">
        <f t="shared" si="135"/>
        <v>0.72916666666666663</v>
      </c>
      <c r="C582" s="6">
        <f t="shared" si="136"/>
        <v>0.74236111111111114</v>
      </c>
      <c r="D582" s="7">
        <f t="shared" si="131"/>
        <v>4.1435185194131918E-3</v>
      </c>
      <c r="E582" s="6" t="str">
        <f t="shared" si="132"/>
        <v>ANA</v>
      </c>
      <c r="F582" s="6" t="str">
        <f t="shared" si="137"/>
        <v>sex</v>
      </c>
      <c r="G582" s="6" t="str">
        <f t="shared" si="138"/>
        <v>13</v>
      </c>
      <c r="H582" s="6" t="str">
        <f>IFERROR(VLOOKUP($G582,DDD!$B:$D,3,0),"-")</f>
        <v>SP</v>
      </c>
      <c r="I582" s="6" t="str">
        <f>IFERROR(VLOOKUP($H582,DDD!$I:$K,3,0),"-")</f>
        <v>Sudeste</v>
      </c>
      <c r="J582">
        <v>8220926</v>
      </c>
      <c r="K582">
        <v>23434376</v>
      </c>
      <c r="L582" s="14">
        <v>44659.742812500001</v>
      </c>
      <c r="M582" s="14">
        <v>44659.74695601852</v>
      </c>
      <c r="N582" t="s">
        <v>3133</v>
      </c>
      <c r="O582" t="s">
        <v>64</v>
      </c>
      <c r="P582">
        <v>17281</v>
      </c>
      <c r="Q582" t="s">
        <v>65</v>
      </c>
      <c r="R582" t="s">
        <v>85</v>
      </c>
      <c r="S582" t="s">
        <v>86</v>
      </c>
      <c r="T582" t="s">
        <v>85</v>
      </c>
      <c r="U582" t="s">
        <v>86</v>
      </c>
      <c r="X582">
        <v>13996101641</v>
      </c>
      <c r="AA582" t="s">
        <v>416</v>
      </c>
      <c r="AB582" s="15">
        <v>1.64945087211752E+16</v>
      </c>
      <c r="AC582" t="s">
        <v>68</v>
      </c>
      <c r="AD582">
        <v>10738</v>
      </c>
      <c r="AE582" t="s">
        <v>69</v>
      </c>
      <c r="AF582" t="s">
        <v>70</v>
      </c>
      <c r="AM582" t="s">
        <v>2374</v>
      </c>
      <c r="AN582">
        <v>36364060862</v>
      </c>
    </row>
    <row r="583" spans="1:40" x14ac:dyDescent="0.25">
      <c r="A583" s="4">
        <f t="shared" si="134"/>
        <v>44659</v>
      </c>
      <c r="B583" s="5">
        <f t="shared" si="135"/>
        <v>0.75</v>
      </c>
      <c r="C583" s="6">
        <f t="shared" si="136"/>
        <v>0.76041666666666663</v>
      </c>
      <c r="D583" s="7">
        <f t="shared" si="131"/>
        <v>6.4814814686542377E-4</v>
      </c>
      <c r="E583" s="6" t="str">
        <f t="shared" si="132"/>
        <v>ANA</v>
      </c>
      <c r="F583" s="6" t="str">
        <f t="shared" si="137"/>
        <v>sex</v>
      </c>
      <c r="G583" s="6" t="str">
        <f t="shared" si="138"/>
        <v>55</v>
      </c>
      <c r="H583" s="6" t="str">
        <f>IFERROR(VLOOKUP($G583,DDD!$B:$D,3,0),"-")</f>
        <v>RS</v>
      </c>
      <c r="I583" s="6" t="str">
        <f>IFERROR(VLOOKUP($H583,DDD!$I:$K,3,0),"-")</f>
        <v>Sul</v>
      </c>
      <c r="J583">
        <v>8222977</v>
      </c>
      <c r="K583">
        <v>25536781</v>
      </c>
      <c r="L583" s="14">
        <v>44659.760462962964</v>
      </c>
      <c r="M583" s="14">
        <v>44659.761111111111</v>
      </c>
      <c r="N583" t="s">
        <v>3133</v>
      </c>
      <c r="O583" t="s">
        <v>64</v>
      </c>
      <c r="P583">
        <v>17281</v>
      </c>
      <c r="Q583" t="s">
        <v>65</v>
      </c>
      <c r="R583" t="s">
        <v>136</v>
      </c>
      <c r="S583" t="s">
        <v>273</v>
      </c>
      <c r="T583" t="s">
        <v>136</v>
      </c>
      <c r="U583" t="s">
        <v>273</v>
      </c>
      <c r="X583">
        <v>55999293234</v>
      </c>
      <c r="Y583">
        <v>55999293234</v>
      </c>
      <c r="Z583" s="14">
        <v>44659.78125</v>
      </c>
      <c r="AA583" t="s">
        <v>174</v>
      </c>
      <c r="AB583" s="15">
        <v>1.64945236512572E+16</v>
      </c>
      <c r="AC583" t="s">
        <v>68</v>
      </c>
      <c r="AD583">
        <v>10738</v>
      </c>
      <c r="AE583" t="s">
        <v>69</v>
      </c>
      <c r="AF583" t="s">
        <v>70</v>
      </c>
      <c r="AM583" t="s">
        <v>2375</v>
      </c>
      <c r="AN583">
        <v>78065259049</v>
      </c>
    </row>
    <row r="584" spans="1:40" x14ac:dyDescent="0.25">
      <c r="A584" s="4">
        <f t="shared" si="134"/>
        <v>44659</v>
      </c>
      <c r="B584" s="5">
        <f t="shared" si="135"/>
        <v>0.75</v>
      </c>
      <c r="C584" s="6">
        <f t="shared" si="136"/>
        <v>0.75763888888888886</v>
      </c>
      <c r="D584" s="7">
        <f t="shared" si="131"/>
        <v>3.6111111112404615E-3</v>
      </c>
      <c r="E584" s="6" t="str">
        <f t="shared" si="132"/>
        <v>SILVIO</v>
      </c>
      <c r="F584" s="6" t="str">
        <f t="shared" si="137"/>
        <v>sex</v>
      </c>
      <c r="G584" s="6" t="str">
        <f t="shared" si="138"/>
        <v>19</v>
      </c>
      <c r="H584" s="6" t="str">
        <f>IFERROR(VLOOKUP($G584,DDD!$B:$D,3,0),"-")</f>
        <v>SP</v>
      </c>
      <c r="I584" s="6" t="str">
        <f>IFERROR(VLOOKUP($H584,DDD!$I:$K,3,0),"-")</f>
        <v>Sudeste</v>
      </c>
      <c r="J584">
        <v>8222714</v>
      </c>
      <c r="K584">
        <v>25536761</v>
      </c>
      <c r="L584" s="14">
        <v>44659.758136574077</v>
      </c>
      <c r="M584" s="14">
        <v>44659.761747685188</v>
      </c>
      <c r="N584" t="s">
        <v>3133</v>
      </c>
      <c r="O584" t="s">
        <v>84</v>
      </c>
      <c r="P584">
        <v>17286</v>
      </c>
      <c r="Q584" t="s">
        <v>65</v>
      </c>
      <c r="R584" t="s">
        <v>85</v>
      </c>
      <c r="S584" t="s">
        <v>86</v>
      </c>
      <c r="T584" t="s">
        <v>85</v>
      </c>
      <c r="U584" t="s">
        <v>86</v>
      </c>
      <c r="X584">
        <v>19992507354</v>
      </c>
      <c r="AA584" t="s">
        <v>174</v>
      </c>
      <c r="AB584" s="15">
        <v>1.64945228912545E+16</v>
      </c>
      <c r="AC584" t="s">
        <v>68</v>
      </c>
      <c r="AD584">
        <v>10738</v>
      </c>
      <c r="AE584" t="s">
        <v>69</v>
      </c>
      <c r="AF584" t="s">
        <v>70</v>
      </c>
      <c r="AM584" t="s">
        <v>2376</v>
      </c>
      <c r="AN584">
        <v>45713956806</v>
      </c>
    </row>
    <row r="585" spans="1:40" x14ac:dyDescent="0.25">
      <c r="A585" s="4">
        <f t="shared" si="134"/>
        <v>44659</v>
      </c>
      <c r="B585" s="5">
        <f t="shared" si="135"/>
        <v>0.75</v>
      </c>
      <c r="C585" s="6">
        <f t="shared" si="136"/>
        <v>0.77013888888888893</v>
      </c>
      <c r="D585" s="7">
        <f t="shared" ref="D585:D643" si="139">IFERROR(($M585-$L585),0)</f>
        <v>1.8634259249665774E-3</v>
      </c>
      <c r="E585" s="6" t="str">
        <f t="shared" ref="E585:E643" si="140">SUBSTITUTE(MID($O585,1,SEARCH(" ",$O585,1))," ","")</f>
        <v>ANA</v>
      </c>
      <c r="F585" s="6" t="str">
        <f t="shared" si="137"/>
        <v>sex</v>
      </c>
      <c r="G585" s="6" t="str">
        <f t="shared" si="138"/>
        <v>47</v>
      </c>
      <c r="H585" s="6" t="str">
        <f>IFERROR(VLOOKUP($G585,DDD!$B:$D,3,0),"-")</f>
        <v>SC</v>
      </c>
      <c r="I585" s="6" t="str">
        <f>IFERROR(VLOOKUP($H585,DDD!$I:$K,3,0),"-")</f>
        <v>Sul</v>
      </c>
      <c r="J585">
        <v>8224141</v>
      </c>
      <c r="K585">
        <v>25462309</v>
      </c>
      <c r="L585" s="14">
        <v>44659.770752314813</v>
      </c>
      <c r="M585" s="14">
        <v>44659.772615740738</v>
      </c>
      <c r="N585" t="s">
        <v>3133</v>
      </c>
      <c r="O585" t="s">
        <v>64</v>
      </c>
      <c r="P585">
        <v>17281</v>
      </c>
      <c r="Q585" t="s">
        <v>65</v>
      </c>
      <c r="R585" t="s">
        <v>136</v>
      </c>
      <c r="S585" t="s">
        <v>674</v>
      </c>
      <c r="T585" t="s">
        <v>136</v>
      </c>
      <c r="U585" t="s">
        <v>674</v>
      </c>
      <c r="X585">
        <v>47991292305</v>
      </c>
      <c r="Y585">
        <v>47991292305</v>
      </c>
      <c r="Z585" s="14">
        <v>44659.791666666664</v>
      </c>
      <c r="AA585" t="s">
        <v>211</v>
      </c>
      <c r="AB585" s="15">
        <v>1.64945336513139E+16</v>
      </c>
      <c r="AC585" t="s">
        <v>68</v>
      </c>
      <c r="AD585">
        <v>10738</v>
      </c>
      <c r="AE585" t="s">
        <v>69</v>
      </c>
      <c r="AF585" t="s">
        <v>70</v>
      </c>
      <c r="AM585" t="s">
        <v>2377</v>
      </c>
      <c r="AN585">
        <v>6580847980</v>
      </c>
    </row>
    <row r="586" spans="1:40" x14ac:dyDescent="0.25">
      <c r="A586" s="4">
        <f t="shared" si="134"/>
        <v>44659</v>
      </c>
      <c r="B586" s="5">
        <f t="shared" si="135"/>
        <v>0.77083333333333337</v>
      </c>
      <c r="C586" s="6">
        <f t="shared" si="136"/>
        <v>0.77222222222222225</v>
      </c>
      <c r="D586" s="7">
        <f t="shared" si="139"/>
        <v>2.546296309446916E-4</v>
      </c>
      <c r="E586" s="6" t="str">
        <f t="shared" si="140"/>
        <v>ANA</v>
      </c>
      <c r="F586" s="6" t="str">
        <f t="shared" si="137"/>
        <v>sex</v>
      </c>
      <c r="G586" s="6" t="str">
        <f t="shared" si="138"/>
        <v>18</v>
      </c>
      <c r="H586" s="6" t="str">
        <f>IFERROR(VLOOKUP($G586,DDD!$B:$D,3,0),"-")</f>
        <v>SP</v>
      </c>
      <c r="I586" s="6" t="str">
        <f>IFERROR(VLOOKUP($H586,DDD!$I:$K,3,0),"-")</f>
        <v>Sudeste</v>
      </c>
      <c r="J586">
        <v>8224362</v>
      </c>
      <c r="K586">
        <v>25462351</v>
      </c>
      <c r="L586" s="14">
        <v>44659.772650462961</v>
      </c>
      <c r="M586" s="14">
        <v>44659.772905092592</v>
      </c>
      <c r="N586" t="s">
        <v>3133</v>
      </c>
      <c r="O586" t="s">
        <v>64</v>
      </c>
      <c r="P586">
        <v>17281</v>
      </c>
      <c r="Q586" t="s">
        <v>65</v>
      </c>
      <c r="R586" t="s">
        <v>136</v>
      </c>
      <c r="S586" t="s">
        <v>137</v>
      </c>
      <c r="T586" t="s">
        <v>136</v>
      </c>
      <c r="U586" t="s">
        <v>137</v>
      </c>
      <c r="X586">
        <v>18996705442</v>
      </c>
      <c r="Y586">
        <v>18996705442</v>
      </c>
      <c r="Z586" s="14">
        <v>44659.793055555558</v>
      </c>
      <c r="AA586" t="s">
        <v>211</v>
      </c>
      <c r="AB586" s="15">
        <v>1.64945346113201E+16</v>
      </c>
      <c r="AC586" t="s">
        <v>68</v>
      </c>
      <c r="AD586">
        <v>10738</v>
      </c>
      <c r="AE586" t="s">
        <v>69</v>
      </c>
      <c r="AF586" t="s">
        <v>70</v>
      </c>
      <c r="AM586" t="s">
        <v>2378</v>
      </c>
      <c r="AN586">
        <v>40023287837</v>
      </c>
    </row>
    <row r="587" spans="1:40" x14ac:dyDescent="0.25">
      <c r="A587" s="4">
        <f t="shared" si="134"/>
        <v>44659</v>
      </c>
      <c r="B587" s="5">
        <f t="shared" si="135"/>
        <v>0.77083333333333337</v>
      </c>
      <c r="C587" s="6">
        <f t="shared" si="136"/>
        <v>0.77916666666666667</v>
      </c>
      <c r="D587" s="7">
        <f t="shared" si="139"/>
        <v>3.125000002910383E-4</v>
      </c>
      <c r="E587" s="6" t="str">
        <f t="shared" si="140"/>
        <v>ANA</v>
      </c>
      <c r="F587" s="6" t="str">
        <f t="shared" si="137"/>
        <v>sex</v>
      </c>
      <c r="G587" s="6" t="str">
        <f t="shared" si="138"/>
        <v>12</v>
      </c>
      <c r="H587" s="6" t="str">
        <f>IFERROR(VLOOKUP($G587,DDD!$B:$D,3,0),"-")</f>
        <v>SP</v>
      </c>
      <c r="I587" s="6" t="str">
        <f>IFERROR(VLOOKUP($H587,DDD!$I:$K,3,0),"-")</f>
        <v>Sudeste</v>
      </c>
      <c r="J587">
        <v>8225098</v>
      </c>
      <c r="K587">
        <v>25426395</v>
      </c>
      <c r="L587" s="14">
        <v>44659.779317129629</v>
      </c>
      <c r="M587" s="14">
        <v>44659.779629629629</v>
      </c>
      <c r="N587" t="s">
        <v>3133</v>
      </c>
      <c r="O587" t="s">
        <v>64</v>
      </c>
      <c r="P587">
        <v>17281</v>
      </c>
      <c r="Q587" t="s">
        <v>65</v>
      </c>
      <c r="R587" t="s">
        <v>136</v>
      </c>
      <c r="S587" t="s">
        <v>674</v>
      </c>
      <c r="T587" t="s">
        <v>136</v>
      </c>
      <c r="U587" t="s">
        <v>674</v>
      </c>
      <c r="X587">
        <v>12996164247</v>
      </c>
      <c r="Y587">
        <v>12996164247</v>
      </c>
      <c r="Z587" s="14">
        <v>44659.8</v>
      </c>
      <c r="AA587" t="s">
        <v>128</v>
      </c>
      <c r="AB587" s="15">
        <v>1.64945387213497E+16</v>
      </c>
      <c r="AC587" t="s">
        <v>68</v>
      </c>
      <c r="AD587">
        <v>10738</v>
      </c>
      <c r="AE587" t="s">
        <v>69</v>
      </c>
      <c r="AF587" t="s">
        <v>70</v>
      </c>
      <c r="AM587" t="s">
        <v>2379</v>
      </c>
      <c r="AN587">
        <v>49470505867</v>
      </c>
    </row>
    <row r="588" spans="1:40" x14ac:dyDescent="0.25">
      <c r="A588" s="4">
        <f t="shared" si="134"/>
        <v>44659</v>
      </c>
      <c r="B588" s="5">
        <f t="shared" si="135"/>
        <v>0.77083333333333337</v>
      </c>
      <c r="C588" s="6">
        <f t="shared" si="136"/>
        <v>0.78680555555555554</v>
      </c>
      <c r="D588" s="7">
        <f t="shared" si="139"/>
        <v>1.1574073869269341E-4</v>
      </c>
      <c r="E588" s="6" t="str">
        <f t="shared" si="140"/>
        <v>ANA</v>
      </c>
      <c r="F588" s="6" t="str">
        <f t="shared" si="137"/>
        <v>sex</v>
      </c>
      <c r="G588" s="6" t="str">
        <f t="shared" si="138"/>
        <v>11</v>
      </c>
      <c r="H588" s="6" t="str">
        <f>IFERROR(VLOOKUP($G588,DDD!$B:$D,3,0),"-")</f>
        <v>SP</v>
      </c>
      <c r="I588" s="6" t="str">
        <f>IFERROR(VLOOKUP($H588,DDD!$I:$K,3,0),"-")</f>
        <v>Sudeste</v>
      </c>
      <c r="J588">
        <v>8225649</v>
      </c>
      <c r="K588">
        <v>23694257</v>
      </c>
      <c r="L588" s="14">
        <v>44659.786979166667</v>
      </c>
      <c r="M588" s="14">
        <v>44659.787094907406</v>
      </c>
      <c r="N588" t="s">
        <v>3133</v>
      </c>
      <c r="O588" t="s">
        <v>64</v>
      </c>
      <c r="P588">
        <v>17281</v>
      </c>
      <c r="Q588" t="s">
        <v>65</v>
      </c>
      <c r="R588" t="s">
        <v>136</v>
      </c>
      <c r="S588" t="s">
        <v>674</v>
      </c>
      <c r="T588" t="s">
        <v>136</v>
      </c>
      <c r="U588" t="s">
        <v>674</v>
      </c>
      <c r="X588">
        <v>11990020544</v>
      </c>
      <c r="Y588">
        <v>11990020544</v>
      </c>
      <c r="Z588" s="14">
        <v>44659.807638888888</v>
      </c>
      <c r="AA588" t="s">
        <v>179</v>
      </c>
      <c r="AB588" s="15">
        <v>1.649454765141E+16</v>
      </c>
      <c r="AC588" t="s">
        <v>68</v>
      </c>
      <c r="AD588">
        <v>10738</v>
      </c>
      <c r="AE588" t="s">
        <v>69</v>
      </c>
      <c r="AF588" t="s">
        <v>70</v>
      </c>
      <c r="AM588" t="s">
        <v>2380</v>
      </c>
      <c r="AN588">
        <v>2288669870</v>
      </c>
    </row>
    <row r="589" spans="1:40" x14ac:dyDescent="0.25">
      <c r="A589" s="4">
        <f t="shared" si="134"/>
        <v>44659</v>
      </c>
      <c r="B589" s="5">
        <f t="shared" si="135"/>
        <v>0.79166666666666663</v>
      </c>
      <c r="C589" s="6">
        <f t="shared" si="136"/>
        <v>0.79999999999999993</v>
      </c>
      <c r="D589" s="7">
        <f t="shared" si="139"/>
        <v>9.6064814715646207E-4</v>
      </c>
      <c r="E589" s="6" t="str">
        <f t="shared" si="140"/>
        <v>ANA</v>
      </c>
      <c r="F589" s="6" t="str">
        <f t="shared" si="137"/>
        <v>sex</v>
      </c>
      <c r="G589" s="6" t="str">
        <f t="shared" si="138"/>
        <v>47</v>
      </c>
      <c r="H589" s="6" t="str">
        <f>IFERROR(VLOOKUP($G589,DDD!$B:$D,3,0),"-")</f>
        <v>SC</v>
      </c>
      <c r="I589" s="6" t="str">
        <f>IFERROR(VLOOKUP($H589,DDD!$I:$K,3,0),"-")</f>
        <v>Sul</v>
      </c>
      <c r="J589">
        <v>8226225</v>
      </c>
      <c r="K589">
        <v>25426213</v>
      </c>
      <c r="L589" s="14">
        <v>44659.800046296295</v>
      </c>
      <c r="M589" s="14">
        <v>44659.801006944443</v>
      </c>
      <c r="N589" t="s">
        <v>3133</v>
      </c>
      <c r="O589" t="s">
        <v>64</v>
      </c>
      <c r="P589">
        <v>17281</v>
      </c>
      <c r="Q589" t="s">
        <v>65</v>
      </c>
      <c r="R589" t="s">
        <v>136</v>
      </c>
      <c r="S589" t="s">
        <v>273</v>
      </c>
      <c r="T589" t="s">
        <v>136</v>
      </c>
      <c r="U589" t="s">
        <v>273</v>
      </c>
      <c r="X589">
        <v>47992537593</v>
      </c>
      <c r="Y589">
        <v>47992537593</v>
      </c>
      <c r="Z589" s="14">
        <v>44659.820833333331</v>
      </c>
      <c r="AA589" t="s">
        <v>118</v>
      </c>
      <c r="AB589" s="15">
        <v>1.649455823144E+16</v>
      </c>
      <c r="AC589" t="s">
        <v>68</v>
      </c>
      <c r="AD589">
        <v>10738</v>
      </c>
      <c r="AE589" t="s">
        <v>69</v>
      </c>
      <c r="AF589" t="s">
        <v>70</v>
      </c>
      <c r="AM589" t="s">
        <v>2381</v>
      </c>
      <c r="AN589">
        <v>70023023619</v>
      </c>
    </row>
    <row r="590" spans="1:40" x14ac:dyDescent="0.25">
      <c r="A590" s="4">
        <f t="shared" si="134"/>
        <v>44659</v>
      </c>
      <c r="B590" s="5">
        <f t="shared" si="135"/>
        <v>0.79166666666666663</v>
      </c>
      <c r="C590" s="6">
        <f t="shared" si="136"/>
        <v>0.80069444444444438</v>
      </c>
      <c r="D590" s="7">
        <f t="shared" si="139"/>
        <v>5.7407407439313829E-3</v>
      </c>
      <c r="E590" s="6" t="str">
        <f t="shared" si="140"/>
        <v>ANA</v>
      </c>
      <c r="F590" s="6" t="str">
        <f t="shared" si="137"/>
        <v>sex</v>
      </c>
      <c r="G590" s="6" t="str">
        <f t="shared" si="138"/>
        <v>55</v>
      </c>
      <c r="H590" s="6" t="str">
        <f>IFERROR(VLOOKUP($G590,DDD!$B:$D,3,0),"-")</f>
        <v>RS</v>
      </c>
      <c r="I590" s="6" t="str">
        <f>IFERROR(VLOOKUP($H590,DDD!$I:$K,3,0),"-")</f>
        <v>Sul</v>
      </c>
      <c r="J590">
        <v>8226275</v>
      </c>
      <c r="K590">
        <v>24165549</v>
      </c>
      <c r="L590" s="14">
        <v>44659.801157407404</v>
      </c>
      <c r="M590" s="14">
        <v>44659.806898148148</v>
      </c>
      <c r="N590" t="s">
        <v>3133</v>
      </c>
      <c r="O590" t="s">
        <v>64</v>
      </c>
      <c r="P590">
        <v>17281</v>
      </c>
      <c r="Q590" t="s">
        <v>65</v>
      </c>
      <c r="R590" t="s">
        <v>85</v>
      </c>
      <c r="S590" t="s">
        <v>86</v>
      </c>
      <c r="T590" t="s">
        <v>85</v>
      </c>
      <c r="U590" t="s">
        <v>86</v>
      </c>
      <c r="X590">
        <v>55999454032</v>
      </c>
      <c r="AA590" t="s">
        <v>142</v>
      </c>
      <c r="AB590" s="15">
        <v>1.64945599214423E+16</v>
      </c>
      <c r="AC590" t="s">
        <v>68</v>
      </c>
      <c r="AD590">
        <v>10738</v>
      </c>
      <c r="AE590" t="s">
        <v>69</v>
      </c>
      <c r="AF590" t="s">
        <v>70</v>
      </c>
      <c r="AM590" t="s">
        <v>2382</v>
      </c>
      <c r="AN590">
        <v>911188088</v>
      </c>
    </row>
    <row r="591" spans="1:40" x14ac:dyDescent="0.25">
      <c r="A591" s="4">
        <f t="shared" si="134"/>
        <v>44659</v>
      </c>
      <c r="B591" s="5">
        <f t="shared" si="135"/>
        <v>0.79166666666666663</v>
      </c>
      <c r="C591" s="6">
        <f t="shared" si="136"/>
        <v>0.80902777777777779</v>
      </c>
      <c r="D591" s="7">
        <f t="shared" si="139"/>
        <v>5.2199074052623473E-3</v>
      </c>
      <c r="E591" s="6" t="str">
        <f t="shared" si="140"/>
        <v>SILVIO</v>
      </c>
      <c r="F591" s="6" t="str">
        <f t="shared" si="137"/>
        <v>sex</v>
      </c>
      <c r="G591" s="6" t="str">
        <f t="shared" si="138"/>
        <v>13</v>
      </c>
      <c r="H591" s="6" t="str">
        <f>IFERROR(VLOOKUP($G591,DDD!$B:$D,3,0),"-")</f>
        <v>SP</v>
      </c>
      <c r="I591" s="6" t="str">
        <f>IFERROR(VLOOKUP($H591,DDD!$I:$K,3,0),"-")</f>
        <v>Sudeste</v>
      </c>
      <c r="J591">
        <v>8226679</v>
      </c>
      <c r="K591">
        <v>24228004</v>
      </c>
      <c r="L591" s="14">
        <v>44659.809039351851</v>
      </c>
      <c r="M591" s="14">
        <v>44659.814259259256</v>
      </c>
      <c r="N591" t="s">
        <v>3133</v>
      </c>
      <c r="O591" t="s">
        <v>84</v>
      </c>
      <c r="P591">
        <v>17286</v>
      </c>
      <c r="Q591" t="s">
        <v>65</v>
      </c>
      <c r="R591" t="s">
        <v>85</v>
      </c>
      <c r="S591" t="s">
        <v>86</v>
      </c>
      <c r="T591" t="s">
        <v>85</v>
      </c>
      <c r="U591" t="s">
        <v>86</v>
      </c>
      <c r="X591">
        <v>13974278890</v>
      </c>
      <c r="AA591" t="s">
        <v>194</v>
      </c>
      <c r="AB591" s="15">
        <v>1.64945667414565E+16</v>
      </c>
      <c r="AC591" t="s">
        <v>68</v>
      </c>
      <c r="AD591">
        <v>10738</v>
      </c>
      <c r="AE591" t="s">
        <v>69</v>
      </c>
      <c r="AF591" t="s">
        <v>70</v>
      </c>
      <c r="AM591" t="s">
        <v>2383</v>
      </c>
      <c r="AN591">
        <v>49726826802</v>
      </c>
    </row>
    <row r="592" spans="1:40" x14ac:dyDescent="0.25">
      <c r="A592" s="4">
        <f t="shared" si="134"/>
        <v>44660</v>
      </c>
      <c r="B592" s="5">
        <f t="shared" si="135"/>
        <v>0.33333333333333331</v>
      </c>
      <c r="C592" s="6">
        <f t="shared" si="136"/>
        <v>0.33402777777777781</v>
      </c>
      <c r="D592" s="7">
        <f t="shared" si="139"/>
        <v>8.6805555474711582E-4</v>
      </c>
      <c r="E592" s="6" t="str">
        <f t="shared" si="140"/>
        <v>ANA</v>
      </c>
      <c r="F592" s="6" t="str">
        <f t="shared" si="137"/>
        <v>sáb</v>
      </c>
      <c r="G592" s="6" t="str">
        <f t="shared" si="138"/>
        <v>49</v>
      </c>
      <c r="H592" s="6" t="str">
        <f>IFERROR(VLOOKUP($G592,DDD!$B:$D,3,0),"-")</f>
        <v>SC</v>
      </c>
      <c r="I592" s="6" t="str">
        <f>IFERROR(VLOOKUP($H592,DDD!$I:$K,3,0),"-")</f>
        <v>Sul</v>
      </c>
      <c r="J592">
        <v>8232453</v>
      </c>
      <c r="K592">
        <v>25536770</v>
      </c>
      <c r="L592" s="14">
        <v>44660.334363425929</v>
      </c>
      <c r="M592" s="14">
        <v>44660.335231481484</v>
      </c>
      <c r="N592" t="s">
        <v>3133</v>
      </c>
      <c r="O592" t="s">
        <v>64</v>
      </c>
      <c r="P592">
        <v>17281</v>
      </c>
      <c r="Q592" t="s">
        <v>65</v>
      </c>
      <c r="R592" t="s">
        <v>136</v>
      </c>
      <c r="S592" t="s">
        <v>273</v>
      </c>
      <c r="T592" t="s">
        <v>136</v>
      </c>
      <c r="U592" t="s">
        <v>273</v>
      </c>
      <c r="X592">
        <v>49999920163</v>
      </c>
      <c r="Y592">
        <v>49999920163</v>
      </c>
      <c r="Z592" s="14">
        <v>44662.355555555558</v>
      </c>
      <c r="AA592" t="s">
        <v>174</v>
      </c>
      <c r="AB592" s="15">
        <v>16495020632044</v>
      </c>
      <c r="AC592" t="s">
        <v>68</v>
      </c>
      <c r="AD592">
        <v>10738</v>
      </c>
      <c r="AE592" t="s">
        <v>69</v>
      </c>
      <c r="AF592" t="s">
        <v>70</v>
      </c>
      <c r="AM592" t="s">
        <v>2384</v>
      </c>
      <c r="AN592">
        <v>98910124768</v>
      </c>
    </row>
    <row r="593" spans="1:40" x14ac:dyDescent="0.25">
      <c r="A593" s="4">
        <f t="shared" si="134"/>
        <v>44660</v>
      </c>
      <c r="B593" s="5">
        <f t="shared" si="135"/>
        <v>0.33333333333333331</v>
      </c>
      <c r="C593" s="6">
        <f t="shared" si="136"/>
        <v>0.3347222222222222</v>
      </c>
      <c r="D593" s="7">
        <f t="shared" si="139"/>
        <v>2.3958333331393078E-3</v>
      </c>
      <c r="E593" s="6" t="str">
        <f t="shared" si="140"/>
        <v>BIANCA</v>
      </c>
      <c r="F593" s="6" t="str">
        <f t="shared" si="137"/>
        <v>sáb</v>
      </c>
      <c r="G593" s="6" t="str">
        <f t="shared" si="138"/>
        <v>11</v>
      </c>
      <c r="H593" s="6" t="str">
        <f>IFERROR(VLOOKUP($G593,DDD!$B:$D,3,0),"-")</f>
        <v>SP</v>
      </c>
      <c r="I593" s="6" t="str">
        <f>IFERROR(VLOOKUP($H593,DDD!$I:$K,3,0),"-")</f>
        <v>Sudeste</v>
      </c>
      <c r="J593">
        <v>8232454</v>
      </c>
      <c r="K593">
        <v>25536798</v>
      </c>
      <c r="L593" s="14">
        <v>44660.334791666668</v>
      </c>
      <c r="M593" s="14">
        <v>44660.337187500001</v>
      </c>
      <c r="N593" t="s">
        <v>3133</v>
      </c>
      <c r="O593" t="s">
        <v>78</v>
      </c>
      <c r="P593">
        <v>17283</v>
      </c>
      <c r="Q593" t="s">
        <v>65</v>
      </c>
      <c r="R593" t="s">
        <v>136</v>
      </c>
      <c r="S593" t="s">
        <v>273</v>
      </c>
      <c r="T593" t="s">
        <v>136</v>
      </c>
      <c r="U593" t="s">
        <v>273</v>
      </c>
      <c r="X593">
        <v>11984727460</v>
      </c>
      <c r="Y593">
        <v>11984727460</v>
      </c>
      <c r="Z593" s="14">
        <v>44660.5625</v>
      </c>
      <c r="AA593" t="s">
        <v>174</v>
      </c>
      <c r="AB593" s="15">
        <v>16495021152774</v>
      </c>
      <c r="AC593" t="s">
        <v>68</v>
      </c>
      <c r="AD593">
        <v>10738</v>
      </c>
      <c r="AE593" t="s">
        <v>69</v>
      </c>
      <c r="AF593" t="s">
        <v>70</v>
      </c>
      <c r="AM593" t="s">
        <v>2385</v>
      </c>
      <c r="AN593">
        <v>38776172805</v>
      </c>
    </row>
    <row r="594" spans="1:40" x14ac:dyDescent="0.25">
      <c r="A594" s="4">
        <f t="shared" si="134"/>
        <v>44660</v>
      </c>
      <c r="B594" s="5">
        <f t="shared" si="135"/>
        <v>0.33333333333333331</v>
      </c>
      <c r="C594" s="6">
        <f t="shared" si="136"/>
        <v>0.33819444444444446</v>
      </c>
      <c r="D594" s="7">
        <f t="shared" si="139"/>
        <v>3.819444464170374E-4</v>
      </c>
      <c r="E594" s="6" t="str">
        <f t="shared" si="140"/>
        <v>BIANCA</v>
      </c>
      <c r="F594" s="6" t="str">
        <f t="shared" si="137"/>
        <v>sáb</v>
      </c>
      <c r="G594" s="6" t="str">
        <f t="shared" si="138"/>
        <v>51</v>
      </c>
      <c r="H594" s="6" t="str">
        <f>IFERROR(VLOOKUP($G594,DDD!$B:$D,3,0),"-")</f>
        <v>RS</v>
      </c>
      <c r="I594" s="6" t="str">
        <f>IFERROR(VLOOKUP($H594,DDD!$I:$K,3,0),"-")</f>
        <v>Sul</v>
      </c>
      <c r="J594">
        <v>8232462</v>
      </c>
      <c r="K594">
        <v>25536928</v>
      </c>
      <c r="L594" s="14">
        <v>44660.338796296295</v>
      </c>
      <c r="M594" s="14">
        <v>44660.339178240742</v>
      </c>
      <c r="N594" t="s">
        <v>3133</v>
      </c>
      <c r="O594" t="s">
        <v>78</v>
      </c>
      <c r="P594">
        <v>17283</v>
      </c>
      <c r="Q594" t="s">
        <v>65</v>
      </c>
      <c r="R594" t="s">
        <v>136</v>
      </c>
      <c r="S594" t="s">
        <v>273</v>
      </c>
      <c r="T594" t="s">
        <v>136</v>
      </c>
      <c r="U594" t="s">
        <v>273</v>
      </c>
      <c r="X594">
        <v>51992791687</v>
      </c>
      <c r="Y594">
        <v>51992791687</v>
      </c>
      <c r="Z594" s="14">
        <v>44660.520833333336</v>
      </c>
      <c r="AA594" t="s">
        <v>174</v>
      </c>
      <c r="AB594" s="15">
        <v>16495024487014</v>
      </c>
      <c r="AC594" t="s">
        <v>68</v>
      </c>
      <c r="AD594">
        <v>10738</v>
      </c>
      <c r="AE594" t="s">
        <v>69</v>
      </c>
      <c r="AF594" t="s">
        <v>70</v>
      </c>
      <c r="AM594" t="s">
        <v>2386</v>
      </c>
      <c r="AN594">
        <v>85739960053</v>
      </c>
    </row>
    <row r="595" spans="1:40" x14ac:dyDescent="0.25">
      <c r="A595" s="4">
        <f t="shared" si="134"/>
        <v>44660</v>
      </c>
      <c r="B595" s="5">
        <f t="shared" si="135"/>
        <v>0.33333333333333331</v>
      </c>
      <c r="C595" s="6">
        <f t="shared" si="136"/>
        <v>0.33819444444444446</v>
      </c>
      <c r="D595" s="7">
        <f t="shared" si="139"/>
        <v>3.7384259194368497E-3</v>
      </c>
      <c r="E595" s="6" t="str">
        <f t="shared" si="140"/>
        <v>ANA</v>
      </c>
      <c r="F595" s="6" t="str">
        <f t="shared" si="137"/>
        <v>sáb</v>
      </c>
      <c r="G595" s="6" t="str">
        <f t="shared" si="138"/>
        <v>15</v>
      </c>
      <c r="H595" s="6" t="str">
        <f>IFERROR(VLOOKUP($G595,DDD!$B:$D,3,0),"-")</f>
        <v>SP</v>
      </c>
      <c r="I595" s="6" t="str">
        <f>IFERROR(VLOOKUP($H595,DDD!$I:$K,3,0),"-")</f>
        <v>Sudeste</v>
      </c>
      <c r="J595">
        <v>8232461</v>
      </c>
      <c r="K595">
        <v>25536940</v>
      </c>
      <c r="L595" s="14">
        <v>44660.338784722226</v>
      </c>
      <c r="M595" s="14">
        <v>44660.342523148145</v>
      </c>
      <c r="N595" t="s">
        <v>3133</v>
      </c>
      <c r="O595" t="s">
        <v>64</v>
      </c>
      <c r="P595">
        <v>17281</v>
      </c>
      <c r="Q595" t="s">
        <v>65</v>
      </c>
      <c r="R595" t="s">
        <v>85</v>
      </c>
      <c r="S595" t="s">
        <v>86</v>
      </c>
      <c r="T595" t="s">
        <v>85</v>
      </c>
      <c r="U595" t="s">
        <v>86</v>
      </c>
      <c r="X595">
        <v>15991680652</v>
      </c>
      <c r="AA595" t="s">
        <v>174</v>
      </c>
      <c r="AB595" s="15">
        <v>16495024547264</v>
      </c>
      <c r="AC595" t="s">
        <v>68</v>
      </c>
      <c r="AD595">
        <v>10738</v>
      </c>
      <c r="AE595" t="s">
        <v>69</v>
      </c>
      <c r="AF595" t="s">
        <v>70</v>
      </c>
      <c r="AM595" t="s">
        <v>2387</v>
      </c>
      <c r="AN595">
        <v>42377606857</v>
      </c>
    </row>
    <row r="596" spans="1:40" x14ac:dyDescent="0.25">
      <c r="A596" s="4">
        <f t="shared" si="134"/>
        <v>44660</v>
      </c>
      <c r="B596" s="5">
        <f t="shared" si="135"/>
        <v>0.33333333333333331</v>
      </c>
      <c r="C596" s="6">
        <f t="shared" si="136"/>
        <v>0.33819444444444446</v>
      </c>
      <c r="D596" s="7">
        <f t="shared" si="139"/>
        <v>3.125000002910383E-3</v>
      </c>
      <c r="E596" s="6" t="str">
        <f t="shared" si="140"/>
        <v>SILVIO</v>
      </c>
      <c r="F596" s="6" t="str">
        <f t="shared" si="137"/>
        <v>sáb</v>
      </c>
      <c r="G596" s="6" t="str">
        <f t="shared" si="138"/>
        <v>14</v>
      </c>
      <c r="H596" s="6" t="str">
        <f>IFERROR(VLOOKUP($G596,DDD!$B:$D,3,0),"-")</f>
        <v>SP</v>
      </c>
      <c r="I596" s="6" t="str">
        <f>IFERROR(VLOOKUP($H596,DDD!$I:$K,3,0),"-")</f>
        <v>Sudeste</v>
      </c>
      <c r="J596">
        <v>8232460</v>
      </c>
      <c r="K596">
        <v>25536923</v>
      </c>
      <c r="L596" s="14">
        <v>44660.338645833333</v>
      </c>
      <c r="M596" s="14">
        <v>44660.341770833336</v>
      </c>
      <c r="N596" t="s">
        <v>3133</v>
      </c>
      <c r="O596" t="s">
        <v>84</v>
      </c>
      <c r="P596">
        <v>17286</v>
      </c>
      <c r="Q596" t="s">
        <v>65</v>
      </c>
      <c r="R596" t="s">
        <v>136</v>
      </c>
      <c r="S596" t="s">
        <v>137</v>
      </c>
      <c r="T596" t="s">
        <v>136</v>
      </c>
      <c r="U596" t="s">
        <v>137</v>
      </c>
      <c r="X596">
        <v>14991274444</v>
      </c>
      <c r="Y596">
        <v>14991274444</v>
      </c>
      <c r="Z596" s="14">
        <v>44664.625</v>
      </c>
      <c r="AA596" t="s">
        <v>174</v>
      </c>
      <c r="AB596" s="15">
        <v>16495024416884</v>
      </c>
      <c r="AC596" t="s">
        <v>68</v>
      </c>
      <c r="AD596">
        <v>10738</v>
      </c>
      <c r="AE596" t="s">
        <v>69</v>
      </c>
      <c r="AF596" t="s">
        <v>70</v>
      </c>
      <c r="AM596" t="s">
        <v>2388</v>
      </c>
      <c r="AN596">
        <v>47708278813</v>
      </c>
    </row>
    <row r="597" spans="1:40" x14ac:dyDescent="0.25">
      <c r="A597" s="4">
        <f t="shared" si="134"/>
        <v>44660</v>
      </c>
      <c r="B597" s="5">
        <f t="shared" si="135"/>
        <v>0.33333333333333331</v>
      </c>
      <c r="C597" s="6">
        <f t="shared" si="136"/>
        <v>0.34513888888888888</v>
      </c>
      <c r="D597" s="7">
        <f t="shared" si="139"/>
        <v>3.3333333340124227E-3</v>
      </c>
      <c r="E597" s="6" t="str">
        <f t="shared" si="140"/>
        <v>SILVIO</v>
      </c>
      <c r="F597" s="6" t="str">
        <f t="shared" si="137"/>
        <v>sáb</v>
      </c>
      <c r="G597" s="6" t="str">
        <f t="shared" si="138"/>
        <v>19</v>
      </c>
      <c r="H597" s="6" t="str">
        <f>IFERROR(VLOOKUP($G597,DDD!$B:$D,3,0),"-")</f>
        <v>SP</v>
      </c>
      <c r="I597" s="6" t="str">
        <f>IFERROR(VLOOKUP($H597,DDD!$I:$K,3,0),"-")</f>
        <v>Sudeste</v>
      </c>
      <c r="J597">
        <v>8232473</v>
      </c>
      <c r="K597">
        <v>25462323</v>
      </c>
      <c r="L597" s="14">
        <v>44660.345625000002</v>
      </c>
      <c r="M597" s="14">
        <v>44660.348958333336</v>
      </c>
      <c r="N597" t="s">
        <v>3133</v>
      </c>
      <c r="O597" t="s">
        <v>84</v>
      </c>
      <c r="P597">
        <v>17286</v>
      </c>
      <c r="Q597" t="s">
        <v>65</v>
      </c>
      <c r="R597" t="s">
        <v>136</v>
      </c>
      <c r="S597" t="s">
        <v>137</v>
      </c>
      <c r="T597" t="s">
        <v>136</v>
      </c>
      <c r="U597" t="s">
        <v>137</v>
      </c>
      <c r="X597">
        <v>19989718670</v>
      </c>
      <c r="Y597">
        <v>19989718670</v>
      </c>
      <c r="Z597" s="14">
        <v>44664.631944444445</v>
      </c>
      <c r="AA597" t="s">
        <v>211</v>
      </c>
      <c r="AB597" s="15">
        <v>164950303915934</v>
      </c>
      <c r="AC597" t="s">
        <v>68</v>
      </c>
      <c r="AD597">
        <v>10738</v>
      </c>
      <c r="AE597" t="s">
        <v>69</v>
      </c>
      <c r="AF597" t="s">
        <v>70</v>
      </c>
      <c r="AM597" t="s">
        <v>2389</v>
      </c>
      <c r="AN597">
        <v>44905306841</v>
      </c>
    </row>
    <row r="598" spans="1:40" x14ac:dyDescent="0.25">
      <c r="A598" s="4">
        <f t="shared" si="134"/>
        <v>44660</v>
      </c>
      <c r="B598" s="5">
        <f t="shared" si="135"/>
        <v>0.33333333333333331</v>
      </c>
      <c r="C598" s="6">
        <f t="shared" si="136"/>
        <v>0.34722222222222227</v>
      </c>
      <c r="D598" s="7">
        <f t="shared" si="139"/>
        <v>9.6064814715646207E-4</v>
      </c>
      <c r="E598" s="6" t="str">
        <f t="shared" si="140"/>
        <v>BIANCA</v>
      </c>
      <c r="F598" s="6" t="str">
        <f t="shared" si="137"/>
        <v>sáb</v>
      </c>
      <c r="G598" s="6" t="str">
        <f t="shared" si="138"/>
        <v>16</v>
      </c>
      <c r="H598" s="6" t="str">
        <f>IFERROR(VLOOKUP($G598,DDD!$B:$D,3,0),"-")</f>
        <v>SP</v>
      </c>
      <c r="I598" s="6" t="str">
        <f>IFERROR(VLOOKUP($H598,DDD!$I:$K,3,0),"-")</f>
        <v>Sudeste</v>
      </c>
      <c r="J598">
        <v>8232482</v>
      </c>
      <c r="K598">
        <v>22879030</v>
      </c>
      <c r="L598" s="14">
        <v>44660.347893518519</v>
      </c>
      <c r="M598" s="14">
        <v>44660.348854166667</v>
      </c>
      <c r="N598" t="s">
        <v>3133</v>
      </c>
      <c r="O598" t="s">
        <v>78</v>
      </c>
      <c r="P598">
        <v>17283</v>
      </c>
      <c r="Q598" t="s">
        <v>65</v>
      </c>
      <c r="R598" t="s">
        <v>136</v>
      </c>
      <c r="S598" t="s">
        <v>137</v>
      </c>
      <c r="T598" t="s">
        <v>136</v>
      </c>
      <c r="U598" t="s">
        <v>137</v>
      </c>
      <c r="X598">
        <v>16997593422</v>
      </c>
      <c r="Y598">
        <v>16997593422</v>
      </c>
      <c r="Z598" s="14">
        <v>44660.368750000001</v>
      </c>
      <c r="AA598" t="s">
        <v>155</v>
      </c>
      <c r="AB598" s="15">
        <v>164950324020894</v>
      </c>
      <c r="AC598" t="s">
        <v>68</v>
      </c>
      <c r="AD598">
        <v>10738</v>
      </c>
      <c r="AE598" t="s">
        <v>69</v>
      </c>
      <c r="AF598" t="s">
        <v>70</v>
      </c>
      <c r="AM598" t="s">
        <v>2390</v>
      </c>
      <c r="AN598">
        <v>41310813850</v>
      </c>
    </row>
    <row r="599" spans="1:40" x14ac:dyDescent="0.25">
      <c r="A599" s="4">
        <f t="shared" si="134"/>
        <v>44660</v>
      </c>
      <c r="B599" s="5">
        <f t="shared" si="135"/>
        <v>0.33333333333333331</v>
      </c>
      <c r="C599" s="6">
        <f t="shared" si="136"/>
        <v>0.34861111111111115</v>
      </c>
      <c r="D599" s="7">
        <f t="shared" si="139"/>
        <v>5.4398148495238274E-4</v>
      </c>
      <c r="E599" s="6" t="str">
        <f t="shared" si="140"/>
        <v>ANA</v>
      </c>
      <c r="F599" s="6" t="str">
        <f t="shared" si="137"/>
        <v>sáb</v>
      </c>
      <c r="G599" s="6" t="str">
        <f t="shared" si="138"/>
        <v>11</v>
      </c>
      <c r="H599" s="6" t="str">
        <f>IFERROR(VLOOKUP($G599,DDD!$B:$D,3,0),"-")</f>
        <v>SP</v>
      </c>
      <c r="I599" s="6" t="str">
        <f>IFERROR(VLOOKUP($H599,DDD!$I:$K,3,0),"-")</f>
        <v>Sudeste</v>
      </c>
      <c r="J599">
        <v>8232486</v>
      </c>
      <c r="K599">
        <v>25426281</v>
      </c>
      <c r="L599" s="14">
        <v>44660.349131944444</v>
      </c>
      <c r="M599" s="14">
        <v>44660.349675925929</v>
      </c>
      <c r="N599" t="s">
        <v>3133</v>
      </c>
      <c r="O599" t="s">
        <v>64</v>
      </c>
      <c r="P599">
        <v>17281</v>
      </c>
      <c r="Q599" t="s">
        <v>65</v>
      </c>
      <c r="R599" t="s">
        <v>136</v>
      </c>
      <c r="S599" t="s">
        <v>674</v>
      </c>
      <c r="T599" t="s">
        <v>136</v>
      </c>
      <c r="U599" t="s">
        <v>674</v>
      </c>
      <c r="X599">
        <v>11991766499</v>
      </c>
      <c r="Y599">
        <v>11991766499</v>
      </c>
      <c r="Z599" s="14">
        <v>44660.370138888888</v>
      </c>
      <c r="AA599" t="s">
        <v>118</v>
      </c>
      <c r="AB599" s="15">
        <v>164950335024454</v>
      </c>
      <c r="AC599" t="s">
        <v>68</v>
      </c>
      <c r="AD599">
        <v>10738</v>
      </c>
      <c r="AE599" t="s">
        <v>69</v>
      </c>
      <c r="AF599" t="s">
        <v>70</v>
      </c>
      <c r="AM599" t="s">
        <v>2391</v>
      </c>
      <c r="AN599">
        <v>46830826837</v>
      </c>
    </row>
    <row r="600" spans="1:40" x14ac:dyDescent="0.25">
      <c r="A600" s="4">
        <f t="shared" si="134"/>
        <v>44660</v>
      </c>
      <c r="B600" s="5">
        <f t="shared" si="135"/>
        <v>0.35416666666666669</v>
      </c>
      <c r="C600" s="6">
        <f t="shared" si="136"/>
        <v>0.35416666666666669</v>
      </c>
      <c r="D600" s="7">
        <f t="shared" si="139"/>
        <v>5.1504629664123058E-3</v>
      </c>
      <c r="E600" s="6" t="str">
        <f t="shared" si="140"/>
        <v>SILVIO</v>
      </c>
      <c r="F600" s="6" t="str">
        <f t="shared" si="137"/>
        <v>sáb</v>
      </c>
      <c r="G600" s="6" t="str">
        <f t="shared" si="138"/>
        <v>47</v>
      </c>
      <c r="H600" s="6" t="str">
        <f>IFERROR(VLOOKUP($G600,DDD!$B:$D,3,0),"-")</f>
        <v>SC</v>
      </c>
      <c r="I600" s="6" t="str">
        <f>IFERROR(VLOOKUP($H600,DDD!$I:$K,3,0),"-")</f>
        <v>Sul</v>
      </c>
      <c r="J600">
        <v>8232504</v>
      </c>
      <c r="K600">
        <v>25449626</v>
      </c>
      <c r="L600" s="14">
        <v>44660.354571759257</v>
      </c>
      <c r="M600" s="14">
        <v>44660.359722222223</v>
      </c>
      <c r="N600" t="s">
        <v>3133</v>
      </c>
      <c r="O600" t="s">
        <v>84</v>
      </c>
      <c r="P600">
        <v>17286</v>
      </c>
      <c r="Q600" t="s">
        <v>65</v>
      </c>
      <c r="R600" t="s">
        <v>85</v>
      </c>
      <c r="S600" t="s">
        <v>86</v>
      </c>
      <c r="T600" t="s">
        <v>85</v>
      </c>
      <c r="U600" t="s">
        <v>86</v>
      </c>
      <c r="X600">
        <v>47991562253</v>
      </c>
      <c r="AA600" t="s">
        <v>223</v>
      </c>
      <c r="AB600" s="15">
        <v>164950382438984</v>
      </c>
      <c r="AC600" t="s">
        <v>68</v>
      </c>
      <c r="AD600">
        <v>10738</v>
      </c>
      <c r="AE600" t="s">
        <v>69</v>
      </c>
      <c r="AF600" t="s">
        <v>70</v>
      </c>
      <c r="AM600" t="s">
        <v>2392</v>
      </c>
      <c r="AN600">
        <v>8040649978</v>
      </c>
    </row>
    <row r="601" spans="1:40" x14ac:dyDescent="0.25">
      <c r="A601" s="4">
        <f t="shared" si="134"/>
        <v>44660</v>
      </c>
      <c r="B601" s="5">
        <f t="shared" si="135"/>
        <v>0.35416666666666669</v>
      </c>
      <c r="C601" s="6">
        <f t="shared" si="136"/>
        <v>0.35486111111111113</v>
      </c>
      <c r="D601" s="7">
        <f t="shared" si="139"/>
        <v>2.4768518560449593E-3</v>
      </c>
      <c r="E601" s="6" t="str">
        <f t="shared" si="140"/>
        <v>BIANCA</v>
      </c>
      <c r="F601" s="6" t="str">
        <f t="shared" si="137"/>
        <v>sáb</v>
      </c>
      <c r="G601" s="6" t="str">
        <f t="shared" si="138"/>
        <v>13</v>
      </c>
      <c r="H601" s="6" t="str">
        <f>IFERROR(VLOOKUP($G601,DDD!$B:$D,3,0),"-")</f>
        <v>SP</v>
      </c>
      <c r="I601" s="6" t="str">
        <f>IFERROR(VLOOKUP($H601,DDD!$I:$K,3,0),"-")</f>
        <v>Sudeste</v>
      </c>
      <c r="J601">
        <v>8232507</v>
      </c>
      <c r="K601">
        <v>23618517</v>
      </c>
      <c r="L601" s="14">
        <v>44660.355138888888</v>
      </c>
      <c r="M601" s="14">
        <v>44660.357615740744</v>
      </c>
      <c r="N601" t="s">
        <v>3133</v>
      </c>
      <c r="O601" t="s">
        <v>78</v>
      </c>
      <c r="P601">
        <v>17283</v>
      </c>
      <c r="Q601" t="s">
        <v>65</v>
      </c>
      <c r="R601" t="s">
        <v>85</v>
      </c>
      <c r="S601" t="s">
        <v>86</v>
      </c>
      <c r="T601" t="s">
        <v>85</v>
      </c>
      <c r="U601" t="s">
        <v>86</v>
      </c>
      <c r="X601">
        <v>13996650751</v>
      </c>
      <c r="AA601" t="s">
        <v>449</v>
      </c>
      <c r="AB601" s="15">
        <v>164950386740384</v>
      </c>
      <c r="AC601" t="s">
        <v>68</v>
      </c>
      <c r="AD601">
        <v>10738</v>
      </c>
      <c r="AE601" t="s">
        <v>69</v>
      </c>
      <c r="AF601" t="s">
        <v>70</v>
      </c>
      <c r="AM601" t="s">
        <v>2393</v>
      </c>
      <c r="AN601">
        <v>51458030873</v>
      </c>
    </row>
    <row r="602" spans="1:40" x14ac:dyDescent="0.25">
      <c r="A602" s="4">
        <f t="shared" ref="A602:A611" si="141">DATEVALUE(TEXT(L602,"dd/mm"))</f>
        <v>44660</v>
      </c>
      <c r="B602" s="5">
        <f t="shared" ref="B602:B611" si="142">TIMEVALUE(TEXT(LEFT(TEXT(L602,"hh:mm"),2)&amp;":"&amp;IF(RIGHT(TEXT(L602,"hh:mm"),2)&lt;"30",0,30),"hh:mm"))</f>
        <v>0.35416666666666669</v>
      </c>
      <c r="C602" s="6">
        <f t="shared" ref="C602:C611" si="143">TIMEVALUE(TEXT(L602,"hh:mm"))</f>
        <v>0.35833333333333334</v>
      </c>
      <c r="D602" s="7">
        <f t="shared" si="139"/>
        <v>1.6782407401478849E-3</v>
      </c>
      <c r="E602" s="6" t="str">
        <f t="shared" si="140"/>
        <v>BIANCA</v>
      </c>
      <c r="F602" s="6" t="str">
        <f t="shared" ref="F602:F611" si="144">TEXT(L602,"ddd")</f>
        <v>sáb</v>
      </c>
      <c r="G602" s="6" t="str">
        <f t="shared" si="138"/>
        <v>19</v>
      </c>
      <c r="H602" s="6" t="str">
        <f>IFERROR(VLOOKUP($G602,DDD!$B:$D,3,0),"-")</f>
        <v>SP</v>
      </c>
      <c r="I602" s="6" t="str">
        <f>IFERROR(VLOOKUP($H602,DDD!$I:$K,3,0),"-")</f>
        <v>Sudeste</v>
      </c>
      <c r="J602">
        <v>8232517</v>
      </c>
      <c r="K602">
        <v>24227952</v>
      </c>
      <c r="L602" s="14">
        <v>44660.358622685184</v>
      </c>
      <c r="M602" s="14">
        <v>44660.360300925924</v>
      </c>
      <c r="N602" t="s">
        <v>3133</v>
      </c>
      <c r="O602" t="s">
        <v>78</v>
      </c>
      <c r="P602">
        <v>17283</v>
      </c>
      <c r="Q602" t="s">
        <v>65</v>
      </c>
      <c r="R602" t="s">
        <v>85</v>
      </c>
      <c r="S602" t="s">
        <v>86</v>
      </c>
      <c r="T602" t="s">
        <v>85</v>
      </c>
      <c r="U602" t="s">
        <v>86</v>
      </c>
      <c r="X602">
        <v>19995791091</v>
      </c>
      <c r="AA602" t="s">
        <v>194</v>
      </c>
      <c r="AB602" s="15">
        <v>164950416447294</v>
      </c>
      <c r="AC602" t="s">
        <v>68</v>
      </c>
      <c r="AD602">
        <v>10738</v>
      </c>
      <c r="AE602" t="s">
        <v>69</v>
      </c>
      <c r="AF602" t="s">
        <v>70</v>
      </c>
      <c r="AM602" t="s">
        <v>2394</v>
      </c>
      <c r="AN602">
        <v>39825377895</v>
      </c>
    </row>
    <row r="603" spans="1:40" x14ac:dyDescent="0.25">
      <c r="A603" s="4">
        <f t="shared" si="141"/>
        <v>44660</v>
      </c>
      <c r="B603" s="5">
        <f t="shared" si="142"/>
        <v>0.35416666666666669</v>
      </c>
      <c r="C603" s="6">
        <f t="shared" si="143"/>
        <v>0.35972222222222222</v>
      </c>
      <c r="D603" s="7">
        <f t="shared" si="139"/>
        <v>3.0902777798473835E-3</v>
      </c>
      <c r="E603" s="6" t="str">
        <f t="shared" si="140"/>
        <v>ANA</v>
      </c>
      <c r="F603" s="6" t="str">
        <f t="shared" si="144"/>
        <v>sáb</v>
      </c>
      <c r="G603" s="6" t="str">
        <f t="shared" si="138"/>
        <v>91</v>
      </c>
      <c r="H603" s="6" t="str">
        <f>IFERROR(VLOOKUP($G603,DDD!$B:$D,3,0),"-")</f>
        <v>PA</v>
      </c>
      <c r="I603" s="6" t="str">
        <f>IFERROR(VLOOKUP($H603,DDD!$I:$K,3,0),"-")</f>
        <v>Norte</v>
      </c>
      <c r="J603">
        <v>8232519</v>
      </c>
      <c r="K603">
        <v>22945221</v>
      </c>
      <c r="L603" s="14">
        <v>44660.359722222223</v>
      </c>
      <c r="M603" s="14">
        <v>44660.362812500003</v>
      </c>
      <c r="N603" t="s">
        <v>3133</v>
      </c>
      <c r="O603" t="s">
        <v>64</v>
      </c>
      <c r="P603">
        <v>17281</v>
      </c>
      <c r="Q603" t="s">
        <v>65</v>
      </c>
      <c r="R603" t="s">
        <v>136</v>
      </c>
      <c r="S603" t="s">
        <v>674</v>
      </c>
      <c r="T603" t="s">
        <v>136</v>
      </c>
      <c r="U603" t="s">
        <v>674</v>
      </c>
      <c r="X603">
        <v>91985165523</v>
      </c>
      <c r="Y603">
        <v>91985165523</v>
      </c>
      <c r="Z603" s="14">
        <v>44660.380555555559</v>
      </c>
      <c r="AA603" t="s">
        <v>67</v>
      </c>
      <c r="AB603" s="15">
        <v>164950421048654</v>
      </c>
      <c r="AC603" t="s">
        <v>68</v>
      </c>
      <c r="AD603">
        <v>10738</v>
      </c>
      <c r="AE603" t="s">
        <v>69</v>
      </c>
      <c r="AF603" t="s">
        <v>70</v>
      </c>
      <c r="AM603" t="s">
        <v>2395</v>
      </c>
      <c r="AN603">
        <v>4136791283</v>
      </c>
    </row>
    <row r="604" spans="1:40" x14ac:dyDescent="0.25">
      <c r="A604" s="4">
        <f t="shared" si="141"/>
        <v>44660</v>
      </c>
      <c r="B604" s="5">
        <f t="shared" si="142"/>
        <v>0.35416666666666669</v>
      </c>
      <c r="C604" s="6">
        <f t="shared" si="143"/>
        <v>0.36180555555555555</v>
      </c>
      <c r="D604" s="7">
        <f t="shared" si="139"/>
        <v>2.0254629635019228E-3</v>
      </c>
      <c r="E604" s="6" t="str">
        <f t="shared" si="140"/>
        <v>BIANCA</v>
      </c>
      <c r="F604" s="6" t="str">
        <f t="shared" si="144"/>
        <v>sáb</v>
      </c>
      <c r="G604" s="6" t="str">
        <f t="shared" si="138"/>
        <v>55</v>
      </c>
      <c r="H604" s="6" t="str">
        <f>IFERROR(VLOOKUP($G604,DDD!$B:$D,3,0),"-")</f>
        <v>RS</v>
      </c>
      <c r="I604" s="6" t="str">
        <f>IFERROR(VLOOKUP($H604,DDD!$I:$K,3,0),"-")</f>
        <v>Sul</v>
      </c>
      <c r="J604">
        <v>8232524</v>
      </c>
      <c r="K604">
        <v>24161161</v>
      </c>
      <c r="L604" s="14">
        <v>44660.362268518518</v>
      </c>
      <c r="M604" s="14">
        <v>44660.364293981482</v>
      </c>
      <c r="N604" t="s">
        <v>3133</v>
      </c>
      <c r="O604" t="s">
        <v>78</v>
      </c>
      <c r="P604">
        <v>17283</v>
      </c>
      <c r="Q604" t="s">
        <v>65</v>
      </c>
      <c r="R604" t="s">
        <v>85</v>
      </c>
      <c r="S604" t="s">
        <v>86</v>
      </c>
      <c r="T604" t="s">
        <v>85</v>
      </c>
      <c r="U604" t="s">
        <v>86</v>
      </c>
      <c r="X604">
        <v>55996345243</v>
      </c>
      <c r="AA604" t="s">
        <v>235</v>
      </c>
      <c r="AB604" s="15">
        <v>164950447355134</v>
      </c>
      <c r="AC604" t="s">
        <v>68</v>
      </c>
      <c r="AD604">
        <v>10738</v>
      </c>
      <c r="AE604" t="s">
        <v>69</v>
      </c>
      <c r="AF604" t="s">
        <v>70</v>
      </c>
      <c r="AM604" t="s">
        <v>2396</v>
      </c>
      <c r="AN604">
        <v>3778957090</v>
      </c>
    </row>
    <row r="605" spans="1:40" x14ac:dyDescent="0.25">
      <c r="A605" s="4">
        <f t="shared" si="141"/>
        <v>44660</v>
      </c>
      <c r="B605" s="5">
        <f t="shared" si="142"/>
        <v>0.35416666666666669</v>
      </c>
      <c r="C605" s="6">
        <f t="shared" si="143"/>
        <v>0.36388888888888887</v>
      </c>
      <c r="D605" s="7">
        <f t="shared" si="139"/>
        <v>1.5625000014551915E-3</v>
      </c>
      <c r="E605" s="6" t="str">
        <f t="shared" si="140"/>
        <v>ANA</v>
      </c>
      <c r="F605" s="6" t="str">
        <f t="shared" si="144"/>
        <v>sáb</v>
      </c>
      <c r="G605" s="6" t="str">
        <f t="shared" si="138"/>
        <v>54</v>
      </c>
      <c r="H605" s="6" t="str">
        <f>IFERROR(VLOOKUP($G605,DDD!$B:$D,3,0),"-")</f>
        <v>RS</v>
      </c>
      <c r="I605" s="6" t="str">
        <f>IFERROR(VLOOKUP($H605,DDD!$I:$K,3,0),"-")</f>
        <v>Sul</v>
      </c>
      <c r="J605">
        <v>8232530</v>
      </c>
      <c r="K605">
        <v>24072910</v>
      </c>
      <c r="L605" s="14">
        <v>44660.364259259259</v>
      </c>
      <c r="M605" s="14">
        <v>44660.36582175926</v>
      </c>
      <c r="N605" t="s">
        <v>3133</v>
      </c>
      <c r="O605" t="s">
        <v>64</v>
      </c>
      <c r="P605">
        <v>17281</v>
      </c>
      <c r="Q605" t="s">
        <v>65</v>
      </c>
      <c r="R605" t="s">
        <v>85</v>
      </c>
      <c r="S605" t="s">
        <v>86</v>
      </c>
      <c r="T605" t="s">
        <v>85</v>
      </c>
      <c r="U605" t="s">
        <v>86</v>
      </c>
      <c r="X605">
        <v>54991208415</v>
      </c>
      <c r="AA605" t="s">
        <v>87</v>
      </c>
      <c r="AB605" s="15">
        <v>164950465160774</v>
      </c>
      <c r="AC605" t="s">
        <v>68</v>
      </c>
      <c r="AD605">
        <v>10738</v>
      </c>
      <c r="AE605" t="s">
        <v>69</v>
      </c>
      <c r="AF605" t="s">
        <v>70</v>
      </c>
      <c r="AM605" t="s">
        <v>2397</v>
      </c>
      <c r="AN605">
        <v>89478088068</v>
      </c>
    </row>
    <row r="606" spans="1:40" x14ac:dyDescent="0.25">
      <c r="A606" s="4">
        <f t="shared" si="141"/>
        <v>44660</v>
      </c>
      <c r="B606" s="5">
        <f t="shared" si="142"/>
        <v>0.35416666666666669</v>
      </c>
      <c r="C606" s="6">
        <f t="shared" si="143"/>
        <v>0.37013888888888885</v>
      </c>
      <c r="D606" s="7">
        <f t="shared" si="139"/>
        <v>2.7893518563359976E-3</v>
      </c>
      <c r="E606" s="6" t="str">
        <f t="shared" si="140"/>
        <v>BIANCA</v>
      </c>
      <c r="F606" s="6" t="str">
        <f t="shared" si="144"/>
        <v>sáb</v>
      </c>
      <c r="G606" s="6" t="str">
        <f t="shared" si="138"/>
        <v>34</v>
      </c>
      <c r="H606" s="6" t="str">
        <f>IFERROR(VLOOKUP($G606,DDD!$B:$D,3,0),"-")</f>
        <v>MG</v>
      </c>
      <c r="I606" s="6" t="str">
        <f>IFERROR(VLOOKUP($H606,DDD!$I:$K,3,0),"-")</f>
        <v>Sudeste</v>
      </c>
      <c r="J606">
        <v>8232542</v>
      </c>
      <c r="K606">
        <v>24073188</v>
      </c>
      <c r="L606" s="14">
        <v>44660.370196759257</v>
      </c>
      <c r="M606" s="14">
        <v>44660.372986111113</v>
      </c>
      <c r="N606" t="s">
        <v>3133</v>
      </c>
      <c r="O606" t="s">
        <v>78</v>
      </c>
      <c r="P606">
        <v>17283</v>
      </c>
      <c r="Q606" t="s">
        <v>65</v>
      </c>
      <c r="R606" t="s">
        <v>85</v>
      </c>
      <c r="S606" t="s">
        <v>86</v>
      </c>
      <c r="T606" t="s">
        <v>85</v>
      </c>
      <c r="U606" t="s">
        <v>86</v>
      </c>
      <c r="X606">
        <v>34984280032</v>
      </c>
      <c r="AA606" t="s">
        <v>87</v>
      </c>
      <c r="AB606" s="15">
        <v>164950516480144</v>
      </c>
      <c r="AC606" t="s">
        <v>68</v>
      </c>
      <c r="AD606">
        <v>10738</v>
      </c>
      <c r="AE606" t="s">
        <v>69</v>
      </c>
      <c r="AF606" t="s">
        <v>70</v>
      </c>
      <c r="AM606" t="s">
        <v>2398</v>
      </c>
      <c r="AN606">
        <v>10474812430</v>
      </c>
    </row>
    <row r="607" spans="1:40" x14ac:dyDescent="0.25">
      <c r="A607" s="4">
        <f t="shared" si="141"/>
        <v>44660</v>
      </c>
      <c r="B607" s="5">
        <f t="shared" si="142"/>
        <v>0.35416666666666669</v>
      </c>
      <c r="C607" s="6">
        <f t="shared" si="143"/>
        <v>0.36944444444444446</v>
      </c>
      <c r="D607" s="7">
        <f t="shared" si="139"/>
        <v>4.3518518505152315E-3</v>
      </c>
      <c r="E607" s="6" t="str">
        <f t="shared" si="140"/>
        <v>SILVIO</v>
      </c>
      <c r="F607" s="6" t="str">
        <f t="shared" si="144"/>
        <v>sáb</v>
      </c>
      <c r="G607" s="6" t="str">
        <f t="shared" si="138"/>
        <v>15</v>
      </c>
      <c r="H607" s="6" t="str">
        <f>IFERROR(VLOOKUP($G607,DDD!$B:$D,3,0),"-")</f>
        <v>SP</v>
      </c>
      <c r="I607" s="6" t="str">
        <f>IFERROR(VLOOKUP($H607,DDD!$I:$K,3,0),"-")</f>
        <v>Sudeste</v>
      </c>
      <c r="J607">
        <v>8232540</v>
      </c>
      <c r="K607">
        <v>25449510</v>
      </c>
      <c r="L607" s="14">
        <v>44660.369606481479</v>
      </c>
      <c r="M607" s="14">
        <v>44660.37395833333</v>
      </c>
      <c r="N607" t="s">
        <v>3133</v>
      </c>
      <c r="O607" t="s">
        <v>84</v>
      </c>
      <c r="P607">
        <v>17286</v>
      </c>
      <c r="Q607" t="s">
        <v>65</v>
      </c>
      <c r="R607" t="s">
        <v>85</v>
      </c>
      <c r="S607" t="s">
        <v>86</v>
      </c>
      <c r="T607" t="s">
        <v>85</v>
      </c>
      <c r="U607" t="s">
        <v>86</v>
      </c>
      <c r="X607">
        <v>15997461990</v>
      </c>
      <c r="AA607" t="s">
        <v>223</v>
      </c>
      <c r="AB607" s="15">
        <v>164950511578304</v>
      </c>
      <c r="AC607" t="s">
        <v>68</v>
      </c>
      <c r="AD607">
        <v>10738</v>
      </c>
      <c r="AE607" t="s">
        <v>69</v>
      </c>
      <c r="AF607" t="s">
        <v>70</v>
      </c>
      <c r="AM607" t="s">
        <v>2399</v>
      </c>
      <c r="AN607">
        <v>20331273896</v>
      </c>
    </row>
    <row r="608" spans="1:40" x14ac:dyDescent="0.25">
      <c r="A608" s="4">
        <f t="shared" si="141"/>
        <v>44660</v>
      </c>
      <c r="B608" s="5">
        <f t="shared" si="142"/>
        <v>0.375</v>
      </c>
      <c r="C608" s="6">
        <f t="shared" si="143"/>
        <v>0.375</v>
      </c>
      <c r="D608" s="7">
        <f t="shared" si="139"/>
        <v>6.7939814834971912E-3</v>
      </c>
      <c r="E608" s="6" t="str">
        <f t="shared" si="140"/>
        <v>SILVIO</v>
      </c>
      <c r="F608" s="6" t="str">
        <f t="shared" si="144"/>
        <v>sáb</v>
      </c>
      <c r="G608" s="6" t="str">
        <f t="shared" si="138"/>
        <v>54</v>
      </c>
      <c r="H608" s="6" t="str">
        <f>IFERROR(VLOOKUP($G608,DDD!$B:$D,3,0),"-")</f>
        <v>RS</v>
      </c>
      <c r="I608" s="6" t="str">
        <f>IFERROR(VLOOKUP($H608,DDD!$I:$K,3,0),"-")</f>
        <v>Sul</v>
      </c>
      <c r="J608">
        <v>8232560</v>
      </c>
      <c r="K608">
        <v>24228086</v>
      </c>
      <c r="L608" s="14">
        <v>44660.375358796293</v>
      </c>
      <c r="M608" s="14">
        <v>44660.382152777776</v>
      </c>
      <c r="N608" t="s">
        <v>3133</v>
      </c>
      <c r="O608" t="s">
        <v>84</v>
      </c>
      <c r="P608">
        <v>17286</v>
      </c>
      <c r="Q608" t="s">
        <v>65</v>
      </c>
      <c r="R608" t="s">
        <v>85</v>
      </c>
      <c r="S608" t="s">
        <v>86</v>
      </c>
      <c r="T608" t="s">
        <v>85</v>
      </c>
      <c r="U608" t="s">
        <v>86</v>
      </c>
      <c r="X608">
        <v>54981558642</v>
      </c>
      <c r="AA608" t="s">
        <v>194</v>
      </c>
      <c r="AB608" s="15">
        <v>164950561591394</v>
      </c>
      <c r="AC608" t="s">
        <v>68</v>
      </c>
      <c r="AD608">
        <v>10738</v>
      </c>
      <c r="AE608" t="s">
        <v>69</v>
      </c>
      <c r="AF608" t="s">
        <v>70</v>
      </c>
      <c r="AM608" t="s">
        <v>2400</v>
      </c>
      <c r="AN608">
        <v>60060794020</v>
      </c>
    </row>
    <row r="609" spans="1:40" x14ac:dyDescent="0.25">
      <c r="A609" s="4">
        <f t="shared" si="141"/>
        <v>44660</v>
      </c>
      <c r="B609" s="5">
        <f t="shared" si="142"/>
        <v>0.39583333333333331</v>
      </c>
      <c r="C609" s="6">
        <f t="shared" si="143"/>
        <v>0.40902777777777777</v>
      </c>
      <c r="D609" s="7">
        <f t="shared" si="139"/>
        <v>4.907407404971309E-3</v>
      </c>
      <c r="E609" s="6" t="str">
        <f t="shared" si="140"/>
        <v>BIANCA</v>
      </c>
      <c r="F609" s="6" t="str">
        <f t="shared" si="144"/>
        <v>sáb</v>
      </c>
      <c r="G609" s="6" t="str">
        <f t="shared" si="138"/>
        <v>51</v>
      </c>
      <c r="H609" s="6" t="str">
        <f>IFERROR(VLOOKUP($G609,DDD!$B:$D,3,0),"-")</f>
        <v>RS</v>
      </c>
      <c r="I609" s="6" t="str">
        <f>IFERROR(VLOOKUP($H609,DDD!$I:$K,3,0),"-")</f>
        <v>Sul</v>
      </c>
      <c r="J609">
        <v>8234108</v>
      </c>
      <c r="K609">
        <v>24227876</v>
      </c>
      <c r="L609" s="14">
        <v>44660.409548611111</v>
      </c>
      <c r="M609" s="14">
        <v>44660.414456018516</v>
      </c>
      <c r="N609" t="s">
        <v>3133</v>
      </c>
      <c r="O609" t="s">
        <v>78</v>
      </c>
      <c r="P609">
        <v>17283</v>
      </c>
      <c r="Q609" t="s">
        <v>65</v>
      </c>
      <c r="R609" t="s">
        <v>85</v>
      </c>
      <c r="S609" t="s">
        <v>86</v>
      </c>
      <c r="T609" t="s">
        <v>85</v>
      </c>
      <c r="U609" t="s">
        <v>86</v>
      </c>
      <c r="X609">
        <v>51999555277</v>
      </c>
      <c r="AA609" t="s">
        <v>194</v>
      </c>
      <c r="AB609" s="15">
        <v>1649508556143570</v>
      </c>
      <c r="AC609" t="s">
        <v>68</v>
      </c>
      <c r="AD609">
        <v>10738</v>
      </c>
      <c r="AE609" t="s">
        <v>69</v>
      </c>
      <c r="AF609" t="s">
        <v>70</v>
      </c>
      <c r="AM609" t="s">
        <v>2401</v>
      </c>
      <c r="AN609">
        <v>2134429062</v>
      </c>
    </row>
    <row r="610" spans="1:40" x14ac:dyDescent="0.25">
      <c r="A610" s="4">
        <f t="shared" si="141"/>
        <v>44660</v>
      </c>
      <c r="B610" s="5">
        <f t="shared" si="142"/>
        <v>0.39583333333333331</v>
      </c>
      <c r="C610" s="6">
        <f t="shared" si="143"/>
        <v>0.41319444444444442</v>
      </c>
      <c r="D610" s="7">
        <f t="shared" si="139"/>
        <v>3.125000002910383E-4</v>
      </c>
      <c r="E610" s="6" t="str">
        <f t="shared" si="140"/>
        <v>ANA</v>
      </c>
      <c r="F610" s="6" t="str">
        <f t="shared" si="144"/>
        <v>sáb</v>
      </c>
      <c r="G610" s="6" t="str">
        <f t="shared" si="138"/>
        <v>48</v>
      </c>
      <c r="H610" s="6" t="str">
        <f>IFERROR(VLOOKUP($G610,DDD!$B:$D,3,0),"-")</f>
        <v>SC</v>
      </c>
      <c r="I610" s="6" t="str">
        <f>IFERROR(VLOOKUP($H610,DDD!$I:$K,3,0),"-")</f>
        <v>Sul</v>
      </c>
      <c r="J610">
        <v>8234794</v>
      </c>
      <c r="K610">
        <v>25449530</v>
      </c>
      <c r="L610" s="14">
        <v>44660.413402777776</v>
      </c>
      <c r="M610" s="14">
        <v>44660.413715277777</v>
      </c>
      <c r="N610" t="s">
        <v>3133</v>
      </c>
      <c r="O610" t="s">
        <v>64</v>
      </c>
      <c r="P610">
        <v>17281</v>
      </c>
      <c r="Q610" t="s">
        <v>65</v>
      </c>
      <c r="R610" t="s">
        <v>136</v>
      </c>
      <c r="S610" t="s">
        <v>273</v>
      </c>
      <c r="T610" t="s">
        <v>136</v>
      </c>
      <c r="U610" t="s">
        <v>273</v>
      </c>
      <c r="X610">
        <v>48988323763</v>
      </c>
      <c r="Y610">
        <v>48988323763</v>
      </c>
      <c r="Z610" s="14">
        <v>44660.434027777781</v>
      </c>
      <c r="AA610" t="s">
        <v>223</v>
      </c>
      <c r="AB610" s="15">
        <v>1649508898160250</v>
      </c>
      <c r="AC610" t="s">
        <v>68</v>
      </c>
      <c r="AD610">
        <v>10738</v>
      </c>
      <c r="AE610" t="s">
        <v>69</v>
      </c>
      <c r="AF610" t="s">
        <v>70</v>
      </c>
      <c r="AM610" t="s">
        <v>2402</v>
      </c>
      <c r="AN610">
        <v>7484512931</v>
      </c>
    </row>
    <row r="611" spans="1:40" x14ac:dyDescent="0.25">
      <c r="A611" s="4">
        <f t="shared" si="141"/>
        <v>44660</v>
      </c>
      <c r="B611" s="5">
        <f t="shared" si="142"/>
        <v>0.39583333333333331</v>
      </c>
      <c r="C611" s="6">
        <f t="shared" si="143"/>
        <v>0.41041666666666665</v>
      </c>
      <c r="D611" s="7">
        <f t="shared" si="139"/>
        <v>3.3564814802957699E-3</v>
      </c>
      <c r="E611" s="6" t="str">
        <f t="shared" si="140"/>
        <v>SILVIO</v>
      </c>
      <c r="F611" s="6" t="str">
        <f t="shared" si="144"/>
        <v>sáb</v>
      </c>
      <c r="G611" s="6" t="str">
        <f t="shared" si="138"/>
        <v>48</v>
      </c>
      <c r="H611" s="6" t="str">
        <f>IFERROR(VLOOKUP($G611,DDD!$B:$D,3,0),"-")</f>
        <v>SC</v>
      </c>
      <c r="I611" s="6" t="str">
        <f>IFERROR(VLOOKUP($H611,DDD!$I:$K,3,0),"-")</f>
        <v>Sul</v>
      </c>
      <c r="J611">
        <v>8234294</v>
      </c>
      <c r="K611">
        <v>24227868</v>
      </c>
      <c r="L611" s="14">
        <v>44660.410763888889</v>
      </c>
      <c r="M611" s="14">
        <v>44660.414120370369</v>
      </c>
      <c r="N611" t="s">
        <v>3133</v>
      </c>
      <c r="O611" t="s">
        <v>84</v>
      </c>
      <c r="P611">
        <v>17286</v>
      </c>
      <c r="Q611" t="s">
        <v>65</v>
      </c>
      <c r="R611" t="s">
        <v>136</v>
      </c>
      <c r="S611" t="s">
        <v>137</v>
      </c>
      <c r="T611" t="s">
        <v>136</v>
      </c>
      <c r="U611" t="s">
        <v>137</v>
      </c>
      <c r="X611">
        <v>48988105955</v>
      </c>
      <c r="Y611">
        <v>48988105955</v>
      </c>
      <c r="Z611" s="14">
        <v>44666.601388888892</v>
      </c>
      <c r="AA611" t="s">
        <v>194</v>
      </c>
      <c r="AB611" s="15">
        <v>1649508674149490</v>
      </c>
      <c r="AC611" t="s">
        <v>68</v>
      </c>
      <c r="AD611">
        <v>10738</v>
      </c>
      <c r="AE611" t="s">
        <v>69</v>
      </c>
      <c r="AF611" t="s">
        <v>70</v>
      </c>
      <c r="AM611" t="s">
        <v>2403</v>
      </c>
      <c r="AN611">
        <v>10607905999</v>
      </c>
    </row>
    <row r="612" spans="1:40" x14ac:dyDescent="0.25">
      <c r="A612" s="4">
        <f t="shared" ref="A612:A670" si="145">DATEVALUE(TEXT(L612,"dd/mm"))</f>
        <v>44660</v>
      </c>
      <c r="B612" s="5">
        <f t="shared" ref="B612:B670" si="146">TIMEVALUE(TEXT(LEFT(TEXT(L612,"hh:mm"),2)&amp;":"&amp;IF(RIGHT(TEXT(L612,"hh:mm"),2)&lt;"30",0,30),"hh:mm"))</f>
        <v>0.39583333333333331</v>
      </c>
      <c r="C612" s="6">
        <f t="shared" ref="C612:C670" si="147">TIMEVALUE(TEXT(L612,"hh:mm"))</f>
        <v>0.41597222222222219</v>
      </c>
      <c r="D612" s="7">
        <f t="shared" si="139"/>
        <v>2.8240740793989971E-3</v>
      </c>
      <c r="E612" s="6" t="str">
        <f t="shared" si="140"/>
        <v>ANA</v>
      </c>
      <c r="F612" s="6" t="str">
        <f t="shared" ref="F612:F670" si="148">TEXT(L612,"ddd")</f>
        <v>sáb</v>
      </c>
      <c r="G612" s="6" t="str">
        <f t="shared" si="138"/>
        <v>55</v>
      </c>
      <c r="H612" s="6" t="str">
        <f>IFERROR(VLOOKUP($G612,DDD!$B:$D,3,0),"-")</f>
        <v>RS</v>
      </c>
      <c r="I612" s="6" t="str">
        <f>IFERROR(VLOOKUP($H612,DDD!$I:$K,3,0),"-")</f>
        <v>Sul</v>
      </c>
      <c r="J612">
        <v>8235355</v>
      </c>
      <c r="K612">
        <v>25426155</v>
      </c>
      <c r="L612" s="14">
        <v>44660.416134259256</v>
      </c>
      <c r="M612" s="14">
        <v>44660.418958333335</v>
      </c>
      <c r="N612" t="s">
        <v>3133</v>
      </c>
      <c r="O612" t="s">
        <v>64</v>
      </c>
      <c r="P612">
        <v>17281</v>
      </c>
      <c r="Q612" t="s">
        <v>65</v>
      </c>
      <c r="R612" t="s">
        <v>85</v>
      </c>
      <c r="S612" t="s">
        <v>86</v>
      </c>
      <c r="T612" t="s">
        <v>85</v>
      </c>
      <c r="U612" t="s">
        <v>86</v>
      </c>
      <c r="X612">
        <v>55984384674</v>
      </c>
      <c r="AA612" t="s">
        <v>118</v>
      </c>
      <c r="AB612" s="15">
        <v>1649509136172950</v>
      </c>
      <c r="AC612" t="s">
        <v>68</v>
      </c>
      <c r="AD612">
        <v>10738</v>
      </c>
      <c r="AE612" t="s">
        <v>69</v>
      </c>
      <c r="AF612" t="s">
        <v>70</v>
      </c>
      <c r="AM612" t="s">
        <v>2404</v>
      </c>
      <c r="AN612">
        <v>5518307942</v>
      </c>
    </row>
    <row r="613" spans="1:40" x14ac:dyDescent="0.25">
      <c r="A613" s="4">
        <f t="shared" si="145"/>
        <v>44660</v>
      </c>
      <c r="B613" s="5">
        <f t="shared" si="146"/>
        <v>0.41666666666666669</v>
      </c>
      <c r="C613" s="6">
        <f t="shared" si="147"/>
        <v>0.41875000000000001</v>
      </c>
      <c r="D613" s="7">
        <f t="shared" si="139"/>
        <v>7.0601852348772809E-4</v>
      </c>
      <c r="E613" s="6" t="str">
        <f t="shared" si="140"/>
        <v>ANA</v>
      </c>
      <c r="F613" s="6" t="str">
        <f t="shared" si="148"/>
        <v>sáb</v>
      </c>
      <c r="G613" s="6" t="str">
        <f t="shared" si="138"/>
        <v>49</v>
      </c>
      <c r="H613" s="6" t="str">
        <f>IFERROR(VLOOKUP($G613,DDD!$B:$D,3,0),"-")</f>
        <v>SC</v>
      </c>
      <c r="I613" s="6" t="str">
        <f>IFERROR(VLOOKUP($H613,DDD!$I:$K,3,0),"-")</f>
        <v>Sul</v>
      </c>
      <c r="J613">
        <v>8235949</v>
      </c>
      <c r="K613">
        <v>25386755</v>
      </c>
      <c r="L613" s="14">
        <v>44660.419189814813</v>
      </c>
      <c r="M613" s="14">
        <v>44660.419895833336</v>
      </c>
      <c r="N613" t="s">
        <v>3133</v>
      </c>
      <c r="O613" t="s">
        <v>64</v>
      </c>
      <c r="P613">
        <v>17281</v>
      </c>
      <c r="Q613" t="s">
        <v>65</v>
      </c>
      <c r="R613" t="s">
        <v>136</v>
      </c>
      <c r="S613" t="s">
        <v>273</v>
      </c>
      <c r="T613" t="s">
        <v>136</v>
      </c>
      <c r="U613" t="s">
        <v>273</v>
      </c>
      <c r="X613">
        <v>49991843597</v>
      </c>
      <c r="Y613">
        <v>49991843597</v>
      </c>
      <c r="Z613" s="14">
        <v>44660.444444444445</v>
      </c>
      <c r="AA613" t="s">
        <v>520</v>
      </c>
      <c r="AB613" s="15">
        <v>1649509384186570</v>
      </c>
      <c r="AC613" t="s">
        <v>68</v>
      </c>
      <c r="AD613">
        <v>10738</v>
      </c>
      <c r="AE613" t="s">
        <v>69</v>
      </c>
      <c r="AF613" t="s">
        <v>70</v>
      </c>
      <c r="AM613" t="s">
        <v>2405</v>
      </c>
      <c r="AN613">
        <v>9242652997</v>
      </c>
    </row>
    <row r="614" spans="1:40" x14ac:dyDescent="0.25">
      <c r="A614" s="4">
        <f t="shared" si="145"/>
        <v>44660</v>
      </c>
      <c r="B614" s="5">
        <f t="shared" si="146"/>
        <v>0.39583333333333331</v>
      </c>
      <c r="C614" s="6">
        <f t="shared" si="147"/>
        <v>0.4145833333333333</v>
      </c>
      <c r="D614" s="7">
        <f t="shared" si="139"/>
        <v>8.0787037004483864E-3</v>
      </c>
      <c r="E614" s="6" t="str">
        <f t="shared" si="140"/>
        <v>BIANCA</v>
      </c>
      <c r="F614" s="6" t="str">
        <f t="shared" si="148"/>
        <v>sáb</v>
      </c>
      <c r="G614" s="6" t="str">
        <f t="shared" si="138"/>
        <v>14</v>
      </c>
      <c r="H614" s="6" t="str">
        <f>IFERROR(VLOOKUP($G614,DDD!$B:$D,3,0),"-")</f>
        <v>SP</v>
      </c>
      <c r="I614" s="6" t="str">
        <f>IFERROR(VLOOKUP($H614,DDD!$I:$K,3,0),"-")</f>
        <v>Sudeste</v>
      </c>
      <c r="J614">
        <v>8235065</v>
      </c>
      <c r="K614">
        <v>23413893</v>
      </c>
      <c r="L614" s="14">
        <v>44660.414756944447</v>
      </c>
      <c r="M614" s="14">
        <v>44660.422835648147</v>
      </c>
      <c r="N614" t="s">
        <v>3133</v>
      </c>
      <c r="O614" t="s">
        <v>78</v>
      </c>
      <c r="P614">
        <v>17283</v>
      </c>
      <c r="Q614" t="s">
        <v>65</v>
      </c>
      <c r="R614" t="s">
        <v>85</v>
      </c>
      <c r="S614" t="s">
        <v>86</v>
      </c>
      <c r="T614" t="s">
        <v>85</v>
      </c>
      <c r="U614" t="s">
        <v>86</v>
      </c>
      <c r="X614">
        <v>14998127062</v>
      </c>
      <c r="AA614" t="s">
        <v>141</v>
      </c>
      <c r="AB614" s="15">
        <v>1649509002164230</v>
      </c>
      <c r="AC614" t="s">
        <v>68</v>
      </c>
      <c r="AD614">
        <v>10738</v>
      </c>
      <c r="AE614" t="s">
        <v>69</v>
      </c>
      <c r="AF614" t="s">
        <v>70</v>
      </c>
      <c r="AM614" t="s">
        <v>2406</v>
      </c>
      <c r="AN614">
        <v>38244405805</v>
      </c>
    </row>
    <row r="615" spans="1:40" x14ac:dyDescent="0.25">
      <c r="A615" s="4">
        <f t="shared" si="145"/>
        <v>44660</v>
      </c>
      <c r="B615" s="5">
        <f t="shared" si="146"/>
        <v>0.41666666666666669</v>
      </c>
      <c r="C615" s="6">
        <f t="shared" si="147"/>
        <v>0.4201388888888889</v>
      </c>
      <c r="D615" s="7">
        <f t="shared" si="139"/>
        <v>3.2407407416030765E-3</v>
      </c>
      <c r="E615" s="6" t="str">
        <f t="shared" si="140"/>
        <v>ANA</v>
      </c>
      <c r="F615" s="6" t="str">
        <f t="shared" si="148"/>
        <v>sáb</v>
      </c>
      <c r="G615" s="6" t="str">
        <f t="shared" si="138"/>
        <v>18</v>
      </c>
      <c r="H615" s="6" t="str">
        <f>IFERROR(VLOOKUP($G615,DDD!$B:$D,3,0),"-")</f>
        <v>SP</v>
      </c>
      <c r="I615" s="6" t="str">
        <f>IFERROR(VLOOKUP($H615,DDD!$I:$K,3,0),"-")</f>
        <v>Sudeste</v>
      </c>
      <c r="J615">
        <v>8236152</v>
      </c>
      <c r="K615">
        <v>24072941</v>
      </c>
      <c r="L615" s="14">
        <v>44660.42019675926</v>
      </c>
      <c r="M615" s="14">
        <v>44660.423437500001</v>
      </c>
      <c r="N615" t="s">
        <v>3133</v>
      </c>
      <c r="O615" t="s">
        <v>64</v>
      </c>
      <c r="P615">
        <v>17281</v>
      </c>
      <c r="Q615" t="s">
        <v>65</v>
      </c>
      <c r="R615" t="s">
        <v>85</v>
      </c>
      <c r="S615" t="s">
        <v>86</v>
      </c>
      <c r="T615" t="s">
        <v>85</v>
      </c>
      <c r="U615" t="s">
        <v>86</v>
      </c>
      <c r="X615">
        <v>18997310875</v>
      </c>
      <c r="AA615" t="s">
        <v>87</v>
      </c>
      <c r="AB615" s="15">
        <v>1649509471191260</v>
      </c>
      <c r="AC615" t="s">
        <v>68</v>
      </c>
      <c r="AD615">
        <v>10738</v>
      </c>
      <c r="AE615" t="s">
        <v>69</v>
      </c>
      <c r="AF615" t="s">
        <v>70</v>
      </c>
      <c r="AM615" t="s">
        <v>2407</v>
      </c>
      <c r="AN615">
        <v>48301489855</v>
      </c>
    </row>
    <row r="616" spans="1:40" x14ac:dyDescent="0.25">
      <c r="A616" s="4">
        <f t="shared" si="145"/>
        <v>44660</v>
      </c>
      <c r="B616" s="5">
        <f t="shared" si="146"/>
        <v>0.41666666666666669</v>
      </c>
      <c r="C616" s="6">
        <f t="shared" si="147"/>
        <v>0.42638888888888887</v>
      </c>
      <c r="D616" s="7">
        <f t="shared" si="139"/>
        <v>9.3750000087311491E-4</v>
      </c>
      <c r="E616" s="6" t="str">
        <f t="shared" si="140"/>
        <v>BIANCA</v>
      </c>
      <c r="F616" s="6" t="str">
        <f t="shared" si="148"/>
        <v>sáb</v>
      </c>
      <c r="G616" s="6" t="str">
        <f t="shared" si="138"/>
        <v>19</v>
      </c>
      <c r="H616" s="6" t="str">
        <f>IFERROR(VLOOKUP($G616,DDD!$B:$D,3,0),"-")</f>
        <v>SP</v>
      </c>
      <c r="I616" s="6" t="str">
        <f>IFERROR(VLOOKUP($H616,DDD!$I:$K,3,0),"-")</f>
        <v>Sudeste</v>
      </c>
      <c r="J616">
        <v>8237666</v>
      </c>
      <c r="K616">
        <v>25426072</v>
      </c>
      <c r="L616" s="14">
        <v>44660.426562499997</v>
      </c>
      <c r="M616" s="14">
        <v>44660.427499999998</v>
      </c>
      <c r="N616" t="s">
        <v>3133</v>
      </c>
      <c r="O616" t="s">
        <v>78</v>
      </c>
      <c r="P616">
        <v>17283</v>
      </c>
      <c r="Q616" t="s">
        <v>65</v>
      </c>
      <c r="R616" t="s">
        <v>136</v>
      </c>
      <c r="S616" t="s">
        <v>273</v>
      </c>
      <c r="T616" t="s">
        <v>136</v>
      </c>
      <c r="U616" t="s">
        <v>273</v>
      </c>
      <c r="X616">
        <v>19987724740</v>
      </c>
      <c r="Y616">
        <v>19987724740</v>
      </c>
      <c r="Z616" s="14">
        <v>44660.583333333336</v>
      </c>
      <c r="AA616" t="s">
        <v>118</v>
      </c>
      <c r="AB616" s="15">
        <v>1649510034220630</v>
      </c>
      <c r="AC616" t="s">
        <v>68</v>
      </c>
      <c r="AD616">
        <v>10738</v>
      </c>
      <c r="AE616" t="s">
        <v>69</v>
      </c>
      <c r="AF616" t="s">
        <v>70</v>
      </c>
      <c r="AM616" t="s">
        <v>2408</v>
      </c>
      <c r="AN616">
        <v>48306189817</v>
      </c>
    </row>
    <row r="617" spans="1:40" x14ac:dyDescent="0.25">
      <c r="A617" s="4">
        <f t="shared" si="145"/>
        <v>44660</v>
      </c>
      <c r="B617" s="5">
        <f t="shared" si="146"/>
        <v>0.41666666666666669</v>
      </c>
      <c r="C617" s="6">
        <f t="shared" si="147"/>
        <v>0.42777777777777781</v>
      </c>
      <c r="D617" s="7">
        <f t="shared" si="139"/>
        <v>2.3148147738538682E-4</v>
      </c>
      <c r="E617" s="6" t="str">
        <f t="shared" si="140"/>
        <v>SILVIO</v>
      </c>
      <c r="F617" s="6" t="str">
        <f t="shared" si="148"/>
        <v>sáb</v>
      </c>
      <c r="G617" s="6" t="str">
        <f t="shared" si="138"/>
        <v>16</v>
      </c>
      <c r="H617" s="6" t="str">
        <f>IFERROR(VLOOKUP($G617,DDD!$B:$D,3,0),"-")</f>
        <v>SP</v>
      </c>
      <c r="I617" s="6" t="str">
        <f>IFERROR(VLOOKUP($H617,DDD!$I:$K,3,0),"-")</f>
        <v>Sudeste</v>
      </c>
      <c r="J617">
        <v>8238018</v>
      </c>
      <c r="K617">
        <v>22878802</v>
      </c>
      <c r="L617" s="14">
        <v>44660.427986111114</v>
      </c>
      <c r="M617" s="14">
        <v>44660.428217592591</v>
      </c>
      <c r="N617" t="s">
        <v>3133</v>
      </c>
      <c r="O617" t="s">
        <v>84</v>
      </c>
      <c r="P617">
        <v>17286</v>
      </c>
      <c r="Q617" t="s">
        <v>65</v>
      </c>
      <c r="R617" t="s">
        <v>85</v>
      </c>
      <c r="S617" t="s">
        <v>86</v>
      </c>
      <c r="T617" t="s">
        <v>85</v>
      </c>
      <c r="U617" t="s">
        <v>86</v>
      </c>
      <c r="X617">
        <v>16992783619</v>
      </c>
      <c r="AA617" t="s">
        <v>155</v>
      </c>
      <c r="AC617" t="s">
        <v>202</v>
      </c>
      <c r="AD617">
        <v>10738</v>
      </c>
      <c r="AE617" t="s">
        <v>69</v>
      </c>
      <c r="AF617" t="s">
        <v>70</v>
      </c>
      <c r="AM617" t="s">
        <v>2409</v>
      </c>
      <c r="AN617">
        <v>33582799875</v>
      </c>
    </row>
    <row r="618" spans="1:40" x14ac:dyDescent="0.25">
      <c r="A618" s="4">
        <f t="shared" si="145"/>
        <v>44660</v>
      </c>
      <c r="B618" s="5">
        <f t="shared" si="146"/>
        <v>0.41666666666666669</v>
      </c>
      <c r="C618" s="6">
        <f t="shared" si="147"/>
        <v>0.42638888888888887</v>
      </c>
      <c r="D618" s="7">
        <f t="shared" si="139"/>
        <v>2.2800925944466144E-3</v>
      </c>
      <c r="E618" s="6" t="str">
        <f t="shared" si="140"/>
        <v>ANA</v>
      </c>
      <c r="F618" s="6" t="str">
        <f t="shared" si="148"/>
        <v>sáb</v>
      </c>
      <c r="G618" s="6" t="str">
        <f t="shared" si="138"/>
        <v>13</v>
      </c>
      <c r="H618" s="6" t="str">
        <f>IFERROR(VLOOKUP($G618,DDD!$B:$D,3,0),"-")</f>
        <v>SP</v>
      </c>
      <c r="I618" s="6" t="str">
        <f>IFERROR(VLOOKUP($H618,DDD!$I:$K,3,0),"-")</f>
        <v>Sudeste</v>
      </c>
      <c r="J618">
        <v>8237771</v>
      </c>
      <c r="K618">
        <v>25449576</v>
      </c>
      <c r="L618" s="14">
        <v>44660.42701388889</v>
      </c>
      <c r="M618" s="14">
        <v>44660.429293981484</v>
      </c>
      <c r="N618" t="s">
        <v>3133</v>
      </c>
      <c r="O618" t="s">
        <v>64</v>
      </c>
      <c r="P618">
        <v>17281</v>
      </c>
      <c r="Q618" t="s">
        <v>65</v>
      </c>
      <c r="R618" t="s">
        <v>66</v>
      </c>
      <c r="S618" t="s">
        <v>1039</v>
      </c>
      <c r="T618" t="s">
        <v>66</v>
      </c>
      <c r="U618" t="s">
        <v>1039</v>
      </c>
      <c r="X618">
        <v>13996282140</v>
      </c>
      <c r="AA618" t="s">
        <v>223</v>
      </c>
      <c r="AB618" s="15">
        <v>1649510056221950</v>
      </c>
      <c r="AC618" t="s">
        <v>68</v>
      </c>
      <c r="AD618">
        <v>10738</v>
      </c>
      <c r="AE618" t="s">
        <v>69</v>
      </c>
      <c r="AF618" t="s">
        <v>70</v>
      </c>
      <c r="AM618" t="s">
        <v>2410</v>
      </c>
      <c r="AN618">
        <v>32249442851</v>
      </c>
    </row>
    <row r="619" spans="1:40" x14ac:dyDescent="0.25">
      <c r="A619" s="4">
        <f t="shared" si="145"/>
        <v>44660</v>
      </c>
      <c r="B619" s="5">
        <f t="shared" si="146"/>
        <v>0.41666666666666669</v>
      </c>
      <c r="C619" s="6">
        <f t="shared" si="147"/>
        <v>0.42708333333333331</v>
      </c>
      <c r="D619" s="7">
        <f t="shared" si="139"/>
        <v>2.3148148102336563E-3</v>
      </c>
      <c r="E619" s="6" t="str">
        <f t="shared" si="140"/>
        <v>BIANCA</v>
      </c>
      <c r="F619" s="6" t="str">
        <f t="shared" si="148"/>
        <v>sáb</v>
      </c>
      <c r="G619" s="6" t="str">
        <f t="shared" si="138"/>
        <v>96</v>
      </c>
      <c r="H619" s="6" t="str">
        <f>IFERROR(VLOOKUP($G619,DDD!$B:$D,3,0),"-")</f>
        <v>AP</v>
      </c>
      <c r="I619" s="6" t="str">
        <f>IFERROR(VLOOKUP($H619,DDD!$I:$K,3,0),"-")</f>
        <v>Norte</v>
      </c>
      <c r="J619">
        <v>8237895</v>
      </c>
      <c r="K619">
        <v>23694310</v>
      </c>
      <c r="L619" s="14">
        <v>44660.427523148152</v>
      </c>
      <c r="M619" s="14">
        <v>44660.429837962962</v>
      </c>
      <c r="N619" t="s">
        <v>3133</v>
      </c>
      <c r="O619" t="s">
        <v>78</v>
      </c>
      <c r="P619">
        <v>17283</v>
      </c>
      <c r="Q619" t="s">
        <v>65</v>
      </c>
      <c r="R619" t="s">
        <v>85</v>
      </c>
      <c r="S619" t="s">
        <v>86</v>
      </c>
      <c r="T619" t="s">
        <v>85</v>
      </c>
      <c r="U619" t="s">
        <v>86</v>
      </c>
      <c r="X619">
        <v>96981339092</v>
      </c>
      <c r="AA619" t="s">
        <v>179</v>
      </c>
      <c r="AB619" s="15">
        <v>1649510118224630</v>
      </c>
      <c r="AC619" t="s">
        <v>68</v>
      </c>
      <c r="AD619">
        <v>10738</v>
      </c>
      <c r="AE619" t="s">
        <v>69</v>
      </c>
      <c r="AF619" t="s">
        <v>70</v>
      </c>
      <c r="AM619" t="s">
        <v>2411</v>
      </c>
      <c r="AN619">
        <v>78757185204</v>
      </c>
    </row>
    <row r="620" spans="1:40" x14ac:dyDescent="0.25">
      <c r="A620" s="4">
        <f t="shared" si="145"/>
        <v>44660</v>
      </c>
      <c r="B620" s="5">
        <f t="shared" si="146"/>
        <v>0.41666666666666669</v>
      </c>
      <c r="C620" s="6">
        <f t="shared" si="147"/>
        <v>0.42986111111111108</v>
      </c>
      <c r="D620" s="7">
        <f t="shared" si="139"/>
        <v>3.1018518493510783E-3</v>
      </c>
      <c r="E620" s="6" t="str">
        <f t="shared" si="140"/>
        <v>BIANCA</v>
      </c>
      <c r="F620" s="6" t="str">
        <f t="shared" si="148"/>
        <v>sáb</v>
      </c>
      <c r="G620" s="6" t="str">
        <f t="shared" si="138"/>
        <v>13</v>
      </c>
      <c r="H620" s="6" t="str">
        <f>IFERROR(VLOOKUP($G620,DDD!$B:$D,3,0),"-")</f>
        <v>SP</v>
      </c>
      <c r="I620" s="6" t="str">
        <f>IFERROR(VLOOKUP($H620,DDD!$I:$K,3,0),"-")</f>
        <v>Sudeste</v>
      </c>
      <c r="J620">
        <v>8238597</v>
      </c>
      <c r="K620">
        <v>25449575</v>
      </c>
      <c r="L620" s="14">
        <v>44660.430069444446</v>
      </c>
      <c r="M620" s="14">
        <v>44660.433171296296</v>
      </c>
      <c r="N620" t="s">
        <v>3133</v>
      </c>
      <c r="O620" t="s">
        <v>78</v>
      </c>
      <c r="P620">
        <v>17283</v>
      </c>
      <c r="Q620" t="s">
        <v>65</v>
      </c>
      <c r="R620" t="s">
        <v>85</v>
      </c>
      <c r="S620" t="s">
        <v>86</v>
      </c>
      <c r="T620" t="s">
        <v>85</v>
      </c>
      <c r="U620" t="s">
        <v>86</v>
      </c>
      <c r="X620">
        <v>13981518696</v>
      </c>
      <c r="AA620" t="s">
        <v>223</v>
      </c>
      <c r="AB620" s="15">
        <v>1649510334236530</v>
      </c>
      <c r="AC620" t="s">
        <v>68</v>
      </c>
      <c r="AD620">
        <v>10738</v>
      </c>
      <c r="AE620" t="s">
        <v>69</v>
      </c>
      <c r="AF620" t="s">
        <v>70</v>
      </c>
      <c r="AM620" t="s">
        <v>2412</v>
      </c>
      <c r="AN620">
        <v>34466067856</v>
      </c>
    </row>
    <row r="621" spans="1:40" x14ac:dyDescent="0.25">
      <c r="A621" s="4">
        <f t="shared" si="145"/>
        <v>44660</v>
      </c>
      <c r="B621" s="5">
        <f t="shared" si="146"/>
        <v>0.41666666666666669</v>
      </c>
      <c r="C621" s="6">
        <f t="shared" si="147"/>
        <v>0.43333333333333335</v>
      </c>
      <c r="D621" s="7">
        <f t="shared" si="139"/>
        <v>2.1412037094705738E-3</v>
      </c>
      <c r="E621" s="6" t="str">
        <f t="shared" si="140"/>
        <v>BIANCA</v>
      </c>
      <c r="F621" s="6" t="str">
        <f t="shared" si="148"/>
        <v>sáb</v>
      </c>
      <c r="G621" s="6" t="str">
        <f t="shared" si="138"/>
        <v>15</v>
      </c>
      <c r="H621" s="6" t="str">
        <f>IFERROR(VLOOKUP($G621,DDD!$B:$D,3,0),"-")</f>
        <v>SP</v>
      </c>
      <c r="I621" s="6" t="str">
        <f>IFERROR(VLOOKUP($H621,DDD!$I:$K,3,0),"-")</f>
        <v>Sudeste</v>
      </c>
      <c r="J621">
        <v>8239661</v>
      </c>
      <c r="K621">
        <v>24165565</v>
      </c>
      <c r="L621" s="14">
        <v>44660.433749999997</v>
      </c>
      <c r="M621" s="14">
        <v>44660.435891203706</v>
      </c>
      <c r="N621" t="s">
        <v>3133</v>
      </c>
      <c r="O621" t="s">
        <v>78</v>
      </c>
      <c r="P621">
        <v>17283</v>
      </c>
      <c r="Q621" t="s">
        <v>65</v>
      </c>
      <c r="R621" t="s">
        <v>136</v>
      </c>
      <c r="S621" t="s">
        <v>137</v>
      </c>
      <c r="T621" t="s">
        <v>136</v>
      </c>
      <c r="U621" t="s">
        <v>137</v>
      </c>
      <c r="X621">
        <v>15991973610</v>
      </c>
      <c r="Y621">
        <v>15991973610</v>
      </c>
      <c r="Z621" s="14">
        <v>44660.455555555556</v>
      </c>
      <c r="AA621" t="s">
        <v>142</v>
      </c>
      <c r="AB621" s="15">
        <v>1649510656251240</v>
      </c>
      <c r="AC621" t="s">
        <v>68</v>
      </c>
      <c r="AD621">
        <v>10738</v>
      </c>
      <c r="AE621" t="s">
        <v>69</v>
      </c>
      <c r="AF621" t="s">
        <v>70</v>
      </c>
      <c r="AM621" t="s">
        <v>2413</v>
      </c>
      <c r="AN621">
        <v>28896042844</v>
      </c>
    </row>
    <row r="622" spans="1:40" x14ac:dyDescent="0.25">
      <c r="A622" s="4">
        <f t="shared" si="145"/>
        <v>44660</v>
      </c>
      <c r="B622" s="5">
        <f t="shared" si="146"/>
        <v>0.41666666666666669</v>
      </c>
      <c r="C622" s="6">
        <f t="shared" si="147"/>
        <v>0.43541666666666662</v>
      </c>
      <c r="D622" s="7">
        <f t="shared" si="139"/>
        <v>1.1689814855344594E-3</v>
      </c>
      <c r="E622" s="6" t="str">
        <f t="shared" si="140"/>
        <v>BIANCA</v>
      </c>
      <c r="F622" s="6" t="str">
        <f t="shared" si="148"/>
        <v>sáb</v>
      </c>
      <c r="G622" s="6" t="str">
        <f t="shared" si="138"/>
        <v>17</v>
      </c>
      <c r="H622" s="6" t="str">
        <f>IFERROR(VLOOKUP($G622,DDD!$B:$D,3,0),"-")</f>
        <v>SP</v>
      </c>
      <c r="I622" s="6" t="str">
        <f>IFERROR(VLOOKUP($H622,DDD!$I:$K,3,0),"-")</f>
        <v>Sudeste</v>
      </c>
      <c r="J622">
        <v>8240276</v>
      </c>
      <c r="K622">
        <v>25536865</v>
      </c>
      <c r="L622" s="14">
        <v>44660.436053240737</v>
      </c>
      <c r="M622" s="14">
        <v>44660.437222222223</v>
      </c>
      <c r="N622" t="s">
        <v>3133</v>
      </c>
      <c r="O622" t="s">
        <v>78</v>
      </c>
      <c r="P622">
        <v>17283</v>
      </c>
      <c r="Q622" t="s">
        <v>65</v>
      </c>
      <c r="R622" t="s">
        <v>85</v>
      </c>
      <c r="S622" t="s">
        <v>86</v>
      </c>
      <c r="T622" t="s">
        <v>85</v>
      </c>
      <c r="U622" t="s">
        <v>86</v>
      </c>
      <c r="X622">
        <v>17992641809</v>
      </c>
      <c r="AA622" t="s">
        <v>174</v>
      </c>
      <c r="AB622" s="15">
        <v>1649510848259860</v>
      </c>
      <c r="AC622" t="s">
        <v>68</v>
      </c>
      <c r="AD622">
        <v>10738</v>
      </c>
      <c r="AE622" t="s">
        <v>69</v>
      </c>
      <c r="AF622" t="s">
        <v>70</v>
      </c>
      <c r="AM622" t="s">
        <v>2414</v>
      </c>
      <c r="AN622">
        <v>53869372869</v>
      </c>
    </row>
    <row r="623" spans="1:40" x14ac:dyDescent="0.25">
      <c r="A623" s="4">
        <f t="shared" si="145"/>
        <v>44660</v>
      </c>
      <c r="B623" s="5">
        <f t="shared" si="146"/>
        <v>0.4375</v>
      </c>
      <c r="C623" s="6">
        <f t="shared" si="147"/>
        <v>0.4381944444444445</v>
      </c>
      <c r="D623" s="7">
        <f t="shared" si="139"/>
        <v>8.217592621804215E-4</v>
      </c>
      <c r="E623" s="6" t="str">
        <f t="shared" si="140"/>
        <v>BIANCA</v>
      </c>
      <c r="F623" s="6" t="str">
        <f t="shared" si="148"/>
        <v>sáb</v>
      </c>
      <c r="G623" s="6" t="str">
        <f t="shared" si="138"/>
        <v>16</v>
      </c>
      <c r="H623" s="6" t="str">
        <f>IFERROR(VLOOKUP($G623,DDD!$B:$D,3,0),"-")</f>
        <v>SP</v>
      </c>
      <c r="I623" s="6" t="str">
        <f>IFERROR(VLOOKUP($H623,DDD!$I:$K,3,0),"-")</f>
        <v>Sudeste</v>
      </c>
      <c r="J623">
        <v>8240888</v>
      </c>
      <c r="K623">
        <v>25462172</v>
      </c>
      <c r="L623" s="14">
        <v>44660.438518518517</v>
      </c>
      <c r="M623" s="14">
        <v>44660.439340277779</v>
      </c>
      <c r="N623" t="s">
        <v>3133</v>
      </c>
      <c r="O623" t="s">
        <v>78</v>
      </c>
      <c r="P623">
        <v>17283</v>
      </c>
      <c r="Q623" t="s">
        <v>65</v>
      </c>
      <c r="R623" t="s">
        <v>136</v>
      </c>
      <c r="S623" t="s">
        <v>273</v>
      </c>
      <c r="T623" t="s">
        <v>136</v>
      </c>
      <c r="U623" t="s">
        <v>273</v>
      </c>
      <c r="X623">
        <v>16996464375</v>
      </c>
      <c r="Y623">
        <v>16996464375</v>
      </c>
      <c r="Z623" s="14">
        <v>44662.375</v>
      </c>
      <c r="AA623" t="s">
        <v>211</v>
      </c>
      <c r="AB623" s="15">
        <v>1649511061270340</v>
      </c>
      <c r="AC623" t="s">
        <v>68</v>
      </c>
      <c r="AD623">
        <v>10738</v>
      </c>
      <c r="AE623" t="s">
        <v>69</v>
      </c>
      <c r="AF623" t="s">
        <v>70</v>
      </c>
      <c r="AM623" t="s">
        <v>2415</v>
      </c>
      <c r="AN623">
        <v>34712906804</v>
      </c>
    </row>
    <row r="624" spans="1:40" x14ac:dyDescent="0.25">
      <c r="A624" s="4">
        <f t="shared" si="145"/>
        <v>44660</v>
      </c>
      <c r="B624" s="5">
        <f t="shared" si="146"/>
        <v>0.4375</v>
      </c>
      <c r="C624" s="6">
        <f t="shared" si="147"/>
        <v>0.43888888888888888</v>
      </c>
      <c r="D624" s="7">
        <f t="shared" si="139"/>
        <v>2.7777778450399637E-4</v>
      </c>
      <c r="E624" s="6" t="str">
        <f t="shared" si="140"/>
        <v>ANA</v>
      </c>
      <c r="F624" s="6" t="str">
        <f t="shared" si="148"/>
        <v>sáb</v>
      </c>
      <c r="G624" s="6" t="str">
        <f t="shared" si="138"/>
        <v>55</v>
      </c>
      <c r="H624" s="6" t="str">
        <f>IFERROR(VLOOKUP($G624,DDD!$B:$D,3,0),"-")</f>
        <v>RS</v>
      </c>
      <c r="I624" s="6" t="str">
        <f>IFERROR(VLOOKUP($H624,DDD!$I:$K,3,0),"-")</f>
        <v>Sul</v>
      </c>
      <c r="J624">
        <v>8241083</v>
      </c>
      <c r="K624">
        <v>25536941</v>
      </c>
      <c r="L624" s="14">
        <v>44660.439259259256</v>
      </c>
      <c r="M624" s="14">
        <v>44660.43953703704</v>
      </c>
      <c r="N624" t="s">
        <v>3133</v>
      </c>
      <c r="O624" t="s">
        <v>64</v>
      </c>
      <c r="P624">
        <v>17281</v>
      </c>
      <c r="Q624" t="s">
        <v>65</v>
      </c>
      <c r="R624" t="s">
        <v>85</v>
      </c>
      <c r="S624" t="s">
        <v>86</v>
      </c>
      <c r="T624" t="s">
        <v>85</v>
      </c>
      <c r="U624" t="s">
        <v>86</v>
      </c>
      <c r="X624">
        <v>55999168099</v>
      </c>
      <c r="AA624" t="s">
        <v>174</v>
      </c>
      <c r="AB624" s="15">
        <v>1649510914262630</v>
      </c>
      <c r="AC624" t="s">
        <v>68</v>
      </c>
      <c r="AD624">
        <v>10738</v>
      </c>
      <c r="AE624" t="s">
        <v>69</v>
      </c>
      <c r="AF624" t="s">
        <v>70</v>
      </c>
      <c r="AM624" t="s">
        <v>2416</v>
      </c>
      <c r="AN624">
        <v>1046109057</v>
      </c>
    </row>
    <row r="625" spans="1:40" x14ac:dyDescent="0.25">
      <c r="A625" s="4">
        <f t="shared" si="145"/>
        <v>44660</v>
      </c>
      <c r="B625" s="5">
        <f t="shared" si="146"/>
        <v>0.4375</v>
      </c>
      <c r="C625" s="6">
        <f t="shared" si="147"/>
        <v>0.43958333333333338</v>
      </c>
      <c r="D625" s="7">
        <f t="shared" si="139"/>
        <v>1.8750000017462298E-3</v>
      </c>
      <c r="E625" s="6" t="str">
        <f t="shared" si="140"/>
        <v>BIANCA</v>
      </c>
      <c r="F625" s="6" t="str">
        <f t="shared" si="148"/>
        <v>sáb</v>
      </c>
      <c r="G625" s="6" t="str">
        <f t="shared" si="138"/>
        <v>48</v>
      </c>
      <c r="H625" s="6" t="str">
        <f>IFERROR(VLOOKUP($G625,DDD!$B:$D,3,0),"-")</f>
        <v>SC</v>
      </c>
      <c r="I625" s="6" t="str">
        <f>IFERROR(VLOOKUP($H625,DDD!$I:$K,3,0),"-")</f>
        <v>Sul</v>
      </c>
      <c r="J625">
        <v>8241330</v>
      </c>
      <c r="K625">
        <v>25462312</v>
      </c>
      <c r="L625" s="14">
        <v>44660.440243055556</v>
      </c>
      <c r="M625" s="14">
        <v>44660.442118055558</v>
      </c>
      <c r="N625" t="s">
        <v>3133</v>
      </c>
      <c r="O625" t="s">
        <v>78</v>
      </c>
      <c r="P625">
        <v>17283</v>
      </c>
      <c r="Q625" t="s">
        <v>65</v>
      </c>
      <c r="R625" t="s">
        <v>85</v>
      </c>
      <c r="S625" t="s">
        <v>86</v>
      </c>
      <c r="T625" t="s">
        <v>85</v>
      </c>
      <c r="U625" t="s">
        <v>86</v>
      </c>
      <c r="X625">
        <v>48998424709</v>
      </c>
      <c r="AA625" t="s">
        <v>211</v>
      </c>
      <c r="AB625" s="15">
        <v>1649511203278650</v>
      </c>
      <c r="AC625" t="s">
        <v>68</v>
      </c>
      <c r="AD625">
        <v>10738</v>
      </c>
      <c r="AE625" t="s">
        <v>69</v>
      </c>
      <c r="AF625" t="s">
        <v>70</v>
      </c>
      <c r="AM625" t="s">
        <v>2417</v>
      </c>
      <c r="AN625">
        <v>7980126920</v>
      </c>
    </row>
    <row r="626" spans="1:40" x14ac:dyDescent="0.25">
      <c r="A626" s="4">
        <f t="shared" si="145"/>
        <v>44660</v>
      </c>
      <c r="B626" s="5">
        <f t="shared" si="146"/>
        <v>0.41666666666666669</v>
      </c>
      <c r="C626" s="6">
        <f t="shared" si="147"/>
        <v>0.43402777777777773</v>
      </c>
      <c r="D626" s="7">
        <f t="shared" si="139"/>
        <v>7.4652777766459621E-3</v>
      </c>
      <c r="E626" s="6" t="str">
        <f t="shared" si="140"/>
        <v>SILVIO</v>
      </c>
      <c r="F626" s="6" t="str">
        <f t="shared" si="148"/>
        <v>sáb</v>
      </c>
      <c r="G626" s="6" t="str">
        <f t="shared" si="138"/>
        <v>11</v>
      </c>
      <c r="H626" s="6" t="str">
        <f>IFERROR(VLOOKUP($G626,DDD!$B:$D,3,0),"-")</f>
        <v>SP</v>
      </c>
      <c r="I626" s="6" t="str">
        <f>IFERROR(VLOOKUP($H626,DDD!$I:$K,3,0),"-")</f>
        <v>Sudeste</v>
      </c>
      <c r="J626">
        <v>8239932</v>
      </c>
      <c r="K626">
        <v>24228052</v>
      </c>
      <c r="L626" s="14">
        <v>44660.434664351851</v>
      </c>
      <c r="M626" s="14">
        <v>44660.442129629628</v>
      </c>
      <c r="N626" t="s">
        <v>3133</v>
      </c>
      <c r="O626" t="s">
        <v>84</v>
      </c>
      <c r="P626">
        <v>17286</v>
      </c>
      <c r="Q626" t="s">
        <v>65</v>
      </c>
      <c r="R626" t="s">
        <v>85</v>
      </c>
      <c r="S626" t="s">
        <v>86</v>
      </c>
      <c r="T626" t="s">
        <v>85</v>
      </c>
      <c r="U626" t="s">
        <v>86</v>
      </c>
      <c r="X626">
        <v>11939571421</v>
      </c>
      <c r="AA626" t="s">
        <v>194</v>
      </c>
      <c r="AB626" s="15">
        <v>1649510723254620</v>
      </c>
      <c r="AC626" t="s">
        <v>68</v>
      </c>
      <c r="AD626">
        <v>10738</v>
      </c>
      <c r="AE626" t="s">
        <v>69</v>
      </c>
      <c r="AF626" t="s">
        <v>70</v>
      </c>
      <c r="AM626" t="s">
        <v>2418</v>
      </c>
      <c r="AN626">
        <v>35529193846</v>
      </c>
    </row>
    <row r="627" spans="1:40" x14ac:dyDescent="0.25">
      <c r="A627" s="4">
        <f t="shared" si="145"/>
        <v>44660</v>
      </c>
      <c r="B627" s="5">
        <f t="shared" si="146"/>
        <v>0.4375</v>
      </c>
      <c r="C627" s="6">
        <f t="shared" si="147"/>
        <v>0.44375000000000003</v>
      </c>
      <c r="D627" s="7">
        <f t="shared" si="139"/>
        <v>8.3333333168411627E-4</v>
      </c>
      <c r="E627" s="6" t="str">
        <f t="shared" si="140"/>
        <v>SILVIO</v>
      </c>
      <c r="F627" s="6" t="str">
        <f t="shared" si="148"/>
        <v>sáb</v>
      </c>
      <c r="G627" s="6" t="str">
        <f t="shared" si="138"/>
        <v>11</v>
      </c>
      <c r="H627" s="6" t="str">
        <f>IFERROR(VLOOKUP($G627,DDD!$B:$D,3,0),"-")</f>
        <v>SP</v>
      </c>
      <c r="I627" s="6" t="str">
        <f>IFERROR(VLOOKUP($H627,DDD!$I:$K,3,0),"-")</f>
        <v>Sudeste</v>
      </c>
      <c r="J627">
        <v>8242277</v>
      </c>
      <c r="K627">
        <v>21688404</v>
      </c>
      <c r="L627" s="14">
        <v>44660.443877314814</v>
      </c>
      <c r="M627" s="14">
        <v>44660.444710648146</v>
      </c>
      <c r="N627" t="s">
        <v>3133</v>
      </c>
      <c r="O627" t="s">
        <v>84</v>
      </c>
      <c r="P627">
        <v>17286</v>
      </c>
      <c r="Q627" t="s">
        <v>65</v>
      </c>
      <c r="R627" t="s">
        <v>85</v>
      </c>
      <c r="S627" t="s">
        <v>86</v>
      </c>
      <c r="T627" t="s">
        <v>85</v>
      </c>
      <c r="U627" t="s">
        <v>86</v>
      </c>
      <c r="X627">
        <v>11991392576</v>
      </c>
      <c r="AA627" t="s">
        <v>968</v>
      </c>
      <c r="AC627" t="s">
        <v>202</v>
      </c>
      <c r="AD627">
        <v>10738</v>
      </c>
      <c r="AE627" t="s">
        <v>69</v>
      </c>
      <c r="AF627" t="s">
        <v>70</v>
      </c>
      <c r="AM627" t="s">
        <v>2419</v>
      </c>
      <c r="AN627">
        <v>25092083816</v>
      </c>
    </row>
    <row r="628" spans="1:40" x14ac:dyDescent="0.25">
      <c r="A628" s="4">
        <f t="shared" si="145"/>
        <v>44660</v>
      </c>
      <c r="B628" s="5">
        <f t="shared" si="146"/>
        <v>0.4375</v>
      </c>
      <c r="C628" s="6">
        <f t="shared" si="147"/>
        <v>0.44513888888888892</v>
      </c>
      <c r="D628" s="7">
        <f t="shared" si="139"/>
        <v>4.7453703155042604E-4</v>
      </c>
      <c r="E628" s="6" t="str">
        <f t="shared" si="140"/>
        <v>SILVIO</v>
      </c>
      <c r="F628" s="6" t="str">
        <f t="shared" si="148"/>
        <v>sáb</v>
      </c>
      <c r="G628" s="6" t="str">
        <f t="shared" si="138"/>
        <v>51</v>
      </c>
      <c r="H628" s="6" t="str">
        <f>IFERROR(VLOOKUP($G628,DDD!$B:$D,3,0),"-")</f>
        <v>RS</v>
      </c>
      <c r="I628" s="6" t="str">
        <f>IFERROR(VLOOKUP($H628,DDD!$I:$K,3,0),"-")</f>
        <v>Sul</v>
      </c>
      <c r="J628">
        <v>8242779</v>
      </c>
      <c r="K628">
        <v>25426252</v>
      </c>
      <c r="L628" s="14">
        <v>44660.445729166669</v>
      </c>
      <c r="M628" s="14">
        <v>44660.446203703701</v>
      </c>
      <c r="N628" t="s">
        <v>3133</v>
      </c>
      <c r="O628" t="s">
        <v>84</v>
      </c>
      <c r="P628">
        <v>17286</v>
      </c>
      <c r="Q628" t="s">
        <v>65</v>
      </c>
      <c r="R628" t="s">
        <v>136</v>
      </c>
      <c r="S628" t="s">
        <v>273</v>
      </c>
      <c r="T628" t="s">
        <v>136</v>
      </c>
      <c r="U628" t="s">
        <v>273</v>
      </c>
      <c r="X628">
        <v>51997573945</v>
      </c>
      <c r="Y628">
        <v>51997573945</v>
      </c>
      <c r="Z628" s="14">
        <v>44660.5</v>
      </c>
      <c r="AA628" t="s">
        <v>118</v>
      </c>
      <c r="AB628" s="15">
        <v>1649511647303370</v>
      </c>
      <c r="AC628" t="s">
        <v>68</v>
      </c>
      <c r="AD628">
        <v>10738</v>
      </c>
      <c r="AE628" t="s">
        <v>69</v>
      </c>
      <c r="AF628" t="s">
        <v>70</v>
      </c>
      <c r="AM628" t="s">
        <v>2420</v>
      </c>
      <c r="AN628">
        <v>58941665000</v>
      </c>
    </row>
    <row r="629" spans="1:40" x14ac:dyDescent="0.25">
      <c r="A629" s="4">
        <f t="shared" si="145"/>
        <v>44660</v>
      </c>
      <c r="B629" s="5">
        <f t="shared" si="146"/>
        <v>0.4375</v>
      </c>
      <c r="C629" s="6">
        <f t="shared" si="147"/>
        <v>0.44444444444444442</v>
      </c>
      <c r="D629" s="7">
        <f t="shared" si="139"/>
        <v>1.6550925938645378E-3</v>
      </c>
      <c r="E629" s="6" t="str">
        <f t="shared" si="140"/>
        <v>BIANCA</v>
      </c>
      <c r="F629" s="6" t="str">
        <f t="shared" si="148"/>
        <v>sáb</v>
      </c>
      <c r="G629" s="6" t="str">
        <f t="shared" si="138"/>
        <v>51</v>
      </c>
      <c r="H629" s="6" t="str">
        <f>IFERROR(VLOOKUP($G629,DDD!$B:$D,3,0),"-")</f>
        <v>RS</v>
      </c>
      <c r="I629" s="6" t="str">
        <f>IFERROR(VLOOKUP($H629,DDD!$I:$K,3,0),"-")</f>
        <v>Sul</v>
      </c>
      <c r="J629">
        <v>8242545</v>
      </c>
      <c r="K629">
        <v>24072773</v>
      </c>
      <c r="L629" s="14">
        <v>44660.444745370369</v>
      </c>
      <c r="M629" s="14">
        <v>44660.446400462963</v>
      </c>
      <c r="N629" t="s">
        <v>3133</v>
      </c>
      <c r="O629" t="s">
        <v>78</v>
      </c>
      <c r="P629">
        <v>17283</v>
      </c>
      <c r="Q629" t="s">
        <v>65</v>
      </c>
      <c r="R629" t="s">
        <v>136</v>
      </c>
      <c r="S629" t="s">
        <v>137</v>
      </c>
      <c r="T629" t="s">
        <v>136</v>
      </c>
      <c r="U629" t="s">
        <v>137</v>
      </c>
      <c r="X629">
        <v>51995119532</v>
      </c>
      <c r="Y629">
        <v>51995119532</v>
      </c>
      <c r="Z629" s="14">
        <v>44660.46597222222</v>
      </c>
      <c r="AA629" t="s">
        <v>87</v>
      </c>
      <c r="AB629" s="15">
        <v>1649511607300810</v>
      </c>
      <c r="AC629" t="s">
        <v>68</v>
      </c>
      <c r="AD629">
        <v>10738</v>
      </c>
      <c r="AE629" t="s">
        <v>69</v>
      </c>
      <c r="AF629" t="s">
        <v>70</v>
      </c>
      <c r="AM629" t="s">
        <v>2421</v>
      </c>
      <c r="AN629">
        <v>3331140007</v>
      </c>
    </row>
    <row r="630" spans="1:40" x14ac:dyDescent="0.25">
      <c r="A630" s="4">
        <f t="shared" si="145"/>
        <v>44660</v>
      </c>
      <c r="B630" s="5">
        <f t="shared" si="146"/>
        <v>0.4375</v>
      </c>
      <c r="C630" s="6">
        <f t="shared" si="147"/>
        <v>0.44791666666666669</v>
      </c>
      <c r="D630" s="7">
        <f t="shared" si="139"/>
        <v>3.819444464170374E-4</v>
      </c>
      <c r="E630" s="6" t="str">
        <f t="shared" si="140"/>
        <v>BIANCA</v>
      </c>
      <c r="F630" s="6" t="str">
        <f t="shared" si="148"/>
        <v>sáb</v>
      </c>
      <c r="G630" s="6" t="str">
        <f t="shared" ref="G630:G692" si="149">TRIM(LEFT($X630,2))</f>
        <v>11</v>
      </c>
      <c r="H630" s="6" t="str">
        <f>IFERROR(VLOOKUP($G630,DDD!$B:$D,3,0),"-")</f>
        <v>SP</v>
      </c>
      <c r="I630" s="6" t="str">
        <f>IFERROR(VLOOKUP($H630,DDD!$I:$K,3,0),"-")</f>
        <v>Sudeste</v>
      </c>
      <c r="J630">
        <v>8243355</v>
      </c>
      <c r="K630">
        <v>23637857</v>
      </c>
      <c r="L630" s="14">
        <v>44660.448263888888</v>
      </c>
      <c r="M630" s="14">
        <v>44660.448645833334</v>
      </c>
      <c r="N630" t="s">
        <v>3133</v>
      </c>
      <c r="O630" t="s">
        <v>78</v>
      </c>
      <c r="P630">
        <v>17283</v>
      </c>
      <c r="Q630" t="s">
        <v>65</v>
      </c>
      <c r="R630" t="s">
        <v>136</v>
      </c>
      <c r="S630" t="s">
        <v>273</v>
      </c>
      <c r="T630" t="s">
        <v>136</v>
      </c>
      <c r="U630" t="s">
        <v>273</v>
      </c>
      <c r="X630">
        <v>11995705270</v>
      </c>
      <c r="Y630">
        <v>11995705270</v>
      </c>
      <c r="Z630" s="14">
        <v>44662.416666666664</v>
      </c>
      <c r="AA630" t="s">
        <v>108</v>
      </c>
      <c r="AB630" s="15">
        <v>1649511912318810</v>
      </c>
      <c r="AC630" t="s">
        <v>68</v>
      </c>
      <c r="AD630">
        <v>10738</v>
      </c>
      <c r="AE630" t="s">
        <v>69</v>
      </c>
      <c r="AF630" t="s">
        <v>70</v>
      </c>
      <c r="AM630" t="s">
        <v>2422</v>
      </c>
      <c r="AN630">
        <v>39544412840</v>
      </c>
    </row>
    <row r="631" spans="1:40" x14ac:dyDescent="0.25">
      <c r="A631" s="4">
        <f t="shared" si="145"/>
        <v>44660</v>
      </c>
      <c r="B631" s="5">
        <f t="shared" si="146"/>
        <v>0.4375</v>
      </c>
      <c r="C631" s="6">
        <f t="shared" si="147"/>
        <v>0.4513888888888889</v>
      </c>
      <c r="D631" s="7">
        <f t="shared" si="139"/>
        <v>2.2222222251002677E-3</v>
      </c>
      <c r="E631" s="6" t="str">
        <f t="shared" si="140"/>
        <v>BIANCA</v>
      </c>
      <c r="F631" s="6" t="str">
        <f t="shared" si="148"/>
        <v>sáb</v>
      </c>
      <c r="G631" s="6" t="str">
        <f t="shared" si="149"/>
        <v>16</v>
      </c>
      <c r="H631" s="6" t="str">
        <f>IFERROR(VLOOKUP($G631,DDD!$B:$D,3,0),"-")</f>
        <v>SP</v>
      </c>
      <c r="I631" s="6" t="str">
        <f>IFERROR(VLOOKUP($H631,DDD!$I:$K,3,0),"-")</f>
        <v>Sudeste</v>
      </c>
      <c r="J631">
        <v>8244134</v>
      </c>
      <c r="K631">
        <v>24073191</v>
      </c>
      <c r="L631" s="14">
        <v>44660.451655092591</v>
      </c>
      <c r="M631" s="14">
        <v>44660.453877314816</v>
      </c>
      <c r="N631" t="s">
        <v>3133</v>
      </c>
      <c r="O631" t="s">
        <v>78</v>
      </c>
      <c r="P631">
        <v>17283</v>
      </c>
      <c r="Q631" t="s">
        <v>65</v>
      </c>
      <c r="R631" t="s">
        <v>85</v>
      </c>
      <c r="S631" t="s">
        <v>86</v>
      </c>
      <c r="T631" t="s">
        <v>85</v>
      </c>
      <c r="U631" t="s">
        <v>86</v>
      </c>
      <c r="X631">
        <v>16993141713</v>
      </c>
      <c r="AA631" t="s">
        <v>87</v>
      </c>
      <c r="AB631" s="15">
        <v>1649512208336220</v>
      </c>
      <c r="AC631" t="s">
        <v>68</v>
      </c>
      <c r="AD631">
        <v>10738</v>
      </c>
      <c r="AE631" t="s">
        <v>69</v>
      </c>
      <c r="AF631" t="s">
        <v>70</v>
      </c>
      <c r="AM631" t="s">
        <v>2423</v>
      </c>
      <c r="AN631">
        <v>56252263850</v>
      </c>
    </row>
    <row r="632" spans="1:40" x14ac:dyDescent="0.25">
      <c r="A632" s="4">
        <f t="shared" si="145"/>
        <v>44660</v>
      </c>
      <c r="B632" s="5">
        <f t="shared" si="146"/>
        <v>0.4375</v>
      </c>
      <c r="C632" s="6">
        <f t="shared" si="147"/>
        <v>0.45069444444444445</v>
      </c>
      <c r="D632" s="7">
        <f t="shared" si="139"/>
        <v>3.2870370414457284E-3</v>
      </c>
      <c r="E632" s="6" t="str">
        <f t="shared" si="140"/>
        <v>ANA</v>
      </c>
      <c r="F632" s="6" t="str">
        <f t="shared" si="148"/>
        <v>sáb</v>
      </c>
      <c r="G632" s="6" t="str">
        <f t="shared" si="149"/>
        <v>11</v>
      </c>
      <c r="H632" s="6" t="str">
        <f>IFERROR(VLOOKUP($G632,DDD!$B:$D,3,0),"-")</f>
        <v>SP</v>
      </c>
      <c r="I632" s="6" t="str">
        <f>IFERROR(VLOOKUP($H632,DDD!$I:$K,3,0),"-")</f>
        <v>Sudeste</v>
      </c>
      <c r="J632">
        <v>8244054</v>
      </c>
      <c r="K632">
        <v>25426280</v>
      </c>
      <c r="L632" s="14">
        <v>44660.451342592591</v>
      </c>
      <c r="M632" s="14">
        <v>44660.454629629632</v>
      </c>
      <c r="N632" t="s">
        <v>3133</v>
      </c>
      <c r="O632" t="s">
        <v>64</v>
      </c>
      <c r="P632">
        <v>17281</v>
      </c>
      <c r="Q632" t="s">
        <v>65</v>
      </c>
      <c r="R632" t="s">
        <v>85</v>
      </c>
      <c r="S632" t="s">
        <v>86</v>
      </c>
      <c r="T632" t="s">
        <v>85</v>
      </c>
      <c r="U632" t="s">
        <v>86</v>
      </c>
      <c r="X632">
        <v>11981610195</v>
      </c>
      <c r="AA632" t="s">
        <v>118</v>
      </c>
      <c r="AB632" s="15">
        <v>1649512177334370</v>
      </c>
      <c r="AC632" t="s">
        <v>68</v>
      </c>
      <c r="AD632">
        <v>10738</v>
      </c>
      <c r="AE632" t="s">
        <v>69</v>
      </c>
      <c r="AF632" t="s">
        <v>70</v>
      </c>
      <c r="AM632" t="s">
        <v>2424</v>
      </c>
      <c r="AN632">
        <v>23015076884</v>
      </c>
    </row>
    <row r="633" spans="1:40" x14ac:dyDescent="0.25">
      <c r="A633" s="4">
        <f t="shared" si="145"/>
        <v>44660</v>
      </c>
      <c r="B633" s="5">
        <f t="shared" si="146"/>
        <v>0.4375</v>
      </c>
      <c r="C633" s="6">
        <f t="shared" si="147"/>
        <v>0.45555555555555555</v>
      </c>
      <c r="D633" s="7">
        <f t="shared" si="139"/>
        <v>1.8634259322425351E-3</v>
      </c>
      <c r="E633" s="6" t="str">
        <f t="shared" si="140"/>
        <v>ANA</v>
      </c>
      <c r="F633" s="6" t="str">
        <f t="shared" si="148"/>
        <v>sáb</v>
      </c>
      <c r="G633" s="6" t="str">
        <f t="shared" si="149"/>
        <v>19</v>
      </c>
      <c r="H633" s="6" t="str">
        <f>IFERROR(VLOOKUP($G633,DDD!$B:$D,3,0),"-")</f>
        <v>SP</v>
      </c>
      <c r="I633" s="6" t="str">
        <f>IFERROR(VLOOKUP($H633,DDD!$I:$K,3,0),"-")</f>
        <v>Sudeste</v>
      </c>
      <c r="J633">
        <v>8245007</v>
      </c>
      <c r="K633">
        <v>25426045</v>
      </c>
      <c r="L633" s="14">
        <v>44660.455601851849</v>
      </c>
      <c r="M633" s="14">
        <v>44660.457465277781</v>
      </c>
      <c r="N633" t="s">
        <v>3133</v>
      </c>
      <c r="O633" t="s">
        <v>64</v>
      </c>
      <c r="P633">
        <v>17281</v>
      </c>
      <c r="Q633" t="s">
        <v>65</v>
      </c>
      <c r="R633" t="s">
        <v>136</v>
      </c>
      <c r="S633" t="s">
        <v>674</v>
      </c>
      <c r="T633" t="s">
        <v>136</v>
      </c>
      <c r="U633" t="s">
        <v>674</v>
      </c>
      <c r="X633">
        <v>19971059578</v>
      </c>
      <c r="Y633">
        <v>19971059578</v>
      </c>
      <c r="Z633" s="14">
        <v>44660.476388888892</v>
      </c>
      <c r="AA633" t="s">
        <v>118</v>
      </c>
      <c r="AB633" s="15">
        <v>1649512535354430</v>
      </c>
      <c r="AC633" t="s">
        <v>68</v>
      </c>
      <c r="AD633">
        <v>10738</v>
      </c>
      <c r="AE633" t="s">
        <v>69</v>
      </c>
      <c r="AF633" t="s">
        <v>70</v>
      </c>
      <c r="AM633" t="s">
        <v>2425</v>
      </c>
      <c r="AN633">
        <v>35509428856</v>
      </c>
    </row>
    <row r="634" spans="1:40" x14ac:dyDescent="0.25">
      <c r="A634" s="4">
        <f t="shared" si="145"/>
        <v>44660</v>
      </c>
      <c r="B634" s="5">
        <f t="shared" si="146"/>
        <v>0.45833333333333331</v>
      </c>
      <c r="C634" s="6">
        <f t="shared" si="147"/>
        <v>0.46111111111111108</v>
      </c>
      <c r="D634" s="7">
        <f t="shared" si="139"/>
        <v>8.6805555474711582E-4</v>
      </c>
      <c r="E634" s="6" t="str">
        <f t="shared" si="140"/>
        <v>SILVIO</v>
      </c>
      <c r="F634" s="6" t="str">
        <f t="shared" si="148"/>
        <v>sáb</v>
      </c>
      <c r="G634" s="6" t="str">
        <f t="shared" si="149"/>
        <v>55</v>
      </c>
      <c r="H634" s="6" t="str">
        <f>IFERROR(VLOOKUP($G634,DDD!$B:$D,3,0),"-")</f>
        <v>RS</v>
      </c>
      <c r="I634" s="6" t="str">
        <f>IFERROR(VLOOKUP($H634,DDD!$I:$K,3,0),"-")</f>
        <v>Sul</v>
      </c>
      <c r="J634">
        <v>8246216</v>
      </c>
      <c r="K634">
        <v>23187100</v>
      </c>
      <c r="L634" s="14">
        <v>44660.461122685185</v>
      </c>
      <c r="M634" s="14">
        <v>44660.46199074074</v>
      </c>
      <c r="N634" t="s">
        <v>3133</v>
      </c>
      <c r="O634" t="s">
        <v>84</v>
      </c>
      <c r="P634">
        <v>17286</v>
      </c>
      <c r="Q634" t="s">
        <v>65</v>
      </c>
      <c r="R634" t="s">
        <v>85</v>
      </c>
      <c r="S634" t="s">
        <v>86</v>
      </c>
      <c r="T634" t="s">
        <v>85</v>
      </c>
      <c r="U634" t="s">
        <v>86</v>
      </c>
      <c r="X634">
        <v>55997246364</v>
      </c>
      <c r="AA634" t="s">
        <v>1815</v>
      </c>
      <c r="AC634" t="s">
        <v>202</v>
      </c>
      <c r="AD634">
        <v>10738</v>
      </c>
      <c r="AE634" t="s">
        <v>69</v>
      </c>
      <c r="AF634" t="s">
        <v>70</v>
      </c>
      <c r="AM634" t="s">
        <v>2426</v>
      </c>
      <c r="AN634">
        <v>4792460093</v>
      </c>
    </row>
    <row r="635" spans="1:40" x14ac:dyDescent="0.25">
      <c r="A635" s="4">
        <f t="shared" si="145"/>
        <v>44660</v>
      </c>
      <c r="B635" s="5">
        <f t="shared" si="146"/>
        <v>0.45833333333333331</v>
      </c>
      <c r="C635" s="6">
        <f t="shared" si="147"/>
        <v>0.46180555555555558</v>
      </c>
      <c r="D635" s="7">
        <f t="shared" si="139"/>
        <v>8.4490740846376866E-4</v>
      </c>
      <c r="E635" s="6" t="str">
        <f t="shared" si="140"/>
        <v>ANA</v>
      </c>
      <c r="F635" s="6" t="str">
        <f t="shared" si="148"/>
        <v>sáb</v>
      </c>
      <c r="G635" s="6" t="str">
        <f t="shared" si="149"/>
        <v>16</v>
      </c>
      <c r="H635" s="6" t="str">
        <f>IFERROR(VLOOKUP($G635,DDD!$B:$D,3,0),"-")</f>
        <v>SP</v>
      </c>
      <c r="I635" s="6" t="str">
        <f>IFERROR(VLOOKUP($H635,DDD!$I:$K,3,0),"-")</f>
        <v>Sudeste</v>
      </c>
      <c r="J635">
        <v>8246387</v>
      </c>
      <c r="K635">
        <v>24228075</v>
      </c>
      <c r="L635" s="14">
        <v>44660.462106481478</v>
      </c>
      <c r="M635" s="14">
        <v>44660.462951388887</v>
      </c>
      <c r="N635" t="s">
        <v>3133</v>
      </c>
      <c r="O635" t="s">
        <v>64</v>
      </c>
      <c r="P635">
        <v>17281</v>
      </c>
      <c r="Q635" t="s">
        <v>65</v>
      </c>
      <c r="R635" t="s">
        <v>136</v>
      </c>
      <c r="S635" t="s">
        <v>273</v>
      </c>
      <c r="T635" t="s">
        <v>136</v>
      </c>
      <c r="U635" t="s">
        <v>273</v>
      </c>
      <c r="X635">
        <v>16994504225</v>
      </c>
      <c r="Y635">
        <v>16994504225</v>
      </c>
      <c r="Z635" s="14">
        <v>44660.48333333333</v>
      </c>
      <c r="AA635" t="s">
        <v>194</v>
      </c>
      <c r="AB635" s="15">
        <v>1649513066387170</v>
      </c>
      <c r="AC635" t="s">
        <v>68</v>
      </c>
      <c r="AD635">
        <v>10738</v>
      </c>
      <c r="AE635" t="s">
        <v>69</v>
      </c>
      <c r="AF635" t="s">
        <v>70</v>
      </c>
      <c r="AM635" t="s">
        <v>2427</v>
      </c>
      <c r="AN635">
        <v>37222508899</v>
      </c>
    </row>
    <row r="636" spans="1:40" x14ac:dyDescent="0.25">
      <c r="A636" s="4">
        <f t="shared" si="145"/>
        <v>44660</v>
      </c>
      <c r="B636" s="5">
        <f t="shared" si="146"/>
        <v>0.45833333333333331</v>
      </c>
      <c r="C636" s="6">
        <f t="shared" si="147"/>
        <v>0.46388888888888885</v>
      </c>
      <c r="D636" s="7">
        <f t="shared" si="139"/>
        <v>6.8287036992842332E-4</v>
      </c>
      <c r="E636" s="6" t="str">
        <f t="shared" si="140"/>
        <v>BIANCA</v>
      </c>
      <c r="F636" s="6" t="str">
        <f t="shared" si="148"/>
        <v>sáb</v>
      </c>
      <c r="G636" s="6" t="str">
        <f t="shared" si="149"/>
        <v>14</v>
      </c>
      <c r="H636" s="6" t="str">
        <f>IFERROR(VLOOKUP($G636,DDD!$B:$D,3,0),"-")</f>
        <v>SP</v>
      </c>
      <c r="I636" s="6" t="str">
        <f>IFERROR(VLOOKUP($H636,DDD!$I:$K,3,0),"-")</f>
        <v>Sudeste</v>
      </c>
      <c r="J636">
        <v>8246743</v>
      </c>
      <c r="K636">
        <v>25449689</v>
      </c>
      <c r="L636" s="14">
        <v>44660.463958333334</v>
      </c>
      <c r="M636" s="14">
        <v>44660.464641203704</v>
      </c>
      <c r="N636" t="s">
        <v>3133</v>
      </c>
      <c r="O636" t="s">
        <v>78</v>
      </c>
      <c r="P636">
        <v>17283</v>
      </c>
      <c r="Q636" t="s">
        <v>65</v>
      </c>
      <c r="R636" t="s">
        <v>136</v>
      </c>
      <c r="S636" t="s">
        <v>273</v>
      </c>
      <c r="T636" t="s">
        <v>136</v>
      </c>
      <c r="U636" t="s">
        <v>273</v>
      </c>
      <c r="X636">
        <v>14981443216</v>
      </c>
      <c r="Y636">
        <v>14981443216</v>
      </c>
      <c r="Z636" s="14">
        <v>44662.458333333336</v>
      </c>
      <c r="AA636" t="s">
        <v>223</v>
      </c>
      <c r="AB636" s="15">
        <v>1649513259397900</v>
      </c>
      <c r="AC636" t="s">
        <v>68</v>
      </c>
      <c r="AD636">
        <v>10738</v>
      </c>
      <c r="AE636" t="s">
        <v>69</v>
      </c>
      <c r="AF636" t="s">
        <v>70</v>
      </c>
      <c r="AM636" t="s">
        <v>2428</v>
      </c>
      <c r="AN636">
        <v>42985946883</v>
      </c>
    </row>
    <row r="637" spans="1:40" x14ac:dyDescent="0.25">
      <c r="A637" s="4">
        <f t="shared" si="145"/>
        <v>44660</v>
      </c>
      <c r="B637" s="5">
        <f t="shared" si="146"/>
        <v>0.45833333333333331</v>
      </c>
      <c r="C637" s="6">
        <f t="shared" si="147"/>
        <v>0.46249999999999997</v>
      </c>
      <c r="D637" s="7">
        <f t="shared" si="139"/>
        <v>3.2407407416030765E-3</v>
      </c>
      <c r="E637" s="6" t="str">
        <f t="shared" si="140"/>
        <v>SILVIO</v>
      </c>
      <c r="F637" s="6" t="str">
        <f t="shared" si="148"/>
        <v>sáb</v>
      </c>
      <c r="G637" s="6" t="str">
        <f t="shared" si="149"/>
        <v>19</v>
      </c>
      <c r="H637" s="6" t="str">
        <f>IFERROR(VLOOKUP($G637,DDD!$B:$D,3,0),"-")</f>
        <v>SP</v>
      </c>
      <c r="I637" s="6" t="str">
        <f>IFERROR(VLOOKUP($H637,DDD!$I:$K,3,0),"-")</f>
        <v>Sudeste</v>
      </c>
      <c r="J637">
        <v>8246467</v>
      </c>
      <c r="K637">
        <v>23618583</v>
      </c>
      <c r="L637" s="14">
        <v>44660.462557870371</v>
      </c>
      <c r="M637" s="14">
        <v>44660.465798611112</v>
      </c>
      <c r="N637" t="s">
        <v>3133</v>
      </c>
      <c r="O637" t="s">
        <v>84</v>
      </c>
      <c r="P637">
        <v>17286</v>
      </c>
      <c r="Q637" t="s">
        <v>65</v>
      </c>
      <c r="R637" t="s">
        <v>136</v>
      </c>
      <c r="S637" t="s">
        <v>137</v>
      </c>
      <c r="T637" t="s">
        <v>136</v>
      </c>
      <c r="U637" t="s">
        <v>137</v>
      </c>
      <c r="X637">
        <v>19998417047</v>
      </c>
      <c r="Y637">
        <v>19998417047</v>
      </c>
      <c r="Z637" s="14">
        <v>44663.635416666664</v>
      </c>
      <c r="AA637" t="s">
        <v>449</v>
      </c>
      <c r="AB637" s="15">
        <v>1649513145391810</v>
      </c>
      <c r="AC637" t="s">
        <v>68</v>
      </c>
      <c r="AD637">
        <v>10738</v>
      </c>
      <c r="AE637" t="s">
        <v>69</v>
      </c>
      <c r="AF637" t="s">
        <v>70</v>
      </c>
      <c r="AM637" t="s">
        <v>2429</v>
      </c>
      <c r="AN637">
        <v>45701104877</v>
      </c>
    </row>
    <row r="638" spans="1:40" x14ac:dyDescent="0.25">
      <c r="A638" s="4">
        <f t="shared" si="145"/>
        <v>44660</v>
      </c>
      <c r="B638" s="5">
        <f t="shared" si="146"/>
        <v>0.45833333333333331</v>
      </c>
      <c r="C638" s="6">
        <f t="shared" si="147"/>
        <v>0.46597222222222223</v>
      </c>
      <c r="D638" s="7">
        <f t="shared" si="139"/>
        <v>1.4351851859828457E-3</v>
      </c>
      <c r="E638" s="6" t="str">
        <f t="shared" si="140"/>
        <v>BIANCA</v>
      </c>
      <c r="F638" s="6" t="str">
        <f t="shared" si="148"/>
        <v>sáb</v>
      </c>
      <c r="G638" s="6" t="str">
        <f t="shared" si="149"/>
        <v>55</v>
      </c>
      <c r="H638" s="6" t="str">
        <f>IFERROR(VLOOKUP($G638,DDD!$B:$D,3,0),"-")</f>
        <v>RS</v>
      </c>
      <c r="I638" s="6" t="str">
        <f>IFERROR(VLOOKUP($H638,DDD!$I:$K,3,0),"-")</f>
        <v>Sul</v>
      </c>
      <c r="J638">
        <v>8247123</v>
      </c>
      <c r="K638">
        <v>24227973</v>
      </c>
      <c r="L638" s="14">
        <v>44660.466249999998</v>
      </c>
      <c r="M638" s="14">
        <v>44660.467685185184</v>
      </c>
      <c r="N638" t="s">
        <v>3133</v>
      </c>
      <c r="O638" t="s">
        <v>78</v>
      </c>
      <c r="P638">
        <v>17283</v>
      </c>
      <c r="Q638" t="s">
        <v>65</v>
      </c>
      <c r="R638" t="s">
        <v>136</v>
      </c>
      <c r="S638" t="s">
        <v>273</v>
      </c>
      <c r="T638" t="s">
        <v>136</v>
      </c>
      <c r="U638" t="s">
        <v>273</v>
      </c>
      <c r="X638">
        <v>55991396203</v>
      </c>
      <c r="Y638">
        <v>55991396203</v>
      </c>
      <c r="Z638" s="14">
        <v>44662.541666666664</v>
      </c>
      <c r="AA638" t="s">
        <v>194</v>
      </c>
      <c r="AB638" s="15">
        <v>1649513467408760</v>
      </c>
      <c r="AC638" t="s">
        <v>68</v>
      </c>
      <c r="AD638">
        <v>10738</v>
      </c>
      <c r="AE638" t="s">
        <v>69</v>
      </c>
      <c r="AF638" t="s">
        <v>70</v>
      </c>
      <c r="AM638" t="s">
        <v>2430</v>
      </c>
      <c r="AN638">
        <v>4281298037</v>
      </c>
    </row>
    <row r="639" spans="1:40" x14ac:dyDescent="0.25">
      <c r="A639" s="4">
        <f t="shared" si="145"/>
        <v>44660</v>
      </c>
      <c r="B639" s="5">
        <f t="shared" si="146"/>
        <v>0.45833333333333331</v>
      </c>
      <c r="C639" s="6">
        <f t="shared" si="147"/>
        <v>0.46736111111111112</v>
      </c>
      <c r="D639" s="7">
        <f t="shared" si="139"/>
        <v>1.3657407398568466E-3</v>
      </c>
      <c r="E639" s="6" t="str">
        <f t="shared" si="140"/>
        <v>BIANCA</v>
      </c>
      <c r="F639" s="6" t="str">
        <f t="shared" si="148"/>
        <v>sáb</v>
      </c>
      <c r="G639" s="6" t="str">
        <f t="shared" si="149"/>
        <v>16</v>
      </c>
      <c r="H639" s="6" t="str">
        <f>IFERROR(VLOOKUP($G639,DDD!$B:$D,3,0),"-")</f>
        <v>SP</v>
      </c>
      <c r="I639" s="6" t="str">
        <f>IFERROR(VLOOKUP($H639,DDD!$I:$K,3,0),"-")</f>
        <v>Sudeste</v>
      </c>
      <c r="J639">
        <v>8247399</v>
      </c>
      <c r="K639">
        <v>25386748</v>
      </c>
      <c r="L639" s="14">
        <v>44660.467777777776</v>
      </c>
      <c r="M639" s="14">
        <v>44660.469143518516</v>
      </c>
      <c r="N639" t="s">
        <v>3133</v>
      </c>
      <c r="O639" t="s">
        <v>78</v>
      </c>
      <c r="P639">
        <v>17283</v>
      </c>
      <c r="Q639" t="s">
        <v>65</v>
      </c>
      <c r="R639" t="s">
        <v>85</v>
      </c>
      <c r="S639" t="s">
        <v>86</v>
      </c>
      <c r="T639" t="s">
        <v>85</v>
      </c>
      <c r="U639" t="s">
        <v>86</v>
      </c>
      <c r="X639">
        <v>16992652251</v>
      </c>
      <c r="AA639" t="s">
        <v>520</v>
      </c>
      <c r="AB639" s="15">
        <v>1649513590416370</v>
      </c>
      <c r="AC639" t="s">
        <v>68</v>
      </c>
      <c r="AD639">
        <v>10738</v>
      </c>
      <c r="AE639" t="s">
        <v>69</v>
      </c>
      <c r="AF639" t="s">
        <v>70</v>
      </c>
      <c r="AM639" t="s">
        <v>2431</v>
      </c>
      <c r="AN639">
        <v>46113389839</v>
      </c>
    </row>
    <row r="640" spans="1:40" x14ac:dyDescent="0.25">
      <c r="A640" s="4">
        <f t="shared" si="145"/>
        <v>44660</v>
      </c>
      <c r="B640" s="5">
        <f t="shared" si="146"/>
        <v>0.45833333333333331</v>
      </c>
      <c r="C640" s="6">
        <f t="shared" si="147"/>
        <v>0.46597222222222223</v>
      </c>
      <c r="D640" s="7">
        <f t="shared" si="139"/>
        <v>3.5300925956107676E-3</v>
      </c>
      <c r="E640" s="6" t="str">
        <f t="shared" si="140"/>
        <v>SILVIO</v>
      </c>
      <c r="F640" s="6" t="str">
        <f t="shared" si="148"/>
        <v>sáb</v>
      </c>
      <c r="G640" s="6" t="str">
        <f t="shared" si="149"/>
        <v>19</v>
      </c>
      <c r="H640" s="6" t="str">
        <f>IFERROR(VLOOKUP($G640,DDD!$B:$D,3,0),"-")</f>
        <v>SP</v>
      </c>
      <c r="I640" s="6" t="str">
        <f>IFERROR(VLOOKUP($H640,DDD!$I:$K,3,0),"-")</f>
        <v>Sudeste</v>
      </c>
      <c r="J640">
        <v>8247122</v>
      </c>
      <c r="K640">
        <v>24227842</v>
      </c>
      <c r="L640" s="14">
        <v>44660.466249999998</v>
      </c>
      <c r="M640" s="14">
        <v>44660.469780092593</v>
      </c>
      <c r="N640" t="s">
        <v>3133</v>
      </c>
      <c r="O640" t="s">
        <v>84</v>
      </c>
      <c r="P640">
        <v>17286</v>
      </c>
      <c r="Q640" t="s">
        <v>65</v>
      </c>
      <c r="R640" t="s">
        <v>85</v>
      </c>
      <c r="S640" t="s">
        <v>86</v>
      </c>
      <c r="T640" t="s">
        <v>85</v>
      </c>
      <c r="U640" t="s">
        <v>86</v>
      </c>
      <c r="X640">
        <v>19971210114</v>
      </c>
      <c r="AA640" t="s">
        <v>194</v>
      </c>
      <c r="AB640" s="15">
        <v>1649513468408900</v>
      </c>
      <c r="AC640" t="s">
        <v>68</v>
      </c>
      <c r="AD640">
        <v>10738</v>
      </c>
      <c r="AE640" t="s">
        <v>69</v>
      </c>
      <c r="AF640" t="s">
        <v>70</v>
      </c>
      <c r="AM640" t="s">
        <v>2432</v>
      </c>
      <c r="AN640">
        <v>44843131890</v>
      </c>
    </row>
    <row r="641" spans="1:40" x14ac:dyDescent="0.25">
      <c r="A641" s="4">
        <f t="shared" si="145"/>
        <v>44660</v>
      </c>
      <c r="B641" s="5">
        <f t="shared" si="146"/>
        <v>0.45833333333333331</v>
      </c>
      <c r="C641" s="6">
        <f t="shared" si="147"/>
        <v>0.47361111111111115</v>
      </c>
      <c r="D641" s="7">
        <f t="shared" si="139"/>
        <v>2.0601851865649223E-3</v>
      </c>
      <c r="E641" s="6" t="str">
        <f t="shared" si="140"/>
        <v>BIANCA</v>
      </c>
      <c r="F641" s="6" t="str">
        <f t="shared" si="148"/>
        <v>sáb</v>
      </c>
      <c r="G641" s="6" t="str">
        <f t="shared" si="149"/>
        <v>15</v>
      </c>
      <c r="H641" s="6" t="str">
        <f>IFERROR(VLOOKUP($G641,DDD!$B:$D,3,0),"-")</f>
        <v>SP</v>
      </c>
      <c r="I641" s="6" t="str">
        <f>IFERROR(VLOOKUP($H641,DDD!$I:$K,3,0),"-")</f>
        <v>Sudeste</v>
      </c>
      <c r="J641">
        <v>8248702</v>
      </c>
      <c r="K641">
        <v>24072843</v>
      </c>
      <c r="L641" s="14">
        <v>44660.473668981482</v>
      </c>
      <c r="M641" s="14">
        <v>44660.475729166668</v>
      </c>
      <c r="N641" t="s">
        <v>3133</v>
      </c>
      <c r="O641" t="s">
        <v>78</v>
      </c>
      <c r="P641">
        <v>17283</v>
      </c>
      <c r="Q641" t="s">
        <v>65</v>
      </c>
      <c r="R641" t="s">
        <v>85</v>
      </c>
      <c r="S641" t="s">
        <v>86</v>
      </c>
      <c r="T641" t="s">
        <v>85</v>
      </c>
      <c r="U641" t="s">
        <v>86</v>
      </c>
      <c r="X641">
        <v>15998033801</v>
      </c>
      <c r="AA641" t="s">
        <v>87</v>
      </c>
      <c r="AB641" s="15">
        <v>1649514103452610</v>
      </c>
      <c r="AC641" t="s">
        <v>68</v>
      </c>
      <c r="AD641">
        <v>10738</v>
      </c>
      <c r="AE641" t="s">
        <v>69</v>
      </c>
      <c r="AF641" t="s">
        <v>70</v>
      </c>
      <c r="AM641" t="s">
        <v>2433</v>
      </c>
      <c r="AN641">
        <v>38429589864</v>
      </c>
    </row>
    <row r="642" spans="1:40" x14ac:dyDescent="0.25">
      <c r="A642" s="4">
        <f t="shared" si="145"/>
        <v>44660</v>
      </c>
      <c r="B642" s="5">
        <f t="shared" si="146"/>
        <v>0.45833333333333331</v>
      </c>
      <c r="C642" s="6">
        <f t="shared" si="147"/>
        <v>0.47500000000000003</v>
      </c>
      <c r="D642" s="7">
        <f t="shared" si="139"/>
        <v>4.6990740738692693E-3</v>
      </c>
      <c r="E642" s="6" t="str">
        <f t="shared" si="140"/>
        <v>SILVIO</v>
      </c>
      <c r="F642" s="6" t="str">
        <f t="shared" si="148"/>
        <v>sáb</v>
      </c>
      <c r="G642" s="6" t="str">
        <f t="shared" si="149"/>
        <v>11</v>
      </c>
      <c r="H642" s="6" t="str">
        <f>IFERROR(VLOOKUP($G642,DDD!$B:$D,3,0),"-")</f>
        <v>SP</v>
      </c>
      <c r="I642" s="6" t="str">
        <f>IFERROR(VLOOKUP($H642,DDD!$I:$K,3,0),"-")</f>
        <v>Sudeste</v>
      </c>
      <c r="J642">
        <v>8249137</v>
      </c>
      <c r="K642">
        <v>23618568</v>
      </c>
      <c r="L642" s="14">
        <v>44660.475532407407</v>
      </c>
      <c r="M642" s="14">
        <v>44660.480231481481</v>
      </c>
      <c r="N642" t="s">
        <v>3133</v>
      </c>
      <c r="O642" t="s">
        <v>84</v>
      </c>
      <c r="P642">
        <v>17286</v>
      </c>
      <c r="Q642" t="s">
        <v>65</v>
      </c>
      <c r="R642" t="s">
        <v>136</v>
      </c>
      <c r="S642" t="s">
        <v>137</v>
      </c>
      <c r="T642" t="s">
        <v>136</v>
      </c>
      <c r="U642" t="s">
        <v>137</v>
      </c>
      <c r="X642">
        <v>11993012751</v>
      </c>
      <c r="Y642">
        <v>11993012751</v>
      </c>
      <c r="Z642" s="14">
        <v>44665.667361111111</v>
      </c>
      <c r="AA642" t="s">
        <v>449</v>
      </c>
      <c r="AB642" s="15">
        <v>1649514251460600</v>
      </c>
      <c r="AC642" t="s">
        <v>68</v>
      </c>
      <c r="AD642">
        <v>10738</v>
      </c>
      <c r="AE642" t="s">
        <v>69</v>
      </c>
      <c r="AF642" t="s">
        <v>70</v>
      </c>
      <c r="AM642" t="s">
        <v>2434</v>
      </c>
      <c r="AN642">
        <v>16585441885</v>
      </c>
    </row>
    <row r="643" spans="1:40" x14ac:dyDescent="0.25">
      <c r="A643" s="4">
        <f t="shared" si="145"/>
        <v>44660</v>
      </c>
      <c r="B643" s="5">
        <f t="shared" si="146"/>
        <v>0.47916666666666669</v>
      </c>
      <c r="C643" s="6">
        <f t="shared" si="147"/>
        <v>0.47986111111111113</v>
      </c>
      <c r="D643" s="7">
        <f t="shared" si="139"/>
        <v>2.905092595028691E-3</v>
      </c>
      <c r="E643" s="6" t="str">
        <f t="shared" si="140"/>
        <v>SILVIO</v>
      </c>
      <c r="F643" s="6" t="str">
        <f t="shared" si="148"/>
        <v>sáb</v>
      </c>
      <c r="G643" s="6" t="str">
        <f t="shared" si="149"/>
        <v>13</v>
      </c>
      <c r="H643" s="6" t="str">
        <f>IFERROR(VLOOKUP($G643,DDD!$B:$D,3,0),"-")</f>
        <v>SP</v>
      </c>
      <c r="I643" s="6" t="str">
        <f>IFERROR(VLOOKUP($H643,DDD!$I:$K,3,0),"-")</f>
        <v>Sudeste</v>
      </c>
      <c r="J643">
        <v>8250321</v>
      </c>
      <c r="K643">
        <v>25386676</v>
      </c>
      <c r="L643" s="14">
        <v>44660.480416666665</v>
      </c>
      <c r="M643" s="14">
        <v>44660.48332175926</v>
      </c>
      <c r="N643" t="s">
        <v>3133</v>
      </c>
      <c r="O643" t="s">
        <v>84</v>
      </c>
      <c r="P643">
        <v>17286</v>
      </c>
      <c r="Q643" t="s">
        <v>65</v>
      </c>
      <c r="R643" t="s">
        <v>85</v>
      </c>
      <c r="S643" t="s">
        <v>86</v>
      </c>
      <c r="T643" t="s">
        <v>85</v>
      </c>
      <c r="U643" t="s">
        <v>86</v>
      </c>
      <c r="X643">
        <v>13996217288</v>
      </c>
      <c r="AA643" t="s">
        <v>520</v>
      </c>
      <c r="AB643" s="15">
        <v>1649514681483910</v>
      </c>
      <c r="AC643" t="s">
        <v>68</v>
      </c>
      <c r="AD643">
        <v>10738</v>
      </c>
      <c r="AE643" t="s">
        <v>69</v>
      </c>
      <c r="AF643" t="s">
        <v>70</v>
      </c>
      <c r="AM643" t="s">
        <v>2435</v>
      </c>
      <c r="AN643">
        <v>27738050896</v>
      </c>
    </row>
    <row r="644" spans="1:40" x14ac:dyDescent="0.25">
      <c r="A644" s="4">
        <f t="shared" si="145"/>
        <v>44660</v>
      </c>
      <c r="B644" s="5">
        <f t="shared" si="146"/>
        <v>0.45833333333333331</v>
      </c>
      <c r="C644" s="6">
        <f t="shared" si="147"/>
        <v>0.47291666666666665</v>
      </c>
      <c r="D644" s="7">
        <f t="shared" ref="D644:D702" si="150">IFERROR(($M644-$L644),0)</f>
        <v>2.0625000004656613E-2</v>
      </c>
      <c r="E644" s="6" t="str">
        <f t="shared" ref="E644:E702" si="151">SUBSTITUTE(MID($O644,1,SEARCH(" ",$O644,1))," ","")</f>
        <v>ANA</v>
      </c>
      <c r="F644" s="6" t="str">
        <f t="shared" si="148"/>
        <v>sáb</v>
      </c>
      <c r="G644" s="6" t="str">
        <f t="shared" si="149"/>
        <v>51</v>
      </c>
      <c r="H644" s="6" t="str">
        <f>IFERROR(VLOOKUP($G644,DDD!$B:$D,3,0),"-")</f>
        <v>RS</v>
      </c>
      <c r="I644" s="6" t="str">
        <f>IFERROR(VLOOKUP($H644,DDD!$I:$K,3,0),"-")</f>
        <v>Sul</v>
      </c>
      <c r="J644">
        <v>8248688</v>
      </c>
      <c r="K644">
        <v>25426169</v>
      </c>
      <c r="L644" s="14">
        <v>44660.473599537036</v>
      </c>
      <c r="M644" s="14">
        <v>44660.49422453704</v>
      </c>
      <c r="N644" t="s">
        <v>3133</v>
      </c>
      <c r="O644" t="s">
        <v>64</v>
      </c>
      <c r="P644">
        <v>17281</v>
      </c>
      <c r="Q644" t="s">
        <v>65</v>
      </c>
      <c r="R644" t="s">
        <v>85</v>
      </c>
      <c r="S644" t="s">
        <v>86</v>
      </c>
      <c r="T644" t="s">
        <v>85</v>
      </c>
      <c r="U644" t="s">
        <v>86</v>
      </c>
      <c r="X644">
        <v>51981511175</v>
      </c>
      <c r="AA644" t="s">
        <v>118</v>
      </c>
      <c r="AB644" s="15">
        <v>1649514102452510</v>
      </c>
      <c r="AC644" t="s">
        <v>68</v>
      </c>
      <c r="AD644">
        <v>10738</v>
      </c>
      <c r="AE644" t="s">
        <v>69</v>
      </c>
      <c r="AF644" t="s">
        <v>70</v>
      </c>
      <c r="AM644" t="s">
        <v>2436</v>
      </c>
      <c r="AN644">
        <v>81193513049</v>
      </c>
    </row>
    <row r="645" spans="1:40" x14ac:dyDescent="0.25">
      <c r="A645" s="4">
        <f t="shared" si="145"/>
        <v>44660</v>
      </c>
      <c r="B645" s="5">
        <f t="shared" si="146"/>
        <v>0.47916666666666669</v>
      </c>
      <c r="C645" s="6">
        <f t="shared" si="147"/>
        <v>0.49305555555555558</v>
      </c>
      <c r="D645" s="7">
        <f t="shared" si="150"/>
        <v>3.4027777728624642E-3</v>
      </c>
      <c r="E645" s="6" t="str">
        <f t="shared" si="151"/>
        <v>SILVIO</v>
      </c>
      <c r="F645" s="6" t="str">
        <f t="shared" si="148"/>
        <v>sáb</v>
      </c>
      <c r="G645" s="6" t="str">
        <f t="shared" si="149"/>
        <v>16</v>
      </c>
      <c r="H645" s="6" t="str">
        <f>IFERROR(VLOOKUP($G645,DDD!$B:$D,3,0),"-")</f>
        <v>SP</v>
      </c>
      <c r="I645" s="6" t="str">
        <f>IFERROR(VLOOKUP($H645,DDD!$I:$K,3,0),"-")</f>
        <v>Sudeste</v>
      </c>
      <c r="J645">
        <v>8252907</v>
      </c>
      <c r="K645">
        <v>25449681</v>
      </c>
      <c r="L645" s="14">
        <v>44660.493506944447</v>
      </c>
      <c r="M645" s="14">
        <v>44660.49690972222</v>
      </c>
      <c r="N645" t="s">
        <v>3133</v>
      </c>
      <c r="O645" t="s">
        <v>84</v>
      </c>
      <c r="P645">
        <v>17286</v>
      </c>
      <c r="Q645" t="s">
        <v>65</v>
      </c>
      <c r="R645" t="s">
        <v>85</v>
      </c>
      <c r="S645" t="s">
        <v>86</v>
      </c>
      <c r="T645" t="s">
        <v>85</v>
      </c>
      <c r="U645" t="s">
        <v>86</v>
      </c>
      <c r="X645">
        <v>16994235293</v>
      </c>
      <c r="AA645" t="s">
        <v>223</v>
      </c>
      <c r="AB645" s="15">
        <v>1649515786528880</v>
      </c>
      <c r="AC645" t="s">
        <v>68</v>
      </c>
      <c r="AD645">
        <v>10738</v>
      </c>
      <c r="AE645" t="s">
        <v>69</v>
      </c>
      <c r="AF645" t="s">
        <v>70</v>
      </c>
      <c r="AM645" t="s">
        <v>2437</v>
      </c>
      <c r="AN645">
        <v>33501024843</v>
      </c>
    </row>
    <row r="646" spans="1:40" x14ac:dyDescent="0.25">
      <c r="A646" s="4">
        <f t="shared" si="145"/>
        <v>44660</v>
      </c>
      <c r="B646" s="5">
        <f t="shared" si="146"/>
        <v>0.47916666666666669</v>
      </c>
      <c r="C646" s="6">
        <f t="shared" si="147"/>
        <v>0.49861111111111112</v>
      </c>
      <c r="D646" s="7">
        <f t="shared" si="150"/>
        <v>4.1666666220407933E-4</v>
      </c>
      <c r="E646" s="6" t="str">
        <f t="shared" si="151"/>
        <v>BIANCA</v>
      </c>
      <c r="F646" s="6" t="str">
        <f t="shared" si="148"/>
        <v>sáb</v>
      </c>
      <c r="G646" s="6" t="str">
        <f t="shared" si="149"/>
        <v>16</v>
      </c>
      <c r="H646" s="6" t="str">
        <f>IFERROR(VLOOKUP($G646,DDD!$B:$D,3,0),"-")</f>
        <v>SP</v>
      </c>
      <c r="I646" s="6" t="str">
        <f>IFERROR(VLOOKUP($H646,DDD!$I:$K,3,0),"-")</f>
        <v>Sudeste</v>
      </c>
      <c r="J646">
        <v>8253860</v>
      </c>
      <c r="K646">
        <v>25426064</v>
      </c>
      <c r="L646" s="14">
        <v>44660.498796296299</v>
      </c>
      <c r="M646" s="14">
        <v>44660.499212962961</v>
      </c>
      <c r="N646" t="s">
        <v>3133</v>
      </c>
      <c r="O646" t="s">
        <v>78</v>
      </c>
      <c r="P646">
        <v>17283</v>
      </c>
      <c r="Q646" t="s">
        <v>65</v>
      </c>
      <c r="R646" t="s">
        <v>136</v>
      </c>
      <c r="S646" t="s">
        <v>674</v>
      </c>
      <c r="T646" t="s">
        <v>136</v>
      </c>
      <c r="U646" t="s">
        <v>674</v>
      </c>
      <c r="X646">
        <v>16994283031</v>
      </c>
      <c r="Y646">
        <v>16994283031</v>
      </c>
      <c r="Z646" s="14">
        <v>44660.518750000003</v>
      </c>
      <c r="AA646" t="s">
        <v>118</v>
      </c>
      <c r="AB646" s="15">
        <v>1649516261547590</v>
      </c>
      <c r="AC646" t="s">
        <v>68</v>
      </c>
      <c r="AD646">
        <v>10738</v>
      </c>
      <c r="AE646" t="s">
        <v>69</v>
      </c>
      <c r="AF646" t="s">
        <v>70</v>
      </c>
      <c r="AM646" t="s">
        <v>2438</v>
      </c>
      <c r="AN646">
        <v>8259516667</v>
      </c>
    </row>
    <row r="647" spans="1:40" x14ac:dyDescent="0.25">
      <c r="A647" s="4">
        <f t="shared" si="145"/>
        <v>44660</v>
      </c>
      <c r="B647" s="5">
        <f t="shared" si="146"/>
        <v>0.5</v>
      </c>
      <c r="C647" s="6">
        <f t="shared" si="147"/>
        <v>0.5180555555555556</v>
      </c>
      <c r="D647" s="7">
        <f t="shared" si="150"/>
        <v>1.6550925938645378E-3</v>
      </c>
      <c r="E647" s="6" t="str">
        <f t="shared" si="151"/>
        <v>ANA</v>
      </c>
      <c r="F647" s="6" t="str">
        <f t="shared" si="148"/>
        <v>sáb</v>
      </c>
      <c r="G647" s="6" t="str">
        <f t="shared" si="149"/>
        <v>19</v>
      </c>
      <c r="H647" s="6" t="str">
        <f>IFERROR(VLOOKUP($G647,DDD!$B:$D,3,0),"-")</f>
        <v>SP</v>
      </c>
      <c r="I647" s="6" t="str">
        <f>IFERROR(VLOOKUP($H647,DDD!$I:$K,3,0),"-")</f>
        <v>Sudeste</v>
      </c>
      <c r="J647">
        <v>8258576</v>
      </c>
      <c r="K647">
        <v>24161111</v>
      </c>
      <c r="L647" s="14">
        <v>44660.518726851849</v>
      </c>
      <c r="M647" s="14">
        <v>44660.520381944443</v>
      </c>
      <c r="N647" t="s">
        <v>3133</v>
      </c>
      <c r="O647" t="s">
        <v>64</v>
      </c>
      <c r="P647">
        <v>17281</v>
      </c>
      <c r="Q647" t="s">
        <v>65</v>
      </c>
      <c r="R647" t="s">
        <v>136</v>
      </c>
      <c r="S647" t="s">
        <v>273</v>
      </c>
      <c r="T647" t="s">
        <v>136</v>
      </c>
      <c r="U647" t="s">
        <v>273</v>
      </c>
      <c r="X647">
        <v>19988880447</v>
      </c>
      <c r="Y647">
        <v>19988880447</v>
      </c>
      <c r="Z647" s="14">
        <v>44660.540277777778</v>
      </c>
      <c r="AA647" t="s">
        <v>235</v>
      </c>
      <c r="AB647" s="15">
        <v>1649518004638050</v>
      </c>
      <c r="AC647" t="s">
        <v>68</v>
      </c>
      <c r="AD647">
        <v>10738</v>
      </c>
      <c r="AE647" t="s">
        <v>69</v>
      </c>
      <c r="AF647" t="s">
        <v>70</v>
      </c>
      <c r="AM647" t="s">
        <v>2439</v>
      </c>
      <c r="AN647">
        <v>46684617841</v>
      </c>
    </row>
    <row r="648" spans="1:40" x14ac:dyDescent="0.25">
      <c r="A648" s="4">
        <f t="shared" si="145"/>
        <v>44660</v>
      </c>
      <c r="B648" s="5">
        <f t="shared" si="146"/>
        <v>0.52083333333333337</v>
      </c>
      <c r="C648" s="6">
        <f t="shared" si="147"/>
        <v>0.5229166666666667</v>
      </c>
      <c r="D648" s="7">
        <f t="shared" si="150"/>
        <v>5.7870370073942468E-4</v>
      </c>
      <c r="E648" s="6" t="str">
        <f t="shared" si="151"/>
        <v>SILVIO</v>
      </c>
      <c r="F648" s="6" t="str">
        <f t="shared" si="148"/>
        <v>sáb</v>
      </c>
      <c r="G648" s="6" t="str">
        <f t="shared" si="149"/>
        <v>11</v>
      </c>
      <c r="H648" s="6" t="str">
        <f>IFERROR(VLOOKUP($G648,DDD!$B:$D,3,0),"-")</f>
        <v>SP</v>
      </c>
      <c r="I648" s="6" t="str">
        <f>IFERROR(VLOOKUP($H648,DDD!$I:$K,3,0),"-")</f>
        <v>Sudeste</v>
      </c>
      <c r="J648">
        <v>8259599</v>
      </c>
      <c r="K648">
        <v>24072664</v>
      </c>
      <c r="L648" s="14">
        <v>44660.522939814815</v>
      </c>
      <c r="M648" s="14">
        <v>44660.523518518516</v>
      </c>
      <c r="N648" t="s">
        <v>3133</v>
      </c>
      <c r="O648" t="s">
        <v>84</v>
      </c>
      <c r="P648">
        <v>17286</v>
      </c>
      <c r="Q648" t="s">
        <v>65</v>
      </c>
      <c r="R648" t="s">
        <v>136</v>
      </c>
      <c r="S648" t="s">
        <v>273</v>
      </c>
      <c r="T648" t="s">
        <v>136</v>
      </c>
      <c r="U648" t="s">
        <v>273</v>
      </c>
      <c r="X648">
        <v>11992518595</v>
      </c>
      <c r="Y648">
        <v>11992518595</v>
      </c>
      <c r="Z648" s="14">
        <v>44662.585416666669</v>
      </c>
      <c r="AA648" t="s">
        <v>87</v>
      </c>
      <c r="AB648" s="15">
        <v>1649518364664270</v>
      </c>
      <c r="AC648" t="s">
        <v>68</v>
      </c>
      <c r="AD648">
        <v>10738</v>
      </c>
      <c r="AE648" t="s">
        <v>69</v>
      </c>
      <c r="AF648" t="s">
        <v>70</v>
      </c>
      <c r="AM648" t="s">
        <v>2440</v>
      </c>
      <c r="AN648">
        <v>34828197850</v>
      </c>
    </row>
    <row r="649" spans="1:40" x14ac:dyDescent="0.25">
      <c r="A649" s="4">
        <f t="shared" si="145"/>
        <v>44660</v>
      </c>
      <c r="B649" s="5">
        <f t="shared" si="146"/>
        <v>0.52083333333333337</v>
      </c>
      <c r="C649" s="6">
        <f t="shared" si="147"/>
        <v>0.52916666666666667</v>
      </c>
      <c r="D649" s="7">
        <f t="shared" si="150"/>
        <v>9.2592599685303867E-5</v>
      </c>
      <c r="E649" s="6" t="str">
        <f t="shared" si="151"/>
        <v>ANA</v>
      </c>
      <c r="F649" s="6" t="str">
        <f t="shared" si="148"/>
        <v>sáb</v>
      </c>
      <c r="G649" s="6" t="str">
        <f t="shared" si="149"/>
        <v>55</v>
      </c>
      <c r="H649" s="6" t="str">
        <f>IFERROR(VLOOKUP($G649,DDD!$B:$D,3,0),"-")</f>
        <v>RS</v>
      </c>
      <c r="I649" s="6" t="str">
        <f>IFERROR(VLOOKUP($H649,DDD!$I:$K,3,0),"-")</f>
        <v>Sul</v>
      </c>
      <c r="J649">
        <v>8261144</v>
      </c>
      <c r="K649">
        <v>25462146</v>
      </c>
      <c r="L649" s="14">
        <v>44660.529398148145</v>
      </c>
      <c r="M649" s="14">
        <v>44660.529490740744</v>
      </c>
      <c r="N649" t="s">
        <v>3133</v>
      </c>
      <c r="O649" t="s">
        <v>64</v>
      </c>
      <c r="P649">
        <v>17281</v>
      </c>
      <c r="Q649" t="s">
        <v>65</v>
      </c>
      <c r="R649" t="s">
        <v>136</v>
      </c>
      <c r="S649" t="s">
        <v>674</v>
      </c>
      <c r="T649" t="s">
        <v>136</v>
      </c>
      <c r="U649" t="s">
        <v>674</v>
      </c>
      <c r="X649">
        <v>55984082961</v>
      </c>
      <c r="Y649">
        <v>55984082961</v>
      </c>
      <c r="Z649" s="14">
        <v>44660.55</v>
      </c>
      <c r="AA649" t="s">
        <v>211</v>
      </c>
      <c r="AB649" s="15">
        <v>1649518828693180</v>
      </c>
      <c r="AC649" t="s">
        <v>68</v>
      </c>
      <c r="AD649">
        <v>10738</v>
      </c>
      <c r="AE649" t="s">
        <v>69</v>
      </c>
      <c r="AF649" t="s">
        <v>70</v>
      </c>
      <c r="AM649" t="s">
        <v>2441</v>
      </c>
      <c r="AN649">
        <v>4618762055</v>
      </c>
    </row>
    <row r="650" spans="1:40" x14ac:dyDescent="0.25">
      <c r="A650" s="4">
        <f t="shared" si="145"/>
        <v>44660</v>
      </c>
      <c r="B650" s="5">
        <f t="shared" si="146"/>
        <v>0.52083333333333337</v>
      </c>
      <c r="C650" s="6">
        <f t="shared" si="147"/>
        <v>0.52986111111111112</v>
      </c>
      <c r="D650" s="7">
        <f t="shared" si="150"/>
        <v>1.8402777786832303E-3</v>
      </c>
      <c r="E650" s="6" t="str">
        <f t="shared" si="151"/>
        <v>BIANCA</v>
      </c>
      <c r="F650" s="6" t="str">
        <f t="shared" si="148"/>
        <v>sáb</v>
      </c>
      <c r="G650" s="6" t="str">
        <f t="shared" si="149"/>
        <v>11</v>
      </c>
      <c r="H650" s="6" t="str">
        <f>IFERROR(VLOOKUP($G650,DDD!$B:$D,3,0),"-")</f>
        <v>SP</v>
      </c>
      <c r="I650" s="6" t="str">
        <f>IFERROR(VLOOKUP($H650,DDD!$I:$K,3,0),"-")</f>
        <v>Sudeste</v>
      </c>
      <c r="J650">
        <v>8261279</v>
      </c>
      <c r="K650">
        <v>25536957</v>
      </c>
      <c r="L650" s="14">
        <v>44660.529953703706</v>
      </c>
      <c r="M650" s="14">
        <v>44660.531793981485</v>
      </c>
      <c r="N650" t="s">
        <v>3133</v>
      </c>
      <c r="O650" t="s">
        <v>78</v>
      </c>
      <c r="P650">
        <v>17283</v>
      </c>
      <c r="Q650" t="s">
        <v>65</v>
      </c>
      <c r="R650" t="s">
        <v>85</v>
      </c>
      <c r="S650" t="s">
        <v>86</v>
      </c>
      <c r="T650" t="s">
        <v>85</v>
      </c>
      <c r="U650" t="s">
        <v>86</v>
      </c>
      <c r="X650">
        <v>11992336188</v>
      </c>
      <c r="AA650" t="s">
        <v>174</v>
      </c>
      <c r="AB650" s="15">
        <v>1649518970701230</v>
      </c>
      <c r="AC650" t="s">
        <v>68</v>
      </c>
      <c r="AD650">
        <v>10738</v>
      </c>
      <c r="AE650" t="s">
        <v>69</v>
      </c>
      <c r="AF650" t="s">
        <v>70</v>
      </c>
      <c r="AM650" t="s">
        <v>2442</v>
      </c>
      <c r="AN650">
        <v>16294975760</v>
      </c>
    </row>
    <row r="651" spans="1:40" x14ac:dyDescent="0.25">
      <c r="A651" s="4">
        <f t="shared" si="145"/>
        <v>44660</v>
      </c>
      <c r="B651" s="5">
        <f t="shared" si="146"/>
        <v>0.52083333333333337</v>
      </c>
      <c r="C651" s="6">
        <f t="shared" si="147"/>
        <v>0.53055555555555556</v>
      </c>
      <c r="D651" s="7">
        <f t="shared" si="150"/>
        <v>2.2106481483206153E-3</v>
      </c>
      <c r="E651" s="6" t="str">
        <f t="shared" si="151"/>
        <v>SILVIO</v>
      </c>
      <c r="F651" s="6" t="str">
        <f t="shared" si="148"/>
        <v>sáb</v>
      </c>
      <c r="G651" s="6" t="str">
        <f t="shared" si="149"/>
        <v>13</v>
      </c>
      <c r="H651" s="6" t="str">
        <f>IFERROR(VLOOKUP($G651,DDD!$B:$D,3,0),"-")</f>
        <v>SP</v>
      </c>
      <c r="I651" s="6" t="str">
        <f>IFERROR(VLOOKUP($H651,DDD!$I:$K,3,0),"-")</f>
        <v>Sudeste</v>
      </c>
      <c r="J651">
        <v>8261449</v>
      </c>
      <c r="K651">
        <v>25462195</v>
      </c>
      <c r="L651" s="14">
        <v>44660.530717592592</v>
      </c>
      <c r="M651" s="14">
        <v>44660.53292824074</v>
      </c>
      <c r="N651" t="s">
        <v>3133</v>
      </c>
      <c r="O651" t="s">
        <v>84</v>
      </c>
      <c r="P651">
        <v>17286</v>
      </c>
      <c r="Q651" t="s">
        <v>65</v>
      </c>
      <c r="R651" t="s">
        <v>136</v>
      </c>
      <c r="S651" t="s">
        <v>420</v>
      </c>
      <c r="T651" t="s">
        <v>136</v>
      </c>
      <c r="U651" t="s">
        <v>420</v>
      </c>
      <c r="X651">
        <v>13991071445</v>
      </c>
      <c r="Y651">
        <v>13991071445</v>
      </c>
      <c r="Z651" s="14">
        <v>44660.553472222222</v>
      </c>
      <c r="AA651" t="s">
        <v>211</v>
      </c>
      <c r="AB651" s="15">
        <v>1649519035705620</v>
      </c>
      <c r="AC651" t="s">
        <v>68</v>
      </c>
      <c r="AD651">
        <v>10738</v>
      </c>
      <c r="AE651" t="s">
        <v>69</v>
      </c>
      <c r="AF651" t="s">
        <v>70</v>
      </c>
      <c r="AM651" t="s">
        <v>2443</v>
      </c>
      <c r="AN651">
        <v>21898829829</v>
      </c>
    </row>
    <row r="652" spans="1:40" x14ac:dyDescent="0.25">
      <c r="A652" s="4">
        <f t="shared" si="145"/>
        <v>44660</v>
      </c>
      <c r="B652" s="5">
        <f t="shared" si="146"/>
        <v>0.52083333333333337</v>
      </c>
      <c r="C652" s="6">
        <f t="shared" si="147"/>
        <v>0.53402777777777777</v>
      </c>
      <c r="D652" s="7">
        <f t="shared" si="150"/>
        <v>3.125000002910383E-4</v>
      </c>
      <c r="E652" s="6" t="str">
        <f t="shared" si="151"/>
        <v>BIANCA</v>
      </c>
      <c r="F652" s="6" t="str">
        <f t="shared" si="148"/>
        <v>sáb</v>
      </c>
      <c r="G652" s="6" t="str">
        <f t="shared" si="149"/>
        <v>11</v>
      </c>
      <c r="H652" s="6" t="str">
        <f>IFERROR(VLOOKUP($G652,DDD!$B:$D,3,0),"-")</f>
        <v>SP</v>
      </c>
      <c r="I652" s="6" t="str">
        <f>IFERROR(VLOOKUP($H652,DDD!$I:$K,3,0),"-")</f>
        <v>Sudeste</v>
      </c>
      <c r="J652">
        <v>8262355</v>
      </c>
      <c r="K652">
        <v>21517873</v>
      </c>
      <c r="L652" s="14">
        <v>44660.534444444442</v>
      </c>
      <c r="M652" s="14">
        <v>44660.534756944442</v>
      </c>
      <c r="N652" t="s">
        <v>3133</v>
      </c>
      <c r="O652" t="s">
        <v>78</v>
      </c>
      <c r="P652">
        <v>17283</v>
      </c>
      <c r="Q652" t="s">
        <v>65</v>
      </c>
      <c r="R652" t="s">
        <v>85</v>
      </c>
      <c r="S652" t="s">
        <v>86</v>
      </c>
      <c r="T652" t="s">
        <v>85</v>
      </c>
      <c r="U652" t="s">
        <v>86</v>
      </c>
      <c r="X652">
        <v>11933188767</v>
      </c>
      <c r="AA652" t="s">
        <v>960</v>
      </c>
      <c r="AB652" s="15">
        <v>1649519346725290</v>
      </c>
      <c r="AC652" t="s">
        <v>68</v>
      </c>
      <c r="AD652">
        <v>10738</v>
      </c>
      <c r="AE652" t="s">
        <v>69</v>
      </c>
      <c r="AF652" t="s">
        <v>70</v>
      </c>
      <c r="AM652" t="s">
        <v>2444</v>
      </c>
      <c r="AN652">
        <v>39866714802</v>
      </c>
    </row>
    <row r="653" spans="1:40" x14ac:dyDescent="0.25">
      <c r="A653" s="4">
        <f t="shared" si="145"/>
        <v>44660</v>
      </c>
      <c r="B653" s="5">
        <f t="shared" si="146"/>
        <v>0.52083333333333337</v>
      </c>
      <c r="C653" s="6">
        <f t="shared" si="147"/>
        <v>0.53333333333333333</v>
      </c>
      <c r="D653" s="7">
        <f t="shared" si="150"/>
        <v>3.1365740796900354E-3</v>
      </c>
      <c r="E653" s="6" t="str">
        <f t="shared" si="151"/>
        <v>SILVIO</v>
      </c>
      <c r="F653" s="6" t="str">
        <f t="shared" si="148"/>
        <v>sáb</v>
      </c>
      <c r="G653" s="6" t="str">
        <f t="shared" si="149"/>
        <v>19</v>
      </c>
      <c r="H653" s="6" t="str">
        <f>IFERROR(VLOOKUP($G653,DDD!$B:$D,3,0),"-")</f>
        <v>SP</v>
      </c>
      <c r="I653" s="6" t="str">
        <f>IFERROR(VLOOKUP($H653,DDD!$I:$K,3,0),"-")</f>
        <v>Sudeste</v>
      </c>
      <c r="J653">
        <v>8262195</v>
      </c>
      <c r="K653">
        <v>25462272</v>
      </c>
      <c r="L653" s="14">
        <v>44660.533854166664</v>
      </c>
      <c r="M653" s="14">
        <v>44660.536990740744</v>
      </c>
      <c r="N653" t="s">
        <v>3133</v>
      </c>
      <c r="O653" t="s">
        <v>84</v>
      </c>
      <c r="P653">
        <v>17286</v>
      </c>
      <c r="Q653" t="s">
        <v>65</v>
      </c>
      <c r="R653" t="s">
        <v>85</v>
      </c>
      <c r="S653" t="s">
        <v>86</v>
      </c>
      <c r="T653" t="s">
        <v>85</v>
      </c>
      <c r="U653" t="s">
        <v>86</v>
      </c>
      <c r="X653">
        <v>19992967994</v>
      </c>
      <c r="AA653" t="s">
        <v>211</v>
      </c>
      <c r="AB653" s="15">
        <v>1649519308722780</v>
      </c>
      <c r="AC653" t="s">
        <v>68</v>
      </c>
      <c r="AD653">
        <v>10738</v>
      </c>
      <c r="AE653" t="s">
        <v>69</v>
      </c>
      <c r="AF653" t="s">
        <v>70</v>
      </c>
      <c r="AM653" t="s">
        <v>2445</v>
      </c>
      <c r="AN653">
        <v>39267080857</v>
      </c>
    </row>
    <row r="654" spans="1:40" x14ac:dyDescent="0.25">
      <c r="A654" s="4">
        <f t="shared" si="145"/>
        <v>44660</v>
      </c>
      <c r="B654" s="5">
        <f t="shared" si="146"/>
        <v>0.52083333333333337</v>
      </c>
      <c r="C654" s="6">
        <f t="shared" si="147"/>
        <v>0.53472222222222221</v>
      </c>
      <c r="D654" s="7">
        <f t="shared" si="150"/>
        <v>2.268518517666962E-3</v>
      </c>
      <c r="E654" s="6" t="str">
        <f t="shared" si="151"/>
        <v>BIANCA</v>
      </c>
      <c r="F654" s="6" t="str">
        <f t="shared" si="148"/>
        <v>sáb</v>
      </c>
      <c r="G654" s="6" t="str">
        <f t="shared" si="149"/>
        <v>51</v>
      </c>
      <c r="H654" s="6" t="str">
        <f>IFERROR(VLOOKUP($G654,DDD!$B:$D,3,0),"-")</f>
        <v>RS</v>
      </c>
      <c r="I654" s="6" t="str">
        <f>IFERROR(VLOOKUP($H654,DDD!$I:$K,3,0),"-")</f>
        <v>Sul</v>
      </c>
      <c r="J654">
        <v>8262462</v>
      </c>
      <c r="K654">
        <v>24165601</v>
      </c>
      <c r="L654" s="14">
        <v>44660.534861111111</v>
      </c>
      <c r="M654" s="14">
        <v>44660.537129629629</v>
      </c>
      <c r="N654" t="s">
        <v>3133</v>
      </c>
      <c r="O654" t="s">
        <v>78</v>
      </c>
      <c r="P654">
        <v>17283</v>
      </c>
      <c r="Q654" t="s">
        <v>65</v>
      </c>
      <c r="R654" t="s">
        <v>85</v>
      </c>
      <c r="S654" t="s">
        <v>86</v>
      </c>
      <c r="T654" t="s">
        <v>85</v>
      </c>
      <c r="U654" t="s">
        <v>86</v>
      </c>
      <c r="X654">
        <v>51995317641</v>
      </c>
      <c r="AA654" t="s">
        <v>142</v>
      </c>
      <c r="AB654" s="15">
        <v>1649519349725390</v>
      </c>
      <c r="AC654" t="s">
        <v>68</v>
      </c>
      <c r="AD654">
        <v>10738</v>
      </c>
      <c r="AE654" t="s">
        <v>69</v>
      </c>
      <c r="AF654" t="s">
        <v>70</v>
      </c>
      <c r="AM654" t="s">
        <v>2446</v>
      </c>
      <c r="AN654">
        <v>1349826065</v>
      </c>
    </row>
    <row r="655" spans="1:40" x14ac:dyDescent="0.25">
      <c r="A655" s="4">
        <f t="shared" si="145"/>
        <v>44660</v>
      </c>
      <c r="B655" s="5">
        <f t="shared" si="146"/>
        <v>0.52083333333333337</v>
      </c>
      <c r="C655" s="6">
        <f t="shared" si="147"/>
        <v>0.53402777777777777</v>
      </c>
      <c r="D655" s="7">
        <f t="shared" si="150"/>
        <v>4.016203703940846E-3</v>
      </c>
      <c r="E655" s="6" t="str">
        <f t="shared" si="151"/>
        <v>ANA</v>
      </c>
      <c r="F655" s="6" t="str">
        <f t="shared" si="148"/>
        <v>sáb</v>
      </c>
      <c r="G655" s="6" t="str">
        <f t="shared" si="149"/>
        <v>53</v>
      </c>
      <c r="H655" s="6" t="str">
        <f>IFERROR(VLOOKUP($G655,DDD!$B:$D,3,0),"-")</f>
        <v>RS</v>
      </c>
      <c r="I655" s="6" t="str">
        <f>IFERROR(VLOOKUP($H655,DDD!$I:$K,3,0),"-")</f>
        <v>Sul</v>
      </c>
      <c r="J655">
        <v>8262296</v>
      </c>
      <c r="K655">
        <v>25462238</v>
      </c>
      <c r="L655" s="14">
        <v>44660.534212962964</v>
      </c>
      <c r="M655" s="14">
        <v>44660.538229166668</v>
      </c>
      <c r="N655" t="s">
        <v>3133</v>
      </c>
      <c r="O655" t="s">
        <v>64</v>
      </c>
      <c r="P655">
        <v>17281</v>
      </c>
      <c r="Q655" t="s">
        <v>65</v>
      </c>
      <c r="R655" t="s">
        <v>85</v>
      </c>
      <c r="S655" t="s">
        <v>86</v>
      </c>
      <c r="T655" t="s">
        <v>85</v>
      </c>
      <c r="U655" t="s">
        <v>86</v>
      </c>
      <c r="X655">
        <v>53984010812</v>
      </c>
      <c r="AA655" t="s">
        <v>211</v>
      </c>
      <c r="AB655" s="15">
        <v>1649519333724450</v>
      </c>
      <c r="AC655" t="s">
        <v>68</v>
      </c>
      <c r="AD655">
        <v>10738</v>
      </c>
      <c r="AE655" t="s">
        <v>69</v>
      </c>
      <c r="AF655" t="s">
        <v>70</v>
      </c>
      <c r="AM655" t="s">
        <v>2447</v>
      </c>
      <c r="AN655">
        <v>4814267010</v>
      </c>
    </row>
    <row r="656" spans="1:40" x14ac:dyDescent="0.25">
      <c r="A656" s="4">
        <f t="shared" si="145"/>
        <v>44660</v>
      </c>
      <c r="B656" s="5">
        <f t="shared" si="146"/>
        <v>0.52083333333333337</v>
      </c>
      <c r="C656" s="6">
        <f t="shared" si="147"/>
        <v>0.53819444444444442</v>
      </c>
      <c r="D656" s="7">
        <f t="shared" si="150"/>
        <v>1.1574073869269341E-4</v>
      </c>
      <c r="E656" s="6" t="str">
        <f t="shared" si="151"/>
        <v>ANA</v>
      </c>
      <c r="F656" s="6" t="str">
        <f t="shared" si="148"/>
        <v>sáb</v>
      </c>
      <c r="G656" s="6" t="str">
        <f t="shared" si="149"/>
        <v>11</v>
      </c>
      <c r="H656" s="6" t="str">
        <f>IFERROR(VLOOKUP($G656,DDD!$B:$D,3,0),"-")</f>
        <v>SP</v>
      </c>
      <c r="I656" s="6" t="str">
        <f>IFERROR(VLOOKUP($H656,DDD!$I:$K,3,0),"-")</f>
        <v>Sudeste</v>
      </c>
      <c r="J656">
        <v>8263233</v>
      </c>
      <c r="K656">
        <v>25426349</v>
      </c>
      <c r="L656" s="14">
        <v>44660.538252314815</v>
      </c>
      <c r="M656" s="14">
        <v>44660.538368055553</v>
      </c>
      <c r="N656" t="s">
        <v>3133</v>
      </c>
      <c r="O656" t="s">
        <v>64</v>
      </c>
      <c r="P656">
        <v>17281</v>
      </c>
      <c r="Q656" t="s">
        <v>65</v>
      </c>
      <c r="R656" t="s">
        <v>136</v>
      </c>
      <c r="S656" t="s">
        <v>674</v>
      </c>
      <c r="T656" t="s">
        <v>136</v>
      </c>
      <c r="U656" t="s">
        <v>674</v>
      </c>
      <c r="X656">
        <v>11945551932</v>
      </c>
      <c r="Y656">
        <v>11945551932</v>
      </c>
      <c r="Z656" s="14">
        <v>44660.559027777781</v>
      </c>
      <c r="AA656" t="s">
        <v>128</v>
      </c>
      <c r="AB656" s="15">
        <v>1649519646743730</v>
      </c>
      <c r="AC656" t="s">
        <v>68</v>
      </c>
      <c r="AD656">
        <v>10738</v>
      </c>
      <c r="AE656" t="s">
        <v>69</v>
      </c>
      <c r="AF656" t="s">
        <v>70</v>
      </c>
      <c r="AM656" t="s">
        <v>2448</v>
      </c>
      <c r="AN656">
        <v>58466758836</v>
      </c>
    </row>
    <row r="657" spans="1:40" x14ac:dyDescent="0.25">
      <c r="A657" s="4">
        <f t="shared" si="145"/>
        <v>44660</v>
      </c>
      <c r="B657" s="5">
        <f t="shared" si="146"/>
        <v>0.52083333333333337</v>
      </c>
      <c r="C657" s="6">
        <f t="shared" si="147"/>
        <v>0.54097222222222219</v>
      </c>
      <c r="D657" s="7">
        <f t="shared" si="150"/>
        <v>2.5925925947376527E-3</v>
      </c>
      <c r="E657" s="6" t="str">
        <f t="shared" si="151"/>
        <v>ANA</v>
      </c>
      <c r="F657" s="6" t="str">
        <f t="shared" si="148"/>
        <v>sáb</v>
      </c>
      <c r="G657" s="6" t="str">
        <f t="shared" si="149"/>
        <v>51</v>
      </c>
      <c r="H657" s="6" t="str">
        <f>IFERROR(VLOOKUP($G657,DDD!$B:$D,3,0),"-")</f>
        <v>RS</v>
      </c>
      <c r="I657" s="6" t="str">
        <f>IFERROR(VLOOKUP($H657,DDD!$I:$K,3,0),"-")</f>
        <v>Sul</v>
      </c>
      <c r="J657">
        <v>8263955</v>
      </c>
      <c r="K657">
        <v>24072817</v>
      </c>
      <c r="L657" s="14">
        <v>44660.541365740741</v>
      </c>
      <c r="M657" s="14">
        <v>44660.543958333335</v>
      </c>
      <c r="N657" t="s">
        <v>3133</v>
      </c>
      <c r="O657" t="s">
        <v>64</v>
      </c>
      <c r="P657">
        <v>17281</v>
      </c>
      <c r="Q657" t="s">
        <v>65</v>
      </c>
      <c r="R657" t="s">
        <v>136</v>
      </c>
      <c r="S657" t="s">
        <v>137</v>
      </c>
      <c r="T657" t="s">
        <v>136</v>
      </c>
      <c r="U657" t="s">
        <v>137</v>
      </c>
      <c r="X657">
        <v>51992211973</v>
      </c>
      <c r="Y657">
        <v>51992211973</v>
      </c>
      <c r="Z657" s="14">
        <v>44660.563194444447</v>
      </c>
      <c r="AA657" t="s">
        <v>87</v>
      </c>
      <c r="AB657" s="15">
        <v>1649519958764700</v>
      </c>
      <c r="AC657" t="s">
        <v>68</v>
      </c>
      <c r="AD657">
        <v>10738</v>
      </c>
      <c r="AE657" t="s">
        <v>69</v>
      </c>
      <c r="AF657" t="s">
        <v>70</v>
      </c>
      <c r="AM657" t="s">
        <v>2449</v>
      </c>
      <c r="AN657">
        <v>95342443091</v>
      </c>
    </row>
    <row r="658" spans="1:40" x14ac:dyDescent="0.25">
      <c r="A658" s="4">
        <f t="shared" si="145"/>
        <v>44660</v>
      </c>
      <c r="B658" s="5">
        <f t="shared" si="146"/>
        <v>0.52083333333333337</v>
      </c>
      <c r="C658" s="6">
        <f t="shared" si="147"/>
        <v>0.53680555555555554</v>
      </c>
      <c r="D658" s="7">
        <f t="shared" si="150"/>
        <v>5.798611106001772E-3</v>
      </c>
      <c r="E658" s="6" t="str">
        <f t="shared" si="151"/>
        <v>SILVIO</v>
      </c>
      <c r="F658" s="6" t="str">
        <f t="shared" si="148"/>
        <v>sáb</v>
      </c>
      <c r="G658" s="6" t="str">
        <f t="shared" si="149"/>
        <v>11</v>
      </c>
      <c r="H658" s="6" t="str">
        <f>IFERROR(VLOOKUP($G658,DDD!$B:$D,3,0),"-")</f>
        <v>SP</v>
      </c>
      <c r="I658" s="6" t="str">
        <f>IFERROR(VLOOKUP($H658,DDD!$I:$K,3,0),"-")</f>
        <v>Sudeste</v>
      </c>
      <c r="J658">
        <v>8263017</v>
      </c>
      <c r="K658">
        <v>25426097</v>
      </c>
      <c r="L658" s="14">
        <v>44660.537326388891</v>
      </c>
      <c r="M658" s="14">
        <v>44660.543124999997</v>
      </c>
      <c r="N658" t="s">
        <v>3133</v>
      </c>
      <c r="O658" t="s">
        <v>84</v>
      </c>
      <c r="P658">
        <v>17286</v>
      </c>
      <c r="Q658" t="s">
        <v>65</v>
      </c>
      <c r="R658" t="s">
        <v>85</v>
      </c>
      <c r="S658" t="s">
        <v>86</v>
      </c>
      <c r="T658" t="s">
        <v>85</v>
      </c>
      <c r="U658" t="s">
        <v>86</v>
      </c>
      <c r="X658">
        <v>11960663338</v>
      </c>
      <c r="AA658" t="s">
        <v>118</v>
      </c>
      <c r="AB658" s="15">
        <v>1649519568739930</v>
      </c>
      <c r="AC658" t="s">
        <v>68</v>
      </c>
      <c r="AD658">
        <v>10738</v>
      </c>
      <c r="AE658" t="s">
        <v>69</v>
      </c>
      <c r="AF658" t="s">
        <v>70</v>
      </c>
      <c r="AM658" t="s">
        <v>2450</v>
      </c>
      <c r="AN658">
        <v>22634522819</v>
      </c>
    </row>
    <row r="659" spans="1:40" x14ac:dyDescent="0.25">
      <c r="A659" s="4">
        <f t="shared" si="145"/>
        <v>44660</v>
      </c>
      <c r="B659" s="5">
        <f t="shared" si="146"/>
        <v>0.54166666666666663</v>
      </c>
      <c r="C659" s="6">
        <f t="shared" si="147"/>
        <v>0.54652777777777783</v>
      </c>
      <c r="D659" s="7">
        <f t="shared" si="150"/>
        <v>7.2916666249511763E-4</v>
      </c>
      <c r="E659" s="6" t="str">
        <f t="shared" si="151"/>
        <v>BIANCA</v>
      </c>
      <c r="F659" s="6" t="str">
        <f t="shared" si="148"/>
        <v>sáb</v>
      </c>
      <c r="G659" s="6" t="str">
        <f t="shared" si="149"/>
        <v>49</v>
      </c>
      <c r="H659" s="6" t="str">
        <f>IFERROR(VLOOKUP($G659,DDD!$B:$D,3,0),"-")</f>
        <v>SC</v>
      </c>
      <c r="I659" s="6" t="str">
        <f>IFERROR(VLOOKUP($H659,DDD!$I:$K,3,0),"-")</f>
        <v>Sul</v>
      </c>
      <c r="J659">
        <v>8264887</v>
      </c>
      <c r="K659">
        <v>25449639</v>
      </c>
      <c r="L659" s="14">
        <v>44660.547071759262</v>
      </c>
      <c r="M659" s="14">
        <v>44660.547800925924</v>
      </c>
      <c r="N659" t="s">
        <v>3133</v>
      </c>
      <c r="O659" t="s">
        <v>78</v>
      </c>
      <c r="P659">
        <v>17283</v>
      </c>
      <c r="Q659" t="s">
        <v>65</v>
      </c>
      <c r="R659" t="s">
        <v>136</v>
      </c>
      <c r="S659" t="s">
        <v>273</v>
      </c>
      <c r="T659" t="s">
        <v>136</v>
      </c>
      <c r="U659" t="s">
        <v>273</v>
      </c>
      <c r="X659">
        <v>49988580092</v>
      </c>
      <c r="Y659">
        <v>49988580092</v>
      </c>
      <c r="Z659" s="14">
        <v>44660.569444444445</v>
      </c>
      <c r="AA659" t="s">
        <v>223</v>
      </c>
      <c r="AB659" s="15">
        <v>1649520450797520</v>
      </c>
      <c r="AC659" t="s">
        <v>68</v>
      </c>
      <c r="AD659">
        <v>10738</v>
      </c>
      <c r="AE659" t="s">
        <v>69</v>
      </c>
      <c r="AF659" t="s">
        <v>70</v>
      </c>
      <c r="AM659" t="s">
        <v>2451</v>
      </c>
      <c r="AN659">
        <v>7067733901</v>
      </c>
    </row>
    <row r="660" spans="1:40" x14ac:dyDescent="0.25">
      <c r="A660" s="4">
        <f t="shared" si="145"/>
        <v>44660</v>
      </c>
      <c r="B660" s="5">
        <f t="shared" si="146"/>
        <v>0.54166666666666663</v>
      </c>
      <c r="C660" s="6">
        <f t="shared" si="147"/>
        <v>0.54722222222222217</v>
      </c>
      <c r="D660" s="7">
        <f t="shared" si="150"/>
        <v>1.111111108912155E-3</v>
      </c>
      <c r="E660" s="6" t="str">
        <f t="shared" si="151"/>
        <v>ANA</v>
      </c>
      <c r="F660" s="6" t="str">
        <f t="shared" si="148"/>
        <v>sáb</v>
      </c>
      <c r="G660" s="6" t="str">
        <f t="shared" si="149"/>
        <v>11</v>
      </c>
      <c r="H660" s="6" t="str">
        <f>IFERROR(VLOOKUP($G660,DDD!$B:$D,3,0),"-")</f>
        <v>SP</v>
      </c>
      <c r="I660" s="6" t="str">
        <f>IFERROR(VLOOKUP($H660,DDD!$I:$K,3,0),"-")</f>
        <v>Sudeste</v>
      </c>
      <c r="J660">
        <v>8264993</v>
      </c>
      <c r="K660">
        <v>25462308</v>
      </c>
      <c r="L660" s="14">
        <v>44660.547824074078</v>
      </c>
      <c r="M660" s="14">
        <v>44660.548935185187</v>
      </c>
      <c r="N660" t="s">
        <v>3133</v>
      </c>
      <c r="O660" t="s">
        <v>64</v>
      </c>
      <c r="P660">
        <v>17281</v>
      </c>
      <c r="Q660" t="s">
        <v>65</v>
      </c>
      <c r="R660" t="s">
        <v>136</v>
      </c>
      <c r="S660" t="s">
        <v>273</v>
      </c>
      <c r="T660" t="s">
        <v>136</v>
      </c>
      <c r="U660" t="s">
        <v>273</v>
      </c>
      <c r="X660">
        <v>11947339388</v>
      </c>
      <c r="Y660">
        <v>11947339388</v>
      </c>
      <c r="Z660" s="14">
        <v>44660.568749999999</v>
      </c>
      <c r="AA660" t="s">
        <v>211</v>
      </c>
      <c r="AB660" s="15">
        <v>1649520503801380</v>
      </c>
      <c r="AC660" t="s">
        <v>68</v>
      </c>
      <c r="AD660">
        <v>10738</v>
      </c>
      <c r="AE660" t="s">
        <v>69</v>
      </c>
      <c r="AF660" t="s">
        <v>70</v>
      </c>
      <c r="AM660" t="s">
        <v>2452</v>
      </c>
      <c r="AN660">
        <v>25841812823</v>
      </c>
    </row>
    <row r="661" spans="1:40" x14ac:dyDescent="0.25">
      <c r="A661" s="4">
        <f t="shared" si="145"/>
        <v>44660</v>
      </c>
      <c r="B661" s="5">
        <f t="shared" si="146"/>
        <v>0.54166666666666663</v>
      </c>
      <c r="C661" s="6">
        <f t="shared" si="147"/>
        <v>0.54583333333333328</v>
      </c>
      <c r="D661" s="7">
        <f t="shared" si="150"/>
        <v>2.8935185182490386E-3</v>
      </c>
      <c r="E661" s="6" t="str">
        <f t="shared" si="151"/>
        <v>SILVIO</v>
      </c>
      <c r="F661" s="6" t="str">
        <f t="shared" si="148"/>
        <v>sáb</v>
      </c>
      <c r="G661" s="6" t="str">
        <f t="shared" si="149"/>
        <v>15</v>
      </c>
      <c r="H661" s="6" t="str">
        <f>IFERROR(VLOOKUP($G661,DDD!$B:$D,3,0),"-")</f>
        <v>SP</v>
      </c>
      <c r="I661" s="6" t="str">
        <f>IFERROR(VLOOKUP($H661,DDD!$I:$K,3,0),"-")</f>
        <v>Sudeste</v>
      </c>
      <c r="J661">
        <v>8264802</v>
      </c>
      <c r="K661">
        <v>25449533</v>
      </c>
      <c r="L661" s="14">
        <v>44660.546469907407</v>
      </c>
      <c r="M661" s="14">
        <v>44660.549363425926</v>
      </c>
      <c r="N661" t="s">
        <v>3133</v>
      </c>
      <c r="O661" t="s">
        <v>84</v>
      </c>
      <c r="P661">
        <v>17286</v>
      </c>
      <c r="Q661" t="s">
        <v>65</v>
      </c>
      <c r="R661" t="s">
        <v>85</v>
      </c>
      <c r="S661" t="s">
        <v>86</v>
      </c>
      <c r="T661" t="s">
        <v>85</v>
      </c>
      <c r="U661" t="s">
        <v>86</v>
      </c>
      <c r="X661">
        <v>15998357298</v>
      </c>
      <c r="AA661" t="s">
        <v>223</v>
      </c>
      <c r="AB661" s="15">
        <v>1649520391792990</v>
      </c>
      <c r="AC661" t="s">
        <v>68</v>
      </c>
      <c r="AD661">
        <v>10738</v>
      </c>
      <c r="AE661" t="s">
        <v>69</v>
      </c>
      <c r="AF661" t="s">
        <v>70</v>
      </c>
      <c r="AM661" t="s">
        <v>2453</v>
      </c>
      <c r="AN661">
        <v>42547837870</v>
      </c>
    </row>
    <row r="662" spans="1:40" x14ac:dyDescent="0.25">
      <c r="A662" s="4">
        <f t="shared" si="145"/>
        <v>44660</v>
      </c>
      <c r="B662" s="5">
        <f t="shared" si="146"/>
        <v>0.54166666666666663</v>
      </c>
      <c r="C662" s="6">
        <f t="shared" si="147"/>
        <v>0.55069444444444449</v>
      </c>
      <c r="D662" s="7">
        <f t="shared" si="150"/>
        <v>3.819444464170374E-4</v>
      </c>
      <c r="E662" s="6" t="str">
        <f t="shared" si="151"/>
        <v>ANA</v>
      </c>
      <c r="F662" s="6" t="str">
        <f t="shared" si="148"/>
        <v>sáb</v>
      </c>
      <c r="G662" s="6" t="str">
        <f t="shared" si="149"/>
        <v>55</v>
      </c>
      <c r="H662" s="6" t="str">
        <f>IFERROR(VLOOKUP($G662,DDD!$B:$D,3,0),"-")</f>
        <v>RS</v>
      </c>
      <c r="I662" s="6" t="str">
        <f>IFERROR(VLOOKUP($H662,DDD!$I:$K,3,0),"-")</f>
        <v>Sul</v>
      </c>
      <c r="J662">
        <v>8265449</v>
      </c>
      <c r="K662">
        <v>23434364</v>
      </c>
      <c r="L662" s="14">
        <v>44660.551261574074</v>
      </c>
      <c r="M662" s="14">
        <v>44660.55164351852</v>
      </c>
      <c r="N662" t="s">
        <v>3133</v>
      </c>
      <c r="O662" t="s">
        <v>64</v>
      </c>
      <c r="P662">
        <v>17281</v>
      </c>
      <c r="Q662" t="s">
        <v>65</v>
      </c>
      <c r="R662" t="s">
        <v>85</v>
      </c>
      <c r="S662" t="s">
        <v>86</v>
      </c>
      <c r="T662" t="s">
        <v>85</v>
      </c>
      <c r="U662" t="s">
        <v>86</v>
      </c>
      <c r="X662">
        <v>55999274800</v>
      </c>
      <c r="AA662" t="s">
        <v>416</v>
      </c>
      <c r="AB662" s="15">
        <v>1649520656813380</v>
      </c>
      <c r="AC662" t="s">
        <v>68</v>
      </c>
      <c r="AD662">
        <v>10738</v>
      </c>
      <c r="AE662" t="s">
        <v>69</v>
      </c>
      <c r="AF662" t="s">
        <v>70</v>
      </c>
      <c r="AM662" t="s">
        <v>2454</v>
      </c>
      <c r="AN662">
        <v>2628989000</v>
      </c>
    </row>
    <row r="663" spans="1:40" x14ac:dyDescent="0.25">
      <c r="A663" s="4">
        <f t="shared" si="145"/>
        <v>44660</v>
      </c>
      <c r="B663" s="5">
        <f t="shared" si="146"/>
        <v>0.54166666666666663</v>
      </c>
      <c r="C663" s="6">
        <f t="shared" si="147"/>
        <v>0.56041666666666667</v>
      </c>
      <c r="D663" s="7">
        <f t="shared" si="150"/>
        <v>3.5879629576811567E-3</v>
      </c>
      <c r="E663" s="6" t="str">
        <f t="shared" si="151"/>
        <v>SILVIO</v>
      </c>
      <c r="F663" s="6" t="str">
        <f t="shared" si="148"/>
        <v>sáb</v>
      </c>
      <c r="G663" s="6" t="str">
        <f t="shared" si="149"/>
        <v>19</v>
      </c>
      <c r="H663" s="6" t="str">
        <f>IFERROR(VLOOKUP($G663,DDD!$B:$D,3,0),"-")</f>
        <v>SP</v>
      </c>
      <c r="I663" s="6" t="str">
        <f>IFERROR(VLOOKUP($H663,DDD!$I:$K,3,0),"-")</f>
        <v>Sudeste</v>
      </c>
      <c r="J663">
        <v>8266508</v>
      </c>
      <c r="K663">
        <v>25449670</v>
      </c>
      <c r="L663" s="14">
        <v>44660.560578703706</v>
      </c>
      <c r="M663" s="14">
        <v>44660.564166666663</v>
      </c>
      <c r="N663" t="s">
        <v>3133</v>
      </c>
      <c r="O663" t="s">
        <v>84</v>
      </c>
      <c r="P663">
        <v>17286</v>
      </c>
      <c r="Q663" t="s">
        <v>65</v>
      </c>
      <c r="R663" t="s">
        <v>136</v>
      </c>
      <c r="S663" t="s">
        <v>137</v>
      </c>
      <c r="T663" t="s">
        <v>136</v>
      </c>
      <c r="U663" t="s">
        <v>137</v>
      </c>
      <c r="X663">
        <v>19995395549</v>
      </c>
      <c r="Y663">
        <v>19995395549</v>
      </c>
      <c r="Z663" s="14">
        <v>44663.652777777781</v>
      </c>
      <c r="AA663" t="s">
        <v>223</v>
      </c>
      <c r="AB663" s="15">
        <v>1649521618874230</v>
      </c>
      <c r="AC663" t="s">
        <v>68</v>
      </c>
      <c r="AD663">
        <v>10738</v>
      </c>
      <c r="AE663" t="s">
        <v>69</v>
      </c>
      <c r="AF663" t="s">
        <v>70</v>
      </c>
      <c r="AM663" t="s">
        <v>2455</v>
      </c>
      <c r="AN663">
        <v>39469902823</v>
      </c>
    </row>
    <row r="664" spans="1:40" x14ac:dyDescent="0.25">
      <c r="A664" s="4">
        <f t="shared" si="145"/>
        <v>44660</v>
      </c>
      <c r="B664" s="5">
        <f t="shared" si="146"/>
        <v>0.5625</v>
      </c>
      <c r="C664" s="6">
        <f t="shared" si="147"/>
        <v>0.56597222222222221</v>
      </c>
      <c r="D664" s="7">
        <f t="shared" si="150"/>
        <v>2.6620370772434399E-4</v>
      </c>
      <c r="E664" s="6" t="str">
        <f t="shared" si="151"/>
        <v>ANA</v>
      </c>
      <c r="F664" s="6" t="str">
        <f t="shared" si="148"/>
        <v>sáb</v>
      </c>
      <c r="G664" s="6" t="str">
        <f t="shared" si="149"/>
        <v>11</v>
      </c>
      <c r="H664" s="6" t="str">
        <f>IFERROR(VLOOKUP($G664,DDD!$B:$D,3,0),"-")</f>
        <v>SP</v>
      </c>
      <c r="I664" s="6" t="str">
        <f>IFERROR(VLOOKUP($H664,DDD!$I:$K,3,0),"-")</f>
        <v>Sudeste</v>
      </c>
      <c r="J664">
        <v>8267283</v>
      </c>
      <c r="K664">
        <v>25462147</v>
      </c>
      <c r="L664" s="14">
        <v>44660.566006944442</v>
      </c>
      <c r="M664" s="14">
        <v>44660.56627314815</v>
      </c>
      <c r="N664" t="s">
        <v>3133</v>
      </c>
      <c r="O664" t="s">
        <v>64</v>
      </c>
      <c r="P664">
        <v>17281</v>
      </c>
      <c r="Q664" t="s">
        <v>65</v>
      </c>
      <c r="R664" t="s">
        <v>85</v>
      </c>
      <c r="S664" t="s">
        <v>86</v>
      </c>
      <c r="T664" t="s">
        <v>85</v>
      </c>
      <c r="U664" t="s">
        <v>86</v>
      </c>
      <c r="X664">
        <v>11991755320</v>
      </c>
      <c r="AA664" t="s">
        <v>211</v>
      </c>
      <c r="AB664" s="15">
        <v>1649521799881310</v>
      </c>
      <c r="AC664" t="s">
        <v>68</v>
      </c>
      <c r="AD664">
        <v>10738</v>
      </c>
      <c r="AE664" t="s">
        <v>69</v>
      </c>
      <c r="AF664" t="s">
        <v>70</v>
      </c>
      <c r="AM664" t="s">
        <v>2456</v>
      </c>
      <c r="AN664">
        <v>28265792824</v>
      </c>
    </row>
    <row r="665" spans="1:40" x14ac:dyDescent="0.25">
      <c r="A665" s="4">
        <f t="shared" si="145"/>
        <v>44660</v>
      </c>
      <c r="B665" s="5">
        <f t="shared" si="146"/>
        <v>0.5625</v>
      </c>
      <c r="C665" s="6">
        <f t="shared" si="147"/>
        <v>0.5708333333333333</v>
      </c>
      <c r="D665" s="7">
        <f t="shared" si="150"/>
        <v>7.3611111147329211E-3</v>
      </c>
      <c r="E665" s="6" t="str">
        <f t="shared" si="151"/>
        <v>SILVIO</v>
      </c>
      <c r="F665" s="6" t="str">
        <f t="shared" si="148"/>
        <v>sáb</v>
      </c>
      <c r="G665" s="6" t="str">
        <f t="shared" si="149"/>
        <v>47</v>
      </c>
      <c r="H665" s="6" t="str">
        <f>IFERROR(VLOOKUP($G665,DDD!$B:$D,3,0),"-")</f>
        <v>SC</v>
      </c>
      <c r="I665" s="6" t="str">
        <f>IFERROR(VLOOKUP($H665,DDD!$I:$K,3,0),"-")</f>
        <v>Sul</v>
      </c>
      <c r="J665">
        <v>8267900</v>
      </c>
      <c r="K665">
        <v>25449509</v>
      </c>
      <c r="L665" s="14">
        <v>44660.57099537037</v>
      </c>
      <c r="M665" s="14">
        <v>44660.578356481485</v>
      </c>
      <c r="N665" t="s">
        <v>3133</v>
      </c>
      <c r="O665" t="s">
        <v>84</v>
      </c>
      <c r="P665">
        <v>17286</v>
      </c>
      <c r="Q665" t="s">
        <v>65</v>
      </c>
      <c r="R665" t="s">
        <v>85</v>
      </c>
      <c r="S665" t="s">
        <v>86</v>
      </c>
      <c r="T665" t="s">
        <v>85</v>
      </c>
      <c r="U665" t="s">
        <v>86</v>
      </c>
      <c r="X665">
        <v>47996168910</v>
      </c>
      <c r="AA665" t="s">
        <v>223</v>
      </c>
      <c r="AB665" s="15">
        <v>1649522517898960</v>
      </c>
      <c r="AC665" t="s">
        <v>68</v>
      </c>
      <c r="AD665">
        <v>10738</v>
      </c>
      <c r="AE665" t="s">
        <v>69</v>
      </c>
      <c r="AF665" t="s">
        <v>70</v>
      </c>
      <c r="AM665" t="s">
        <v>2457</v>
      </c>
      <c r="AN665">
        <v>5761216906</v>
      </c>
    </row>
    <row r="666" spans="1:40" x14ac:dyDescent="0.25">
      <c r="A666" s="4">
        <f t="shared" si="145"/>
        <v>44660</v>
      </c>
      <c r="B666" s="5">
        <f t="shared" si="146"/>
        <v>0.5625</v>
      </c>
      <c r="C666" s="6">
        <f t="shared" si="147"/>
        <v>0.57847222222222217</v>
      </c>
      <c r="D666" s="7">
        <f t="shared" si="150"/>
        <v>3.7268518572091125E-3</v>
      </c>
      <c r="E666" s="6" t="str">
        <f t="shared" si="151"/>
        <v>SILVIO</v>
      </c>
      <c r="F666" s="6" t="str">
        <f t="shared" si="148"/>
        <v>sáb</v>
      </c>
      <c r="G666" s="6" t="str">
        <f t="shared" si="149"/>
        <v>17</v>
      </c>
      <c r="H666" s="6" t="str">
        <f>IFERROR(VLOOKUP($G666,DDD!$B:$D,3,0),"-")</f>
        <v>SP</v>
      </c>
      <c r="I666" s="6" t="str">
        <f>IFERROR(VLOOKUP($H666,DDD!$I:$K,3,0),"-")</f>
        <v>Sudeste</v>
      </c>
      <c r="J666">
        <v>8269164</v>
      </c>
      <c r="K666">
        <v>23637899</v>
      </c>
      <c r="L666" s="14">
        <v>44660.578888888886</v>
      </c>
      <c r="M666" s="14">
        <v>44660.582615740743</v>
      </c>
      <c r="N666" t="s">
        <v>3133</v>
      </c>
      <c r="O666" t="s">
        <v>84</v>
      </c>
      <c r="P666">
        <v>17286</v>
      </c>
      <c r="Q666" t="s">
        <v>65</v>
      </c>
      <c r="R666" t="s">
        <v>85</v>
      </c>
      <c r="S666" t="s">
        <v>86</v>
      </c>
      <c r="T666" t="s">
        <v>85</v>
      </c>
      <c r="U666" t="s">
        <v>86</v>
      </c>
      <c r="X666">
        <v>17981377439</v>
      </c>
      <c r="AA666" t="s">
        <v>108</v>
      </c>
      <c r="AB666" s="15">
        <v>1649523187939210</v>
      </c>
      <c r="AC666" t="s">
        <v>68</v>
      </c>
      <c r="AD666">
        <v>10738</v>
      </c>
      <c r="AE666" t="s">
        <v>69</v>
      </c>
      <c r="AF666" t="s">
        <v>70</v>
      </c>
      <c r="AM666" t="s">
        <v>2458</v>
      </c>
      <c r="AN666">
        <v>48111834870</v>
      </c>
    </row>
    <row r="667" spans="1:40" x14ac:dyDescent="0.25">
      <c r="A667" s="4">
        <f t="shared" si="145"/>
        <v>44660</v>
      </c>
      <c r="B667" s="5">
        <f t="shared" si="146"/>
        <v>0.5625</v>
      </c>
      <c r="C667" s="6">
        <f t="shared" si="147"/>
        <v>0.58124999999999993</v>
      </c>
      <c r="D667" s="7">
        <f t="shared" si="150"/>
        <v>2.4537037024856545E-3</v>
      </c>
      <c r="E667" s="6" t="str">
        <f t="shared" si="151"/>
        <v>ANA</v>
      </c>
      <c r="F667" s="6" t="str">
        <f t="shared" si="148"/>
        <v>sáb</v>
      </c>
      <c r="G667" s="6" t="str">
        <f t="shared" si="149"/>
        <v>51</v>
      </c>
      <c r="H667" s="6" t="str">
        <f>IFERROR(VLOOKUP($G667,DDD!$B:$D,3,0),"-")</f>
        <v>RS</v>
      </c>
      <c r="I667" s="6" t="str">
        <f>IFERROR(VLOOKUP($H667,DDD!$I:$K,3,0),"-")</f>
        <v>Sul</v>
      </c>
      <c r="J667">
        <v>8269614</v>
      </c>
      <c r="K667">
        <v>23694538</v>
      </c>
      <c r="L667" s="14">
        <v>44660.581828703704</v>
      </c>
      <c r="M667" s="14">
        <v>44660.584282407406</v>
      </c>
      <c r="N667" t="s">
        <v>3133</v>
      </c>
      <c r="O667" t="s">
        <v>64</v>
      </c>
      <c r="P667">
        <v>17281</v>
      </c>
      <c r="Q667" t="s">
        <v>65</v>
      </c>
      <c r="R667" t="s">
        <v>136</v>
      </c>
      <c r="S667" t="s">
        <v>273</v>
      </c>
      <c r="T667" t="s">
        <v>136</v>
      </c>
      <c r="U667" t="s">
        <v>273</v>
      </c>
      <c r="X667">
        <v>51999482447</v>
      </c>
      <c r="Y667">
        <v>51999482447</v>
      </c>
      <c r="Z667" s="14">
        <v>44660.603472222225</v>
      </c>
      <c r="AA667" t="s">
        <v>179</v>
      </c>
      <c r="AB667" s="15">
        <v>1649523454962440</v>
      </c>
      <c r="AC667" t="s">
        <v>68</v>
      </c>
      <c r="AD667">
        <v>10738</v>
      </c>
      <c r="AE667" t="s">
        <v>69</v>
      </c>
      <c r="AF667" t="s">
        <v>70</v>
      </c>
      <c r="AM667" t="s">
        <v>2459</v>
      </c>
      <c r="AN667">
        <v>896871088</v>
      </c>
    </row>
    <row r="668" spans="1:40" x14ac:dyDescent="0.25">
      <c r="A668" s="4">
        <f t="shared" si="145"/>
        <v>44660</v>
      </c>
      <c r="B668" s="5">
        <f t="shared" si="146"/>
        <v>0.5625</v>
      </c>
      <c r="C668" s="6">
        <f t="shared" si="147"/>
        <v>0.58263888888888882</v>
      </c>
      <c r="D668" s="7">
        <f t="shared" si="150"/>
        <v>6.944444467080757E-4</v>
      </c>
      <c r="E668" s="6" t="str">
        <f t="shared" si="151"/>
        <v>SILVIO</v>
      </c>
      <c r="F668" s="6" t="str">
        <f t="shared" si="148"/>
        <v>sáb</v>
      </c>
      <c r="G668" s="6" t="str">
        <f t="shared" si="149"/>
        <v>54</v>
      </c>
      <c r="H668" s="6" t="str">
        <f>IFERROR(VLOOKUP($G668,DDD!$B:$D,3,0),"-")</f>
        <v>RS</v>
      </c>
      <c r="I668" s="6" t="str">
        <f>IFERROR(VLOOKUP($H668,DDD!$I:$K,3,0),"-")</f>
        <v>Sul</v>
      </c>
      <c r="J668">
        <v>8269783</v>
      </c>
      <c r="K668">
        <v>25426070</v>
      </c>
      <c r="L668" s="14">
        <v>44660.583067129628</v>
      </c>
      <c r="M668" s="14">
        <v>44660.583761574075</v>
      </c>
      <c r="N668" t="s">
        <v>3133</v>
      </c>
      <c r="O668" t="s">
        <v>84</v>
      </c>
      <c r="P668">
        <v>17286</v>
      </c>
      <c r="Q668" t="s">
        <v>65</v>
      </c>
      <c r="R668" t="s">
        <v>136</v>
      </c>
      <c r="S668" t="s">
        <v>273</v>
      </c>
      <c r="T668" t="s">
        <v>136</v>
      </c>
      <c r="U668" t="s">
        <v>273</v>
      </c>
      <c r="X668">
        <v>54999292633</v>
      </c>
      <c r="Y668">
        <v>54999292633</v>
      </c>
      <c r="Z668" s="14">
        <v>44662.604166666664</v>
      </c>
      <c r="AA668" t="s">
        <v>118</v>
      </c>
      <c r="AB668" s="15">
        <v>1649523554971600</v>
      </c>
      <c r="AC668" t="s">
        <v>68</v>
      </c>
      <c r="AD668">
        <v>10738</v>
      </c>
      <c r="AE668" t="s">
        <v>69</v>
      </c>
      <c r="AF668" t="s">
        <v>70</v>
      </c>
      <c r="AM668" t="s">
        <v>2460</v>
      </c>
      <c r="AN668">
        <v>4455255095</v>
      </c>
    </row>
    <row r="669" spans="1:40" x14ac:dyDescent="0.25">
      <c r="A669" s="4">
        <f t="shared" si="145"/>
        <v>44660</v>
      </c>
      <c r="B669" s="5">
        <f t="shared" si="146"/>
        <v>0.58333333333333337</v>
      </c>
      <c r="C669" s="6">
        <f t="shared" si="147"/>
        <v>0.58611111111111114</v>
      </c>
      <c r="D669" s="7">
        <f t="shared" si="150"/>
        <v>1.8287037019035779E-3</v>
      </c>
      <c r="E669" s="6" t="str">
        <f t="shared" si="151"/>
        <v>ANA</v>
      </c>
      <c r="F669" s="6" t="str">
        <f t="shared" si="148"/>
        <v>sáb</v>
      </c>
      <c r="G669" s="6" t="str">
        <f t="shared" si="149"/>
        <v>51</v>
      </c>
      <c r="H669" s="6" t="str">
        <f>IFERROR(VLOOKUP($G669,DDD!$B:$D,3,0),"-")</f>
        <v>RS</v>
      </c>
      <c r="I669" s="6" t="str">
        <f>IFERROR(VLOOKUP($H669,DDD!$I:$K,3,0),"-")</f>
        <v>Sul</v>
      </c>
      <c r="J669">
        <v>8270334</v>
      </c>
      <c r="K669">
        <v>25426076</v>
      </c>
      <c r="L669" s="14">
        <v>44660.586446759262</v>
      </c>
      <c r="M669" s="14">
        <v>44660.588275462964</v>
      </c>
      <c r="N669" t="s">
        <v>3133</v>
      </c>
      <c r="O669" t="s">
        <v>64</v>
      </c>
      <c r="P669">
        <v>17281</v>
      </c>
      <c r="Q669" t="s">
        <v>65</v>
      </c>
      <c r="R669" t="s">
        <v>85</v>
      </c>
      <c r="S669" t="s">
        <v>86</v>
      </c>
      <c r="T669" t="s">
        <v>85</v>
      </c>
      <c r="U669" t="s">
        <v>86</v>
      </c>
      <c r="X669">
        <v>51996242671</v>
      </c>
      <c r="AA669" t="s">
        <v>118</v>
      </c>
      <c r="AB669" s="15">
        <v>1649523854996310</v>
      </c>
      <c r="AC669" t="s">
        <v>68</v>
      </c>
      <c r="AD669">
        <v>10738</v>
      </c>
      <c r="AE669" t="s">
        <v>69</v>
      </c>
      <c r="AF669" t="s">
        <v>70</v>
      </c>
      <c r="AM669" t="s">
        <v>2461</v>
      </c>
      <c r="AN669">
        <v>2313999017</v>
      </c>
    </row>
    <row r="670" spans="1:40" x14ac:dyDescent="0.25">
      <c r="A670" s="4">
        <f t="shared" si="145"/>
        <v>44660</v>
      </c>
      <c r="B670" s="5">
        <f t="shared" si="146"/>
        <v>0.58333333333333337</v>
      </c>
      <c r="C670" s="6">
        <f t="shared" si="147"/>
        <v>0.58888888888888891</v>
      </c>
      <c r="D670" s="7">
        <f t="shared" si="150"/>
        <v>3.3217592572327703E-3</v>
      </c>
      <c r="E670" s="6" t="str">
        <f t="shared" si="151"/>
        <v>ANA</v>
      </c>
      <c r="F670" s="6" t="str">
        <f t="shared" si="148"/>
        <v>sáb</v>
      </c>
      <c r="G670" s="6" t="str">
        <f t="shared" si="149"/>
        <v>51</v>
      </c>
      <c r="H670" s="6" t="str">
        <f>IFERROR(VLOOKUP($G670,DDD!$B:$D,3,0),"-")</f>
        <v>RS</v>
      </c>
      <c r="I670" s="6" t="str">
        <f>IFERROR(VLOOKUP($H670,DDD!$I:$K,3,0),"-")</f>
        <v>Sul</v>
      </c>
      <c r="J670">
        <v>8270860</v>
      </c>
      <c r="K670">
        <v>24227925</v>
      </c>
      <c r="L670" s="14">
        <v>44660.589201388888</v>
      </c>
      <c r="M670" s="14">
        <v>44660.592523148145</v>
      </c>
      <c r="N670" t="s">
        <v>3133</v>
      </c>
      <c r="O670" t="s">
        <v>64</v>
      </c>
      <c r="P670">
        <v>17281</v>
      </c>
      <c r="Q670" t="s">
        <v>65</v>
      </c>
      <c r="R670" t="s">
        <v>136</v>
      </c>
      <c r="S670" t="s">
        <v>420</v>
      </c>
      <c r="T670" t="s">
        <v>136</v>
      </c>
      <c r="U670" t="s">
        <v>420</v>
      </c>
      <c r="X670">
        <v>51997627438</v>
      </c>
      <c r="Y670">
        <v>51997627438</v>
      </c>
      <c r="Z670" s="14">
        <v>44660.612500000003</v>
      </c>
      <c r="AA670" t="s">
        <v>194</v>
      </c>
      <c r="AB670" s="15">
        <v>1.64952407710168E+16</v>
      </c>
      <c r="AC670" t="s">
        <v>68</v>
      </c>
      <c r="AD670">
        <v>10738</v>
      </c>
      <c r="AE670" t="s">
        <v>69</v>
      </c>
      <c r="AF670" t="s">
        <v>70</v>
      </c>
      <c r="AM670" t="s">
        <v>2462</v>
      </c>
      <c r="AN670">
        <v>4150178070</v>
      </c>
    </row>
    <row r="671" spans="1:40" x14ac:dyDescent="0.25">
      <c r="A671" s="4">
        <f t="shared" ref="A671:A730" si="152">DATEVALUE(TEXT(L671,"dd/mm"))</f>
        <v>44660</v>
      </c>
      <c r="B671" s="5">
        <f t="shared" ref="B671:B730" si="153">TIMEVALUE(TEXT(LEFT(TEXT(L671,"hh:mm"),2)&amp;":"&amp;IF(RIGHT(TEXT(L671,"hh:mm"),2)&lt;"30",0,30),"hh:mm"))</f>
        <v>0.58333333333333337</v>
      </c>
      <c r="C671" s="6">
        <f t="shared" ref="C671:C730" si="154">TIMEVALUE(TEXT(L671,"hh:mm"))</f>
        <v>0.59305555555555556</v>
      </c>
      <c r="D671" s="7">
        <f t="shared" si="150"/>
        <v>2.8935185400769114E-4</v>
      </c>
      <c r="E671" s="6" t="str">
        <f t="shared" si="151"/>
        <v>SILVIO</v>
      </c>
      <c r="F671" s="6" t="str">
        <f t="shared" ref="F671:F730" si="155">TEXT(L671,"ddd")</f>
        <v>sáb</v>
      </c>
      <c r="G671" s="6" t="str">
        <f t="shared" si="149"/>
        <v>54</v>
      </c>
      <c r="H671" s="6" t="str">
        <f>IFERROR(VLOOKUP($G671,DDD!$B:$D,3,0),"-")</f>
        <v>RS</v>
      </c>
      <c r="I671" s="6" t="str">
        <f>IFERROR(VLOOKUP($H671,DDD!$I:$K,3,0),"-")</f>
        <v>Sul</v>
      </c>
      <c r="J671">
        <v>8271777</v>
      </c>
      <c r="K671">
        <v>25462243</v>
      </c>
      <c r="L671" s="14">
        <v>44660.593680555554</v>
      </c>
      <c r="M671" s="14">
        <v>44660.593969907408</v>
      </c>
      <c r="N671" t="s">
        <v>3133</v>
      </c>
      <c r="O671" t="s">
        <v>84</v>
      </c>
      <c r="P671">
        <v>17286</v>
      </c>
      <c r="Q671" t="s">
        <v>65</v>
      </c>
      <c r="R671" t="s">
        <v>136</v>
      </c>
      <c r="S671" t="s">
        <v>137</v>
      </c>
      <c r="T671" t="s">
        <v>136</v>
      </c>
      <c r="U671" t="s">
        <v>137</v>
      </c>
      <c r="X671">
        <v>54996409168</v>
      </c>
      <c r="Y671">
        <v>54996409168</v>
      </c>
      <c r="Z671" s="14">
        <v>44676.614583333336</v>
      </c>
      <c r="AA671" t="s">
        <v>211</v>
      </c>
      <c r="AB671" s="15">
        <v>1.64952392010024E+16</v>
      </c>
      <c r="AC671" t="s">
        <v>68</v>
      </c>
      <c r="AD671">
        <v>10738</v>
      </c>
      <c r="AE671" t="s">
        <v>69</v>
      </c>
      <c r="AF671" t="s">
        <v>70</v>
      </c>
      <c r="AM671" t="s">
        <v>2463</v>
      </c>
      <c r="AN671">
        <v>4036723090</v>
      </c>
    </row>
    <row r="672" spans="1:40" x14ac:dyDescent="0.25">
      <c r="A672" s="4">
        <f t="shared" si="152"/>
        <v>44662</v>
      </c>
      <c r="B672" s="5">
        <f t="shared" si="153"/>
        <v>0.33333333333333331</v>
      </c>
      <c r="C672" s="6">
        <f t="shared" si="154"/>
        <v>0.34930555555555554</v>
      </c>
      <c r="D672" s="7">
        <f t="shared" si="150"/>
        <v>1.5046296321088448E-3</v>
      </c>
      <c r="E672" s="6" t="str">
        <f t="shared" si="151"/>
        <v>BIANCA</v>
      </c>
      <c r="F672" s="6" t="str">
        <f t="shared" si="155"/>
        <v>seg</v>
      </c>
      <c r="G672" s="6" t="str">
        <f t="shared" si="149"/>
        <v>17</v>
      </c>
      <c r="H672" s="6" t="str">
        <f>IFERROR(VLOOKUP($G672,DDD!$B:$D,3,0),"-")</f>
        <v>SP</v>
      </c>
      <c r="I672" s="6" t="str">
        <f>IFERROR(VLOOKUP($H672,DDD!$I:$K,3,0),"-")</f>
        <v>Sudeste</v>
      </c>
      <c r="J672">
        <v>8282286</v>
      </c>
      <c r="K672">
        <v>25462378</v>
      </c>
      <c r="L672" s="14">
        <v>44662.349907407406</v>
      </c>
      <c r="M672" s="14">
        <v>44662.351412037038</v>
      </c>
      <c r="N672" t="s">
        <v>3133</v>
      </c>
      <c r="O672" t="s">
        <v>78</v>
      </c>
      <c r="P672">
        <v>17283</v>
      </c>
      <c r="Q672" t="s">
        <v>65</v>
      </c>
      <c r="R672" t="s">
        <v>85</v>
      </c>
      <c r="S672" t="s">
        <v>86</v>
      </c>
      <c r="T672" t="s">
        <v>85</v>
      </c>
      <c r="U672" t="s">
        <v>86</v>
      </c>
      <c r="X672">
        <v>17988349341</v>
      </c>
      <c r="AA672" t="s">
        <v>211</v>
      </c>
      <c r="AB672" s="15">
        <v>16496762087884</v>
      </c>
      <c r="AC672" t="s">
        <v>68</v>
      </c>
      <c r="AD672">
        <v>10738</v>
      </c>
      <c r="AE672" t="s">
        <v>69</v>
      </c>
      <c r="AF672" t="s">
        <v>70</v>
      </c>
      <c r="AM672" t="s">
        <v>401</v>
      </c>
      <c r="AN672">
        <v>38361350861</v>
      </c>
    </row>
    <row r="673" spans="1:40" x14ac:dyDescent="0.25">
      <c r="A673" s="4">
        <f t="shared" si="152"/>
        <v>44662</v>
      </c>
      <c r="B673" s="5">
        <f t="shared" si="153"/>
        <v>0.33333333333333331</v>
      </c>
      <c r="C673" s="6">
        <f t="shared" si="154"/>
        <v>0.35347222222222219</v>
      </c>
      <c r="D673" s="7">
        <f t="shared" si="150"/>
        <v>2.0717592633445747E-3</v>
      </c>
      <c r="E673" s="6" t="str">
        <f t="shared" si="151"/>
        <v>BIANCA</v>
      </c>
      <c r="F673" s="6" t="str">
        <f t="shared" si="155"/>
        <v>seg</v>
      </c>
      <c r="G673" s="6" t="str">
        <f t="shared" si="149"/>
        <v>16</v>
      </c>
      <c r="H673" s="6" t="str">
        <f>IFERROR(VLOOKUP($G673,DDD!$B:$D,3,0),"-")</f>
        <v>SP</v>
      </c>
      <c r="I673" s="6" t="str">
        <f>IFERROR(VLOOKUP($H673,DDD!$I:$K,3,0),"-")</f>
        <v>Sudeste</v>
      </c>
      <c r="J673">
        <v>8282289</v>
      </c>
      <c r="K673">
        <v>25462304</v>
      </c>
      <c r="L673" s="14">
        <v>44662.353888888887</v>
      </c>
      <c r="M673" s="14">
        <v>44662.35596064815</v>
      </c>
      <c r="N673" t="s">
        <v>3133</v>
      </c>
      <c r="O673" t="s">
        <v>78</v>
      </c>
      <c r="P673">
        <v>17283</v>
      </c>
      <c r="Q673" t="s">
        <v>65</v>
      </c>
      <c r="R673" t="s">
        <v>136</v>
      </c>
      <c r="S673" t="s">
        <v>137</v>
      </c>
      <c r="T673" t="s">
        <v>136</v>
      </c>
      <c r="U673" t="s">
        <v>137</v>
      </c>
      <c r="X673">
        <v>16997453861</v>
      </c>
      <c r="Y673">
        <v>16997453861</v>
      </c>
      <c r="Z673" s="14">
        <v>44662.375694444447</v>
      </c>
      <c r="AA673" t="s">
        <v>211</v>
      </c>
      <c r="AB673" s="15">
        <v>16496765609714</v>
      </c>
      <c r="AC673" t="s">
        <v>68</v>
      </c>
      <c r="AD673">
        <v>10738</v>
      </c>
      <c r="AE673" t="s">
        <v>69</v>
      </c>
      <c r="AF673" t="s">
        <v>70</v>
      </c>
      <c r="AM673" t="s">
        <v>1243</v>
      </c>
      <c r="AN673">
        <v>21616570890</v>
      </c>
    </row>
    <row r="674" spans="1:40" x14ac:dyDescent="0.25">
      <c r="A674" s="4">
        <f t="shared" si="152"/>
        <v>44662</v>
      </c>
      <c r="B674" s="5">
        <f t="shared" si="153"/>
        <v>0.35416666666666669</v>
      </c>
      <c r="C674" s="6">
        <f t="shared" si="154"/>
        <v>0.35972222222222222</v>
      </c>
      <c r="D674" s="7">
        <f t="shared" si="150"/>
        <v>4.3518518505152315E-3</v>
      </c>
      <c r="E674" s="6" t="str">
        <f t="shared" si="151"/>
        <v>BIANCA</v>
      </c>
      <c r="F674" s="6" t="str">
        <f t="shared" si="155"/>
        <v>seg</v>
      </c>
      <c r="G674" s="6" t="str">
        <f t="shared" si="149"/>
        <v>11</v>
      </c>
      <c r="H674" s="6" t="str">
        <f>IFERROR(VLOOKUP($G674,DDD!$B:$D,3,0),"-")</f>
        <v>SP</v>
      </c>
      <c r="I674" s="6" t="str">
        <f>IFERROR(VLOOKUP($H674,DDD!$I:$K,3,0),"-")</f>
        <v>Sudeste</v>
      </c>
      <c r="J674">
        <v>8282294</v>
      </c>
      <c r="K674">
        <v>24165604</v>
      </c>
      <c r="L674" s="14">
        <v>44662.360092592593</v>
      </c>
      <c r="M674" s="14">
        <v>44662.364444444444</v>
      </c>
      <c r="N674" t="s">
        <v>3133</v>
      </c>
      <c r="O674" t="s">
        <v>78</v>
      </c>
      <c r="P674">
        <v>17283</v>
      </c>
      <c r="Q674" t="s">
        <v>65</v>
      </c>
      <c r="R674" t="s">
        <v>85</v>
      </c>
      <c r="S674" t="s">
        <v>86</v>
      </c>
      <c r="T674" t="s">
        <v>85</v>
      </c>
      <c r="U674" t="s">
        <v>86</v>
      </c>
      <c r="X674">
        <v>11996268585</v>
      </c>
      <c r="AA674" t="s">
        <v>142</v>
      </c>
      <c r="AB674" s="15">
        <v>164967709113004</v>
      </c>
      <c r="AC674" t="s">
        <v>68</v>
      </c>
      <c r="AD674">
        <v>10738</v>
      </c>
      <c r="AE674" t="s">
        <v>69</v>
      </c>
      <c r="AF674" t="s">
        <v>70</v>
      </c>
      <c r="AM674" t="s">
        <v>143</v>
      </c>
      <c r="AN674">
        <v>11455300870</v>
      </c>
    </row>
    <row r="675" spans="1:40" x14ac:dyDescent="0.25">
      <c r="A675" s="4">
        <f t="shared" si="152"/>
        <v>44662</v>
      </c>
      <c r="B675" s="5">
        <f t="shared" si="153"/>
        <v>0.35416666666666669</v>
      </c>
      <c r="C675" s="6">
        <f t="shared" si="154"/>
        <v>0.3659722222222222</v>
      </c>
      <c r="D675" s="7">
        <f t="shared" si="150"/>
        <v>1.111111108912155E-3</v>
      </c>
      <c r="E675" s="6" t="str">
        <f t="shared" si="151"/>
        <v>BIANCA</v>
      </c>
      <c r="F675" s="6" t="str">
        <f t="shared" si="155"/>
        <v>seg</v>
      </c>
      <c r="G675" s="6" t="str">
        <f t="shared" si="149"/>
        <v>13</v>
      </c>
      <c r="H675" s="6" t="str">
        <f>IFERROR(VLOOKUP($G675,DDD!$B:$D,3,0),"-")</f>
        <v>SP</v>
      </c>
      <c r="I675" s="6" t="str">
        <f>IFERROR(VLOOKUP($H675,DDD!$I:$K,3,0),"-")</f>
        <v>Sudeste</v>
      </c>
      <c r="J675">
        <v>8282528</v>
      </c>
      <c r="K675">
        <v>25536862</v>
      </c>
      <c r="L675" s="14">
        <v>44662.366412037038</v>
      </c>
      <c r="M675" s="14">
        <v>44662.367523148147</v>
      </c>
      <c r="N675" t="s">
        <v>3133</v>
      </c>
      <c r="O675" t="s">
        <v>78</v>
      </c>
      <c r="P675">
        <v>17283</v>
      </c>
      <c r="Q675" t="s">
        <v>65</v>
      </c>
      <c r="R675" t="s">
        <v>136</v>
      </c>
      <c r="S675" t="s">
        <v>273</v>
      </c>
      <c r="T675" t="s">
        <v>136</v>
      </c>
      <c r="U675" t="s">
        <v>273</v>
      </c>
      <c r="X675">
        <v>13981085881</v>
      </c>
      <c r="Y675">
        <v>13981085881</v>
      </c>
      <c r="Z675" s="14">
        <v>44662.375</v>
      </c>
      <c r="AA675" t="s">
        <v>174</v>
      </c>
      <c r="AB675" s="15">
        <v>164967764016004</v>
      </c>
      <c r="AC675" t="s">
        <v>68</v>
      </c>
      <c r="AD675">
        <v>10738</v>
      </c>
      <c r="AE675" t="s">
        <v>69</v>
      </c>
      <c r="AF675" t="s">
        <v>70</v>
      </c>
      <c r="AM675" t="s">
        <v>203</v>
      </c>
      <c r="AN675">
        <v>39329422802</v>
      </c>
    </row>
    <row r="676" spans="1:40" x14ac:dyDescent="0.25">
      <c r="A676" s="4">
        <f t="shared" si="152"/>
        <v>44662</v>
      </c>
      <c r="B676" s="5">
        <f t="shared" si="153"/>
        <v>0.35416666666666669</v>
      </c>
      <c r="C676" s="6">
        <f t="shared" si="154"/>
        <v>0.36944444444444446</v>
      </c>
      <c r="D676" s="7">
        <f t="shared" si="150"/>
        <v>2.6273148178006522E-3</v>
      </c>
      <c r="E676" s="6" t="str">
        <f t="shared" si="151"/>
        <v>BIANCA</v>
      </c>
      <c r="F676" s="6" t="str">
        <f t="shared" si="155"/>
        <v>seg</v>
      </c>
      <c r="G676" s="6" t="str">
        <f t="shared" si="149"/>
        <v>51</v>
      </c>
      <c r="H676" s="6" t="str">
        <f>IFERROR(VLOOKUP($G676,DDD!$B:$D,3,0),"-")</f>
        <v>RS</v>
      </c>
      <c r="I676" s="6" t="str">
        <f>IFERROR(VLOOKUP($H676,DDD!$I:$K,3,0),"-")</f>
        <v>Sul</v>
      </c>
      <c r="J676">
        <v>8282730</v>
      </c>
      <c r="K676">
        <v>25426190</v>
      </c>
      <c r="L676" s="14">
        <v>44662.369618055556</v>
      </c>
      <c r="M676" s="14">
        <v>44662.372245370374</v>
      </c>
      <c r="N676" t="s">
        <v>3133</v>
      </c>
      <c r="O676" t="s">
        <v>78</v>
      </c>
      <c r="P676">
        <v>17283</v>
      </c>
      <c r="Q676" t="s">
        <v>65</v>
      </c>
      <c r="R676" t="s">
        <v>136</v>
      </c>
      <c r="S676" t="s">
        <v>137</v>
      </c>
      <c r="T676" t="s">
        <v>136</v>
      </c>
      <c r="U676" t="s">
        <v>137</v>
      </c>
      <c r="X676">
        <v>51981115991</v>
      </c>
      <c r="Y676">
        <v>51981115991</v>
      </c>
      <c r="Z676" s="14">
        <v>44662.392361111109</v>
      </c>
      <c r="AA676" t="s">
        <v>118</v>
      </c>
      <c r="AB676" s="15">
        <v>164967791217584</v>
      </c>
      <c r="AC676" t="s">
        <v>68</v>
      </c>
      <c r="AD676">
        <v>10738</v>
      </c>
      <c r="AE676" t="s">
        <v>69</v>
      </c>
      <c r="AF676" t="s">
        <v>70</v>
      </c>
      <c r="AM676" t="s">
        <v>847</v>
      </c>
      <c r="AN676">
        <v>84684658015</v>
      </c>
    </row>
    <row r="677" spans="1:40" x14ac:dyDescent="0.25">
      <c r="A677" s="4">
        <f t="shared" si="152"/>
        <v>44662</v>
      </c>
      <c r="B677" s="5">
        <f t="shared" si="153"/>
        <v>0.35416666666666669</v>
      </c>
      <c r="C677" s="6">
        <f t="shared" si="154"/>
        <v>0.37222222222222223</v>
      </c>
      <c r="D677" s="7">
        <f t="shared" si="150"/>
        <v>1.3078703705104999E-3</v>
      </c>
      <c r="E677" s="6" t="str">
        <f t="shared" si="151"/>
        <v>BIANCA</v>
      </c>
      <c r="F677" s="6" t="str">
        <f t="shared" si="155"/>
        <v>seg</v>
      </c>
      <c r="G677" s="6" t="str">
        <f t="shared" si="149"/>
        <v>19</v>
      </c>
      <c r="H677" s="6" t="str">
        <f>IFERROR(VLOOKUP($G677,DDD!$B:$D,3,0),"-")</f>
        <v>SP</v>
      </c>
      <c r="I677" s="6" t="str">
        <f>IFERROR(VLOOKUP($H677,DDD!$I:$K,3,0),"-")</f>
        <v>Sudeste</v>
      </c>
      <c r="J677">
        <v>8282949</v>
      </c>
      <c r="K677">
        <v>25426226</v>
      </c>
      <c r="L677" s="14">
        <v>44662.372662037036</v>
      </c>
      <c r="M677" s="14">
        <v>44662.373969907407</v>
      </c>
      <c r="N677" t="s">
        <v>3133</v>
      </c>
      <c r="O677" t="s">
        <v>78</v>
      </c>
      <c r="P677">
        <v>17283</v>
      </c>
      <c r="Q677" t="s">
        <v>65</v>
      </c>
      <c r="R677" t="s">
        <v>85</v>
      </c>
      <c r="S677" t="s">
        <v>86</v>
      </c>
      <c r="T677" t="s">
        <v>85</v>
      </c>
      <c r="U677" t="s">
        <v>86</v>
      </c>
      <c r="X677">
        <v>19988691377</v>
      </c>
      <c r="AA677" t="s">
        <v>118</v>
      </c>
      <c r="AB677" s="15">
        <v>164967817718954</v>
      </c>
      <c r="AC677" t="s">
        <v>68</v>
      </c>
      <c r="AD677">
        <v>10738</v>
      </c>
      <c r="AE677" t="s">
        <v>69</v>
      </c>
      <c r="AF677" t="s">
        <v>70</v>
      </c>
      <c r="AM677" t="s">
        <v>350</v>
      </c>
      <c r="AN677">
        <v>52911850823</v>
      </c>
    </row>
    <row r="678" spans="1:40" x14ac:dyDescent="0.25">
      <c r="A678" s="4">
        <f t="shared" si="152"/>
        <v>44662</v>
      </c>
      <c r="B678" s="5">
        <f t="shared" si="153"/>
        <v>0.375</v>
      </c>
      <c r="C678" s="6">
        <f t="shared" si="154"/>
        <v>0.375</v>
      </c>
      <c r="D678" s="7">
        <f t="shared" si="150"/>
        <v>2.6504629640839994E-3</v>
      </c>
      <c r="E678" s="6" t="str">
        <f t="shared" si="151"/>
        <v>BIANCA</v>
      </c>
      <c r="F678" s="6" t="str">
        <f t="shared" si="155"/>
        <v>seg</v>
      </c>
      <c r="G678" s="6" t="str">
        <f t="shared" si="149"/>
        <v>13</v>
      </c>
      <c r="H678" s="6" t="str">
        <f>IFERROR(VLOOKUP($G678,DDD!$B:$D,3,0),"-")</f>
        <v>SP</v>
      </c>
      <c r="I678" s="6" t="str">
        <f>IFERROR(VLOOKUP($H678,DDD!$I:$K,3,0),"-")</f>
        <v>Sudeste</v>
      </c>
      <c r="J678">
        <v>8283171</v>
      </c>
      <c r="K678">
        <v>25386665</v>
      </c>
      <c r="L678" s="14">
        <v>44662.375081018516</v>
      </c>
      <c r="M678" s="14">
        <v>44662.37773148148</v>
      </c>
      <c r="N678" t="s">
        <v>3133</v>
      </c>
      <c r="O678" t="s">
        <v>78</v>
      </c>
      <c r="P678">
        <v>17283</v>
      </c>
      <c r="Q678" t="s">
        <v>65</v>
      </c>
      <c r="R678" t="s">
        <v>136</v>
      </c>
      <c r="S678" t="s">
        <v>273</v>
      </c>
      <c r="T678" t="s">
        <v>136</v>
      </c>
      <c r="U678" t="s">
        <v>273</v>
      </c>
      <c r="X678">
        <v>13997766675</v>
      </c>
      <c r="Y678">
        <v>13997766675</v>
      </c>
      <c r="Z678" s="14">
        <v>44683.397222222222</v>
      </c>
      <c r="AA678" t="s">
        <v>520</v>
      </c>
      <c r="AB678" s="15">
        <v>164967838620234</v>
      </c>
      <c r="AC678" t="s">
        <v>68</v>
      </c>
      <c r="AD678">
        <v>10738</v>
      </c>
      <c r="AE678" t="s">
        <v>69</v>
      </c>
      <c r="AF678" t="s">
        <v>70</v>
      </c>
      <c r="AM678" t="s">
        <v>1339</v>
      </c>
      <c r="AN678">
        <v>5693164802</v>
      </c>
    </row>
    <row r="679" spans="1:40" x14ac:dyDescent="0.25">
      <c r="A679" s="4">
        <f t="shared" si="152"/>
        <v>44662</v>
      </c>
      <c r="B679" s="5">
        <f t="shared" si="153"/>
        <v>0.375</v>
      </c>
      <c r="C679" s="6">
        <f t="shared" si="154"/>
        <v>0.37847222222222227</v>
      </c>
      <c r="D679" s="7">
        <f t="shared" si="150"/>
        <v>1.2962963010068052E-3</v>
      </c>
      <c r="E679" s="6" t="str">
        <f t="shared" si="151"/>
        <v>BIANCA</v>
      </c>
      <c r="F679" s="6" t="str">
        <f t="shared" si="155"/>
        <v>seg</v>
      </c>
      <c r="G679" s="6" t="str">
        <f t="shared" si="149"/>
        <v>55</v>
      </c>
      <c r="H679" s="6" t="str">
        <f>IFERROR(VLOOKUP($G679,DDD!$B:$D,3,0),"-")</f>
        <v>RS</v>
      </c>
      <c r="I679" s="6" t="str">
        <f>IFERROR(VLOOKUP($H679,DDD!$I:$K,3,0),"-")</f>
        <v>Sul</v>
      </c>
      <c r="J679">
        <v>8283785</v>
      </c>
      <c r="K679">
        <v>24165786</v>
      </c>
      <c r="L679" s="14">
        <v>44662.379062499997</v>
      </c>
      <c r="M679" s="14">
        <v>44662.380358796298</v>
      </c>
      <c r="N679" t="s">
        <v>3133</v>
      </c>
      <c r="O679" t="s">
        <v>78</v>
      </c>
      <c r="P679">
        <v>17283</v>
      </c>
      <c r="Q679" t="s">
        <v>65</v>
      </c>
      <c r="R679" t="s">
        <v>85</v>
      </c>
      <c r="S679" t="s">
        <v>86</v>
      </c>
      <c r="T679" t="s">
        <v>85</v>
      </c>
      <c r="U679" t="s">
        <v>86</v>
      </c>
      <c r="X679">
        <v>55984049147</v>
      </c>
      <c r="AA679" t="s">
        <v>142</v>
      </c>
      <c r="AB679" s="15">
        <v>164967873028394</v>
      </c>
      <c r="AC679" t="s">
        <v>68</v>
      </c>
      <c r="AD679">
        <v>10738</v>
      </c>
      <c r="AE679" t="s">
        <v>69</v>
      </c>
      <c r="AF679" t="s">
        <v>70</v>
      </c>
      <c r="AM679" t="s">
        <v>404</v>
      </c>
      <c r="AN679">
        <v>84910038000</v>
      </c>
    </row>
    <row r="680" spans="1:40" x14ac:dyDescent="0.25">
      <c r="A680" s="4">
        <f t="shared" si="152"/>
        <v>44662</v>
      </c>
      <c r="B680" s="5">
        <f t="shared" si="153"/>
        <v>0.39583333333333331</v>
      </c>
      <c r="C680" s="6">
        <f t="shared" si="154"/>
        <v>0.40347222222222223</v>
      </c>
      <c r="D680" s="7">
        <f t="shared" si="150"/>
        <v>2.1759259252576157E-3</v>
      </c>
      <c r="E680" s="6" t="str">
        <f t="shared" si="151"/>
        <v>BIANCA</v>
      </c>
      <c r="F680" s="6" t="str">
        <f t="shared" si="155"/>
        <v>seg</v>
      </c>
      <c r="G680" s="6" t="str">
        <f t="shared" si="149"/>
        <v>14</v>
      </c>
      <c r="H680" s="6" t="str">
        <f>IFERROR(VLOOKUP($G680,DDD!$B:$D,3,0),"-")</f>
        <v>SP</v>
      </c>
      <c r="I680" s="6" t="str">
        <f>IFERROR(VLOOKUP($H680,DDD!$I:$K,3,0),"-")</f>
        <v>Sudeste</v>
      </c>
      <c r="J680">
        <v>8288658</v>
      </c>
      <c r="K680">
        <v>25462189</v>
      </c>
      <c r="L680" s="14">
        <v>44662.403877314813</v>
      </c>
      <c r="M680" s="14">
        <v>44662.406053240738</v>
      </c>
      <c r="N680" t="s">
        <v>3133</v>
      </c>
      <c r="O680" t="s">
        <v>78</v>
      </c>
      <c r="P680">
        <v>17283</v>
      </c>
      <c r="Q680" t="s">
        <v>65</v>
      </c>
      <c r="R680" t="s">
        <v>136</v>
      </c>
      <c r="S680" t="s">
        <v>137</v>
      </c>
      <c r="T680" t="s">
        <v>136</v>
      </c>
      <c r="U680" t="s">
        <v>137</v>
      </c>
      <c r="X680">
        <v>14998797309</v>
      </c>
      <c r="Y680">
        <v>14998797309</v>
      </c>
      <c r="Z680" s="14">
        <v>44662.425694444442</v>
      </c>
      <c r="AA680" t="s">
        <v>211</v>
      </c>
      <c r="AB680" s="15">
        <v>164968087879334</v>
      </c>
      <c r="AC680" t="s">
        <v>68</v>
      </c>
      <c r="AD680">
        <v>10738</v>
      </c>
      <c r="AE680" t="s">
        <v>69</v>
      </c>
      <c r="AF680" t="s">
        <v>70</v>
      </c>
      <c r="AM680" t="s">
        <v>1223</v>
      </c>
      <c r="AN680">
        <v>24921995842</v>
      </c>
    </row>
    <row r="681" spans="1:40" x14ac:dyDescent="0.25">
      <c r="A681" s="4">
        <f t="shared" si="152"/>
        <v>44662</v>
      </c>
      <c r="B681" s="5">
        <f t="shared" si="153"/>
        <v>0.39583333333333331</v>
      </c>
      <c r="C681" s="6">
        <f t="shared" si="154"/>
        <v>0.40972222222222227</v>
      </c>
      <c r="D681" s="7">
        <f t="shared" si="150"/>
        <v>1.5856481477385387E-3</v>
      </c>
      <c r="E681" s="6" t="str">
        <f t="shared" si="151"/>
        <v>BIANCA</v>
      </c>
      <c r="F681" s="6" t="str">
        <f t="shared" si="155"/>
        <v>seg</v>
      </c>
      <c r="G681" s="6" t="str">
        <f t="shared" si="149"/>
        <v>15</v>
      </c>
      <c r="H681" s="6" t="str">
        <f>IFERROR(VLOOKUP($G681,DDD!$B:$D,3,0),"-")</f>
        <v>SP</v>
      </c>
      <c r="I681" s="6" t="str">
        <f>IFERROR(VLOOKUP($H681,DDD!$I:$K,3,0),"-")</f>
        <v>Sudeste</v>
      </c>
      <c r="J681">
        <v>8289999</v>
      </c>
      <c r="K681">
        <v>24165774</v>
      </c>
      <c r="L681" s="14">
        <v>44662.40997685185</v>
      </c>
      <c r="M681" s="14">
        <v>44662.411562499998</v>
      </c>
      <c r="N681" t="s">
        <v>3133</v>
      </c>
      <c r="O681" t="s">
        <v>78</v>
      </c>
      <c r="P681">
        <v>17283</v>
      </c>
      <c r="Q681" t="s">
        <v>65</v>
      </c>
      <c r="R681" t="s">
        <v>85</v>
      </c>
      <c r="S681" t="s">
        <v>86</v>
      </c>
      <c r="T681" t="s">
        <v>85</v>
      </c>
      <c r="U681" t="s">
        <v>86</v>
      </c>
      <c r="X681">
        <v>15996629315</v>
      </c>
      <c r="AA681" t="s">
        <v>142</v>
      </c>
      <c r="AB681" s="15">
        <v>164968139995624</v>
      </c>
      <c r="AC681" t="s">
        <v>68</v>
      </c>
      <c r="AD681">
        <v>10738</v>
      </c>
      <c r="AE681" t="s">
        <v>69</v>
      </c>
      <c r="AF681" t="s">
        <v>70</v>
      </c>
      <c r="AM681" t="s">
        <v>199</v>
      </c>
      <c r="AN681">
        <v>44164507888</v>
      </c>
    </row>
    <row r="682" spans="1:40" x14ac:dyDescent="0.25">
      <c r="A682" s="4">
        <f t="shared" si="152"/>
        <v>44662</v>
      </c>
      <c r="B682" s="5">
        <f t="shared" si="153"/>
        <v>0.39583333333333331</v>
      </c>
      <c r="C682" s="6">
        <f t="shared" si="154"/>
        <v>0.41597222222222219</v>
      </c>
      <c r="D682" s="7">
        <f t="shared" si="150"/>
        <v>2.7546296259970404E-3</v>
      </c>
      <c r="E682" s="6" t="str">
        <f t="shared" si="151"/>
        <v>BIANCA</v>
      </c>
      <c r="F682" s="6" t="str">
        <f t="shared" si="155"/>
        <v>seg</v>
      </c>
      <c r="G682" s="6" t="str">
        <f t="shared" si="149"/>
        <v>19</v>
      </c>
      <c r="H682" s="6" t="str">
        <f>IFERROR(VLOOKUP($G682,DDD!$B:$D,3,0),"-")</f>
        <v>SP</v>
      </c>
      <c r="I682" s="6" t="str">
        <f>IFERROR(VLOOKUP($H682,DDD!$I:$K,3,0),"-")</f>
        <v>Sudeste</v>
      </c>
      <c r="J682">
        <v>8291353</v>
      </c>
      <c r="K682">
        <v>24161050</v>
      </c>
      <c r="L682" s="14">
        <v>44662.416377314818</v>
      </c>
      <c r="M682" s="14">
        <v>44662.419131944444</v>
      </c>
      <c r="N682" t="s">
        <v>3133</v>
      </c>
      <c r="O682" t="s">
        <v>78</v>
      </c>
      <c r="P682">
        <v>17283</v>
      </c>
      <c r="Q682" t="s">
        <v>65</v>
      </c>
      <c r="R682" t="s">
        <v>136</v>
      </c>
      <c r="S682" t="s">
        <v>137</v>
      </c>
      <c r="T682" t="s">
        <v>136</v>
      </c>
      <c r="U682" t="s">
        <v>137</v>
      </c>
      <c r="X682">
        <v>19991238534</v>
      </c>
      <c r="Y682">
        <v>19991238534</v>
      </c>
      <c r="Z682" s="14">
        <v>44662.438888888886</v>
      </c>
      <c r="AA682" t="s">
        <v>235</v>
      </c>
      <c r="AB682" s="15">
        <v>1649681954108630</v>
      </c>
      <c r="AC682" t="s">
        <v>68</v>
      </c>
      <c r="AD682">
        <v>10738</v>
      </c>
      <c r="AE682" t="s">
        <v>69</v>
      </c>
      <c r="AF682" t="s">
        <v>70</v>
      </c>
      <c r="AM682" t="s">
        <v>1066</v>
      </c>
      <c r="AN682">
        <v>50285298844</v>
      </c>
    </row>
    <row r="683" spans="1:40" x14ac:dyDescent="0.25">
      <c r="A683" s="4">
        <f t="shared" si="152"/>
        <v>44662</v>
      </c>
      <c r="B683" s="5">
        <f t="shared" si="153"/>
        <v>0.41666666666666669</v>
      </c>
      <c r="C683" s="6">
        <f t="shared" si="154"/>
        <v>0.4201388888888889</v>
      </c>
      <c r="D683" s="7">
        <f t="shared" si="150"/>
        <v>8.4490740846376866E-4</v>
      </c>
      <c r="E683" s="6" t="str">
        <f t="shared" si="151"/>
        <v>BIANCA</v>
      </c>
      <c r="F683" s="6" t="str">
        <f t="shared" si="155"/>
        <v>seg</v>
      </c>
      <c r="G683" s="6" t="str">
        <f t="shared" si="149"/>
        <v>15</v>
      </c>
      <c r="H683" s="6" t="str">
        <f>IFERROR(VLOOKUP($G683,DDD!$B:$D,3,0),"-")</f>
        <v>SP</v>
      </c>
      <c r="I683" s="6" t="str">
        <f>IFERROR(VLOOKUP($H683,DDD!$I:$K,3,0),"-")</f>
        <v>Sudeste</v>
      </c>
      <c r="J683">
        <v>8292283</v>
      </c>
      <c r="K683">
        <v>23694449</v>
      </c>
      <c r="L683" s="14">
        <v>44662.420740740738</v>
      </c>
      <c r="M683" s="14">
        <v>44662.421585648146</v>
      </c>
      <c r="N683" t="s">
        <v>3133</v>
      </c>
      <c r="O683" t="s">
        <v>78</v>
      </c>
      <c r="P683">
        <v>17283</v>
      </c>
      <c r="Q683" t="s">
        <v>65</v>
      </c>
      <c r="R683" t="s">
        <v>136</v>
      </c>
      <c r="S683" t="s">
        <v>273</v>
      </c>
      <c r="T683" t="s">
        <v>136</v>
      </c>
      <c r="U683" t="s">
        <v>273</v>
      </c>
      <c r="X683">
        <v>15997331869</v>
      </c>
      <c r="Y683">
        <v>15997331869</v>
      </c>
      <c r="Z683" s="14">
        <v>44662.5</v>
      </c>
      <c r="AA683" t="s">
        <v>179</v>
      </c>
      <c r="AB683" s="15">
        <v>1649682332121530</v>
      </c>
      <c r="AC683" t="s">
        <v>68</v>
      </c>
      <c r="AD683">
        <v>10738</v>
      </c>
      <c r="AE683" t="s">
        <v>69</v>
      </c>
      <c r="AF683" t="s">
        <v>70</v>
      </c>
      <c r="AM683" t="s">
        <v>986</v>
      </c>
      <c r="AN683">
        <v>45256174894</v>
      </c>
    </row>
    <row r="684" spans="1:40" x14ac:dyDescent="0.25">
      <c r="A684" s="4">
        <f t="shared" si="152"/>
        <v>44662</v>
      </c>
      <c r="B684" s="5">
        <f t="shared" si="153"/>
        <v>0.41666666666666669</v>
      </c>
      <c r="C684" s="6">
        <f t="shared" si="154"/>
        <v>0.42222222222222222</v>
      </c>
      <c r="D684" s="7">
        <f t="shared" si="150"/>
        <v>1.2962962937308475E-3</v>
      </c>
      <c r="E684" s="6" t="str">
        <f t="shared" si="151"/>
        <v>BIANCA</v>
      </c>
      <c r="F684" s="6" t="str">
        <f t="shared" si="155"/>
        <v>seg</v>
      </c>
      <c r="G684" s="6" t="str">
        <f t="shared" si="149"/>
        <v>11</v>
      </c>
      <c r="H684" s="6" t="str">
        <f>IFERROR(VLOOKUP($G684,DDD!$B:$D,3,0),"-")</f>
        <v>SP</v>
      </c>
      <c r="I684" s="6" t="str">
        <f>IFERROR(VLOOKUP($H684,DDD!$I:$K,3,0),"-")</f>
        <v>Sudeste</v>
      </c>
      <c r="J684">
        <v>8292582</v>
      </c>
      <c r="K684">
        <v>24072793</v>
      </c>
      <c r="L684" s="14">
        <v>44662.422442129631</v>
      </c>
      <c r="M684" s="14">
        <v>44662.423738425925</v>
      </c>
      <c r="N684" t="s">
        <v>3133</v>
      </c>
      <c r="O684" t="s">
        <v>78</v>
      </c>
      <c r="P684">
        <v>17283</v>
      </c>
      <c r="Q684" t="s">
        <v>65</v>
      </c>
      <c r="R684" t="s">
        <v>85</v>
      </c>
      <c r="S684" t="s">
        <v>86</v>
      </c>
      <c r="T684" t="s">
        <v>85</v>
      </c>
      <c r="U684" t="s">
        <v>86</v>
      </c>
      <c r="X684">
        <v>11932037715</v>
      </c>
      <c r="AA684" t="s">
        <v>87</v>
      </c>
      <c r="AB684" s="15">
        <v>1649682480126380</v>
      </c>
      <c r="AC684" t="s">
        <v>68</v>
      </c>
      <c r="AD684">
        <v>10738</v>
      </c>
      <c r="AE684" t="s">
        <v>69</v>
      </c>
      <c r="AF684" t="s">
        <v>70</v>
      </c>
      <c r="AM684" t="s">
        <v>316</v>
      </c>
      <c r="AN684">
        <v>47367006886</v>
      </c>
    </row>
    <row r="685" spans="1:40" x14ac:dyDescent="0.25">
      <c r="A685" s="4">
        <f t="shared" si="152"/>
        <v>44662</v>
      </c>
      <c r="B685" s="5">
        <f t="shared" si="153"/>
        <v>0.41666666666666669</v>
      </c>
      <c r="C685" s="6">
        <f t="shared" si="154"/>
        <v>0.4236111111111111</v>
      </c>
      <c r="D685" s="7">
        <f t="shared" si="150"/>
        <v>1.0289351856044959E-2</v>
      </c>
      <c r="E685" s="6" t="str">
        <f t="shared" si="151"/>
        <v>BIANCA</v>
      </c>
      <c r="F685" s="6" t="str">
        <f t="shared" si="155"/>
        <v>seg</v>
      </c>
      <c r="G685" s="6" t="str">
        <f t="shared" si="149"/>
        <v>13</v>
      </c>
      <c r="H685" s="6" t="str">
        <f>IFERROR(VLOOKUP($G685,DDD!$B:$D,3,0),"-")</f>
        <v>SP</v>
      </c>
      <c r="I685" s="6" t="str">
        <f>IFERROR(VLOOKUP($H685,DDD!$I:$K,3,0),"-")</f>
        <v>Sudeste</v>
      </c>
      <c r="J685">
        <v>8292914</v>
      </c>
      <c r="K685">
        <v>25536862</v>
      </c>
      <c r="L685" s="14">
        <v>44662.424108796295</v>
      </c>
      <c r="M685" s="14">
        <v>44662.434398148151</v>
      </c>
      <c r="N685" t="s">
        <v>3133</v>
      </c>
      <c r="O685" t="s">
        <v>78</v>
      </c>
      <c r="P685">
        <v>17283</v>
      </c>
      <c r="Q685" t="s">
        <v>65</v>
      </c>
      <c r="R685" t="s">
        <v>85</v>
      </c>
      <c r="S685" t="s">
        <v>86</v>
      </c>
      <c r="T685" t="s">
        <v>85</v>
      </c>
      <c r="U685" t="s">
        <v>86</v>
      </c>
      <c r="X685">
        <v>13981085881</v>
      </c>
      <c r="AA685" t="s">
        <v>174</v>
      </c>
      <c r="AC685" t="s">
        <v>202</v>
      </c>
      <c r="AD685">
        <v>10738</v>
      </c>
      <c r="AE685" t="s">
        <v>69</v>
      </c>
      <c r="AF685" t="s">
        <v>70</v>
      </c>
      <c r="AM685" t="s">
        <v>203</v>
      </c>
      <c r="AN685">
        <v>39329422802</v>
      </c>
    </row>
    <row r="686" spans="1:40" x14ac:dyDescent="0.25">
      <c r="A686" s="4">
        <f t="shared" si="152"/>
        <v>44662</v>
      </c>
      <c r="B686" s="5">
        <f t="shared" si="153"/>
        <v>0.4375</v>
      </c>
      <c r="C686" s="6">
        <f t="shared" si="154"/>
        <v>0.4381944444444445</v>
      </c>
      <c r="D686" s="7">
        <f t="shared" si="150"/>
        <v>6.0300925906631164E-3</v>
      </c>
      <c r="E686" s="6" t="str">
        <f t="shared" si="151"/>
        <v>BIANCA</v>
      </c>
      <c r="F686" s="6" t="str">
        <f t="shared" si="155"/>
        <v>seg</v>
      </c>
      <c r="G686" s="6" t="str">
        <f t="shared" si="149"/>
        <v>14</v>
      </c>
      <c r="H686" s="6" t="str">
        <f>IFERROR(VLOOKUP($G686,DDD!$B:$D,3,0),"-")</f>
        <v>SP</v>
      </c>
      <c r="I686" s="6" t="str">
        <f>IFERROR(VLOOKUP($H686,DDD!$I:$K,3,0),"-")</f>
        <v>Sudeste</v>
      </c>
      <c r="J686">
        <v>8295734</v>
      </c>
      <c r="K686">
        <v>25724436</v>
      </c>
      <c r="L686" s="14">
        <v>44662.438402777778</v>
      </c>
      <c r="M686" s="14">
        <v>44662.444432870368</v>
      </c>
      <c r="N686" t="s">
        <v>3133</v>
      </c>
      <c r="O686" t="s">
        <v>78</v>
      </c>
      <c r="P686">
        <v>17283</v>
      </c>
      <c r="Q686" t="s">
        <v>65</v>
      </c>
      <c r="R686" t="s">
        <v>85</v>
      </c>
      <c r="S686" t="s">
        <v>86</v>
      </c>
      <c r="T686" t="s">
        <v>85</v>
      </c>
      <c r="U686" t="s">
        <v>86</v>
      </c>
      <c r="X686">
        <v>14998262366</v>
      </c>
      <c r="AA686" t="s">
        <v>113</v>
      </c>
      <c r="AB686" s="15">
        <v>1649683867156990</v>
      </c>
      <c r="AC686" t="s">
        <v>68</v>
      </c>
      <c r="AD686">
        <v>10738</v>
      </c>
      <c r="AE686" t="s">
        <v>69</v>
      </c>
      <c r="AF686" t="s">
        <v>70</v>
      </c>
      <c r="AM686" t="s">
        <v>146</v>
      </c>
      <c r="AN686">
        <v>42374133818</v>
      </c>
    </row>
    <row r="687" spans="1:40" x14ac:dyDescent="0.25">
      <c r="A687" s="4">
        <f t="shared" si="152"/>
        <v>44662</v>
      </c>
      <c r="B687" s="5">
        <f t="shared" si="153"/>
        <v>0.45833333333333331</v>
      </c>
      <c r="C687" s="6">
        <f t="shared" si="154"/>
        <v>0.46111111111111108</v>
      </c>
      <c r="D687" s="7">
        <f t="shared" si="150"/>
        <v>8.6805555474711582E-4</v>
      </c>
      <c r="E687" s="6" t="str">
        <f t="shared" si="151"/>
        <v>BIANCA</v>
      </c>
      <c r="F687" s="6" t="str">
        <f t="shared" si="155"/>
        <v>seg</v>
      </c>
      <c r="G687" s="6" t="str">
        <f t="shared" si="149"/>
        <v>51</v>
      </c>
      <c r="H687" s="6" t="str">
        <f>IFERROR(VLOOKUP($G687,DDD!$B:$D,3,0),"-")</f>
        <v>RS</v>
      </c>
      <c r="I687" s="6" t="str">
        <f>IFERROR(VLOOKUP($H687,DDD!$I:$K,3,0),"-")</f>
        <v>Sul</v>
      </c>
      <c r="J687">
        <v>8299496</v>
      </c>
      <c r="K687">
        <v>25724551</v>
      </c>
      <c r="L687" s="14">
        <v>44662.461226851854</v>
      </c>
      <c r="M687" s="14">
        <v>44662.462094907409</v>
      </c>
      <c r="N687" t="s">
        <v>3133</v>
      </c>
      <c r="O687" t="s">
        <v>78</v>
      </c>
      <c r="P687">
        <v>17283</v>
      </c>
      <c r="Q687" t="s">
        <v>65</v>
      </c>
      <c r="R687" t="s">
        <v>136</v>
      </c>
      <c r="S687" t="s">
        <v>273</v>
      </c>
      <c r="T687" t="s">
        <v>136</v>
      </c>
      <c r="U687" t="s">
        <v>273</v>
      </c>
      <c r="X687">
        <v>51993929942</v>
      </c>
      <c r="Y687">
        <v>51993929942</v>
      </c>
      <c r="Z687" s="14">
        <v>44662.791666666664</v>
      </c>
      <c r="AA687" t="s">
        <v>113</v>
      </c>
      <c r="AB687" s="15">
        <v>1649685835191770</v>
      </c>
      <c r="AC687" t="s">
        <v>68</v>
      </c>
      <c r="AD687">
        <v>10738</v>
      </c>
      <c r="AE687" t="s">
        <v>69</v>
      </c>
      <c r="AF687" t="s">
        <v>70</v>
      </c>
      <c r="AM687" t="s">
        <v>1343</v>
      </c>
      <c r="AN687">
        <v>85434701020</v>
      </c>
    </row>
    <row r="688" spans="1:40" x14ac:dyDescent="0.25">
      <c r="A688" s="4">
        <f t="shared" si="152"/>
        <v>44662</v>
      </c>
      <c r="B688" s="5">
        <f t="shared" si="153"/>
        <v>0.45833333333333331</v>
      </c>
      <c r="C688" s="6">
        <f t="shared" si="154"/>
        <v>0.46180555555555558</v>
      </c>
      <c r="D688" s="7">
        <f t="shared" si="150"/>
        <v>1.7129629632108845E-3</v>
      </c>
      <c r="E688" s="6" t="str">
        <f t="shared" si="151"/>
        <v>BIANCA</v>
      </c>
      <c r="F688" s="6" t="str">
        <f t="shared" si="155"/>
        <v>seg</v>
      </c>
      <c r="G688" s="6" t="str">
        <f t="shared" si="149"/>
        <v>16</v>
      </c>
      <c r="H688" s="6" t="str">
        <f>IFERROR(VLOOKUP($G688,DDD!$B:$D,3,0),"-")</f>
        <v>SP</v>
      </c>
      <c r="I688" s="6" t="str">
        <f>IFERROR(VLOOKUP($H688,DDD!$I:$K,3,0),"-")</f>
        <v>Sudeste</v>
      </c>
      <c r="J688">
        <v>8299601</v>
      </c>
      <c r="K688">
        <v>25724570</v>
      </c>
      <c r="L688" s="14">
        <v>44662.462418981479</v>
      </c>
      <c r="M688" s="14">
        <v>44662.464131944442</v>
      </c>
      <c r="N688" t="s">
        <v>3133</v>
      </c>
      <c r="O688" t="s">
        <v>78</v>
      </c>
      <c r="P688">
        <v>17283</v>
      </c>
      <c r="Q688" t="s">
        <v>65</v>
      </c>
      <c r="R688" t="s">
        <v>85</v>
      </c>
      <c r="S688" t="s">
        <v>86</v>
      </c>
      <c r="T688" t="s">
        <v>85</v>
      </c>
      <c r="U688" t="s">
        <v>86</v>
      </c>
      <c r="X688">
        <v>16991359771</v>
      </c>
      <c r="AA688" t="s">
        <v>113</v>
      </c>
      <c r="AB688" s="15">
        <v>1649685932193490</v>
      </c>
      <c r="AC688" t="s">
        <v>68</v>
      </c>
      <c r="AD688">
        <v>10738</v>
      </c>
      <c r="AE688" t="s">
        <v>69</v>
      </c>
      <c r="AF688" t="s">
        <v>70</v>
      </c>
      <c r="AM688" t="s">
        <v>318</v>
      </c>
      <c r="AN688">
        <v>34588873857</v>
      </c>
    </row>
    <row r="689" spans="1:40" x14ac:dyDescent="0.25">
      <c r="A689" s="4">
        <f t="shared" si="152"/>
        <v>44662</v>
      </c>
      <c r="B689" s="5">
        <f t="shared" si="153"/>
        <v>0.45833333333333331</v>
      </c>
      <c r="C689" s="6">
        <f t="shared" si="154"/>
        <v>0.46875</v>
      </c>
      <c r="D689" s="7">
        <f t="shared" si="150"/>
        <v>8.3333333168411627E-4</v>
      </c>
      <c r="E689" s="6" t="str">
        <f t="shared" si="151"/>
        <v>BIANCA</v>
      </c>
      <c r="F689" s="6" t="str">
        <f t="shared" si="155"/>
        <v>seg</v>
      </c>
      <c r="G689" s="6" t="str">
        <f t="shared" si="149"/>
        <v>19</v>
      </c>
      <c r="H689" s="6" t="str">
        <f>IFERROR(VLOOKUP($G689,DDD!$B:$D,3,0),"-")</f>
        <v>SP</v>
      </c>
      <c r="I689" s="6" t="str">
        <f>IFERROR(VLOOKUP($H689,DDD!$I:$K,3,0),"-")</f>
        <v>Sudeste</v>
      </c>
      <c r="J689">
        <v>8300377</v>
      </c>
      <c r="K689">
        <v>25724668</v>
      </c>
      <c r="L689" s="14">
        <v>44662.468819444446</v>
      </c>
      <c r="M689" s="14">
        <v>44662.469652777778</v>
      </c>
      <c r="N689" t="s">
        <v>3133</v>
      </c>
      <c r="O689" t="s">
        <v>78</v>
      </c>
      <c r="P689">
        <v>17283</v>
      </c>
      <c r="Q689" t="s">
        <v>65</v>
      </c>
      <c r="R689" t="s">
        <v>136</v>
      </c>
      <c r="S689" t="s">
        <v>273</v>
      </c>
      <c r="T689" t="s">
        <v>136</v>
      </c>
      <c r="U689" t="s">
        <v>273</v>
      </c>
      <c r="X689">
        <v>19992633416</v>
      </c>
      <c r="Y689">
        <v>19992633416</v>
      </c>
      <c r="Z689" s="14">
        <v>44662.5</v>
      </c>
      <c r="AA689" t="s">
        <v>113</v>
      </c>
      <c r="AB689" s="15">
        <v>1649686486202940</v>
      </c>
      <c r="AC689" t="s">
        <v>68</v>
      </c>
      <c r="AD689">
        <v>10738</v>
      </c>
      <c r="AE689" t="s">
        <v>69</v>
      </c>
      <c r="AF689" t="s">
        <v>70</v>
      </c>
      <c r="AM689" t="s">
        <v>1345</v>
      </c>
      <c r="AN689">
        <v>45730285876</v>
      </c>
    </row>
    <row r="690" spans="1:40" x14ac:dyDescent="0.25">
      <c r="A690" s="4">
        <f t="shared" si="152"/>
        <v>44662</v>
      </c>
      <c r="B690" s="5">
        <f t="shared" si="153"/>
        <v>0.45833333333333331</v>
      </c>
      <c r="C690" s="6">
        <f t="shared" si="154"/>
        <v>0.4694444444444445</v>
      </c>
      <c r="D690" s="7">
        <f t="shared" si="150"/>
        <v>1.5162037016125396E-3</v>
      </c>
      <c r="E690" s="6" t="str">
        <f t="shared" si="151"/>
        <v>BIANCA</v>
      </c>
      <c r="F690" s="6" t="str">
        <f t="shared" si="155"/>
        <v>seg</v>
      </c>
      <c r="G690" s="6" t="str">
        <f t="shared" si="149"/>
        <v>16</v>
      </c>
      <c r="H690" s="6" t="str">
        <f>IFERROR(VLOOKUP($G690,DDD!$B:$D,3,0),"-")</f>
        <v>SP</v>
      </c>
      <c r="I690" s="6" t="str">
        <f>IFERROR(VLOOKUP($H690,DDD!$I:$K,3,0),"-")</f>
        <v>Sudeste</v>
      </c>
      <c r="J690">
        <v>8300599</v>
      </c>
      <c r="K690">
        <v>25724684</v>
      </c>
      <c r="L690" s="14">
        <v>44662.47011574074</v>
      </c>
      <c r="M690" s="14">
        <v>44662.471631944441</v>
      </c>
      <c r="N690" t="s">
        <v>3133</v>
      </c>
      <c r="O690" t="s">
        <v>78</v>
      </c>
      <c r="P690">
        <v>17283</v>
      </c>
      <c r="Q690" t="s">
        <v>65</v>
      </c>
      <c r="R690" t="s">
        <v>85</v>
      </c>
      <c r="S690" t="s">
        <v>86</v>
      </c>
      <c r="T690" t="s">
        <v>85</v>
      </c>
      <c r="U690" t="s">
        <v>86</v>
      </c>
      <c r="X690">
        <v>16993572740</v>
      </c>
      <c r="AA690" t="s">
        <v>113</v>
      </c>
      <c r="AB690" s="15">
        <v>1649686601204880</v>
      </c>
      <c r="AC690" t="s">
        <v>68</v>
      </c>
      <c r="AD690">
        <v>10738</v>
      </c>
      <c r="AE690" t="s">
        <v>69</v>
      </c>
      <c r="AF690" t="s">
        <v>70</v>
      </c>
      <c r="AM690" t="s">
        <v>1612</v>
      </c>
      <c r="AN690">
        <v>38518393825</v>
      </c>
    </row>
    <row r="691" spans="1:40" x14ac:dyDescent="0.25">
      <c r="A691" s="4">
        <f t="shared" si="152"/>
        <v>44662</v>
      </c>
      <c r="B691" s="5">
        <f t="shared" si="153"/>
        <v>0.45833333333333331</v>
      </c>
      <c r="C691" s="6">
        <f t="shared" si="154"/>
        <v>0.47222222222222227</v>
      </c>
      <c r="D691" s="7">
        <f t="shared" si="150"/>
        <v>8.5648148524342105E-4</v>
      </c>
      <c r="E691" s="6" t="str">
        <f t="shared" si="151"/>
        <v>BIANCA</v>
      </c>
      <c r="F691" s="6" t="str">
        <f t="shared" si="155"/>
        <v>seg</v>
      </c>
      <c r="G691" s="6" t="str">
        <f t="shared" si="149"/>
        <v>19</v>
      </c>
      <c r="H691" s="6" t="str">
        <f>IFERROR(VLOOKUP($G691,DDD!$B:$D,3,0),"-")</f>
        <v>SP</v>
      </c>
      <c r="I691" s="6" t="str">
        <f>IFERROR(VLOOKUP($H691,DDD!$I:$K,3,0),"-")</f>
        <v>Sudeste</v>
      </c>
      <c r="J691">
        <v>8301040</v>
      </c>
      <c r="K691">
        <v>25724713</v>
      </c>
      <c r="L691" s="14">
        <v>44662.472314814811</v>
      </c>
      <c r="M691" s="14">
        <v>44662.473171296297</v>
      </c>
      <c r="N691" t="s">
        <v>3133</v>
      </c>
      <c r="O691" t="s">
        <v>78</v>
      </c>
      <c r="P691">
        <v>17283</v>
      </c>
      <c r="Q691" t="s">
        <v>65</v>
      </c>
      <c r="R691" t="s">
        <v>136</v>
      </c>
      <c r="S691" t="s">
        <v>273</v>
      </c>
      <c r="T691" t="s">
        <v>136</v>
      </c>
      <c r="U691" t="s">
        <v>273</v>
      </c>
      <c r="X691">
        <v>19989236144</v>
      </c>
      <c r="Y691">
        <v>19989236144</v>
      </c>
      <c r="Z691" s="14">
        <v>44662.513888888891</v>
      </c>
      <c r="AA691" t="s">
        <v>113</v>
      </c>
      <c r="AB691" s="15">
        <v>1649686793208340</v>
      </c>
      <c r="AC691" t="s">
        <v>68</v>
      </c>
      <c r="AD691">
        <v>10738</v>
      </c>
      <c r="AE691" t="s">
        <v>69</v>
      </c>
      <c r="AF691" t="s">
        <v>70</v>
      </c>
      <c r="AM691" t="s">
        <v>1043</v>
      </c>
      <c r="AN691">
        <v>17793441710</v>
      </c>
    </row>
    <row r="692" spans="1:40" x14ac:dyDescent="0.25">
      <c r="A692" s="4">
        <f t="shared" si="152"/>
        <v>44662</v>
      </c>
      <c r="B692" s="5">
        <f t="shared" si="153"/>
        <v>0.45833333333333331</v>
      </c>
      <c r="C692" s="6">
        <f t="shared" si="154"/>
        <v>0.47430555555555554</v>
      </c>
      <c r="D692" s="7">
        <f t="shared" si="150"/>
        <v>4.4444444429245777E-3</v>
      </c>
      <c r="E692" s="6" t="str">
        <f t="shared" si="151"/>
        <v>BIANCA</v>
      </c>
      <c r="F692" s="6" t="str">
        <f t="shared" si="155"/>
        <v>seg</v>
      </c>
      <c r="G692" s="6" t="str">
        <f t="shared" si="149"/>
        <v>11</v>
      </c>
      <c r="H692" s="6" t="str">
        <f>IFERROR(VLOOKUP($G692,DDD!$B:$D,3,0),"-")</f>
        <v>SP</v>
      </c>
      <c r="I692" s="6" t="str">
        <f>IFERROR(VLOOKUP($H692,DDD!$I:$K,3,0),"-")</f>
        <v>Sudeste</v>
      </c>
      <c r="J692">
        <v>8301487</v>
      </c>
      <c r="K692">
        <v>25724734</v>
      </c>
      <c r="L692" s="14">
        <v>44662.474317129629</v>
      </c>
      <c r="M692" s="14">
        <v>44662.478761574072</v>
      </c>
      <c r="N692" t="s">
        <v>3133</v>
      </c>
      <c r="O692" t="s">
        <v>78</v>
      </c>
      <c r="P692">
        <v>17283</v>
      </c>
      <c r="Q692" t="s">
        <v>65</v>
      </c>
      <c r="R692" t="s">
        <v>85</v>
      </c>
      <c r="S692" t="s">
        <v>86</v>
      </c>
      <c r="T692" t="s">
        <v>85</v>
      </c>
      <c r="U692" t="s">
        <v>86</v>
      </c>
      <c r="X692">
        <v>11971678764</v>
      </c>
      <c r="AA692" t="s">
        <v>113</v>
      </c>
      <c r="AB692" s="15">
        <v>1649686954212280</v>
      </c>
      <c r="AC692" t="s">
        <v>68</v>
      </c>
      <c r="AD692">
        <v>10738</v>
      </c>
      <c r="AE692" t="s">
        <v>69</v>
      </c>
      <c r="AF692" t="s">
        <v>70</v>
      </c>
      <c r="AM692" t="s">
        <v>114</v>
      </c>
      <c r="AN692">
        <v>23423324830</v>
      </c>
    </row>
    <row r="693" spans="1:40" x14ac:dyDescent="0.25">
      <c r="A693" s="4">
        <f t="shared" si="152"/>
        <v>44662</v>
      </c>
      <c r="B693" s="5">
        <f t="shared" si="153"/>
        <v>0.47916666666666669</v>
      </c>
      <c r="C693" s="6">
        <f t="shared" si="154"/>
        <v>0.47986111111111113</v>
      </c>
      <c r="D693" s="7">
        <f t="shared" si="150"/>
        <v>1.6550925938645378E-3</v>
      </c>
      <c r="E693" s="6" t="str">
        <f t="shared" si="151"/>
        <v>BIANCA</v>
      </c>
      <c r="F693" s="6" t="str">
        <f t="shared" si="155"/>
        <v>seg</v>
      </c>
      <c r="G693" s="6" t="str">
        <f t="shared" ref="G693:G756" si="156">TRIM(LEFT($X693,2))</f>
        <v>11</v>
      </c>
      <c r="H693" s="6" t="str">
        <f>IFERROR(VLOOKUP($G693,DDD!$B:$D,3,0),"-")</f>
        <v>SP</v>
      </c>
      <c r="I693" s="6" t="str">
        <f>IFERROR(VLOOKUP($H693,DDD!$I:$K,3,0),"-")</f>
        <v>Sudeste</v>
      </c>
      <c r="J693">
        <v>8302746</v>
      </c>
      <c r="K693">
        <v>25724804</v>
      </c>
      <c r="L693" s="14">
        <v>44662.480138888888</v>
      </c>
      <c r="M693" s="14">
        <v>44662.481793981482</v>
      </c>
      <c r="N693" t="s">
        <v>3133</v>
      </c>
      <c r="O693" t="s">
        <v>78</v>
      </c>
      <c r="P693">
        <v>17283</v>
      </c>
      <c r="Q693" t="s">
        <v>65</v>
      </c>
      <c r="R693" t="s">
        <v>85</v>
      </c>
      <c r="S693" t="s">
        <v>86</v>
      </c>
      <c r="T693" t="s">
        <v>85</v>
      </c>
      <c r="U693" t="s">
        <v>86</v>
      </c>
      <c r="X693">
        <v>11950630050</v>
      </c>
      <c r="AA693" t="s">
        <v>113</v>
      </c>
      <c r="AB693" s="15">
        <v>1649687465224800</v>
      </c>
      <c r="AC693" t="s">
        <v>68</v>
      </c>
      <c r="AD693">
        <v>10738</v>
      </c>
      <c r="AE693" t="s">
        <v>69</v>
      </c>
      <c r="AF693" t="s">
        <v>70</v>
      </c>
      <c r="AM693" t="s">
        <v>322</v>
      </c>
      <c r="AN693">
        <v>48892550870</v>
      </c>
    </row>
    <row r="694" spans="1:40" x14ac:dyDescent="0.25">
      <c r="A694" s="4">
        <f t="shared" si="152"/>
        <v>44662</v>
      </c>
      <c r="B694" s="5">
        <f t="shared" si="153"/>
        <v>0.47916666666666669</v>
      </c>
      <c r="C694" s="6">
        <f t="shared" si="154"/>
        <v>0.48194444444444445</v>
      </c>
      <c r="D694" s="7">
        <f t="shared" si="150"/>
        <v>1.8749999944702722E-3</v>
      </c>
      <c r="E694" s="6" t="str">
        <f t="shared" si="151"/>
        <v>BIANCA</v>
      </c>
      <c r="F694" s="6" t="str">
        <f t="shared" si="155"/>
        <v>seg</v>
      </c>
      <c r="G694" s="6" t="str">
        <f t="shared" si="156"/>
        <v>11</v>
      </c>
      <c r="H694" s="6" t="str">
        <f>IFERROR(VLOOKUP($G694,DDD!$B:$D,3,0),"-")</f>
        <v>SP</v>
      </c>
      <c r="I694" s="6" t="str">
        <f>IFERROR(VLOOKUP($H694,DDD!$I:$K,3,0),"-")</f>
        <v>Sudeste</v>
      </c>
      <c r="J694">
        <v>8303143</v>
      </c>
      <c r="K694">
        <v>25724825</v>
      </c>
      <c r="L694" s="14">
        <v>44662.482083333336</v>
      </c>
      <c r="M694" s="14">
        <v>44662.483958333331</v>
      </c>
      <c r="N694" t="s">
        <v>3133</v>
      </c>
      <c r="O694" t="s">
        <v>78</v>
      </c>
      <c r="P694">
        <v>17283</v>
      </c>
      <c r="Q694" t="s">
        <v>65</v>
      </c>
      <c r="R694" t="s">
        <v>85</v>
      </c>
      <c r="S694" t="s">
        <v>86</v>
      </c>
      <c r="T694" t="s">
        <v>85</v>
      </c>
      <c r="U694" t="s">
        <v>86</v>
      </c>
      <c r="X694">
        <v>11952105506</v>
      </c>
      <c r="AA694" t="s">
        <v>113</v>
      </c>
      <c r="AB694" s="15">
        <v>1649687641226950</v>
      </c>
      <c r="AC694" t="s">
        <v>68</v>
      </c>
      <c r="AD694">
        <v>10738</v>
      </c>
      <c r="AE694" t="s">
        <v>69</v>
      </c>
      <c r="AF694" t="s">
        <v>70</v>
      </c>
      <c r="AM694" t="s">
        <v>325</v>
      </c>
      <c r="AN694">
        <v>26468410860</v>
      </c>
    </row>
    <row r="695" spans="1:40" x14ac:dyDescent="0.25">
      <c r="A695" s="4">
        <f t="shared" si="152"/>
        <v>44662</v>
      </c>
      <c r="B695" s="5">
        <f t="shared" si="153"/>
        <v>0.47916666666666669</v>
      </c>
      <c r="C695" s="6">
        <f t="shared" si="154"/>
        <v>0.48402777777777778</v>
      </c>
      <c r="D695" s="7">
        <f t="shared" si="150"/>
        <v>1.8865740785258822E-3</v>
      </c>
      <c r="E695" s="6" t="str">
        <f t="shared" si="151"/>
        <v>BIANCA</v>
      </c>
      <c r="F695" s="6" t="str">
        <f t="shared" si="155"/>
        <v>seg</v>
      </c>
      <c r="G695" s="6" t="str">
        <f t="shared" si="156"/>
        <v>14</v>
      </c>
      <c r="H695" s="6" t="str">
        <f>IFERROR(VLOOKUP($G695,DDD!$B:$D,3,0),"-")</f>
        <v>SP</v>
      </c>
      <c r="I695" s="6" t="str">
        <f>IFERROR(VLOOKUP($H695,DDD!$I:$K,3,0),"-")</f>
        <v>Sudeste</v>
      </c>
      <c r="J695">
        <v>8303569</v>
      </c>
      <c r="K695">
        <v>25724849</v>
      </c>
      <c r="L695" s="14">
        <v>44662.484120370369</v>
      </c>
      <c r="M695" s="14">
        <v>44662.486006944448</v>
      </c>
      <c r="N695" t="s">
        <v>3133</v>
      </c>
      <c r="O695" t="s">
        <v>78</v>
      </c>
      <c r="P695">
        <v>17283</v>
      </c>
      <c r="Q695" t="s">
        <v>65</v>
      </c>
      <c r="R695" t="s">
        <v>85</v>
      </c>
      <c r="S695" t="s">
        <v>86</v>
      </c>
      <c r="T695" t="s">
        <v>85</v>
      </c>
      <c r="U695" t="s">
        <v>86</v>
      </c>
      <c r="X695">
        <v>14991987214</v>
      </c>
      <c r="AA695" t="s">
        <v>113</v>
      </c>
      <c r="AB695" s="15">
        <v>1649687805230750</v>
      </c>
      <c r="AC695" t="s">
        <v>68</v>
      </c>
      <c r="AD695">
        <v>10738</v>
      </c>
      <c r="AE695" t="s">
        <v>69</v>
      </c>
      <c r="AF695" t="s">
        <v>70</v>
      </c>
      <c r="AM695" t="s">
        <v>150</v>
      </c>
      <c r="AN695">
        <v>2375037006</v>
      </c>
    </row>
    <row r="696" spans="1:40" x14ac:dyDescent="0.25">
      <c r="A696" s="4">
        <f t="shared" si="152"/>
        <v>44662</v>
      </c>
      <c r="B696" s="5">
        <f t="shared" si="153"/>
        <v>0.5</v>
      </c>
      <c r="C696" s="6">
        <f t="shared" si="154"/>
        <v>0.51041666666666663</v>
      </c>
      <c r="D696" s="7">
        <f t="shared" si="150"/>
        <v>1.4236111092031933E-3</v>
      </c>
      <c r="E696" s="6" t="str">
        <f t="shared" si="151"/>
        <v>BIANCA</v>
      </c>
      <c r="F696" s="6" t="str">
        <f t="shared" si="155"/>
        <v>seg</v>
      </c>
      <c r="G696" s="6" t="str">
        <f t="shared" si="156"/>
        <v>11</v>
      </c>
      <c r="H696" s="6" t="str">
        <f>IFERROR(VLOOKUP($G696,DDD!$B:$D,3,0),"-")</f>
        <v>SP</v>
      </c>
      <c r="I696" s="6" t="str">
        <f>IFERROR(VLOOKUP($H696,DDD!$I:$K,3,0),"-")</f>
        <v>Sudeste</v>
      </c>
      <c r="J696">
        <v>8308886</v>
      </c>
      <c r="K696">
        <v>23694406</v>
      </c>
      <c r="L696" s="14">
        <v>44662.511018518519</v>
      </c>
      <c r="M696" s="14">
        <v>44662.512442129628</v>
      </c>
      <c r="N696" t="s">
        <v>3133</v>
      </c>
      <c r="O696" t="s">
        <v>78</v>
      </c>
      <c r="P696">
        <v>17283</v>
      </c>
      <c r="Q696" t="s">
        <v>65</v>
      </c>
      <c r="R696" t="s">
        <v>85</v>
      </c>
      <c r="S696" t="s">
        <v>86</v>
      </c>
      <c r="T696" t="s">
        <v>85</v>
      </c>
      <c r="U696" t="s">
        <v>86</v>
      </c>
      <c r="X696">
        <v>11995018852</v>
      </c>
      <c r="AA696" t="s">
        <v>179</v>
      </c>
      <c r="AB696" s="15">
        <v>1649690123276560</v>
      </c>
      <c r="AC696" t="s">
        <v>68</v>
      </c>
      <c r="AD696">
        <v>10738</v>
      </c>
      <c r="AE696" t="s">
        <v>69</v>
      </c>
      <c r="AF696" t="s">
        <v>70</v>
      </c>
      <c r="AM696" t="s">
        <v>353</v>
      </c>
      <c r="AN696">
        <v>6187047877</v>
      </c>
    </row>
    <row r="697" spans="1:40" x14ac:dyDescent="0.25">
      <c r="A697" s="4">
        <f t="shared" si="152"/>
        <v>44662</v>
      </c>
      <c r="B697" s="5">
        <f t="shared" si="153"/>
        <v>0.5</v>
      </c>
      <c r="C697" s="6">
        <f t="shared" si="154"/>
        <v>0.51874999999999993</v>
      </c>
      <c r="D697" s="7">
        <f t="shared" si="150"/>
        <v>1.3078703705104999E-3</v>
      </c>
      <c r="E697" s="6" t="str">
        <f t="shared" si="151"/>
        <v>BIANCA</v>
      </c>
      <c r="F697" s="6" t="str">
        <f t="shared" si="155"/>
        <v>seg</v>
      </c>
      <c r="G697" s="6" t="str">
        <f t="shared" si="156"/>
        <v>11</v>
      </c>
      <c r="H697" s="6" t="str">
        <f>IFERROR(VLOOKUP($G697,DDD!$B:$D,3,0),"-")</f>
        <v>SP</v>
      </c>
      <c r="I697" s="6" t="str">
        <f>IFERROR(VLOOKUP($H697,DDD!$I:$K,3,0),"-")</f>
        <v>Sudeste</v>
      </c>
      <c r="J697">
        <v>8310435</v>
      </c>
      <c r="K697">
        <v>25426227</v>
      </c>
      <c r="L697" s="14">
        <v>44662.519386574073</v>
      </c>
      <c r="M697" s="14">
        <v>44662.520694444444</v>
      </c>
      <c r="N697" t="s">
        <v>3133</v>
      </c>
      <c r="O697" t="s">
        <v>78</v>
      </c>
      <c r="P697">
        <v>17283</v>
      </c>
      <c r="Q697" t="s">
        <v>65</v>
      </c>
      <c r="R697" t="s">
        <v>85</v>
      </c>
      <c r="S697" t="s">
        <v>86</v>
      </c>
      <c r="T697" t="s">
        <v>85</v>
      </c>
      <c r="U697" t="s">
        <v>86</v>
      </c>
      <c r="X697">
        <v>11962523617</v>
      </c>
      <c r="AA697" t="s">
        <v>118</v>
      </c>
      <c r="AB697" s="15">
        <v>1649690847290350</v>
      </c>
      <c r="AC697" t="s">
        <v>68</v>
      </c>
      <c r="AD697">
        <v>10738</v>
      </c>
      <c r="AE697" t="s">
        <v>69</v>
      </c>
      <c r="AF697" t="s">
        <v>70</v>
      </c>
      <c r="AM697" t="s">
        <v>119</v>
      </c>
      <c r="AN697">
        <v>21300212802</v>
      </c>
    </row>
    <row r="698" spans="1:40" x14ac:dyDescent="0.25">
      <c r="A698" s="4">
        <f t="shared" si="152"/>
        <v>44662</v>
      </c>
      <c r="B698" s="5">
        <f t="shared" si="153"/>
        <v>0.52083333333333337</v>
      </c>
      <c r="C698" s="6">
        <f t="shared" si="154"/>
        <v>0.52361111111111114</v>
      </c>
      <c r="D698" s="7">
        <f t="shared" si="150"/>
        <v>2.6851851871469989E-3</v>
      </c>
      <c r="E698" s="6" t="str">
        <f t="shared" si="151"/>
        <v>BIANCA</v>
      </c>
      <c r="F698" s="6" t="str">
        <f t="shared" si="155"/>
        <v>seg</v>
      </c>
      <c r="G698" s="6" t="str">
        <f t="shared" si="156"/>
        <v>16</v>
      </c>
      <c r="H698" s="6" t="str">
        <f>IFERROR(VLOOKUP($G698,DDD!$B:$D,3,0),"-")</f>
        <v>SP</v>
      </c>
      <c r="I698" s="6" t="str">
        <f>IFERROR(VLOOKUP($H698,DDD!$I:$K,3,0),"-")</f>
        <v>Sudeste</v>
      </c>
      <c r="J698">
        <v>8311317</v>
      </c>
      <c r="K698">
        <v>21688807</v>
      </c>
      <c r="L698" s="14">
        <v>44662.523622685185</v>
      </c>
      <c r="M698" s="14">
        <v>44662.526307870372</v>
      </c>
      <c r="N698" t="s">
        <v>3133</v>
      </c>
      <c r="O698" t="s">
        <v>78</v>
      </c>
      <c r="P698">
        <v>17283</v>
      </c>
      <c r="Q698" t="s">
        <v>65</v>
      </c>
      <c r="R698" t="s">
        <v>85</v>
      </c>
      <c r="S698" t="s">
        <v>86</v>
      </c>
      <c r="T698" t="s">
        <v>85</v>
      </c>
      <c r="U698" t="s">
        <v>86</v>
      </c>
      <c r="X698">
        <v>16999637106</v>
      </c>
      <c r="AA698" t="s">
        <v>81</v>
      </c>
      <c r="AB698" s="15">
        <v>1649691222298390</v>
      </c>
      <c r="AC698" t="s">
        <v>68</v>
      </c>
      <c r="AD698">
        <v>10738</v>
      </c>
      <c r="AE698" t="s">
        <v>69</v>
      </c>
      <c r="AF698" t="s">
        <v>70</v>
      </c>
      <c r="AM698" t="s">
        <v>124</v>
      </c>
      <c r="AN698">
        <v>49952550871</v>
      </c>
    </row>
    <row r="699" spans="1:40" x14ac:dyDescent="0.25">
      <c r="A699" s="4">
        <f t="shared" si="152"/>
        <v>44662</v>
      </c>
      <c r="B699" s="5">
        <f t="shared" si="153"/>
        <v>0.52083333333333337</v>
      </c>
      <c r="C699" s="6">
        <f t="shared" si="154"/>
        <v>0.53125</v>
      </c>
      <c r="D699" s="7">
        <f t="shared" si="150"/>
        <v>2.2569444408873096E-3</v>
      </c>
      <c r="E699" s="6" t="str">
        <f t="shared" si="151"/>
        <v>BIANCA</v>
      </c>
      <c r="F699" s="6" t="str">
        <f t="shared" si="155"/>
        <v>seg</v>
      </c>
      <c r="G699" s="6" t="str">
        <f t="shared" si="156"/>
        <v>14</v>
      </c>
      <c r="H699" s="6" t="str">
        <f>IFERROR(VLOOKUP($G699,DDD!$B:$D,3,0),"-")</f>
        <v>SP</v>
      </c>
      <c r="I699" s="6" t="str">
        <f>IFERROR(VLOOKUP($H699,DDD!$I:$K,3,0),"-")</f>
        <v>Sudeste</v>
      </c>
      <c r="J699">
        <v>8312833</v>
      </c>
      <c r="K699">
        <v>25449541</v>
      </c>
      <c r="L699" s="14">
        <v>44662.531539351854</v>
      </c>
      <c r="M699" s="14">
        <v>44662.533796296295</v>
      </c>
      <c r="N699" t="s">
        <v>3133</v>
      </c>
      <c r="O699" t="s">
        <v>78</v>
      </c>
      <c r="P699">
        <v>17283</v>
      </c>
      <c r="Q699" t="s">
        <v>65</v>
      </c>
      <c r="R699" t="s">
        <v>85</v>
      </c>
      <c r="S699" t="s">
        <v>86</v>
      </c>
      <c r="T699" t="s">
        <v>85</v>
      </c>
      <c r="U699" t="s">
        <v>86</v>
      </c>
      <c r="X699">
        <v>14997187216</v>
      </c>
      <c r="AA699" t="s">
        <v>223</v>
      </c>
      <c r="AB699" s="15">
        <v>1649691910309540</v>
      </c>
      <c r="AC699" t="s">
        <v>68</v>
      </c>
      <c r="AD699">
        <v>10738</v>
      </c>
      <c r="AE699" t="s">
        <v>69</v>
      </c>
      <c r="AF699" t="s">
        <v>70</v>
      </c>
      <c r="AM699" t="s">
        <v>1614</v>
      </c>
      <c r="AN699">
        <v>32582071862</v>
      </c>
    </row>
    <row r="700" spans="1:40" x14ac:dyDescent="0.25">
      <c r="A700" s="4">
        <f t="shared" si="152"/>
        <v>44662</v>
      </c>
      <c r="B700" s="5">
        <f t="shared" si="153"/>
        <v>0.52083333333333337</v>
      </c>
      <c r="C700" s="6">
        <f t="shared" si="154"/>
        <v>0.53680555555555554</v>
      </c>
      <c r="D700" s="7">
        <f t="shared" si="150"/>
        <v>2.2337962946039625E-3</v>
      </c>
      <c r="E700" s="6" t="str">
        <f t="shared" si="151"/>
        <v>BIANCA</v>
      </c>
      <c r="F700" s="6" t="str">
        <f t="shared" si="155"/>
        <v>seg</v>
      </c>
      <c r="G700" s="6" t="str">
        <f t="shared" si="156"/>
        <v>14</v>
      </c>
      <c r="H700" s="6" t="str">
        <f>IFERROR(VLOOKUP($G700,DDD!$B:$D,3,0),"-")</f>
        <v>SP</v>
      </c>
      <c r="I700" s="6" t="str">
        <f>IFERROR(VLOOKUP($H700,DDD!$I:$K,3,0),"-")</f>
        <v>Sudeste</v>
      </c>
      <c r="J700">
        <v>8313803</v>
      </c>
      <c r="K700">
        <v>25426341</v>
      </c>
      <c r="L700" s="14">
        <v>44662.536863425928</v>
      </c>
      <c r="M700" s="14">
        <v>44662.539097222223</v>
      </c>
      <c r="N700" t="s">
        <v>3133</v>
      </c>
      <c r="O700" t="s">
        <v>78</v>
      </c>
      <c r="P700">
        <v>17283</v>
      </c>
      <c r="Q700" t="s">
        <v>65</v>
      </c>
      <c r="R700" t="s">
        <v>85</v>
      </c>
      <c r="S700" t="s">
        <v>86</v>
      </c>
      <c r="T700" t="s">
        <v>85</v>
      </c>
      <c r="U700" t="s">
        <v>86</v>
      </c>
      <c r="X700">
        <v>14998969050</v>
      </c>
      <c r="AA700" t="s">
        <v>128</v>
      </c>
      <c r="AB700" s="15">
        <v>1649692368318500</v>
      </c>
      <c r="AC700" t="s">
        <v>68</v>
      </c>
      <c r="AD700">
        <v>10738</v>
      </c>
      <c r="AE700" t="s">
        <v>69</v>
      </c>
      <c r="AF700" t="s">
        <v>70</v>
      </c>
      <c r="AM700" t="s">
        <v>129</v>
      </c>
      <c r="AN700">
        <v>47813304870</v>
      </c>
    </row>
    <row r="701" spans="1:40" x14ac:dyDescent="0.25">
      <c r="A701" s="4">
        <f t="shared" si="152"/>
        <v>44662</v>
      </c>
      <c r="B701" s="5">
        <f t="shared" si="153"/>
        <v>0.54166666666666663</v>
      </c>
      <c r="C701" s="6">
        <f t="shared" si="154"/>
        <v>0.54166666666666663</v>
      </c>
      <c r="D701" s="7">
        <f t="shared" si="150"/>
        <v>3.6689814878627658E-3</v>
      </c>
      <c r="E701" s="6" t="str">
        <f t="shared" si="151"/>
        <v>SILVIO</v>
      </c>
      <c r="F701" s="6" t="str">
        <f t="shared" si="155"/>
        <v>seg</v>
      </c>
      <c r="G701" s="6" t="str">
        <f t="shared" si="156"/>
        <v>55</v>
      </c>
      <c r="H701" s="6" t="str">
        <f>IFERROR(VLOOKUP($G701,DDD!$B:$D,3,0),"-")</f>
        <v>RS</v>
      </c>
      <c r="I701" s="6" t="str">
        <f>IFERROR(VLOOKUP($H701,DDD!$I:$K,3,0),"-")</f>
        <v>Sul</v>
      </c>
      <c r="J701">
        <v>8314767</v>
      </c>
      <c r="K701">
        <v>23413957</v>
      </c>
      <c r="L701" s="14">
        <v>44662.542222222219</v>
      </c>
      <c r="M701" s="14">
        <v>44662.545891203707</v>
      </c>
      <c r="N701" t="s">
        <v>3133</v>
      </c>
      <c r="O701" t="s">
        <v>84</v>
      </c>
      <c r="P701">
        <v>17286</v>
      </c>
      <c r="Q701" t="s">
        <v>65</v>
      </c>
      <c r="R701" t="s">
        <v>85</v>
      </c>
      <c r="S701" t="s">
        <v>86</v>
      </c>
      <c r="T701" t="s">
        <v>85</v>
      </c>
      <c r="U701" t="s">
        <v>86</v>
      </c>
      <c r="X701">
        <v>55991088592</v>
      </c>
      <c r="AA701" t="s">
        <v>141</v>
      </c>
      <c r="AB701" s="15">
        <v>1649692832327220</v>
      </c>
      <c r="AC701" t="s">
        <v>68</v>
      </c>
      <c r="AD701">
        <v>10738</v>
      </c>
      <c r="AE701" t="s">
        <v>69</v>
      </c>
      <c r="AF701" t="s">
        <v>70</v>
      </c>
      <c r="AM701" t="s">
        <v>153</v>
      </c>
      <c r="AN701">
        <v>5709685003</v>
      </c>
    </row>
    <row r="702" spans="1:40" x14ac:dyDescent="0.25">
      <c r="A702" s="4">
        <f t="shared" si="152"/>
        <v>44662</v>
      </c>
      <c r="B702" s="5">
        <f t="shared" si="153"/>
        <v>0.54166666666666663</v>
      </c>
      <c r="C702" s="6">
        <f t="shared" si="154"/>
        <v>0.5444444444444444</v>
      </c>
      <c r="D702" s="7">
        <f t="shared" si="150"/>
        <v>1.1342592624714598E-3</v>
      </c>
      <c r="E702" s="6" t="str">
        <f t="shared" si="151"/>
        <v>BIANCA</v>
      </c>
      <c r="F702" s="6" t="str">
        <f t="shared" si="155"/>
        <v>seg</v>
      </c>
      <c r="G702" s="6" t="str">
        <f t="shared" si="156"/>
        <v>19</v>
      </c>
      <c r="H702" s="6" t="str">
        <f>IFERROR(VLOOKUP($G702,DDD!$B:$D,3,0),"-")</f>
        <v>SP</v>
      </c>
      <c r="I702" s="6" t="str">
        <f>IFERROR(VLOOKUP($H702,DDD!$I:$K,3,0),"-")</f>
        <v>Sudeste</v>
      </c>
      <c r="J702">
        <v>8315187</v>
      </c>
      <c r="K702">
        <v>25449604</v>
      </c>
      <c r="L702" s="14">
        <v>44662.545092592591</v>
      </c>
      <c r="M702" s="14">
        <v>44662.546226851853</v>
      </c>
      <c r="N702" t="s">
        <v>3133</v>
      </c>
      <c r="O702" t="s">
        <v>78</v>
      </c>
      <c r="P702">
        <v>17283</v>
      </c>
      <c r="Q702" t="s">
        <v>65</v>
      </c>
      <c r="R702" t="s">
        <v>85</v>
      </c>
      <c r="S702" t="s">
        <v>86</v>
      </c>
      <c r="T702" t="s">
        <v>85</v>
      </c>
      <c r="U702" t="s">
        <v>86</v>
      </c>
      <c r="X702">
        <v>19988320027</v>
      </c>
      <c r="AA702" t="s">
        <v>223</v>
      </c>
      <c r="AB702" s="15">
        <v>1649693078334170</v>
      </c>
      <c r="AC702" t="s">
        <v>68</v>
      </c>
      <c r="AD702">
        <v>10738</v>
      </c>
      <c r="AE702" t="s">
        <v>69</v>
      </c>
      <c r="AF702" t="s">
        <v>70</v>
      </c>
      <c r="AM702" t="s">
        <v>407</v>
      </c>
      <c r="AN702">
        <v>27257112827</v>
      </c>
    </row>
    <row r="703" spans="1:40" x14ac:dyDescent="0.25">
      <c r="A703" s="4">
        <f t="shared" si="152"/>
        <v>44662</v>
      </c>
      <c r="B703" s="5">
        <f t="shared" si="153"/>
        <v>0.54166666666666663</v>
      </c>
      <c r="C703" s="6">
        <f t="shared" si="154"/>
        <v>0.5444444444444444</v>
      </c>
      <c r="D703" s="7">
        <f t="shared" ref="D703:D763" si="157">IFERROR(($M703-$L703),0)</f>
        <v>4.9189814744750038E-3</v>
      </c>
      <c r="E703" s="6" t="str">
        <f t="shared" ref="E703:E763" si="158">SUBSTITUTE(MID($O703,1,SEARCH(" ",$O703,1))," ","")</f>
        <v>ANA</v>
      </c>
      <c r="F703" s="6" t="str">
        <f t="shared" si="155"/>
        <v>seg</v>
      </c>
      <c r="G703" s="6" t="str">
        <f t="shared" si="156"/>
        <v>47</v>
      </c>
      <c r="H703" s="6" t="str">
        <f>IFERROR(VLOOKUP($G703,DDD!$B:$D,3,0),"-")</f>
        <v>SC</v>
      </c>
      <c r="I703" s="6" t="str">
        <f>IFERROR(VLOOKUP($H703,DDD!$I:$K,3,0),"-")</f>
        <v>Sul</v>
      </c>
      <c r="J703">
        <v>8315133</v>
      </c>
      <c r="K703">
        <v>22878950</v>
      </c>
      <c r="L703" s="14">
        <v>44662.544710648152</v>
      </c>
      <c r="M703" s="14">
        <v>44662.549629629626</v>
      </c>
      <c r="N703" t="s">
        <v>3133</v>
      </c>
      <c r="O703" t="s">
        <v>64</v>
      </c>
      <c r="P703">
        <v>17281</v>
      </c>
      <c r="Q703" t="s">
        <v>65</v>
      </c>
      <c r="R703" t="s">
        <v>85</v>
      </c>
      <c r="S703" t="s">
        <v>86</v>
      </c>
      <c r="T703" t="s">
        <v>85</v>
      </c>
      <c r="U703" t="s">
        <v>86</v>
      </c>
      <c r="X703">
        <v>47999894344</v>
      </c>
      <c r="AA703" t="s">
        <v>155</v>
      </c>
      <c r="AB703" s="15">
        <v>1649693047332950</v>
      </c>
      <c r="AC703" t="s">
        <v>68</v>
      </c>
      <c r="AD703">
        <v>10738</v>
      </c>
      <c r="AE703" t="s">
        <v>69</v>
      </c>
      <c r="AF703" t="s">
        <v>70</v>
      </c>
      <c r="AM703" t="s">
        <v>206</v>
      </c>
      <c r="AN703">
        <v>9818241967</v>
      </c>
    </row>
    <row r="704" spans="1:40" x14ac:dyDescent="0.25">
      <c r="A704" s="4">
        <f t="shared" si="152"/>
        <v>44662</v>
      </c>
      <c r="B704" s="5">
        <f t="shared" si="153"/>
        <v>0.54166666666666663</v>
      </c>
      <c r="C704" s="6">
        <f t="shared" si="154"/>
        <v>0.54583333333333328</v>
      </c>
      <c r="D704" s="7">
        <f t="shared" si="157"/>
        <v>3.7152777804294601E-3</v>
      </c>
      <c r="E704" s="6" t="str">
        <f t="shared" si="158"/>
        <v>SILVIO</v>
      </c>
      <c r="F704" s="6" t="str">
        <f t="shared" si="155"/>
        <v>seg</v>
      </c>
      <c r="G704" s="6" t="str">
        <f t="shared" si="156"/>
        <v>53</v>
      </c>
      <c r="H704" s="6" t="str">
        <f>IFERROR(VLOOKUP($G704,DDD!$B:$D,3,0),"-")</f>
        <v>RS</v>
      </c>
      <c r="I704" s="6" t="str">
        <f>IFERROR(VLOOKUP($H704,DDD!$I:$K,3,0),"-")</f>
        <v>Sul</v>
      </c>
      <c r="J704">
        <v>8315400</v>
      </c>
      <c r="K704">
        <v>22879110</v>
      </c>
      <c r="L704" s="14">
        <v>44662.546284722222</v>
      </c>
      <c r="M704" s="14">
        <v>44662.55</v>
      </c>
      <c r="N704" t="s">
        <v>3133</v>
      </c>
      <c r="O704" t="s">
        <v>84</v>
      </c>
      <c r="P704">
        <v>17286</v>
      </c>
      <c r="Q704" t="s">
        <v>65</v>
      </c>
      <c r="R704" t="s">
        <v>85</v>
      </c>
      <c r="S704" t="s">
        <v>86</v>
      </c>
      <c r="T704" t="s">
        <v>85</v>
      </c>
      <c r="U704" t="s">
        <v>86</v>
      </c>
      <c r="X704">
        <v>53984594090</v>
      </c>
      <c r="AA704" t="s">
        <v>155</v>
      </c>
      <c r="AB704" s="15">
        <v>1649693178337690</v>
      </c>
      <c r="AC704" t="s">
        <v>68</v>
      </c>
      <c r="AD704">
        <v>10738</v>
      </c>
      <c r="AE704" t="s">
        <v>69</v>
      </c>
      <c r="AF704" t="s">
        <v>70</v>
      </c>
      <c r="AM704" t="s">
        <v>156</v>
      </c>
      <c r="AN704">
        <v>3451731045</v>
      </c>
    </row>
    <row r="705" spans="1:40" x14ac:dyDescent="0.25">
      <c r="A705" s="4">
        <f t="shared" si="152"/>
        <v>44662</v>
      </c>
      <c r="B705" s="5">
        <f t="shared" si="153"/>
        <v>0.54166666666666663</v>
      </c>
      <c r="C705" s="6">
        <f t="shared" si="154"/>
        <v>0.54999999999999993</v>
      </c>
      <c r="D705" s="7">
        <f t="shared" si="157"/>
        <v>3.2175925953197293E-3</v>
      </c>
      <c r="E705" s="6" t="str">
        <f t="shared" si="158"/>
        <v>BIANCA</v>
      </c>
      <c r="F705" s="6" t="str">
        <f t="shared" si="155"/>
        <v>seg</v>
      </c>
      <c r="G705" s="6" t="str">
        <f t="shared" si="156"/>
        <v>14</v>
      </c>
      <c r="H705" s="6" t="str">
        <f>IFERROR(VLOOKUP($G705,DDD!$B:$D,3,0),"-")</f>
        <v>SP</v>
      </c>
      <c r="I705" s="6" t="str">
        <f>IFERROR(VLOOKUP($H705,DDD!$I:$K,3,0),"-")</f>
        <v>Sudeste</v>
      </c>
      <c r="J705">
        <v>8316006</v>
      </c>
      <c r="K705">
        <v>25536765</v>
      </c>
      <c r="L705" s="14">
        <v>44662.550162037034</v>
      </c>
      <c r="M705" s="14">
        <v>44662.553379629629</v>
      </c>
      <c r="N705" t="s">
        <v>3133</v>
      </c>
      <c r="O705" t="s">
        <v>78</v>
      </c>
      <c r="P705">
        <v>17283</v>
      </c>
      <c r="Q705" t="s">
        <v>65</v>
      </c>
      <c r="R705" t="s">
        <v>85</v>
      </c>
      <c r="S705" t="s">
        <v>86</v>
      </c>
      <c r="T705" t="s">
        <v>85</v>
      </c>
      <c r="U705" t="s">
        <v>86</v>
      </c>
      <c r="X705">
        <v>14991667164</v>
      </c>
      <c r="AA705" t="s">
        <v>174</v>
      </c>
      <c r="AB705" s="15">
        <v>1649693518349860</v>
      </c>
      <c r="AC705" t="s">
        <v>68</v>
      </c>
      <c r="AD705">
        <v>10738</v>
      </c>
      <c r="AE705" t="s">
        <v>69</v>
      </c>
      <c r="AF705" t="s">
        <v>70</v>
      </c>
      <c r="AM705" t="s">
        <v>328</v>
      </c>
      <c r="AN705">
        <v>49407135802</v>
      </c>
    </row>
    <row r="706" spans="1:40" x14ac:dyDescent="0.25">
      <c r="A706" s="4">
        <f t="shared" si="152"/>
        <v>44662</v>
      </c>
      <c r="B706" s="5">
        <f t="shared" si="153"/>
        <v>0.54166666666666663</v>
      </c>
      <c r="C706" s="6">
        <f t="shared" si="154"/>
        <v>0.55069444444444449</v>
      </c>
      <c r="D706" s="7">
        <f t="shared" si="157"/>
        <v>3.9351851883111522E-3</v>
      </c>
      <c r="E706" s="6" t="str">
        <f t="shared" si="158"/>
        <v>SILVIO</v>
      </c>
      <c r="F706" s="6" t="str">
        <f t="shared" si="155"/>
        <v>seg</v>
      </c>
      <c r="G706" s="6" t="str">
        <f t="shared" si="156"/>
        <v>79</v>
      </c>
      <c r="H706" s="6" t="str">
        <f>IFERROR(VLOOKUP($G706,DDD!$B:$D,3,0),"-")</f>
        <v>SE</v>
      </c>
      <c r="I706" s="6" t="str">
        <f>IFERROR(VLOOKUP($H706,DDD!$I:$K,3,0),"-")</f>
        <v>Nordeste</v>
      </c>
      <c r="J706">
        <v>8316136</v>
      </c>
      <c r="K706">
        <v>23637831</v>
      </c>
      <c r="L706" s="14">
        <v>44662.55097222222</v>
      </c>
      <c r="M706" s="14">
        <v>44662.554907407408</v>
      </c>
      <c r="N706" t="s">
        <v>3133</v>
      </c>
      <c r="O706" t="s">
        <v>84</v>
      </c>
      <c r="P706">
        <v>17286</v>
      </c>
      <c r="Q706" t="s">
        <v>65</v>
      </c>
      <c r="R706" t="s">
        <v>136</v>
      </c>
      <c r="S706" t="s">
        <v>137</v>
      </c>
      <c r="T706" t="s">
        <v>136</v>
      </c>
      <c r="U706" t="s">
        <v>137</v>
      </c>
      <c r="X706">
        <v>79999418181</v>
      </c>
      <c r="Y706">
        <v>79999418181</v>
      </c>
      <c r="Z706" s="14">
        <v>44669.7</v>
      </c>
      <c r="AA706" t="s">
        <v>108</v>
      </c>
      <c r="AB706" s="15">
        <v>1649693569352350</v>
      </c>
      <c r="AC706" t="s">
        <v>68</v>
      </c>
      <c r="AD706">
        <v>10738</v>
      </c>
      <c r="AE706" t="s">
        <v>69</v>
      </c>
      <c r="AF706" t="s">
        <v>70</v>
      </c>
      <c r="AM706" t="s">
        <v>913</v>
      </c>
      <c r="AN706">
        <v>1142546560</v>
      </c>
    </row>
    <row r="707" spans="1:40" x14ac:dyDescent="0.25">
      <c r="A707" s="4">
        <f t="shared" si="152"/>
        <v>44662</v>
      </c>
      <c r="B707" s="5">
        <f t="shared" si="153"/>
        <v>0.54166666666666663</v>
      </c>
      <c r="C707" s="6">
        <f t="shared" si="154"/>
        <v>0.5541666666666667</v>
      </c>
      <c r="D707" s="7">
        <f t="shared" si="157"/>
        <v>1.2384259243845008E-3</v>
      </c>
      <c r="E707" s="6" t="str">
        <f t="shared" si="158"/>
        <v>BIANCA</v>
      </c>
      <c r="F707" s="6" t="str">
        <f t="shared" si="155"/>
        <v>seg</v>
      </c>
      <c r="G707" s="6" t="str">
        <f t="shared" si="156"/>
        <v>47</v>
      </c>
      <c r="H707" s="6" t="str">
        <f>IFERROR(VLOOKUP($G707,DDD!$B:$D,3,0),"-")</f>
        <v>SC</v>
      </c>
      <c r="I707" s="6" t="str">
        <f>IFERROR(VLOOKUP($H707,DDD!$I:$K,3,0),"-")</f>
        <v>Sul</v>
      </c>
      <c r="J707">
        <v>8316706</v>
      </c>
      <c r="K707">
        <v>25462334</v>
      </c>
      <c r="L707" s="14">
        <v>44662.554525462961</v>
      </c>
      <c r="M707" s="14">
        <v>44662.555763888886</v>
      </c>
      <c r="N707" t="s">
        <v>3133</v>
      </c>
      <c r="O707" t="s">
        <v>78</v>
      </c>
      <c r="P707">
        <v>17283</v>
      </c>
      <c r="Q707" t="s">
        <v>65</v>
      </c>
      <c r="R707" t="s">
        <v>85</v>
      </c>
      <c r="S707" t="s">
        <v>86</v>
      </c>
      <c r="T707" t="s">
        <v>85</v>
      </c>
      <c r="U707" t="s">
        <v>86</v>
      </c>
      <c r="X707">
        <v>47996331716</v>
      </c>
      <c r="AA707" t="s">
        <v>211</v>
      </c>
      <c r="AB707" s="15">
        <v>1649693870362020</v>
      </c>
      <c r="AC707" t="s">
        <v>68</v>
      </c>
      <c r="AD707">
        <v>10738</v>
      </c>
      <c r="AE707" t="s">
        <v>69</v>
      </c>
      <c r="AF707" t="s">
        <v>70</v>
      </c>
      <c r="AM707" t="s">
        <v>446</v>
      </c>
      <c r="AN707">
        <v>8562455938</v>
      </c>
    </row>
    <row r="708" spans="1:40" x14ac:dyDescent="0.25">
      <c r="A708" s="4">
        <f t="shared" si="152"/>
        <v>44662</v>
      </c>
      <c r="B708" s="5">
        <f t="shared" si="153"/>
        <v>0.54166666666666663</v>
      </c>
      <c r="C708" s="6">
        <f t="shared" si="154"/>
        <v>0.55347222222222225</v>
      </c>
      <c r="D708" s="7">
        <f t="shared" si="157"/>
        <v>4.7453703737119213E-3</v>
      </c>
      <c r="E708" s="6" t="str">
        <f t="shared" si="158"/>
        <v>ANA</v>
      </c>
      <c r="F708" s="6" t="str">
        <f t="shared" si="155"/>
        <v>seg</v>
      </c>
      <c r="G708" s="6" t="str">
        <f t="shared" si="156"/>
        <v>17</v>
      </c>
      <c r="H708" s="6" t="str">
        <f>IFERROR(VLOOKUP($G708,DDD!$B:$D,3,0),"-")</f>
        <v>SP</v>
      </c>
      <c r="I708" s="6" t="str">
        <f>IFERROR(VLOOKUP($H708,DDD!$I:$K,3,0),"-")</f>
        <v>Sudeste</v>
      </c>
      <c r="J708">
        <v>8316614</v>
      </c>
      <c r="K708">
        <v>25462121</v>
      </c>
      <c r="L708" s="14">
        <v>44662.553969907407</v>
      </c>
      <c r="M708" s="14">
        <v>44662.558715277781</v>
      </c>
      <c r="N708" t="s">
        <v>3133</v>
      </c>
      <c r="O708" t="s">
        <v>64</v>
      </c>
      <c r="P708">
        <v>17281</v>
      </c>
      <c r="Q708" t="s">
        <v>65</v>
      </c>
      <c r="R708" t="s">
        <v>85</v>
      </c>
      <c r="S708" t="s">
        <v>86</v>
      </c>
      <c r="T708" t="s">
        <v>85</v>
      </c>
      <c r="U708" t="s">
        <v>86</v>
      </c>
      <c r="X708">
        <v>17991198460</v>
      </c>
      <c r="AA708" t="s">
        <v>211</v>
      </c>
      <c r="AB708" s="15">
        <v>1649693848360980</v>
      </c>
      <c r="AC708" t="s">
        <v>68</v>
      </c>
      <c r="AD708">
        <v>10738</v>
      </c>
      <c r="AE708" t="s">
        <v>69</v>
      </c>
      <c r="AF708" t="s">
        <v>70</v>
      </c>
      <c r="AM708" t="s">
        <v>356</v>
      </c>
      <c r="AN708">
        <v>45989240805</v>
      </c>
    </row>
    <row r="709" spans="1:40" x14ac:dyDescent="0.25">
      <c r="A709" s="4">
        <f t="shared" si="152"/>
        <v>44662</v>
      </c>
      <c r="B709" s="5">
        <f t="shared" si="153"/>
        <v>0.54166666666666663</v>
      </c>
      <c r="C709" s="6">
        <f t="shared" si="154"/>
        <v>0.55694444444444446</v>
      </c>
      <c r="D709" s="7">
        <f t="shared" si="157"/>
        <v>9.9537037749541923E-4</v>
      </c>
      <c r="E709" s="6" t="str">
        <f t="shared" si="158"/>
        <v>BIANCA</v>
      </c>
      <c r="F709" s="6" t="str">
        <f t="shared" si="155"/>
        <v>seg</v>
      </c>
      <c r="G709" s="6" t="str">
        <f t="shared" si="156"/>
        <v>48</v>
      </c>
      <c r="H709" s="6" t="str">
        <f>IFERROR(VLOOKUP($G709,DDD!$B:$D,3,0),"-")</f>
        <v>SC</v>
      </c>
      <c r="I709" s="6" t="str">
        <f>IFERROR(VLOOKUP($H709,DDD!$I:$K,3,0),"-")</f>
        <v>Sul</v>
      </c>
      <c r="J709">
        <v>8317176</v>
      </c>
      <c r="K709">
        <v>25449537</v>
      </c>
      <c r="L709" s="14">
        <v>44662.557442129626</v>
      </c>
      <c r="M709" s="14">
        <v>44662.558437500003</v>
      </c>
      <c r="N709" t="s">
        <v>3133</v>
      </c>
      <c r="O709" t="s">
        <v>78</v>
      </c>
      <c r="P709">
        <v>17283</v>
      </c>
      <c r="Q709" t="s">
        <v>65</v>
      </c>
      <c r="R709" t="s">
        <v>136</v>
      </c>
      <c r="S709" t="s">
        <v>420</v>
      </c>
      <c r="T709" t="s">
        <v>136</v>
      </c>
      <c r="U709" t="s">
        <v>420</v>
      </c>
      <c r="X709">
        <v>48996623971</v>
      </c>
      <c r="Y709">
        <v>48996623971</v>
      </c>
      <c r="Z709" s="14">
        <v>44662.578472222223</v>
      </c>
      <c r="AA709" t="s">
        <v>223</v>
      </c>
      <c r="AB709" s="15">
        <v>1649694147373010</v>
      </c>
      <c r="AC709" t="s">
        <v>68</v>
      </c>
      <c r="AD709">
        <v>10738</v>
      </c>
      <c r="AE709" t="s">
        <v>69</v>
      </c>
      <c r="AF709" t="s">
        <v>70</v>
      </c>
      <c r="AM709" t="s">
        <v>1081</v>
      </c>
      <c r="AN709">
        <v>3248558008</v>
      </c>
    </row>
    <row r="710" spans="1:40" x14ac:dyDescent="0.25">
      <c r="A710" s="4">
        <f t="shared" si="152"/>
        <v>44662</v>
      </c>
      <c r="B710" s="5">
        <f t="shared" si="153"/>
        <v>0.54166666666666663</v>
      </c>
      <c r="C710" s="6">
        <f t="shared" si="154"/>
        <v>0.55902777777777779</v>
      </c>
      <c r="D710" s="7">
        <f t="shared" si="157"/>
        <v>7.0601851621177047E-4</v>
      </c>
      <c r="E710" s="6" t="str">
        <f t="shared" si="158"/>
        <v>BIANCA</v>
      </c>
      <c r="F710" s="6" t="str">
        <f t="shared" si="155"/>
        <v>seg</v>
      </c>
      <c r="G710" s="6" t="str">
        <f t="shared" si="156"/>
        <v>19</v>
      </c>
      <c r="H710" s="6" t="str">
        <f>IFERROR(VLOOKUP($G710,DDD!$B:$D,3,0),"-")</f>
        <v>SP</v>
      </c>
      <c r="I710" s="6" t="str">
        <f>IFERROR(VLOOKUP($H710,DDD!$I:$K,3,0),"-")</f>
        <v>Sudeste</v>
      </c>
      <c r="J710">
        <v>8317505</v>
      </c>
      <c r="K710">
        <v>24227888</v>
      </c>
      <c r="L710" s="14">
        <v>44662.559490740743</v>
      </c>
      <c r="M710" s="14">
        <v>44662.560196759259</v>
      </c>
      <c r="N710" t="s">
        <v>3133</v>
      </c>
      <c r="O710" t="s">
        <v>78</v>
      </c>
      <c r="P710">
        <v>17283</v>
      </c>
      <c r="Q710" t="s">
        <v>65</v>
      </c>
      <c r="R710" t="s">
        <v>136</v>
      </c>
      <c r="S710" t="s">
        <v>273</v>
      </c>
      <c r="T710" t="s">
        <v>136</v>
      </c>
      <c r="U710" t="s">
        <v>273</v>
      </c>
      <c r="X710">
        <v>19996751094</v>
      </c>
      <c r="Y710">
        <v>19996751094</v>
      </c>
      <c r="Z710" s="14">
        <v>44662.75</v>
      </c>
      <c r="AA710" t="s">
        <v>194</v>
      </c>
      <c r="AB710" s="15">
        <v>1649694324378220</v>
      </c>
      <c r="AC710" t="s">
        <v>68</v>
      </c>
      <c r="AD710">
        <v>10738</v>
      </c>
      <c r="AE710" t="s">
        <v>69</v>
      </c>
      <c r="AF710" t="s">
        <v>70</v>
      </c>
      <c r="AM710" t="s">
        <v>1443</v>
      </c>
      <c r="AN710">
        <v>22991181877</v>
      </c>
    </row>
    <row r="711" spans="1:40" x14ac:dyDescent="0.25">
      <c r="A711" s="4">
        <f t="shared" si="152"/>
        <v>44662</v>
      </c>
      <c r="B711" s="5">
        <f t="shared" si="153"/>
        <v>0.54166666666666663</v>
      </c>
      <c r="C711" s="6">
        <f t="shared" si="154"/>
        <v>0.55486111111111114</v>
      </c>
      <c r="D711" s="7">
        <f t="shared" si="157"/>
        <v>7.6504629614646547E-3</v>
      </c>
      <c r="E711" s="6" t="str">
        <f t="shared" si="158"/>
        <v>SILVIO</v>
      </c>
      <c r="F711" s="6" t="str">
        <f t="shared" si="155"/>
        <v>seg</v>
      </c>
      <c r="G711" s="6" t="str">
        <f t="shared" si="156"/>
        <v>11</v>
      </c>
      <c r="H711" s="6" t="str">
        <f>IFERROR(VLOOKUP($G711,DDD!$B:$D,3,0),"-")</f>
        <v>SP</v>
      </c>
      <c r="I711" s="6" t="str">
        <f>IFERROR(VLOOKUP($H711,DDD!$I:$K,3,0),"-")</f>
        <v>Sudeste</v>
      </c>
      <c r="J711">
        <v>8316826</v>
      </c>
      <c r="K711">
        <v>23618697</v>
      </c>
      <c r="L711" s="14">
        <v>44662.555162037039</v>
      </c>
      <c r="M711" s="14">
        <v>44662.5628125</v>
      </c>
      <c r="N711" t="s">
        <v>3133</v>
      </c>
      <c r="O711" t="s">
        <v>84</v>
      </c>
      <c r="P711">
        <v>17286</v>
      </c>
      <c r="Q711" t="s">
        <v>65</v>
      </c>
      <c r="R711" t="s">
        <v>85</v>
      </c>
      <c r="S711" t="s">
        <v>86</v>
      </c>
      <c r="T711" t="s">
        <v>85</v>
      </c>
      <c r="U711" t="s">
        <v>86</v>
      </c>
      <c r="X711">
        <v>11987505280</v>
      </c>
      <c r="AA711" t="s">
        <v>449</v>
      </c>
      <c r="AB711" s="15">
        <v>1649693938364560</v>
      </c>
      <c r="AC711" t="s">
        <v>68</v>
      </c>
      <c r="AD711">
        <v>10738</v>
      </c>
      <c r="AE711" t="s">
        <v>69</v>
      </c>
      <c r="AF711" t="s">
        <v>70</v>
      </c>
      <c r="AM711" t="s">
        <v>450</v>
      </c>
      <c r="AN711">
        <v>47232742860</v>
      </c>
    </row>
    <row r="712" spans="1:40" x14ac:dyDescent="0.25">
      <c r="A712" s="4">
        <f t="shared" si="152"/>
        <v>44662</v>
      </c>
      <c r="B712" s="5">
        <f t="shared" si="153"/>
        <v>0.54166666666666663</v>
      </c>
      <c r="C712" s="6">
        <f t="shared" si="154"/>
        <v>0.56111111111111112</v>
      </c>
      <c r="D712" s="7">
        <f t="shared" si="157"/>
        <v>7.5231481605442241E-4</v>
      </c>
      <c r="E712" s="6" t="str">
        <f t="shared" si="158"/>
        <v>BIANCA</v>
      </c>
      <c r="F712" s="6" t="str">
        <f t="shared" si="155"/>
        <v>seg</v>
      </c>
      <c r="G712" s="6" t="str">
        <f t="shared" si="156"/>
        <v>11</v>
      </c>
      <c r="H712" s="6" t="str">
        <f>IFERROR(VLOOKUP($G712,DDD!$B:$D,3,0),"-")</f>
        <v>SP</v>
      </c>
      <c r="I712" s="6" t="str">
        <f>IFERROR(VLOOKUP($H712,DDD!$I:$K,3,0),"-")</f>
        <v>Sudeste</v>
      </c>
      <c r="J712">
        <v>8317890</v>
      </c>
      <c r="K712">
        <v>24165573</v>
      </c>
      <c r="L712" s="14">
        <v>44662.561678240738</v>
      </c>
      <c r="M712" s="14">
        <v>44662.562430555554</v>
      </c>
      <c r="N712" t="s">
        <v>3133</v>
      </c>
      <c r="O712" t="s">
        <v>78</v>
      </c>
      <c r="P712">
        <v>17283</v>
      </c>
      <c r="Q712" t="s">
        <v>65</v>
      </c>
      <c r="R712" t="s">
        <v>136</v>
      </c>
      <c r="S712" t="s">
        <v>420</v>
      </c>
      <c r="T712" t="s">
        <v>136</v>
      </c>
      <c r="U712" t="s">
        <v>420</v>
      </c>
      <c r="X712">
        <v>11988080779</v>
      </c>
      <c r="Y712">
        <v>11988080779</v>
      </c>
      <c r="Z712" s="14">
        <v>44662.581944444442</v>
      </c>
      <c r="AA712" t="s">
        <v>142</v>
      </c>
      <c r="AB712" s="15">
        <v>1649694515384340</v>
      </c>
      <c r="AC712" t="s">
        <v>68</v>
      </c>
      <c r="AD712">
        <v>10738</v>
      </c>
      <c r="AE712" t="s">
        <v>69</v>
      </c>
      <c r="AF712" t="s">
        <v>70</v>
      </c>
      <c r="AM712" t="s">
        <v>1570</v>
      </c>
      <c r="AN712">
        <v>35918165827</v>
      </c>
    </row>
    <row r="713" spans="1:40" x14ac:dyDescent="0.25">
      <c r="A713" s="4">
        <f t="shared" si="152"/>
        <v>44662</v>
      </c>
      <c r="B713" s="5">
        <f t="shared" si="153"/>
        <v>0.5625</v>
      </c>
      <c r="C713" s="6">
        <f t="shared" si="154"/>
        <v>0.56597222222222221</v>
      </c>
      <c r="D713" s="7">
        <f t="shared" si="157"/>
        <v>1.2847222242271528E-3</v>
      </c>
      <c r="E713" s="6" t="str">
        <f t="shared" si="158"/>
        <v>BIANCA</v>
      </c>
      <c r="F713" s="6" t="str">
        <f t="shared" si="155"/>
        <v>seg</v>
      </c>
      <c r="G713" s="6" t="str">
        <f t="shared" si="156"/>
        <v>19</v>
      </c>
      <c r="H713" s="6" t="str">
        <f>IFERROR(VLOOKUP($G713,DDD!$B:$D,3,0),"-")</f>
        <v>SP</v>
      </c>
      <c r="I713" s="6" t="str">
        <f>IFERROR(VLOOKUP($H713,DDD!$I:$K,3,0),"-")</f>
        <v>Sudeste</v>
      </c>
      <c r="J713">
        <v>8318594</v>
      </c>
      <c r="K713">
        <v>24072736</v>
      </c>
      <c r="L713" s="14">
        <v>44662.566099537034</v>
      </c>
      <c r="M713" s="14">
        <v>44662.567384259259</v>
      </c>
      <c r="N713" t="s">
        <v>3133</v>
      </c>
      <c r="O713" t="s">
        <v>78</v>
      </c>
      <c r="P713">
        <v>17283</v>
      </c>
      <c r="Q713" t="s">
        <v>65</v>
      </c>
      <c r="R713" t="s">
        <v>85</v>
      </c>
      <c r="S713" t="s">
        <v>86</v>
      </c>
      <c r="T713" t="s">
        <v>85</v>
      </c>
      <c r="U713" t="s">
        <v>86</v>
      </c>
      <c r="X713">
        <v>19993538592</v>
      </c>
      <c r="AA713" t="s">
        <v>87</v>
      </c>
      <c r="AB713" s="15">
        <v>1649694896395420</v>
      </c>
      <c r="AC713" t="s">
        <v>68</v>
      </c>
      <c r="AD713">
        <v>10738</v>
      </c>
      <c r="AE713" t="s">
        <v>69</v>
      </c>
      <c r="AF713" t="s">
        <v>70</v>
      </c>
      <c r="AM713" t="s">
        <v>360</v>
      </c>
      <c r="AN713">
        <v>51189095890</v>
      </c>
    </row>
    <row r="714" spans="1:40" x14ac:dyDescent="0.25">
      <c r="A714" s="4">
        <f t="shared" si="152"/>
        <v>44662</v>
      </c>
      <c r="B714" s="5">
        <f t="shared" si="153"/>
        <v>0.5625</v>
      </c>
      <c r="C714" s="6">
        <f t="shared" si="154"/>
        <v>0.56944444444444442</v>
      </c>
      <c r="D714" s="7">
        <f t="shared" si="157"/>
        <v>3.4953703725477681E-3</v>
      </c>
      <c r="E714" s="6" t="str">
        <f t="shared" si="158"/>
        <v>SILVIO</v>
      </c>
      <c r="F714" s="6" t="str">
        <f t="shared" si="155"/>
        <v>seg</v>
      </c>
      <c r="G714" s="6" t="str">
        <f t="shared" si="156"/>
        <v>55</v>
      </c>
      <c r="H714" s="6" t="str">
        <f>IFERROR(VLOOKUP($G714,DDD!$B:$D,3,0),"-")</f>
        <v>RS</v>
      </c>
      <c r="I714" s="6" t="str">
        <f>IFERROR(VLOOKUP($H714,DDD!$I:$K,3,0),"-")</f>
        <v>Sul</v>
      </c>
      <c r="J714">
        <v>8319066</v>
      </c>
      <c r="K714">
        <v>25462196</v>
      </c>
      <c r="L714" s="14">
        <v>44662.569618055553</v>
      </c>
      <c r="M714" s="14">
        <v>44662.573113425926</v>
      </c>
      <c r="N714" t="s">
        <v>3133</v>
      </c>
      <c r="O714" t="s">
        <v>84</v>
      </c>
      <c r="P714">
        <v>17286</v>
      </c>
      <c r="Q714" t="s">
        <v>65</v>
      </c>
      <c r="R714" t="s">
        <v>136</v>
      </c>
      <c r="S714" t="s">
        <v>273</v>
      </c>
      <c r="T714" t="s">
        <v>136</v>
      </c>
      <c r="U714" t="s">
        <v>273</v>
      </c>
      <c r="X714">
        <v>55991252686</v>
      </c>
      <c r="Y714">
        <v>55991252686</v>
      </c>
      <c r="Z714" s="14">
        <v>44662.75</v>
      </c>
      <c r="AA714" t="s">
        <v>211</v>
      </c>
      <c r="AB714" s="15">
        <v>1649695190400440</v>
      </c>
      <c r="AC714" t="s">
        <v>68</v>
      </c>
      <c r="AD714">
        <v>10738</v>
      </c>
      <c r="AE714" t="s">
        <v>69</v>
      </c>
      <c r="AF714" t="s">
        <v>70</v>
      </c>
      <c r="AM714" t="s">
        <v>1276</v>
      </c>
      <c r="AN714">
        <v>3959150075</v>
      </c>
    </row>
    <row r="715" spans="1:40" x14ac:dyDescent="0.25">
      <c r="A715" s="4">
        <f t="shared" si="152"/>
        <v>44662</v>
      </c>
      <c r="B715" s="5">
        <f t="shared" si="153"/>
        <v>0.5625</v>
      </c>
      <c r="C715" s="6">
        <f t="shared" si="154"/>
        <v>0.57013888888888886</v>
      </c>
      <c r="D715" s="7">
        <f t="shared" si="157"/>
        <v>5.3703703670180403E-3</v>
      </c>
      <c r="E715" s="6" t="str">
        <f t="shared" si="158"/>
        <v>ANA</v>
      </c>
      <c r="F715" s="6" t="str">
        <f t="shared" si="155"/>
        <v>seg</v>
      </c>
      <c r="G715" s="6" t="str">
        <f t="shared" si="156"/>
        <v>55</v>
      </c>
      <c r="H715" s="6" t="str">
        <f>IFERROR(VLOOKUP($G715,DDD!$B:$D,3,0),"-")</f>
        <v>RS</v>
      </c>
      <c r="I715" s="6" t="str">
        <f>IFERROR(VLOOKUP($H715,DDD!$I:$K,3,0),"-")</f>
        <v>Sul</v>
      </c>
      <c r="J715">
        <v>8319161</v>
      </c>
      <c r="K715">
        <v>25536792</v>
      </c>
      <c r="L715" s="14">
        <v>44662.570474537039</v>
      </c>
      <c r="M715" s="14">
        <v>44662.575844907406</v>
      </c>
      <c r="N715" t="s">
        <v>3133</v>
      </c>
      <c r="O715" t="s">
        <v>64</v>
      </c>
      <c r="P715">
        <v>17281</v>
      </c>
      <c r="Q715" t="s">
        <v>65</v>
      </c>
      <c r="R715" t="s">
        <v>85</v>
      </c>
      <c r="S715" t="s">
        <v>86</v>
      </c>
      <c r="T715" t="s">
        <v>85</v>
      </c>
      <c r="U715" t="s">
        <v>86</v>
      </c>
      <c r="X715">
        <v>55999463860</v>
      </c>
      <c r="AA715" t="s">
        <v>174</v>
      </c>
      <c r="AB715" s="15">
        <v>1649695262401810</v>
      </c>
      <c r="AC715" t="s">
        <v>68</v>
      </c>
      <c r="AD715">
        <v>10738</v>
      </c>
      <c r="AE715" t="s">
        <v>69</v>
      </c>
      <c r="AF715" t="s">
        <v>70</v>
      </c>
      <c r="AM715" t="s">
        <v>208</v>
      </c>
      <c r="AN715">
        <v>51106027</v>
      </c>
    </row>
    <row r="716" spans="1:40" x14ac:dyDescent="0.25">
      <c r="A716" s="4">
        <f t="shared" si="152"/>
        <v>44662</v>
      </c>
      <c r="B716" s="5">
        <f t="shared" si="153"/>
        <v>0.5625</v>
      </c>
      <c r="C716" s="6">
        <f t="shared" si="154"/>
        <v>0.57430555555555551</v>
      </c>
      <c r="D716" s="7">
        <f t="shared" si="157"/>
        <v>1.1689814782585017E-3</v>
      </c>
      <c r="E716" s="6" t="str">
        <f t="shared" si="158"/>
        <v>BIANCA</v>
      </c>
      <c r="F716" s="6" t="str">
        <f t="shared" si="155"/>
        <v>seg</v>
      </c>
      <c r="G716" s="6" t="str">
        <f t="shared" si="156"/>
        <v>16</v>
      </c>
      <c r="H716" s="6" t="str">
        <f>IFERROR(VLOOKUP($G716,DDD!$B:$D,3,0),"-")</f>
        <v>SP</v>
      </c>
      <c r="I716" s="6" t="str">
        <f>IFERROR(VLOOKUP($H716,DDD!$I:$K,3,0),"-")</f>
        <v>Sudeste</v>
      </c>
      <c r="J716">
        <v>8319691</v>
      </c>
      <c r="K716">
        <v>25536878</v>
      </c>
      <c r="L716" s="14">
        <v>44662.574826388889</v>
      </c>
      <c r="M716" s="14">
        <v>44662.575995370367</v>
      </c>
      <c r="N716" t="s">
        <v>3133</v>
      </c>
      <c r="O716" t="s">
        <v>78</v>
      </c>
      <c r="P716">
        <v>17283</v>
      </c>
      <c r="Q716" t="s">
        <v>65</v>
      </c>
      <c r="R716" t="s">
        <v>136</v>
      </c>
      <c r="S716" t="s">
        <v>137</v>
      </c>
      <c r="T716" t="s">
        <v>136</v>
      </c>
      <c r="U716" t="s">
        <v>137</v>
      </c>
      <c r="X716">
        <v>16991114486</v>
      </c>
      <c r="Y716">
        <v>16991114486</v>
      </c>
      <c r="Z716" s="14">
        <v>44662.595833333333</v>
      </c>
      <c r="AA716" t="s">
        <v>174</v>
      </c>
      <c r="AB716" s="15">
        <v>1649695648405800</v>
      </c>
      <c r="AC716" t="s">
        <v>68</v>
      </c>
      <c r="AD716">
        <v>10738</v>
      </c>
      <c r="AE716" t="s">
        <v>69</v>
      </c>
      <c r="AF716" t="s">
        <v>70</v>
      </c>
      <c r="AM716" t="s">
        <v>1075</v>
      </c>
      <c r="AN716">
        <v>41155442873</v>
      </c>
    </row>
    <row r="717" spans="1:40" x14ac:dyDescent="0.25">
      <c r="A717" s="4">
        <f t="shared" si="152"/>
        <v>44662</v>
      </c>
      <c r="B717" s="5">
        <f t="shared" si="153"/>
        <v>0.60416666666666663</v>
      </c>
      <c r="C717" s="6">
        <f t="shared" si="154"/>
        <v>0.61875000000000002</v>
      </c>
      <c r="D717" s="7">
        <f t="shared" si="157"/>
        <v>3.2291666648234241E-3</v>
      </c>
      <c r="E717" s="6" t="str">
        <f t="shared" si="158"/>
        <v>SILVIO</v>
      </c>
      <c r="F717" s="6" t="str">
        <f t="shared" si="155"/>
        <v>seg</v>
      </c>
      <c r="G717" s="6" t="str">
        <f t="shared" si="156"/>
        <v>47</v>
      </c>
      <c r="H717" s="6" t="str">
        <f>IFERROR(VLOOKUP($G717,DDD!$B:$D,3,0),"-")</f>
        <v>SC</v>
      </c>
      <c r="I717" s="6" t="str">
        <f>IFERROR(VLOOKUP($H717,DDD!$I:$K,3,0),"-")</f>
        <v>Sul</v>
      </c>
      <c r="J717">
        <v>8320446</v>
      </c>
      <c r="K717">
        <v>24072954</v>
      </c>
      <c r="L717" s="14">
        <v>44662.618773148148</v>
      </c>
      <c r="M717" s="14">
        <v>44662.622002314813</v>
      </c>
      <c r="N717" t="s">
        <v>3133</v>
      </c>
      <c r="O717" t="s">
        <v>84</v>
      </c>
      <c r="P717">
        <v>17286</v>
      </c>
      <c r="Q717" t="s">
        <v>65</v>
      </c>
      <c r="R717" t="s">
        <v>85</v>
      </c>
      <c r="S717" t="s">
        <v>86</v>
      </c>
      <c r="T717" t="s">
        <v>85</v>
      </c>
      <c r="U717" t="s">
        <v>86</v>
      </c>
      <c r="X717">
        <v>47984934312</v>
      </c>
      <c r="AA717" t="s">
        <v>87</v>
      </c>
      <c r="AB717" s="15">
        <v>1649699433486270</v>
      </c>
      <c r="AC717" t="s">
        <v>68</v>
      </c>
      <c r="AD717">
        <v>10738</v>
      </c>
      <c r="AE717" t="s">
        <v>69</v>
      </c>
      <c r="AF717" t="s">
        <v>70</v>
      </c>
      <c r="AM717" t="s">
        <v>88</v>
      </c>
      <c r="AN717">
        <v>70346836972</v>
      </c>
    </row>
    <row r="718" spans="1:40" x14ac:dyDescent="0.25">
      <c r="A718" s="4">
        <f t="shared" si="152"/>
        <v>44662</v>
      </c>
      <c r="B718" s="5">
        <f t="shared" si="153"/>
        <v>0.66666666666666663</v>
      </c>
      <c r="C718" s="6">
        <f t="shared" si="154"/>
        <v>0.66875000000000007</v>
      </c>
      <c r="D718" s="7">
        <f t="shared" si="157"/>
        <v>5.7870370073942468E-4</v>
      </c>
      <c r="E718" s="6" t="str">
        <f t="shared" si="158"/>
        <v>SILVIO</v>
      </c>
      <c r="F718" s="6" t="str">
        <f t="shared" si="155"/>
        <v>seg</v>
      </c>
      <c r="G718" s="6" t="str">
        <f t="shared" si="156"/>
        <v>18</v>
      </c>
      <c r="H718" s="6" t="str">
        <f>IFERROR(VLOOKUP($G718,DDD!$B:$D,3,0),"-")</f>
        <v>SP</v>
      </c>
      <c r="I718" s="6" t="str">
        <f>IFERROR(VLOOKUP($H718,DDD!$I:$K,3,0),"-")</f>
        <v>Sudeste</v>
      </c>
      <c r="J718">
        <v>8322088</v>
      </c>
      <c r="K718">
        <v>25724437</v>
      </c>
      <c r="L718" s="14">
        <v>44662.669085648151</v>
      </c>
      <c r="M718" s="14">
        <v>44662.669664351852</v>
      </c>
      <c r="N718" t="s">
        <v>3133</v>
      </c>
      <c r="O718" t="s">
        <v>84</v>
      </c>
      <c r="P718">
        <v>17286</v>
      </c>
      <c r="Q718" t="s">
        <v>65</v>
      </c>
      <c r="R718" t="s">
        <v>85</v>
      </c>
      <c r="S718" t="s">
        <v>86</v>
      </c>
      <c r="T718" t="s">
        <v>85</v>
      </c>
      <c r="U718" t="s">
        <v>86</v>
      </c>
      <c r="X718">
        <v>18996825652</v>
      </c>
      <c r="AA718" t="s">
        <v>113</v>
      </c>
      <c r="AC718" t="s">
        <v>202</v>
      </c>
      <c r="AD718">
        <v>10738</v>
      </c>
      <c r="AE718" t="s">
        <v>69</v>
      </c>
      <c r="AF718" t="s">
        <v>70</v>
      </c>
      <c r="AM718" t="s">
        <v>363</v>
      </c>
      <c r="AN718">
        <v>30730037894</v>
      </c>
    </row>
    <row r="719" spans="1:40" x14ac:dyDescent="0.25">
      <c r="A719" s="4">
        <f t="shared" si="152"/>
        <v>44662</v>
      </c>
      <c r="B719" s="5">
        <f t="shared" si="153"/>
        <v>0.70833333333333337</v>
      </c>
      <c r="C719" s="6">
        <f t="shared" si="154"/>
        <v>0.72430555555555554</v>
      </c>
      <c r="D719" s="7">
        <f t="shared" si="157"/>
        <v>5.7870370801538229E-4</v>
      </c>
      <c r="E719" s="6" t="str">
        <f t="shared" si="158"/>
        <v>SILVIO</v>
      </c>
      <c r="F719" s="6" t="str">
        <f t="shared" si="155"/>
        <v>seg</v>
      </c>
      <c r="G719" s="6" t="str">
        <f t="shared" si="156"/>
        <v>11</v>
      </c>
      <c r="H719" s="6" t="str">
        <f>IFERROR(VLOOKUP($G719,DDD!$B:$D,3,0),"-")</f>
        <v>SP</v>
      </c>
      <c r="I719" s="6" t="str">
        <f>IFERROR(VLOOKUP($H719,DDD!$I:$K,3,0),"-")</f>
        <v>Sudeste</v>
      </c>
      <c r="J719">
        <v>8328335</v>
      </c>
      <c r="K719">
        <v>25724446</v>
      </c>
      <c r="L719" s="14">
        <v>44662.724965277775</v>
      </c>
      <c r="M719" s="14">
        <v>44662.725543981483</v>
      </c>
      <c r="N719" t="s">
        <v>3133</v>
      </c>
      <c r="O719" t="s">
        <v>84</v>
      </c>
      <c r="P719">
        <v>17286</v>
      </c>
      <c r="Q719" t="s">
        <v>65</v>
      </c>
      <c r="R719" t="s">
        <v>85</v>
      </c>
      <c r="S719" t="s">
        <v>86</v>
      </c>
      <c r="T719" t="s">
        <v>85</v>
      </c>
      <c r="U719" t="s">
        <v>86</v>
      </c>
      <c r="X719">
        <v>11943776270</v>
      </c>
      <c r="AA719" t="s">
        <v>113</v>
      </c>
      <c r="AC719" t="s">
        <v>202</v>
      </c>
      <c r="AD719">
        <v>10738</v>
      </c>
      <c r="AE719" t="s">
        <v>69</v>
      </c>
      <c r="AF719" t="s">
        <v>70</v>
      </c>
      <c r="AM719" t="s">
        <v>453</v>
      </c>
      <c r="AN719">
        <v>35674375852</v>
      </c>
    </row>
    <row r="720" spans="1:40" x14ac:dyDescent="0.25">
      <c r="A720" s="4">
        <f t="shared" si="152"/>
        <v>44663</v>
      </c>
      <c r="B720" s="5">
        <f t="shared" si="153"/>
        <v>0.35416666666666669</v>
      </c>
      <c r="C720" s="6">
        <f t="shared" si="154"/>
        <v>0.36458333333333331</v>
      </c>
      <c r="D720" s="7">
        <f t="shared" si="157"/>
        <v>1.3773148093605414E-3</v>
      </c>
      <c r="E720" s="6" t="str">
        <f t="shared" si="158"/>
        <v>BIANCA</v>
      </c>
      <c r="F720" s="6" t="str">
        <f t="shared" si="155"/>
        <v>ter</v>
      </c>
      <c r="G720" s="6" t="str">
        <f t="shared" si="156"/>
        <v>13</v>
      </c>
      <c r="H720" s="6" t="str">
        <f>IFERROR(VLOOKUP($G720,DDD!$B:$D,3,0),"-")</f>
        <v>SP</v>
      </c>
      <c r="I720" s="6" t="str">
        <f>IFERROR(VLOOKUP($H720,DDD!$I:$K,3,0),"-")</f>
        <v>Sudeste</v>
      </c>
      <c r="J720">
        <v>8351901</v>
      </c>
      <c r="K720">
        <v>25724638</v>
      </c>
      <c r="L720" s="14">
        <v>44663.364988425928</v>
      </c>
      <c r="M720" s="14">
        <v>44663.366365740738</v>
      </c>
      <c r="N720" t="s">
        <v>3133</v>
      </c>
      <c r="O720" t="s">
        <v>78</v>
      </c>
      <c r="P720">
        <v>17283</v>
      </c>
      <c r="Q720" t="s">
        <v>65</v>
      </c>
      <c r="R720" t="s">
        <v>136</v>
      </c>
      <c r="S720" t="s">
        <v>273</v>
      </c>
      <c r="T720" t="s">
        <v>136</v>
      </c>
      <c r="U720" t="s">
        <v>273</v>
      </c>
      <c r="X720">
        <v>13981743015</v>
      </c>
      <c r="Y720">
        <v>13981743015</v>
      </c>
      <c r="Z720" s="14">
        <v>44663.541666666664</v>
      </c>
      <c r="AA720" t="s">
        <v>113</v>
      </c>
      <c r="AC720" t="s">
        <v>202</v>
      </c>
      <c r="AD720">
        <v>10738</v>
      </c>
      <c r="AE720" t="s">
        <v>69</v>
      </c>
      <c r="AF720" t="s">
        <v>70</v>
      </c>
      <c r="AM720" t="s">
        <v>1270</v>
      </c>
      <c r="AN720">
        <v>37630537867</v>
      </c>
    </row>
    <row r="721" spans="1:40" x14ac:dyDescent="0.25">
      <c r="A721" s="4">
        <f t="shared" si="152"/>
        <v>44663</v>
      </c>
      <c r="B721" s="5">
        <f t="shared" si="153"/>
        <v>0.375</v>
      </c>
      <c r="C721" s="6">
        <f t="shared" si="154"/>
        <v>0.38541666666666669</v>
      </c>
      <c r="D721" s="7">
        <f t="shared" si="157"/>
        <v>1.6087963012978435E-3</v>
      </c>
      <c r="E721" s="6" t="str">
        <f t="shared" si="158"/>
        <v>BIANCA</v>
      </c>
      <c r="F721" s="6" t="str">
        <f t="shared" si="155"/>
        <v>ter</v>
      </c>
      <c r="G721" s="6" t="str">
        <f t="shared" si="156"/>
        <v>18</v>
      </c>
      <c r="H721" s="6" t="str">
        <f>IFERROR(VLOOKUP($G721,DDD!$B:$D,3,0),"-")</f>
        <v>SP</v>
      </c>
      <c r="I721" s="6" t="str">
        <f>IFERROR(VLOOKUP($H721,DDD!$I:$K,3,0),"-")</f>
        <v>Sudeste</v>
      </c>
      <c r="J721">
        <v>8354578</v>
      </c>
      <c r="K721">
        <v>25724579</v>
      </c>
      <c r="L721" s="14">
        <v>44663.385451388887</v>
      </c>
      <c r="M721" s="14">
        <v>44663.387060185189</v>
      </c>
      <c r="N721" t="s">
        <v>3133</v>
      </c>
      <c r="O721" t="s">
        <v>78</v>
      </c>
      <c r="P721">
        <v>17283</v>
      </c>
      <c r="Q721" t="s">
        <v>65</v>
      </c>
      <c r="R721" t="s">
        <v>85</v>
      </c>
      <c r="S721" t="s">
        <v>86</v>
      </c>
      <c r="T721" t="s">
        <v>85</v>
      </c>
      <c r="U721" t="s">
        <v>86</v>
      </c>
      <c r="X721">
        <v>18996556483</v>
      </c>
      <c r="AA721" t="s">
        <v>113</v>
      </c>
      <c r="AB721" s="15">
        <v>164976568563775</v>
      </c>
      <c r="AC721" t="s">
        <v>68</v>
      </c>
      <c r="AD721">
        <v>10738</v>
      </c>
      <c r="AE721" t="s">
        <v>69</v>
      </c>
      <c r="AF721" t="s">
        <v>70</v>
      </c>
      <c r="AM721" t="s">
        <v>410</v>
      </c>
      <c r="AN721">
        <v>45207700847</v>
      </c>
    </row>
    <row r="722" spans="1:40" x14ac:dyDescent="0.25">
      <c r="A722" s="4">
        <f t="shared" si="152"/>
        <v>44663</v>
      </c>
      <c r="B722" s="5">
        <f t="shared" si="153"/>
        <v>0.375</v>
      </c>
      <c r="C722" s="6">
        <f t="shared" si="154"/>
        <v>0.39166666666666666</v>
      </c>
      <c r="D722" s="7">
        <f t="shared" si="157"/>
        <v>1.8171296323998831E-3</v>
      </c>
      <c r="E722" s="6" t="str">
        <f t="shared" si="158"/>
        <v>BIANCA</v>
      </c>
      <c r="F722" s="6" t="str">
        <f t="shared" si="155"/>
        <v>ter</v>
      </c>
      <c r="G722" s="6" t="str">
        <f t="shared" si="156"/>
        <v>11</v>
      </c>
      <c r="H722" s="6" t="str">
        <f>IFERROR(VLOOKUP($G722,DDD!$B:$D,3,0),"-")</f>
        <v>SP</v>
      </c>
      <c r="I722" s="6" t="str">
        <f>IFERROR(VLOOKUP($H722,DDD!$I:$K,3,0),"-")</f>
        <v>Sudeste</v>
      </c>
      <c r="J722">
        <v>8355520</v>
      </c>
      <c r="K722">
        <v>25724698</v>
      </c>
      <c r="L722" s="14">
        <v>44663.392141203702</v>
      </c>
      <c r="M722" s="14">
        <v>44663.393958333334</v>
      </c>
      <c r="N722" t="s">
        <v>3133</v>
      </c>
      <c r="O722" t="s">
        <v>78</v>
      </c>
      <c r="P722">
        <v>17283</v>
      </c>
      <c r="Q722" t="s">
        <v>65</v>
      </c>
      <c r="R722" t="s">
        <v>136</v>
      </c>
      <c r="S722" t="s">
        <v>273</v>
      </c>
      <c r="T722" t="s">
        <v>136</v>
      </c>
      <c r="U722" t="s">
        <v>273</v>
      </c>
      <c r="X722">
        <v>11978039928</v>
      </c>
      <c r="Y722">
        <v>11978039928</v>
      </c>
      <c r="Z722" s="14">
        <v>44681.413194444445</v>
      </c>
      <c r="AA722" t="s">
        <v>113</v>
      </c>
      <c r="AB722" s="15">
        <v>164976626423574</v>
      </c>
      <c r="AC722" t="s">
        <v>68</v>
      </c>
      <c r="AD722">
        <v>10738</v>
      </c>
      <c r="AE722" t="s">
        <v>69</v>
      </c>
      <c r="AF722" t="s">
        <v>70</v>
      </c>
      <c r="AM722" t="s">
        <v>1347</v>
      </c>
      <c r="AN722">
        <v>52134536861</v>
      </c>
    </row>
    <row r="723" spans="1:40" x14ac:dyDescent="0.25">
      <c r="A723" s="4">
        <f t="shared" si="152"/>
        <v>44663</v>
      </c>
      <c r="B723" s="5">
        <f t="shared" si="153"/>
        <v>0.375</v>
      </c>
      <c r="C723" s="6">
        <f t="shared" si="154"/>
        <v>0.39513888888888887</v>
      </c>
      <c r="D723" s="7">
        <f t="shared" si="157"/>
        <v>1.1342592624714598E-3</v>
      </c>
      <c r="E723" s="6" t="str">
        <f t="shared" si="158"/>
        <v>BIANCA</v>
      </c>
      <c r="F723" s="6" t="str">
        <f t="shared" si="155"/>
        <v>ter</v>
      </c>
      <c r="G723" s="6" t="str">
        <f t="shared" si="156"/>
        <v>51</v>
      </c>
      <c r="H723" s="6" t="str">
        <f>IFERROR(VLOOKUP($G723,DDD!$B:$D,3,0),"-")</f>
        <v>RS</v>
      </c>
      <c r="I723" s="6" t="str">
        <f>IFERROR(VLOOKUP($H723,DDD!$I:$K,3,0),"-")</f>
        <v>Sul</v>
      </c>
      <c r="J723">
        <v>8356123</v>
      </c>
      <c r="K723">
        <v>25724839</v>
      </c>
      <c r="L723" s="14">
        <v>44663.395636574074</v>
      </c>
      <c r="M723" s="14">
        <v>44663.396770833337</v>
      </c>
      <c r="N723" t="s">
        <v>3133</v>
      </c>
      <c r="O723" t="s">
        <v>78</v>
      </c>
      <c r="P723">
        <v>17283</v>
      </c>
      <c r="Q723" t="s">
        <v>65</v>
      </c>
      <c r="R723" t="s">
        <v>85</v>
      </c>
      <c r="S723" t="s">
        <v>86</v>
      </c>
      <c r="T723" t="s">
        <v>85</v>
      </c>
      <c r="U723" t="s">
        <v>86</v>
      </c>
      <c r="X723">
        <v>51993795868</v>
      </c>
      <c r="AA723" t="s">
        <v>113</v>
      </c>
      <c r="AB723" s="15">
        <v>164976656632314</v>
      </c>
      <c r="AC723" t="s">
        <v>68</v>
      </c>
      <c r="AD723">
        <v>10738</v>
      </c>
      <c r="AE723" t="s">
        <v>69</v>
      </c>
      <c r="AF723" t="s">
        <v>70</v>
      </c>
      <c r="AM723" t="s">
        <v>221</v>
      </c>
      <c r="AN723">
        <v>4537796030</v>
      </c>
    </row>
    <row r="724" spans="1:40" x14ac:dyDescent="0.25">
      <c r="A724" s="4">
        <f t="shared" si="152"/>
        <v>44663</v>
      </c>
      <c r="B724" s="5">
        <f t="shared" si="153"/>
        <v>0.41666666666666669</v>
      </c>
      <c r="C724" s="6">
        <f t="shared" si="154"/>
        <v>0.4368055555555555</v>
      </c>
      <c r="D724" s="7">
        <f t="shared" si="157"/>
        <v>6.4814814686542377E-4</v>
      </c>
      <c r="E724" s="6" t="str">
        <f t="shared" si="158"/>
        <v>BIANCA</v>
      </c>
      <c r="F724" s="6" t="str">
        <f t="shared" si="155"/>
        <v>ter</v>
      </c>
      <c r="G724" s="6" t="str">
        <f t="shared" si="156"/>
        <v>55</v>
      </c>
      <c r="H724" s="6" t="str">
        <f>IFERROR(VLOOKUP($G724,DDD!$B:$D,3,0),"-")</f>
        <v>RS</v>
      </c>
      <c r="I724" s="6" t="str">
        <f>IFERROR(VLOOKUP($H724,DDD!$I:$K,3,0),"-")</f>
        <v>Sul</v>
      </c>
      <c r="J724">
        <v>8364832</v>
      </c>
      <c r="K724">
        <v>23434271</v>
      </c>
      <c r="L724" s="14">
        <v>44663.437349537038</v>
      </c>
      <c r="M724" s="14">
        <v>44663.437997685185</v>
      </c>
      <c r="N724" t="s">
        <v>3133</v>
      </c>
      <c r="O724" t="s">
        <v>78</v>
      </c>
      <c r="P724">
        <v>17283</v>
      </c>
      <c r="Q724" t="s">
        <v>65</v>
      </c>
      <c r="R724" t="s">
        <v>136</v>
      </c>
      <c r="S724" t="s">
        <v>273</v>
      </c>
      <c r="T724" t="s">
        <v>136</v>
      </c>
      <c r="U724" t="s">
        <v>273</v>
      </c>
      <c r="X724">
        <v>55999135492</v>
      </c>
      <c r="Y724">
        <v>55999135492</v>
      </c>
      <c r="Z724" s="14">
        <v>44663.625</v>
      </c>
      <c r="AA724" t="s">
        <v>416</v>
      </c>
      <c r="AB724" s="15">
        <v>1649770168131890</v>
      </c>
      <c r="AC724" t="s">
        <v>68</v>
      </c>
      <c r="AD724">
        <v>10738</v>
      </c>
      <c r="AE724" t="s">
        <v>69</v>
      </c>
      <c r="AF724" t="s">
        <v>70</v>
      </c>
      <c r="AM724" t="s">
        <v>417</v>
      </c>
      <c r="AN724">
        <v>1853666009</v>
      </c>
    </row>
    <row r="725" spans="1:40" x14ac:dyDescent="0.25">
      <c r="A725" s="4">
        <f t="shared" si="152"/>
        <v>44663</v>
      </c>
      <c r="B725" s="5">
        <f t="shared" si="153"/>
        <v>0.4375</v>
      </c>
      <c r="C725" s="6">
        <f t="shared" si="154"/>
        <v>0.4465277777777778</v>
      </c>
      <c r="D725" s="7">
        <f t="shared" si="157"/>
        <v>1.5509259246755391E-3</v>
      </c>
      <c r="E725" s="6" t="str">
        <f t="shared" si="158"/>
        <v>BIANCA</v>
      </c>
      <c r="F725" s="6" t="str">
        <f t="shared" si="155"/>
        <v>ter</v>
      </c>
      <c r="G725" s="6" t="str">
        <f t="shared" si="156"/>
        <v>47</v>
      </c>
      <c r="H725" s="6" t="str">
        <f>IFERROR(VLOOKUP($G725,DDD!$B:$D,3,0),"-")</f>
        <v>SC</v>
      </c>
      <c r="I725" s="6" t="str">
        <f>IFERROR(VLOOKUP($H725,DDD!$I:$K,3,0),"-")</f>
        <v>Sul</v>
      </c>
      <c r="J725">
        <v>8366725</v>
      </c>
      <c r="K725">
        <v>25426246</v>
      </c>
      <c r="L725" s="14">
        <v>44663.446956018517</v>
      </c>
      <c r="M725" s="14">
        <v>44663.448506944442</v>
      </c>
      <c r="N725" t="s">
        <v>3133</v>
      </c>
      <c r="O725" t="s">
        <v>78</v>
      </c>
      <c r="P725">
        <v>17283</v>
      </c>
      <c r="Q725" t="s">
        <v>65</v>
      </c>
      <c r="R725" t="s">
        <v>136</v>
      </c>
      <c r="S725" t="s">
        <v>872</v>
      </c>
      <c r="T725" t="s">
        <v>136</v>
      </c>
      <c r="U725" t="s">
        <v>872</v>
      </c>
      <c r="X725">
        <v>47984780639</v>
      </c>
      <c r="Y725">
        <v>47984780639</v>
      </c>
      <c r="Z725" s="14">
        <v>44663.468055555553</v>
      </c>
      <c r="AA725" t="s">
        <v>118</v>
      </c>
      <c r="AB725" s="15">
        <v>1649770999145890</v>
      </c>
      <c r="AC725" t="s">
        <v>68</v>
      </c>
      <c r="AD725">
        <v>10738</v>
      </c>
      <c r="AE725" t="s">
        <v>69</v>
      </c>
      <c r="AF725" t="s">
        <v>70</v>
      </c>
      <c r="AM725" t="s">
        <v>873</v>
      </c>
      <c r="AN725">
        <v>84695005034</v>
      </c>
    </row>
    <row r="726" spans="1:40" x14ac:dyDescent="0.25">
      <c r="A726" s="4">
        <f t="shared" si="152"/>
        <v>44663</v>
      </c>
      <c r="B726" s="5">
        <f t="shared" si="153"/>
        <v>0.4375</v>
      </c>
      <c r="C726" s="6">
        <f t="shared" si="154"/>
        <v>0.44861111111111113</v>
      </c>
      <c r="D726" s="7">
        <f t="shared" si="157"/>
        <v>2.1527777789742686E-3</v>
      </c>
      <c r="E726" s="6" t="str">
        <f t="shared" si="158"/>
        <v>BIANCA</v>
      </c>
      <c r="F726" s="6" t="str">
        <f t="shared" si="155"/>
        <v>ter</v>
      </c>
      <c r="G726" s="6" t="str">
        <f t="shared" si="156"/>
        <v>16</v>
      </c>
      <c r="H726" s="6" t="str">
        <f>IFERROR(VLOOKUP($G726,DDD!$B:$D,3,0),"-")</f>
        <v>SP</v>
      </c>
      <c r="I726" s="6" t="str">
        <f>IFERROR(VLOOKUP($H726,DDD!$I:$K,3,0),"-")</f>
        <v>Sudeste</v>
      </c>
      <c r="J726">
        <v>8367072</v>
      </c>
      <c r="K726">
        <v>25449603</v>
      </c>
      <c r="L726" s="14">
        <v>44663.448680555557</v>
      </c>
      <c r="M726" s="14">
        <v>44663.450833333336</v>
      </c>
      <c r="N726" t="s">
        <v>3133</v>
      </c>
      <c r="O726" t="s">
        <v>78</v>
      </c>
      <c r="P726">
        <v>17283</v>
      </c>
      <c r="Q726" t="s">
        <v>65</v>
      </c>
      <c r="R726" t="s">
        <v>85</v>
      </c>
      <c r="S726" t="s">
        <v>86</v>
      </c>
      <c r="T726" t="s">
        <v>85</v>
      </c>
      <c r="U726" t="s">
        <v>86</v>
      </c>
      <c r="X726">
        <v>16996033889</v>
      </c>
      <c r="AA726" t="s">
        <v>223</v>
      </c>
      <c r="AB726" s="15">
        <v>1649771138150190</v>
      </c>
      <c r="AC726" t="s">
        <v>68</v>
      </c>
      <c r="AD726">
        <v>10738</v>
      </c>
      <c r="AE726" t="s">
        <v>69</v>
      </c>
      <c r="AF726" t="s">
        <v>70</v>
      </c>
      <c r="AM726" t="s">
        <v>224</v>
      </c>
      <c r="AN726">
        <v>22527635822</v>
      </c>
    </row>
    <row r="727" spans="1:40" x14ac:dyDescent="0.25">
      <c r="A727" s="4">
        <f t="shared" si="152"/>
        <v>44663</v>
      </c>
      <c r="B727" s="5">
        <f t="shared" si="153"/>
        <v>0.4375</v>
      </c>
      <c r="C727" s="6">
        <f t="shared" si="154"/>
        <v>0.45694444444444443</v>
      </c>
      <c r="D727" s="7">
        <f t="shared" si="157"/>
        <v>1.2962962937308475E-3</v>
      </c>
      <c r="E727" s="6" t="str">
        <f t="shared" si="158"/>
        <v>BIANCA</v>
      </c>
      <c r="F727" s="6" t="str">
        <f t="shared" si="155"/>
        <v>ter</v>
      </c>
      <c r="G727" s="6" t="str">
        <f t="shared" si="156"/>
        <v>51</v>
      </c>
      <c r="H727" s="6" t="str">
        <f>IFERROR(VLOOKUP($G727,DDD!$B:$D,3,0),"-")</f>
        <v>RS</v>
      </c>
      <c r="I727" s="6" t="str">
        <f>IFERROR(VLOOKUP($H727,DDD!$I:$K,3,0),"-")</f>
        <v>Sul</v>
      </c>
      <c r="J727">
        <v>8368644</v>
      </c>
      <c r="K727">
        <v>25449555</v>
      </c>
      <c r="L727" s="14">
        <v>44663.457372685189</v>
      </c>
      <c r="M727" s="14">
        <v>44663.458668981482</v>
      </c>
      <c r="N727" t="s">
        <v>3133</v>
      </c>
      <c r="O727" t="s">
        <v>78</v>
      </c>
      <c r="P727">
        <v>17283</v>
      </c>
      <c r="Q727" t="s">
        <v>65</v>
      </c>
      <c r="R727" t="s">
        <v>85</v>
      </c>
      <c r="S727" t="s">
        <v>86</v>
      </c>
      <c r="T727" t="s">
        <v>85</v>
      </c>
      <c r="U727" t="s">
        <v>86</v>
      </c>
      <c r="X727">
        <v>51999264492</v>
      </c>
      <c r="AA727" t="s">
        <v>223</v>
      </c>
      <c r="AB727" s="15">
        <v>1649771894164150</v>
      </c>
      <c r="AC727" t="s">
        <v>68</v>
      </c>
      <c r="AD727">
        <v>10738</v>
      </c>
      <c r="AE727" t="s">
        <v>69</v>
      </c>
      <c r="AF727" t="s">
        <v>70</v>
      </c>
      <c r="AM727" t="s">
        <v>1085</v>
      </c>
      <c r="AN727">
        <v>98743554091</v>
      </c>
    </row>
    <row r="728" spans="1:40" x14ac:dyDescent="0.25">
      <c r="A728" s="4">
        <f t="shared" si="152"/>
        <v>44663</v>
      </c>
      <c r="B728" s="5">
        <f t="shared" si="153"/>
        <v>0.45833333333333331</v>
      </c>
      <c r="C728" s="6">
        <f t="shared" si="154"/>
        <v>0.4597222222222222</v>
      </c>
      <c r="D728" s="7">
        <f t="shared" si="157"/>
        <v>2.0833333328482695E-3</v>
      </c>
      <c r="E728" s="6" t="str">
        <f t="shared" si="158"/>
        <v>BIANCA</v>
      </c>
      <c r="F728" s="6" t="str">
        <f t="shared" si="155"/>
        <v>ter</v>
      </c>
      <c r="G728" s="6" t="str">
        <f t="shared" si="156"/>
        <v>34</v>
      </c>
      <c r="H728" s="6" t="str">
        <f>IFERROR(VLOOKUP($G728,DDD!$B:$D,3,0),"-")</f>
        <v>MG</v>
      </c>
      <c r="I728" s="6" t="str">
        <f>IFERROR(VLOOKUP($H728,DDD!$I:$K,3,0),"-")</f>
        <v>Sudeste</v>
      </c>
      <c r="J728">
        <v>8369125</v>
      </c>
      <c r="K728">
        <v>24227987</v>
      </c>
      <c r="L728" s="14">
        <v>44663.460150462961</v>
      </c>
      <c r="M728" s="14">
        <v>44663.462233796294</v>
      </c>
      <c r="N728" t="s">
        <v>3133</v>
      </c>
      <c r="O728" t="s">
        <v>78</v>
      </c>
      <c r="P728">
        <v>17283</v>
      </c>
      <c r="Q728" t="s">
        <v>65</v>
      </c>
      <c r="R728" t="s">
        <v>136</v>
      </c>
      <c r="S728" t="s">
        <v>273</v>
      </c>
      <c r="T728" t="s">
        <v>136</v>
      </c>
      <c r="U728" t="s">
        <v>273</v>
      </c>
      <c r="X728">
        <v>34992414058</v>
      </c>
      <c r="Y728">
        <v>34992414058</v>
      </c>
      <c r="Z728" s="14">
        <v>44663.75</v>
      </c>
      <c r="AA728" t="s">
        <v>194</v>
      </c>
      <c r="AB728" s="15">
        <v>1649772133169620</v>
      </c>
      <c r="AC728" t="s">
        <v>68</v>
      </c>
      <c r="AD728">
        <v>10738</v>
      </c>
      <c r="AE728" t="s">
        <v>69</v>
      </c>
      <c r="AF728" t="s">
        <v>70</v>
      </c>
      <c r="AM728" t="s">
        <v>1451</v>
      </c>
      <c r="AN728">
        <v>8598069604</v>
      </c>
    </row>
    <row r="729" spans="1:40" x14ac:dyDescent="0.25">
      <c r="A729" s="4">
        <f t="shared" si="152"/>
        <v>44663</v>
      </c>
      <c r="B729" s="5">
        <f t="shared" si="153"/>
        <v>0.45833333333333331</v>
      </c>
      <c r="C729" s="6">
        <f t="shared" si="154"/>
        <v>0.46388888888888885</v>
      </c>
      <c r="D729" s="7">
        <f t="shared" si="157"/>
        <v>3.0902777798473835E-3</v>
      </c>
      <c r="E729" s="6" t="str">
        <f t="shared" si="158"/>
        <v>BIANCA</v>
      </c>
      <c r="F729" s="6" t="str">
        <f t="shared" si="155"/>
        <v>ter</v>
      </c>
      <c r="G729" s="6" t="str">
        <f t="shared" si="156"/>
        <v>17</v>
      </c>
      <c r="H729" s="6" t="str">
        <f>IFERROR(VLOOKUP($G729,DDD!$B:$D,3,0),"-")</f>
        <v>SP</v>
      </c>
      <c r="I729" s="6" t="str">
        <f>IFERROR(VLOOKUP($H729,DDD!$I:$K,3,0),"-")</f>
        <v>Sudeste</v>
      </c>
      <c r="J729">
        <v>8369750</v>
      </c>
      <c r="K729">
        <v>25536870</v>
      </c>
      <c r="L729" s="14">
        <v>44663.463993055557</v>
      </c>
      <c r="M729" s="14">
        <v>44663.467083333337</v>
      </c>
      <c r="N729" t="s">
        <v>3133</v>
      </c>
      <c r="O729" t="s">
        <v>78</v>
      </c>
      <c r="P729">
        <v>17283</v>
      </c>
      <c r="Q729" t="s">
        <v>65</v>
      </c>
      <c r="R729" t="s">
        <v>85</v>
      </c>
      <c r="S729" t="s">
        <v>86</v>
      </c>
      <c r="T729" t="s">
        <v>85</v>
      </c>
      <c r="U729" t="s">
        <v>86</v>
      </c>
      <c r="X729">
        <v>17997350459</v>
      </c>
      <c r="AA729" t="s">
        <v>174</v>
      </c>
      <c r="AB729" s="15">
        <v>1649772472179010</v>
      </c>
      <c r="AC729" t="s">
        <v>68</v>
      </c>
      <c r="AD729">
        <v>10738</v>
      </c>
      <c r="AE729" t="s">
        <v>69</v>
      </c>
      <c r="AF729" t="s">
        <v>70</v>
      </c>
      <c r="AM729" t="s">
        <v>573</v>
      </c>
      <c r="AN729">
        <v>36138504860</v>
      </c>
    </row>
    <row r="730" spans="1:40" x14ac:dyDescent="0.25">
      <c r="A730" s="4">
        <f t="shared" si="152"/>
        <v>44663</v>
      </c>
      <c r="B730" s="5">
        <f t="shared" si="153"/>
        <v>0.47916666666666669</v>
      </c>
      <c r="C730" s="6">
        <f t="shared" si="154"/>
        <v>0.47916666666666669</v>
      </c>
      <c r="D730" s="7">
        <f t="shared" si="157"/>
        <v>1.6435185170848854E-3</v>
      </c>
      <c r="E730" s="6" t="str">
        <f t="shared" si="158"/>
        <v>BIANCA</v>
      </c>
      <c r="F730" s="6" t="str">
        <f t="shared" si="155"/>
        <v>ter</v>
      </c>
      <c r="G730" s="6" t="str">
        <f t="shared" si="156"/>
        <v>11</v>
      </c>
      <c r="H730" s="6" t="str">
        <f>IFERROR(VLOOKUP($G730,DDD!$B:$D,3,0),"-")</f>
        <v>SP</v>
      </c>
      <c r="I730" s="6" t="str">
        <f>IFERROR(VLOOKUP($H730,DDD!$I:$K,3,0),"-")</f>
        <v>Sudeste</v>
      </c>
      <c r="J730">
        <v>8372673</v>
      </c>
      <c r="K730">
        <v>25449578</v>
      </c>
      <c r="L730" s="14">
        <v>44663.479409722226</v>
      </c>
      <c r="M730" s="14">
        <v>44663.481053240743</v>
      </c>
      <c r="N730" t="s">
        <v>3133</v>
      </c>
      <c r="O730" t="s">
        <v>78</v>
      </c>
      <c r="P730">
        <v>17283</v>
      </c>
      <c r="Q730" t="s">
        <v>65</v>
      </c>
      <c r="R730" t="s">
        <v>85</v>
      </c>
      <c r="S730" t="s">
        <v>86</v>
      </c>
      <c r="T730" t="s">
        <v>85</v>
      </c>
      <c r="U730" t="s">
        <v>86</v>
      </c>
      <c r="X730">
        <v>11982918945</v>
      </c>
      <c r="AA730" t="s">
        <v>223</v>
      </c>
      <c r="AB730" s="15">
        <v>1649773798209160</v>
      </c>
      <c r="AC730" t="s">
        <v>68</v>
      </c>
      <c r="AD730">
        <v>10738</v>
      </c>
      <c r="AE730" t="s">
        <v>69</v>
      </c>
      <c r="AF730" t="s">
        <v>70</v>
      </c>
      <c r="AM730" t="s">
        <v>455</v>
      </c>
      <c r="AN730">
        <v>37875942802</v>
      </c>
    </row>
    <row r="731" spans="1:40" x14ac:dyDescent="0.25">
      <c r="A731" s="4">
        <f t="shared" ref="A731:A787" si="159">DATEVALUE(TEXT(L731,"dd/mm"))</f>
        <v>44663</v>
      </c>
      <c r="B731" s="5">
        <f t="shared" ref="B731:B787" si="160">TIMEVALUE(TEXT(LEFT(TEXT(L731,"hh:mm"),2)&amp;":"&amp;IF(RIGHT(TEXT(L731,"hh:mm"),2)&lt;"30",0,30),"hh:mm"))</f>
        <v>0.47916666666666669</v>
      </c>
      <c r="C731" s="6">
        <f t="shared" ref="C731:C787" si="161">TIMEVALUE(TEXT(L731,"hh:mm"))</f>
        <v>0.4826388888888889</v>
      </c>
      <c r="D731" s="7">
        <f t="shared" si="157"/>
        <v>7.7546296233776957E-4</v>
      </c>
      <c r="E731" s="6" t="str">
        <f t="shared" si="158"/>
        <v>BIANCA</v>
      </c>
      <c r="F731" s="6" t="str">
        <f t="shared" ref="F731:F787" si="162">TEXT(L731,"ddd")</f>
        <v>ter</v>
      </c>
      <c r="G731" s="6" t="str">
        <f t="shared" si="156"/>
        <v>12</v>
      </c>
      <c r="H731" s="6" t="str">
        <f>IFERROR(VLOOKUP($G731,DDD!$B:$D,3,0),"-")</f>
        <v>SP</v>
      </c>
      <c r="I731" s="6" t="str">
        <f>IFERROR(VLOOKUP($H731,DDD!$I:$K,3,0),"-")</f>
        <v>Sudeste</v>
      </c>
      <c r="J731">
        <v>8373441</v>
      </c>
      <c r="K731">
        <v>24165807</v>
      </c>
      <c r="L731" s="14">
        <v>44663.48265046296</v>
      </c>
      <c r="M731" s="14">
        <v>44663.483425925922</v>
      </c>
      <c r="N731" t="s">
        <v>3133</v>
      </c>
      <c r="O731" t="s">
        <v>78</v>
      </c>
      <c r="P731">
        <v>17283</v>
      </c>
      <c r="Q731" t="s">
        <v>65</v>
      </c>
      <c r="R731" t="s">
        <v>136</v>
      </c>
      <c r="S731" t="s">
        <v>273</v>
      </c>
      <c r="T731" t="s">
        <v>136</v>
      </c>
      <c r="U731" t="s">
        <v>273</v>
      </c>
      <c r="X731">
        <v>12991278655</v>
      </c>
      <c r="Y731">
        <v>12991278655</v>
      </c>
      <c r="Z731" s="14">
        <v>44663.541666666664</v>
      </c>
      <c r="AA731" t="s">
        <v>142</v>
      </c>
      <c r="AB731" s="15">
        <v>1649774072217730</v>
      </c>
      <c r="AC731" t="s">
        <v>68</v>
      </c>
      <c r="AD731">
        <v>10738</v>
      </c>
      <c r="AE731" t="s">
        <v>69</v>
      </c>
      <c r="AF731" t="s">
        <v>70</v>
      </c>
      <c r="AM731" t="s">
        <v>1437</v>
      </c>
      <c r="AN731">
        <v>35024515838</v>
      </c>
    </row>
    <row r="732" spans="1:40" x14ac:dyDescent="0.25">
      <c r="A732" s="4">
        <f t="shared" si="159"/>
        <v>44663</v>
      </c>
      <c r="B732" s="5">
        <f t="shared" si="160"/>
        <v>0.47916666666666669</v>
      </c>
      <c r="C732" s="6">
        <f t="shared" si="161"/>
        <v>0.48333333333333334</v>
      </c>
      <c r="D732" s="7">
        <f t="shared" si="157"/>
        <v>2.1990740715409629E-3</v>
      </c>
      <c r="E732" s="6" t="str">
        <f t="shared" si="158"/>
        <v>BIANCA</v>
      </c>
      <c r="F732" s="6" t="str">
        <f t="shared" si="162"/>
        <v>ter</v>
      </c>
      <c r="G732" s="6" t="str">
        <f t="shared" si="156"/>
        <v>17</v>
      </c>
      <c r="H732" s="6" t="str">
        <f>IFERROR(VLOOKUP($G732,DDD!$B:$D,3,0),"-")</f>
        <v>SP</v>
      </c>
      <c r="I732" s="6" t="str">
        <f>IFERROR(VLOOKUP($H732,DDD!$I:$K,3,0),"-")</f>
        <v>Sudeste</v>
      </c>
      <c r="J732">
        <v>8373632</v>
      </c>
      <c r="K732">
        <v>25449650</v>
      </c>
      <c r="L732" s="14">
        <v>44663.483483796299</v>
      </c>
      <c r="M732" s="14">
        <v>44663.485682870371</v>
      </c>
      <c r="N732" t="s">
        <v>3133</v>
      </c>
      <c r="O732" t="s">
        <v>78</v>
      </c>
      <c r="P732">
        <v>17283</v>
      </c>
      <c r="Q732" t="s">
        <v>65</v>
      </c>
      <c r="R732" t="s">
        <v>66</v>
      </c>
      <c r="S732" t="s">
        <v>1039</v>
      </c>
      <c r="T732" t="s">
        <v>66</v>
      </c>
      <c r="U732" t="s">
        <v>1039</v>
      </c>
      <c r="X732">
        <v>17996768811</v>
      </c>
      <c r="AA732" t="s">
        <v>223</v>
      </c>
      <c r="AB732" s="15">
        <v>1649774151219520</v>
      </c>
      <c r="AC732" t="s">
        <v>68</v>
      </c>
      <c r="AD732">
        <v>10738</v>
      </c>
      <c r="AE732" t="s">
        <v>69</v>
      </c>
      <c r="AF732" t="s">
        <v>70</v>
      </c>
      <c r="AM732" t="s">
        <v>1040</v>
      </c>
      <c r="AN732">
        <v>39513756807</v>
      </c>
    </row>
    <row r="733" spans="1:40" x14ac:dyDescent="0.25">
      <c r="A733" s="4">
        <f t="shared" si="159"/>
        <v>44663</v>
      </c>
      <c r="B733" s="5">
        <f t="shared" si="160"/>
        <v>0.47916666666666669</v>
      </c>
      <c r="C733" s="6">
        <f t="shared" si="161"/>
        <v>0.48541666666666666</v>
      </c>
      <c r="D733" s="7">
        <f t="shared" si="157"/>
        <v>7.4074073927477002E-4</v>
      </c>
      <c r="E733" s="6" t="str">
        <f t="shared" si="158"/>
        <v>BIANCA</v>
      </c>
      <c r="F733" s="6" t="str">
        <f t="shared" si="162"/>
        <v>ter</v>
      </c>
      <c r="G733" s="6" t="str">
        <f t="shared" si="156"/>
        <v>12</v>
      </c>
      <c r="H733" s="6" t="str">
        <f>IFERROR(VLOOKUP($G733,DDD!$B:$D,3,0),"-")</f>
        <v>SP</v>
      </c>
      <c r="I733" s="6" t="str">
        <f>IFERROR(VLOOKUP($H733,DDD!$I:$K,3,0),"-")</f>
        <v>Sudeste</v>
      </c>
      <c r="J733">
        <v>8374150</v>
      </c>
      <c r="K733">
        <v>25386760</v>
      </c>
      <c r="L733" s="14">
        <v>44663.485694444447</v>
      </c>
      <c r="M733" s="14">
        <v>44663.486435185187</v>
      </c>
      <c r="N733" t="s">
        <v>3133</v>
      </c>
      <c r="O733" t="s">
        <v>78</v>
      </c>
      <c r="P733">
        <v>17283</v>
      </c>
      <c r="Q733" t="s">
        <v>65</v>
      </c>
      <c r="R733" t="s">
        <v>136</v>
      </c>
      <c r="S733" t="s">
        <v>273</v>
      </c>
      <c r="T733" t="s">
        <v>136</v>
      </c>
      <c r="U733" t="s">
        <v>273</v>
      </c>
      <c r="X733">
        <v>12981136198</v>
      </c>
      <c r="Y733">
        <v>12981136198</v>
      </c>
      <c r="Z733" s="14">
        <v>44663.5625</v>
      </c>
      <c r="AA733" t="s">
        <v>520</v>
      </c>
      <c r="AB733" s="15">
        <v>1649774337223650</v>
      </c>
      <c r="AC733" t="s">
        <v>68</v>
      </c>
      <c r="AD733">
        <v>10738</v>
      </c>
      <c r="AE733" t="s">
        <v>69</v>
      </c>
      <c r="AF733" t="s">
        <v>70</v>
      </c>
      <c r="AM733" t="s">
        <v>1334</v>
      </c>
      <c r="AN733">
        <v>37387533890</v>
      </c>
    </row>
    <row r="734" spans="1:40" x14ac:dyDescent="0.25">
      <c r="A734" s="4">
        <f t="shared" si="159"/>
        <v>44663</v>
      </c>
      <c r="B734" s="5">
        <f t="shared" si="160"/>
        <v>0.47916666666666669</v>
      </c>
      <c r="C734" s="6">
        <f t="shared" si="161"/>
        <v>0.4861111111111111</v>
      </c>
      <c r="D734" s="7">
        <f t="shared" si="157"/>
        <v>2.152777771698311E-3</v>
      </c>
      <c r="E734" s="6" t="str">
        <f t="shared" si="158"/>
        <v>BIANCA</v>
      </c>
      <c r="F734" s="6" t="str">
        <f t="shared" si="162"/>
        <v>ter</v>
      </c>
      <c r="G734" s="6" t="str">
        <f t="shared" si="156"/>
        <v>11</v>
      </c>
      <c r="H734" s="6" t="str">
        <f>IFERROR(VLOOKUP($G734,DDD!$B:$D,3,0),"-")</f>
        <v>SP</v>
      </c>
      <c r="I734" s="6" t="str">
        <f>IFERROR(VLOOKUP($H734,DDD!$I:$K,3,0),"-")</f>
        <v>Sudeste</v>
      </c>
      <c r="J734">
        <v>8374378</v>
      </c>
      <c r="K734">
        <v>25462124</v>
      </c>
      <c r="L734" s="14">
        <v>44663.486724537041</v>
      </c>
      <c r="M734" s="14">
        <v>44663.488877314812</v>
      </c>
      <c r="N734" t="s">
        <v>3133</v>
      </c>
      <c r="O734" t="s">
        <v>78</v>
      </c>
      <c r="P734">
        <v>17283</v>
      </c>
      <c r="Q734" t="s">
        <v>65</v>
      </c>
      <c r="R734" t="s">
        <v>85</v>
      </c>
      <c r="S734" t="s">
        <v>86</v>
      </c>
      <c r="T734" t="s">
        <v>85</v>
      </c>
      <c r="U734" t="s">
        <v>86</v>
      </c>
      <c r="X734">
        <v>11995821510</v>
      </c>
      <c r="AA734" t="s">
        <v>211</v>
      </c>
      <c r="AB734" s="15">
        <v>1649774435226420</v>
      </c>
      <c r="AC734" t="s">
        <v>68</v>
      </c>
      <c r="AD734">
        <v>10738</v>
      </c>
      <c r="AE734" t="s">
        <v>69</v>
      </c>
      <c r="AF734" t="s">
        <v>70</v>
      </c>
      <c r="AM734" t="s">
        <v>212</v>
      </c>
      <c r="AN734">
        <v>32375949897</v>
      </c>
    </row>
    <row r="735" spans="1:40" x14ac:dyDescent="0.25">
      <c r="A735" s="4">
        <f t="shared" si="159"/>
        <v>44663</v>
      </c>
      <c r="B735" s="5">
        <f t="shared" si="160"/>
        <v>0.5</v>
      </c>
      <c r="C735" s="6">
        <f t="shared" si="161"/>
        <v>0.50972222222222219</v>
      </c>
      <c r="D735" s="7">
        <f t="shared" si="157"/>
        <v>1.9791666709352285E-3</v>
      </c>
      <c r="E735" s="6" t="str">
        <f t="shared" si="158"/>
        <v>BIANCA</v>
      </c>
      <c r="F735" s="6" t="str">
        <f t="shared" si="162"/>
        <v>ter</v>
      </c>
      <c r="G735" s="6" t="str">
        <f t="shared" si="156"/>
        <v>11</v>
      </c>
      <c r="H735" s="6" t="str">
        <f>IFERROR(VLOOKUP($G735,DDD!$B:$D,3,0),"-")</f>
        <v>SP</v>
      </c>
      <c r="I735" s="6" t="str">
        <f>IFERROR(VLOOKUP($H735,DDD!$I:$K,3,0),"-")</f>
        <v>Sudeste</v>
      </c>
      <c r="J735">
        <v>8379362</v>
      </c>
      <c r="K735">
        <v>25449733</v>
      </c>
      <c r="L735" s="14">
        <v>44663.510289351849</v>
      </c>
      <c r="M735" s="14">
        <v>44663.51226851852</v>
      </c>
      <c r="N735" t="s">
        <v>3133</v>
      </c>
      <c r="O735" t="s">
        <v>78</v>
      </c>
      <c r="P735">
        <v>17283</v>
      </c>
      <c r="Q735" t="s">
        <v>65</v>
      </c>
      <c r="R735" t="s">
        <v>85</v>
      </c>
      <c r="S735" t="s">
        <v>86</v>
      </c>
      <c r="T735" t="s">
        <v>85</v>
      </c>
      <c r="U735" t="s">
        <v>86</v>
      </c>
      <c r="X735">
        <v>11993495988</v>
      </c>
      <c r="AA735" t="s">
        <v>223</v>
      </c>
      <c r="AB735" s="15">
        <v>1649776475268810</v>
      </c>
      <c r="AC735" t="s">
        <v>68</v>
      </c>
      <c r="AD735">
        <v>10738</v>
      </c>
      <c r="AE735" t="s">
        <v>69</v>
      </c>
      <c r="AF735" t="s">
        <v>70</v>
      </c>
      <c r="AM735" t="s">
        <v>412</v>
      </c>
      <c r="AN735">
        <v>51981720812</v>
      </c>
    </row>
    <row r="736" spans="1:40" x14ac:dyDescent="0.25">
      <c r="A736" s="4">
        <f t="shared" si="159"/>
        <v>44663</v>
      </c>
      <c r="B736" s="5">
        <f t="shared" si="160"/>
        <v>0.5</v>
      </c>
      <c r="C736" s="6">
        <f t="shared" si="161"/>
        <v>0.51388888888888895</v>
      </c>
      <c r="D736" s="7">
        <f t="shared" si="157"/>
        <v>3.055555556784384E-3</v>
      </c>
      <c r="E736" s="6" t="str">
        <f t="shared" si="158"/>
        <v>BIANCA</v>
      </c>
      <c r="F736" s="6" t="str">
        <f t="shared" si="162"/>
        <v>ter</v>
      </c>
      <c r="G736" s="6" t="str">
        <f t="shared" si="156"/>
        <v>11</v>
      </c>
      <c r="H736" s="6" t="str">
        <f>IFERROR(VLOOKUP($G736,DDD!$B:$D,3,0),"-")</f>
        <v>SP</v>
      </c>
      <c r="I736" s="6" t="str">
        <f>IFERROR(VLOOKUP($H736,DDD!$I:$K,3,0),"-")</f>
        <v>Sudeste</v>
      </c>
      <c r="J736">
        <v>8380168</v>
      </c>
      <c r="K736">
        <v>25724537</v>
      </c>
      <c r="L736" s="14">
        <v>44663.514560185184</v>
      </c>
      <c r="M736" s="14">
        <v>44663.51761574074</v>
      </c>
      <c r="N736" t="s">
        <v>3133</v>
      </c>
      <c r="O736" t="s">
        <v>78</v>
      </c>
      <c r="P736">
        <v>17283</v>
      </c>
      <c r="Q736" t="s">
        <v>65</v>
      </c>
      <c r="R736" t="s">
        <v>85</v>
      </c>
      <c r="S736" t="s">
        <v>86</v>
      </c>
      <c r="T736" t="s">
        <v>85</v>
      </c>
      <c r="U736" t="s">
        <v>86</v>
      </c>
      <c r="X736">
        <v>11968558778</v>
      </c>
      <c r="AA736" t="s">
        <v>113</v>
      </c>
      <c r="AB736" s="15">
        <v>1649776845275960</v>
      </c>
      <c r="AC736" t="s">
        <v>68</v>
      </c>
      <c r="AD736">
        <v>10738</v>
      </c>
      <c r="AE736" t="s">
        <v>69</v>
      </c>
      <c r="AF736" t="s">
        <v>70</v>
      </c>
      <c r="AM736" t="s">
        <v>457</v>
      </c>
      <c r="AN736">
        <v>38724684805</v>
      </c>
    </row>
    <row r="737" spans="1:40" x14ac:dyDescent="0.25">
      <c r="A737" s="4">
        <f t="shared" si="159"/>
        <v>44663</v>
      </c>
      <c r="B737" s="5">
        <f t="shared" si="160"/>
        <v>0.5</v>
      </c>
      <c r="C737" s="6">
        <f t="shared" si="161"/>
        <v>0.5180555555555556</v>
      </c>
      <c r="D737" s="7">
        <f t="shared" si="157"/>
        <v>1.8865740785258822E-3</v>
      </c>
      <c r="E737" s="6" t="str">
        <f t="shared" si="158"/>
        <v>BIANCA</v>
      </c>
      <c r="F737" s="6" t="str">
        <f t="shared" si="162"/>
        <v>ter</v>
      </c>
      <c r="G737" s="6" t="str">
        <f t="shared" si="156"/>
        <v>11</v>
      </c>
      <c r="H737" s="6" t="str">
        <f>IFERROR(VLOOKUP($G737,DDD!$B:$D,3,0),"-")</f>
        <v>SP</v>
      </c>
      <c r="I737" s="6" t="str">
        <f>IFERROR(VLOOKUP($H737,DDD!$I:$K,3,0),"-")</f>
        <v>Sudeste</v>
      </c>
      <c r="J737">
        <v>8380948</v>
      </c>
      <c r="K737">
        <v>25724739</v>
      </c>
      <c r="L737" s="14">
        <v>44663.518483796295</v>
      </c>
      <c r="M737" s="14">
        <v>44663.520370370374</v>
      </c>
      <c r="N737" t="s">
        <v>3133</v>
      </c>
      <c r="O737" t="s">
        <v>78</v>
      </c>
      <c r="P737">
        <v>17283</v>
      </c>
      <c r="Q737" t="s">
        <v>65</v>
      </c>
      <c r="R737" t="s">
        <v>85</v>
      </c>
      <c r="S737" t="s">
        <v>86</v>
      </c>
      <c r="T737" t="s">
        <v>85</v>
      </c>
      <c r="U737" t="s">
        <v>86</v>
      </c>
      <c r="X737">
        <v>11987143849</v>
      </c>
      <c r="AA737" t="s">
        <v>113</v>
      </c>
      <c r="AB737" s="15">
        <v>1649777180282340</v>
      </c>
      <c r="AC737" t="s">
        <v>68</v>
      </c>
      <c r="AD737">
        <v>10738</v>
      </c>
      <c r="AE737" t="s">
        <v>69</v>
      </c>
      <c r="AF737" t="s">
        <v>70</v>
      </c>
      <c r="AM737" t="s">
        <v>132</v>
      </c>
      <c r="AN737">
        <v>8640375976</v>
      </c>
    </row>
    <row r="738" spans="1:40" x14ac:dyDescent="0.25">
      <c r="A738" s="4">
        <f t="shared" si="159"/>
        <v>44663</v>
      </c>
      <c r="B738" s="5">
        <f t="shared" si="160"/>
        <v>0.52083333333333337</v>
      </c>
      <c r="C738" s="6">
        <f t="shared" si="161"/>
        <v>0.5229166666666667</v>
      </c>
      <c r="D738" s="7">
        <f t="shared" si="157"/>
        <v>2.4537037024856545E-3</v>
      </c>
      <c r="E738" s="6" t="str">
        <f t="shared" si="158"/>
        <v>BIANCA</v>
      </c>
      <c r="F738" s="6" t="str">
        <f t="shared" si="162"/>
        <v>ter</v>
      </c>
      <c r="G738" s="6" t="str">
        <f t="shared" si="156"/>
        <v>11</v>
      </c>
      <c r="H738" s="6" t="str">
        <f>IFERROR(VLOOKUP($G738,DDD!$B:$D,3,0),"-")</f>
        <v>SP</v>
      </c>
      <c r="I738" s="6" t="str">
        <f>IFERROR(VLOOKUP($H738,DDD!$I:$K,3,0),"-")</f>
        <v>Sudeste</v>
      </c>
      <c r="J738">
        <v>8381990</v>
      </c>
      <c r="K738">
        <v>25426410</v>
      </c>
      <c r="L738" s="14">
        <v>44663.523530092592</v>
      </c>
      <c r="M738" s="14">
        <v>44663.525983796295</v>
      </c>
      <c r="N738" t="s">
        <v>3133</v>
      </c>
      <c r="O738" t="s">
        <v>78</v>
      </c>
      <c r="P738">
        <v>17283</v>
      </c>
      <c r="Q738" t="s">
        <v>65</v>
      </c>
      <c r="R738" t="s">
        <v>85</v>
      </c>
      <c r="S738" t="s">
        <v>86</v>
      </c>
      <c r="T738" t="s">
        <v>85</v>
      </c>
      <c r="U738" t="s">
        <v>86</v>
      </c>
      <c r="X738">
        <v>11966128674</v>
      </c>
      <c r="AA738" t="s">
        <v>128</v>
      </c>
      <c r="AB738" s="15">
        <v>1649777613293940</v>
      </c>
      <c r="AC738" t="s">
        <v>68</v>
      </c>
      <c r="AD738">
        <v>10738</v>
      </c>
      <c r="AE738" t="s">
        <v>69</v>
      </c>
      <c r="AF738" t="s">
        <v>70</v>
      </c>
      <c r="AM738" t="s">
        <v>460</v>
      </c>
      <c r="AN738">
        <v>39995564807</v>
      </c>
    </row>
    <row r="739" spans="1:40" x14ac:dyDescent="0.25">
      <c r="A739" s="4">
        <f t="shared" si="159"/>
        <v>44663</v>
      </c>
      <c r="B739" s="5">
        <f t="shared" si="160"/>
        <v>0.52083333333333337</v>
      </c>
      <c r="C739" s="6">
        <f t="shared" si="161"/>
        <v>0.52777777777777779</v>
      </c>
      <c r="D739" s="7">
        <f t="shared" si="157"/>
        <v>1.1226851856918074E-3</v>
      </c>
      <c r="E739" s="6" t="str">
        <f t="shared" si="158"/>
        <v>BIANCA</v>
      </c>
      <c r="F739" s="6" t="str">
        <f t="shared" si="162"/>
        <v>ter</v>
      </c>
      <c r="G739" s="6" t="str">
        <f t="shared" si="156"/>
        <v>11</v>
      </c>
      <c r="H739" s="6" t="str">
        <f>IFERROR(VLOOKUP($G739,DDD!$B:$D,3,0),"-")</f>
        <v>SP</v>
      </c>
      <c r="I739" s="6" t="str">
        <f>IFERROR(VLOOKUP($H739,DDD!$I:$K,3,0),"-")</f>
        <v>Sudeste</v>
      </c>
      <c r="J739">
        <v>8382954</v>
      </c>
      <c r="K739">
        <v>23694522</v>
      </c>
      <c r="L739" s="14">
        <v>44663.527974537035</v>
      </c>
      <c r="M739" s="14">
        <v>44663.529097222221</v>
      </c>
      <c r="N739" t="s">
        <v>3133</v>
      </c>
      <c r="O739" t="s">
        <v>78</v>
      </c>
      <c r="P739">
        <v>17283</v>
      </c>
      <c r="Q739" t="s">
        <v>65</v>
      </c>
      <c r="R739" t="s">
        <v>85</v>
      </c>
      <c r="S739" t="s">
        <v>86</v>
      </c>
      <c r="T739" t="s">
        <v>85</v>
      </c>
      <c r="U739" t="s">
        <v>86</v>
      </c>
      <c r="X739">
        <v>11951545251</v>
      </c>
      <c r="AA739" t="s">
        <v>179</v>
      </c>
      <c r="AB739" s="15">
        <v>1649777999304620</v>
      </c>
      <c r="AC739" t="s">
        <v>68</v>
      </c>
      <c r="AD739">
        <v>10738</v>
      </c>
      <c r="AE739" t="s">
        <v>69</v>
      </c>
      <c r="AF739" t="s">
        <v>70</v>
      </c>
      <c r="AM739" t="s">
        <v>180</v>
      </c>
      <c r="AN739">
        <v>23608122893</v>
      </c>
    </row>
    <row r="740" spans="1:40" x14ac:dyDescent="0.25">
      <c r="A740" s="4">
        <f t="shared" si="159"/>
        <v>44663</v>
      </c>
      <c r="B740" s="5">
        <f t="shared" si="160"/>
        <v>0.52083333333333337</v>
      </c>
      <c r="C740" s="6">
        <f t="shared" si="161"/>
        <v>0.53263888888888888</v>
      </c>
      <c r="D740" s="7">
        <f t="shared" si="157"/>
        <v>5.4398147767642513E-4</v>
      </c>
      <c r="E740" s="6" t="str">
        <f t="shared" si="158"/>
        <v>BIANCA</v>
      </c>
      <c r="F740" s="6" t="str">
        <f t="shared" si="162"/>
        <v>ter</v>
      </c>
      <c r="G740" s="6" t="str">
        <f t="shared" si="156"/>
        <v>51</v>
      </c>
      <c r="H740" s="6" t="str">
        <f>IFERROR(VLOOKUP($G740,DDD!$B:$D,3,0),"-")</f>
        <v>RS</v>
      </c>
      <c r="I740" s="6" t="str">
        <f>IFERROR(VLOOKUP($H740,DDD!$I:$K,3,0),"-")</f>
        <v>Sul</v>
      </c>
      <c r="J740">
        <v>8384010</v>
      </c>
      <c r="K740">
        <v>23618662</v>
      </c>
      <c r="L740" s="14">
        <v>44663.532881944448</v>
      </c>
      <c r="M740" s="14">
        <v>44663.533425925925</v>
      </c>
      <c r="N740" t="s">
        <v>3133</v>
      </c>
      <c r="O740" t="s">
        <v>78</v>
      </c>
      <c r="P740">
        <v>17283</v>
      </c>
      <c r="Q740" t="s">
        <v>65</v>
      </c>
      <c r="R740" t="s">
        <v>136</v>
      </c>
      <c r="S740" t="s">
        <v>420</v>
      </c>
      <c r="T740" t="s">
        <v>136</v>
      </c>
      <c r="U740" t="s">
        <v>420</v>
      </c>
      <c r="X740">
        <v>51996310502</v>
      </c>
      <c r="Y740">
        <v>51996310502</v>
      </c>
      <c r="Z740" s="14">
        <v>44663.553472222222</v>
      </c>
      <c r="AA740" t="s">
        <v>449</v>
      </c>
      <c r="AB740" s="15">
        <v>1649778413315670</v>
      </c>
      <c r="AC740" t="s">
        <v>68</v>
      </c>
      <c r="AD740">
        <v>10738</v>
      </c>
      <c r="AE740" t="s">
        <v>69</v>
      </c>
      <c r="AF740" t="s">
        <v>70</v>
      </c>
      <c r="AM740" t="s">
        <v>1553</v>
      </c>
      <c r="AN740">
        <v>92000053068</v>
      </c>
    </row>
    <row r="741" spans="1:40" x14ac:dyDescent="0.25">
      <c r="A741" s="4">
        <f t="shared" si="159"/>
        <v>44663</v>
      </c>
      <c r="B741" s="5">
        <f t="shared" si="160"/>
        <v>0.52083333333333337</v>
      </c>
      <c r="C741" s="6">
        <f t="shared" si="161"/>
        <v>0.53749999999999998</v>
      </c>
      <c r="D741" s="7">
        <f t="shared" si="157"/>
        <v>9.2592592409346253E-4</v>
      </c>
      <c r="E741" s="6" t="str">
        <f t="shared" si="158"/>
        <v>BIANCA</v>
      </c>
      <c r="F741" s="6" t="str">
        <f t="shared" si="162"/>
        <v>ter</v>
      </c>
      <c r="G741" s="6" t="str">
        <f t="shared" si="156"/>
        <v>51</v>
      </c>
      <c r="H741" s="6" t="str">
        <f>IFERROR(VLOOKUP($G741,DDD!$B:$D,3,0),"-")</f>
        <v>RS</v>
      </c>
      <c r="I741" s="6" t="str">
        <f>IFERROR(VLOOKUP($H741,DDD!$I:$K,3,0),"-")</f>
        <v>Sul</v>
      </c>
      <c r="J741">
        <v>8385077</v>
      </c>
      <c r="K741">
        <v>25536804</v>
      </c>
      <c r="L741" s="14">
        <v>44663.537673611114</v>
      </c>
      <c r="M741" s="14">
        <v>44663.538599537038</v>
      </c>
      <c r="N741" t="s">
        <v>3133</v>
      </c>
      <c r="O741" t="s">
        <v>78</v>
      </c>
      <c r="P741">
        <v>17283</v>
      </c>
      <c r="Q741" t="s">
        <v>65</v>
      </c>
      <c r="R741" t="s">
        <v>136</v>
      </c>
      <c r="S741" t="s">
        <v>420</v>
      </c>
      <c r="T741" t="s">
        <v>136</v>
      </c>
      <c r="U741" t="s">
        <v>420</v>
      </c>
      <c r="X741">
        <v>51994133969</v>
      </c>
      <c r="Y741">
        <v>51994133969</v>
      </c>
      <c r="Z741" s="14">
        <v>44663.558333333334</v>
      </c>
      <c r="AA741" t="s">
        <v>174</v>
      </c>
      <c r="AB741" s="15">
        <v>1649778831326820</v>
      </c>
      <c r="AC741" t="s">
        <v>68</v>
      </c>
      <c r="AD741">
        <v>10738</v>
      </c>
      <c r="AE741" t="s">
        <v>69</v>
      </c>
      <c r="AF741" t="s">
        <v>70</v>
      </c>
      <c r="AM741" t="s">
        <v>424</v>
      </c>
      <c r="AN741">
        <v>6206306046</v>
      </c>
    </row>
    <row r="742" spans="1:40" x14ac:dyDescent="0.25">
      <c r="A742" s="4">
        <f t="shared" si="159"/>
        <v>44663</v>
      </c>
      <c r="B742" s="5">
        <f t="shared" si="160"/>
        <v>0.54166666666666663</v>
      </c>
      <c r="C742" s="6">
        <f t="shared" si="161"/>
        <v>0.54236111111111118</v>
      </c>
      <c r="D742" s="7">
        <f t="shared" si="157"/>
        <v>9.0277777781011537E-4</v>
      </c>
      <c r="E742" s="6" t="str">
        <f t="shared" si="158"/>
        <v>BIANCA</v>
      </c>
      <c r="F742" s="6" t="str">
        <f t="shared" si="162"/>
        <v>ter</v>
      </c>
      <c r="G742" s="6" t="str">
        <f t="shared" si="156"/>
        <v>51</v>
      </c>
      <c r="H742" s="6" t="str">
        <f>IFERROR(VLOOKUP($G742,DDD!$B:$D,3,0),"-")</f>
        <v>RS</v>
      </c>
      <c r="I742" s="6" t="str">
        <f>IFERROR(VLOOKUP($H742,DDD!$I:$K,3,0),"-")</f>
        <v>Sul</v>
      </c>
      <c r="J742">
        <v>8386106</v>
      </c>
      <c r="K742">
        <v>24227991</v>
      </c>
      <c r="L742" s="14">
        <v>44663.542997685188</v>
      </c>
      <c r="M742" s="14">
        <v>44663.543900462966</v>
      </c>
      <c r="N742" t="s">
        <v>3133</v>
      </c>
      <c r="O742" t="s">
        <v>78</v>
      </c>
      <c r="P742">
        <v>17283</v>
      </c>
      <c r="Q742" t="s">
        <v>65</v>
      </c>
      <c r="R742" t="s">
        <v>136</v>
      </c>
      <c r="S742" t="s">
        <v>137</v>
      </c>
      <c r="T742" t="s">
        <v>136</v>
      </c>
      <c r="U742" t="s">
        <v>137</v>
      </c>
      <c r="X742">
        <v>51986206269</v>
      </c>
      <c r="Y742">
        <v>51986206269</v>
      </c>
      <c r="Z742" s="14">
        <v>44663.563888888886</v>
      </c>
      <c r="AA742" t="s">
        <v>194</v>
      </c>
      <c r="AB742" s="15">
        <v>1649779275337940</v>
      </c>
      <c r="AC742" t="s">
        <v>68</v>
      </c>
      <c r="AD742">
        <v>10738</v>
      </c>
      <c r="AE742" t="s">
        <v>69</v>
      </c>
      <c r="AF742" t="s">
        <v>70</v>
      </c>
      <c r="AM742" t="s">
        <v>1464</v>
      </c>
      <c r="AN742">
        <v>1955975086</v>
      </c>
    </row>
    <row r="743" spans="1:40" x14ac:dyDescent="0.25">
      <c r="A743" s="4">
        <f t="shared" si="159"/>
        <v>44663</v>
      </c>
      <c r="B743" s="5">
        <f t="shared" si="160"/>
        <v>0.54166666666666663</v>
      </c>
      <c r="C743" s="6">
        <f t="shared" si="161"/>
        <v>0.54375000000000007</v>
      </c>
      <c r="D743" s="7">
        <f t="shared" si="157"/>
        <v>7.0601851621177047E-4</v>
      </c>
      <c r="E743" s="6" t="str">
        <f t="shared" si="158"/>
        <v>BIANCA</v>
      </c>
      <c r="F743" s="6" t="str">
        <f t="shared" si="162"/>
        <v>ter</v>
      </c>
      <c r="G743" s="6" t="str">
        <f t="shared" si="156"/>
        <v>48</v>
      </c>
      <c r="H743" s="6" t="str">
        <f>IFERROR(VLOOKUP($G743,DDD!$B:$D,3,0),"-")</f>
        <v>SC</v>
      </c>
      <c r="I743" s="6" t="str">
        <f>IFERROR(VLOOKUP($H743,DDD!$I:$K,3,0),"-")</f>
        <v>Sul</v>
      </c>
      <c r="J743">
        <v>8386328</v>
      </c>
      <c r="K743">
        <v>23694261</v>
      </c>
      <c r="L743" s="14">
        <v>44663.544351851851</v>
      </c>
      <c r="M743" s="14">
        <v>44663.545057870368</v>
      </c>
      <c r="N743" t="s">
        <v>3133</v>
      </c>
      <c r="O743" t="s">
        <v>78</v>
      </c>
      <c r="P743">
        <v>17283</v>
      </c>
      <c r="Q743" t="s">
        <v>65</v>
      </c>
      <c r="R743" t="s">
        <v>136</v>
      </c>
      <c r="S743" t="s">
        <v>273</v>
      </c>
      <c r="T743" t="s">
        <v>136</v>
      </c>
      <c r="U743" t="s">
        <v>273</v>
      </c>
      <c r="X743">
        <v>48998574637</v>
      </c>
      <c r="Y743">
        <v>48998574637</v>
      </c>
      <c r="Z743" s="14">
        <v>44663.791666666664</v>
      </c>
      <c r="AA743" t="s">
        <v>179</v>
      </c>
      <c r="AB743" s="15">
        <v>1649779384340700</v>
      </c>
      <c r="AC743" t="s">
        <v>68</v>
      </c>
      <c r="AD743">
        <v>10738</v>
      </c>
      <c r="AE743" t="s">
        <v>69</v>
      </c>
      <c r="AF743" t="s">
        <v>70</v>
      </c>
      <c r="AM743" t="s">
        <v>893</v>
      </c>
      <c r="AN743">
        <v>80379621053</v>
      </c>
    </row>
    <row r="744" spans="1:40" x14ac:dyDescent="0.25">
      <c r="A744" s="4">
        <f t="shared" si="159"/>
        <v>44663</v>
      </c>
      <c r="B744" s="5">
        <f t="shared" si="160"/>
        <v>0.54166666666666663</v>
      </c>
      <c r="C744" s="6">
        <f t="shared" si="161"/>
        <v>0.54236111111111118</v>
      </c>
      <c r="D744" s="7">
        <f t="shared" si="157"/>
        <v>3.8078703728388064E-3</v>
      </c>
      <c r="E744" s="6" t="str">
        <f t="shared" si="158"/>
        <v>SILVIO</v>
      </c>
      <c r="F744" s="6" t="str">
        <f t="shared" si="162"/>
        <v>ter</v>
      </c>
      <c r="G744" s="6" t="str">
        <f t="shared" si="156"/>
        <v>11</v>
      </c>
      <c r="H744" s="6" t="str">
        <f>IFERROR(VLOOKUP($G744,DDD!$B:$D,3,0),"-")</f>
        <v>SP</v>
      </c>
      <c r="I744" s="6" t="str">
        <f>IFERROR(VLOOKUP($H744,DDD!$I:$K,3,0),"-")</f>
        <v>Sudeste</v>
      </c>
      <c r="J744">
        <v>8386063</v>
      </c>
      <c r="K744">
        <v>24227959</v>
      </c>
      <c r="L744" s="14">
        <v>44663.542766203704</v>
      </c>
      <c r="M744" s="14">
        <v>44663.546574074076</v>
      </c>
      <c r="N744" t="s">
        <v>3133</v>
      </c>
      <c r="O744" t="s">
        <v>84</v>
      </c>
      <c r="P744">
        <v>17286</v>
      </c>
      <c r="Q744" t="s">
        <v>65</v>
      </c>
      <c r="R744" t="s">
        <v>136</v>
      </c>
      <c r="S744" t="s">
        <v>137</v>
      </c>
      <c r="T744" t="s">
        <v>136</v>
      </c>
      <c r="U744" t="s">
        <v>137</v>
      </c>
      <c r="X744">
        <v>11939426629</v>
      </c>
      <c r="Y744">
        <v>11939426629</v>
      </c>
      <c r="Z744" s="14">
        <v>44664.566666666666</v>
      </c>
      <c r="AA744" t="s">
        <v>194</v>
      </c>
      <c r="AB744" s="15">
        <v>1649779282338190</v>
      </c>
      <c r="AC744" t="s">
        <v>68</v>
      </c>
      <c r="AD744">
        <v>10738</v>
      </c>
      <c r="AE744" t="s">
        <v>69</v>
      </c>
      <c r="AF744" t="s">
        <v>70</v>
      </c>
      <c r="AM744" t="s">
        <v>1446</v>
      </c>
      <c r="AN744">
        <v>47324299806</v>
      </c>
    </row>
    <row r="745" spans="1:40" x14ac:dyDescent="0.25">
      <c r="A745" s="4">
        <f t="shared" si="159"/>
        <v>44663</v>
      </c>
      <c r="B745" s="5">
        <f t="shared" si="160"/>
        <v>0.54166666666666663</v>
      </c>
      <c r="C745" s="6">
        <f t="shared" si="161"/>
        <v>0.54513888888888895</v>
      </c>
      <c r="D745" s="7">
        <f t="shared" si="157"/>
        <v>2.2800925944466144E-3</v>
      </c>
      <c r="E745" s="6" t="str">
        <f t="shared" si="158"/>
        <v>BIANCA</v>
      </c>
      <c r="F745" s="6" t="str">
        <f t="shared" si="162"/>
        <v>ter</v>
      </c>
      <c r="G745" s="6" t="str">
        <f t="shared" si="156"/>
        <v>19</v>
      </c>
      <c r="H745" s="6" t="str">
        <f>IFERROR(VLOOKUP($G745,DDD!$B:$D,3,0),"-")</f>
        <v>SP</v>
      </c>
      <c r="I745" s="6" t="str">
        <f>IFERROR(VLOOKUP($H745,DDD!$I:$K,3,0),"-")</f>
        <v>Sudeste</v>
      </c>
      <c r="J745">
        <v>8386478</v>
      </c>
      <c r="K745">
        <v>25536917</v>
      </c>
      <c r="L745" s="14">
        <v>44663.545335648145</v>
      </c>
      <c r="M745" s="14">
        <v>44663.547615740739</v>
      </c>
      <c r="N745" t="s">
        <v>3133</v>
      </c>
      <c r="O745" t="s">
        <v>78</v>
      </c>
      <c r="P745">
        <v>17283</v>
      </c>
      <c r="Q745" t="s">
        <v>65</v>
      </c>
      <c r="R745" t="s">
        <v>85</v>
      </c>
      <c r="S745" t="s">
        <v>86</v>
      </c>
      <c r="T745" t="s">
        <v>85</v>
      </c>
      <c r="U745" t="s">
        <v>86</v>
      </c>
      <c r="X745">
        <v>19982323060</v>
      </c>
      <c r="AA745" t="s">
        <v>174</v>
      </c>
      <c r="AB745" s="15">
        <v>1649779480343000</v>
      </c>
      <c r="AC745" t="s">
        <v>68</v>
      </c>
      <c r="AD745">
        <v>10738</v>
      </c>
      <c r="AE745" t="s">
        <v>69</v>
      </c>
      <c r="AF745" t="s">
        <v>70</v>
      </c>
      <c r="AM745" t="s">
        <v>1616</v>
      </c>
      <c r="AN745">
        <v>5932470437</v>
      </c>
    </row>
    <row r="746" spans="1:40" x14ac:dyDescent="0.25">
      <c r="A746" s="4">
        <f t="shared" si="159"/>
        <v>44663</v>
      </c>
      <c r="B746" s="5">
        <f t="shared" si="160"/>
        <v>0.54166666666666663</v>
      </c>
      <c r="C746" s="6">
        <f t="shared" si="161"/>
        <v>0.54791666666666672</v>
      </c>
      <c r="D746" s="7">
        <f t="shared" si="157"/>
        <v>9.0277777781011537E-4</v>
      </c>
      <c r="E746" s="6" t="str">
        <f t="shared" si="158"/>
        <v>BIANCA</v>
      </c>
      <c r="F746" s="6" t="str">
        <f t="shared" si="162"/>
        <v>ter</v>
      </c>
      <c r="G746" s="6" t="str">
        <f t="shared" si="156"/>
        <v>11</v>
      </c>
      <c r="H746" s="6" t="str">
        <f>IFERROR(VLOOKUP($G746,DDD!$B:$D,3,0),"-")</f>
        <v>SP</v>
      </c>
      <c r="I746" s="6" t="str">
        <f>IFERROR(VLOOKUP($H746,DDD!$I:$K,3,0),"-")</f>
        <v>Sudeste</v>
      </c>
      <c r="J746">
        <v>8386967</v>
      </c>
      <c r="K746">
        <v>25449505</v>
      </c>
      <c r="L746" s="14">
        <v>44663.548159722224</v>
      </c>
      <c r="M746" s="14">
        <v>44663.549062500002</v>
      </c>
      <c r="N746" t="s">
        <v>3133</v>
      </c>
      <c r="O746" t="s">
        <v>78</v>
      </c>
      <c r="P746">
        <v>17283</v>
      </c>
      <c r="Q746" t="s">
        <v>65</v>
      </c>
      <c r="R746" t="s">
        <v>66</v>
      </c>
      <c r="S746" t="s">
        <v>1017</v>
      </c>
      <c r="T746" t="s">
        <v>66</v>
      </c>
      <c r="U746" t="s">
        <v>1017</v>
      </c>
      <c r="X746">
        <v>11973170248</v>
      </c>
      <c r="AA746" t="s">
        <v>223</v>
      </c>
      <c r="AB746" s="15">
        <v>1649779738349260</v>
      </c>
      <c r="AC746" t="s">
        <v>68</v>
      </c>
      <c r="AD746">
        <v>10738</v>
      </c>
      <c r="AE746" t="s">
        <v>69</v>
      </c>
      <c r="AF746" t="s">
        <v>70</v>
      </c>
      <c r="AM746" t="s">
        <v>1018</v>
      </c>
      <c r="AN746">
        <v>42777532800</v>
      </c>
    </row>
    <row r="747" spans="1:40" x14ac:dyDescent="0.25">
      <c r="A747" s="4">
        <f t="shared" si="159"/>
        <v>44663</v>
      </c>
      <c r="B747" s="5">
        <f t="shared" si="160"/>
        <v>0.54166666666666663</v>
      </c>
      <c r="C747" s="6">
        <f t="shared" si="161"/>
        <v>0.54861111111111105</v>
      </c>
      <c r="D747" s="7">
        <f t="shared" si="157"/>
        <v>1.1689814855344594E-3</v>
      </c>
      <c r="E747" s="6" t="str">
        <f t="shared" si="158"/>
        <v>SILVIO</v>
      </c>
      <c r="F747" s="6" t="str">
        <f t="shared" si="162"/>
        <v>ter</v>
      </c>
      <c r="G747" s="6" t="str">
        <f t="shared" si="156"/>
        <v>11</v>
      </c>
      <c r="H747" s="6" t="str">
        <f>IFERROR(VLOOKUP($G747,DDD!$B:$D,3,0),"-")</f>
        <v>SP</v>
      </c>
      <c r="I747" s="6" t="str">
        <f>IFERROR(VLOOKUP($H747,DDD!$I:$K,3,0),"-")</f>
        <v>Sudeste</v>
      </c>
      <c r="J747">
        <v>8387058</v>
      </c>
      <c r="K747">
        <v>24165805</v>
      </c>
      <c r="L747" s="14">
        <v>44663.548634259256</v>
      </c>
      <c r="M747" s="14">
        <v>44663.549803240741</v>
      </c>
      <c r="N747" t="s">
        <v>3133</v>
      </c>
      <c r="O747" t="s">
        <v>84</v>
      </c>
      <c r="P747">
        <v>17286</v>
      </c>
      <c r="Q747" t="s">
        <v>65</v>
      </c>
      <c r="R747" t="s">
        <v>136</v>
      </c>
      <c r="S747" t="s">
        <v>137</v>
      </c>
      <c r="T747" t="s">
        <v>136</v>
      </c>
      <c r="U747" t="s">
        <v>137</v>
      </c>
      <c r="X747">
        <v>11952780081</v>
      </c>
      <c r="Y747">
        <v>11952780081</v>
      </c>
      <c r="Z747" s="14">
        <v>44663.570138888892</v>
      </c>
      <c r="AA747" t="s">
        <v>142</v>
      </c>
      <c r="AB747" s="15">
        <v>1649779770350020</v>
      </c>
      <c r="AC747" t="s">
        <v>68</v>
      </c>
      <c r="AD747">
        <v>10738</v>
      </c>
      <c r="AE747" t="s">
        <v>69</v>
      </c>
      <c r="AF747" t="s">
        <v>70</v>
      </c>
      <c r="AM747" t="s">
        <v>1434</v>
      </c>
      <c r="AN747">
        <v>52735596850</v>
      </c>
    </row>
    <row r="748" spans="1:40" x14ac:dyDescent="0.25">
      <c r="A748" s="4">
        <f t="shared" si="159"/>
        <v>44663</v>
      </c>
      <c r="B748" s="5">
        <f t="shared" si="160"/>
        <v>0.54166666666666663</v>
      </c>
      <c r="C748" s="6">
        <f t="shared" si="161"/>
        <v>0.54999999999999993</v>
      </c>
      <c r="D748" s="7">
        <f t="shared" si="157"/>
        <v>1.2152777781011537E-3</v>
      </c>
      <c r="E748" s="6" t="str">
        <f t="shared" si="158"/>
        <v>BIANCA</v>
      </c>
      <c r="F748" s="6" t="str">
        <f t="shared" si="162"/>
        <v>ter</v>
      </c>
      <c r="G748" s="6" t="str">
        <f t="shared" si="156"/>
        <v>11</v>
      </c>
      <c r="H748" s="6" t="str">
        <f>IFERROR(VLOOKUP($G748,DDD!$B:$D,3,0),"-")</f>
        <v>SP</v>
      </c>
      <c r="I748" s="6" t="str">
        <f>IFERROR(VLOOKUP($H748,DDD!$I:$K,3,0),"-")</f>
        <v>Sudeste</v>
      </c>
      <c r="J748">
        <v>8387376</v>
      </c>
      <c r="K748">
        <v>22945144</v>
      </c>
      <c r="L748" s="14">
        <v>44663.550347222219</v>
      </c>
      <c r="M748" s="14">
        <v>44663.551562499997</v>
      </c>
      <c r="N748" t="s">
        <v>3133</v>
      </c>
      <c r="O748" t="s">
        <v>78</v>
      </c>
      <c r="P748">
        <v>17283</v>
      </c>
      <c r="Q748" t="s">
        <v>65</v>
      </c>
      <c r="R748" t="s">
        <v>85</v>
      </c>
      <c r="S748" t="s">
        <v>86</v>
      </c>
      <c r="T748" t="s">
        <v>85</v>
      </c>
      <c r="U748" t="s">
        <v>86</v>
      </c>
      <c r="X748">
        <v>11950335242</v>
      </c>
      <c r="AA748" t="s">
        <v>67</v>
      </c>
      <c r="AB748" s="15">
        <v>1649779935354650</v>
      </c>
      <c r="AC748" t="s">
        <v>68</v>
      </c>
      <c r="AD748">
        <v>10738</v>
      </c>
      <c r="AE748" t="s">
        <v>69</v>
      </c>
      <c r="AF748" t="s">
        <v>70</v>
      </c>
      <c r="AM748" t="s">
        <v>1645</v>
      </c>
      <c r="AN748">
        <v>49061915848</v>
      </c>
    </row>
    <row r="749" spans="1:40" x14ac:dyDescent="0.25">
      <c r="A749" s="4">
        <f t="shared" si="159"/>
        <v>44663</v>
      </c>
      <c r="B749" s="5">
        <f t="shared" si="160"/>
        <v>0.54166666666666663</v>
      </c>
      <c r="C749" s="6">
        <f t="shared" si="161"/>
        <v>0.55208333333333337</v>
      </c>
      <c r="D749" s="7">
        <f t="shared" si="157"/>
        <v>1.1226851856918074E-3</v>
      </c>
      <c r="E749" s="6" t="str">
        <f t="shared" si="158"/>
        <v>BIANCA</v>
      </c>
      <c r="F749" s="6" t="str">
        <f t="shared" si="162"/>
        <v>ter</v>
      </c>
      <c r="G749" s="6" t="str">
        <f t="shared" si="156"/>
        <v>11</v>
      </c>
      <c r="H749" s="6" t="str">
        <f>IFERROR(VLOOKUP($G749,DDD!$B:$D,3,0),"-")</f>
        <v>SP</v>
      </c>
      <c r="I749" s="6" t="str">
        <f>IFERROR(VLOOKUP($H749,DDD!$I:$K,3,0),"-")</f>
        <v>Sudeste</v>
      </c>
      <c r="J749">
        <v>8387749</v>
      </c>
      <c r="K749">
        <v>23637840</v>
      </c>
      <c r="L749" s="14">
        <v>44663.552395833336</v>
      </c>
      <c r="M749" s="14">
        <v>44663.553518518522</v>
      </c>
      <c r="N749" t="s">
        <v>3133</v>
      </c>
      <c r="O749" t="s">
        <v>78</v>
      </c>
      <c r="P749">
        <v>17283</v>
      </c>
      <c r="Q749" t="s">
        <v>65</v>
      </c>
      <c r="R749" t="s">
        <v>136</v>
      </c>
      <c r="S749" t="s">
        <v>137</v>
      </c>
      <c r="T749" t="s">
        <v>136</v>
      </c>
      <c r="U749" t="s">
        <v>137</v>
      </c>
      <c r="X749">
        <v>11994011030</v>
      </c>
      <c r="Y749">
        <v>11994011030</v>
      </c>
      <c r="Z749" s="14">
        <v>44663.573611111111</v>
      </c>
      <c r="AA749" t="s">
        <v>108</v>
      </c>
      <c r="AB749" s="15">
        <v>1649780081360510</v>
      </c>
      <c r="AC749" t="s">
        <v>68</v>
      </c>
      <c r="AD749">
        <v>10738</v>
      </c>
      <c r="AE749" t="s">
        <v>69</v>
      </c>
      <c r="AF749" t="s">
        <v>70</v>
      </c>
      <c r="AM749" t="s">
        <v>995</v>
      </c>
      <c r="AN749">
        <v>46116759807</v>
      </c>
    </row>
    <row r="750" spans="1:40" x14ac:dyDescent="0.25">
      <c r="A750" s="4">
        <f t="shared" si="159"/>
        <v>44663</v>
      </c>
      <c r="B750" s="5">
        <f t="shared" si="160"/>
        <v>0.54166666666666663</v>
      </c>
      <c r="C750" s="6">
        <f t="shared" si="161"/>
        <v>0.5541666666666667</v>
      </c>
      <c r="D750" s="7">
        <f t="shared" si="157"/>
        <v>1.7361111094942316E-3</v>
      </c>
      <c r="E750" s="6" t="str">
        <f t="shared" si="158"/>
        <v>BIANCA</v>
      </c>
      <c r="F750" s="6" t="str">
        <f t="shared" si="162"/>
        <v>ter</v>
      </c>
      <c r="G750" s="6" t="str">
        <f t="shared" si="156"/>
        <v>16</v>
      </c>
      <c r="H750" s="6" t="str">
        <f>IFERROR(VLOOKUP($G750,DDD!$B:$D,3,0),"-")</f>
        <v>SP</v>
      </c>
      <c r="I750" s="6" t="str">
        <f>IFERROR(VLOOKUP($H750,DDD!$I:$K,3,0),"-")</f>
        <v>Sudeste</v>
      </c>
      <c r="J750">
        <v>8388057</v>
      </c>
      <c r="K750">
        <v>25426062</v>
      </c>
      <c r="L750" s="14">
        <v>44663.554247685184</v>
      </c>
      <c r="M750" s="14">
        <v>44663.555983796294</v>
      </c>
      <c r="N750" t="s">
        <v>3133</v>
      </c>
      <c r="O750" t="s">
        <v>78</v>
      </c>
      <c r="P750">
        <v>17283</v>
      </c>
      <c r="Q750" t="s">
        <v>65</v>
      </c>
      <c r="R750" t="s">
        <v>85</v>
      </c>
      <c r="S750" t="s">
        <v>86</v>
      </c>
      <c r="T750" t="s">
        <v>85</v>
      </c>
      <c r="U750" t="s">
        <v>86</v>
      </c>
      <c r="X750">
        <v>16991718923</v>
      </c>
      <c r="AA750" t="s">
        <v>118</v>
      </c>
      <c r="AB750" s="15">
        <v>1649780263365710</v>
      </c>
      <c r="AC750" t="s">
        <v>68</v>
      </c>
      <c r="AD750">
        <v>10738</v>
      </c>
      <c r="AE750" t="s">
        <v>69</v>
      </c>
      <c r="AF750" t="s">
        <v>70</v>
      </c>
      <c r="AM750" t="s">
        <v>430</v>
      </c>
      <c r="AN750">
        <v>46394484814</v>
      </c>
    </row>
    <row r="751" spans="1:40" x14ac:dyDescent="0.25">
      <c r="A751" s="4">
        <f t="shared" si="159"/>
        <v>44663</v>
      </c>
      <c r="B751" s="5">
        <f t="shared" si="160"/>
        <v>0.54166666666666663</v>
      </c>
      <c r="C751" s="6">
        <f t="shared" si="161"/>
        <v>0.55763888888888891</v>
      </c>
      <c r="D751" s="7">
        <f t="shared" si="157"/>
        <v>1.4004629629198462E-3</v>
      </c>
      <c r="E751" s="6" t="str">
        <f t="shared" si="158"/>
        <v>ANA</v>
      </c>
      <c r="F751" s="6" t="str">
        <f t="shared" si="162"/>
        <v>ter</v>
      </c>
      <c r="G751" s="6" t="str">
        <f t="shared" si="156"/>
        <v>18</v>
      </c>
      <c r="H751" s="6" t="str">
        <f>IFERROR(VLOOKUP($G751,DDD!$B:$D,3,0),"-")</f>
        <v>SP</v>
      </c>
      <c r="I751" s="6" t="str">
        <f>IFERROR(VLOOKUP($H751,DDD!$I:$K,3,0),"-")</f>
        <v>Sudeste</v>
      </c>
      <c r="J751">
        <v>8388699</v>
      </c>
      <c r="K751">
        <v>25462259</v>
      </c>
      <c r="L751" s="14">
        <v>44663.557800925926</v>
      </c>
      <c r="M751" s="14">
        <v>44663.559201388889</v>
      </c>
      <c r="N751" t="s">
        <v>3133</v>
      </c>
      <c r="O751" t="s">
        <v>64</v>
      </c>
      <c r="P751">
        <v>17281</v>
      </c>
      <c r="Q751" t="s">
        <v>65</v>
      </c>
      <c r="R751" t="s">
        <v>136</v>
      </c>
      <c r="S751" t="s">
        <v>273</v>
      </c>
      <c r="T751" t="s">
        <v>136</v>
      </c>
      <c r="U751" t="s">
        <v>273</v>
      </c>
      <c r="X751">
        <v>18997817526</v>
      </c>
      <c r="Y751">
        <v>18997817526</v>
      </c>
      <c r="Z751" s="14">
        <v>44664.558333333334</v>
      </c>
      <c r="AA751" t="s">
        <v>211</v>
      </c>
      <c r="AB751" s="15">
        <v>1649780577375270</v>
      </c>
      <c r="AC751" t="s">
        <v>68</v>
      </c>
      <c r="AD751">
        <v>10738</v>
      </c>
      <c r="AE751" t="s">
        <v>69</v>
      </c>
      <c r="AF751" t="s">
        <v>70</v>
      </c>
      <c r="AM751" t="s">
        <v>1168</v>
      </c>
      <c r="AN751">
        <v>32672283877</v>
      </c>
    </row>
    <row r="752" spans="1:40" x14ac:dyDescent="0.25">
      <c r="A752" s="4">
        <f t="shared" si="159"/>
        <v>44663</v>
      </c>
      <c r="B752" s="5">
        <f t="shared" si="160"/>
        <v>0.54166666666666663</v>
      </c>
      <c r="C752" s="6">
        <f t="shared" si="161"/>
        <v>0.55833333333333335</v>
      </c>
      <c r="D752" s="7">
        <f t="shared" si="157"/>
        <v>1.1921296245418489E-3</v>
      </c>
      <c r="E752" s="6" t="str">
        <f t="shared" si="158"/>
        <v>BIANCA</v>
      </c>
      <c r="F752" s="6" t="str">
        <f t="shared" si="162"/>
        <v>ter</v>
      </c>
      <c r="G752" s="6" t="str">
        <f t="shared" si="156"/>
        <v>11</v>
      </c>
      <c r="H752" s="6" t="str">
        <f>IFERROR(VLOOKUP($G752,DDD!$B:$D,3,0),"-")</f>
        <v>SP</v>
      </c>
      <c r="I752" s="6" t="str">
        <f>IFERROR(VLOOKUP($H752,DDD!$I:$K,3,0),"-")</f>
        <v>Sudeste</v>
      </c>
      <c r="J752">
        <v>8388808</v>
      </c>
      <c r="K752">
        <v>24228026</v>
      </c>
      <c r="L752" s="14">
        <v>44663.55846064815</v>
      </c>
      <c r="M752" s="14">
        <v>44663.559652777774</v>
      </c>
      <c r="N752" t="s">
        <v>3133</v>
      </c>
      <c r="O752" t="s">
        <v>78</v>
      </c>
      <c r="P752">
        <v>17283</v>
      </c>
      <c r="Q752" t="s">
        <v>65</v>
      </c>
      <c r="R752" t="s">
        <v>66</v>
      </c>
      <c r="S752" t="s">
        <v>1039</v>
      </c>
      <c r="T752" t="s">
        <v>66</v>
      </c>
      <c r="U752" t="s">
        <v>1039</v>
      </c>
      <c r="X752">
        <v>11953200449</v>
      </c>
      <c r="AA752" t="s">
        <v>194</v>
      </c>
      <c r="AB752" s="15">
        <v>1649780627376660</v>
      </c>
      <c r="AC752" t="s">
        <v>68</v>
      </c>
      <c r="AD752">
        <v>10738</v>
      </c>
      <c r="AE752" t="s">
        <v>69</v>
      </c>
      <c r="AF752" t="s">
        <v>70</v>
      </c>
      <c r="AM752" t="s">
        <v>1466</v>
      </c>
      <c r="AN752">
        <v>32532361883</v>
      </c>
    </row>
    <row r="753" spans="1:40" x14ac:dyDescent="0.25">
      <c r="A753" s="4">
        <f t="shared" si="159"/>
        <v>44663</v>
      </c>
      <c r="B753" s="5">
        <f t="shared" si="160"/>
        <v>0.54166666666666663</v>
      </c>
      <c r="C753" s="6">
        <f t="shared" si="161"/>
        <v>0.55486111111111114</v>
      </c>
      <c r="D753" s="7">
        <f t="shared" si="157"/>
        <v>5.4629629594273865E-3</v>
      </c>
      <c r="E753" s="6" t="str">
        <f t="shared" si="158"/>
        <v>SILVIO</v>
      </c>
      <c r="F753" s="6" t="str">
        <f t="shared" si="162"/>
        <v>ter</v>
      </c>
      <c r="G753" s="6" t="str">
        <f t="shared" si="156"/>
        <v>51</v>
      </c>
      <c r="H753" s="6" t="str">
        <f>IFERROR(VLOOKUP($G753,DDD!$B:$D,3,0),"-")</f>
        <v>RS</v>
      </c>
      <c r="I753" s="6" t="str">
        <f>IFERROR(VLOOKUP($H753,DDD!$I:$K,3,0),"-")</f>
        <v>Sul</v>
      </c>
      <c r="J753">
        <v>8388265</v>
      </c>
      <c r="K753">
        <v>25462324</v>
      </c>
      <c r="L753" s="14">
        <v>44663.555474537039</v>
      </c>
      <c r="M753" s="14">
        <v>44663.560937499999</v>
      </c>
      <c r="N753" t="s">
        <v>3133</v>
      </c>
      <c r="O753" t="s">
        <v>84</v>
      </c>
      <c r="P753">
        <v>17286</v>
      </c>
      <c r="Q753" t="s">
        <v>65</v>
      </c>
      <c r="R753" t="s">
        <v>85</v>
      </c>
      <c r="S753" t="s">
        <v>86</v>
      </c>
      <c r="T753" t="s">
        <v>85</v>
      </c>
      <c r="U753" t="s">
        <v>86</v>
      </c>
      <c r="X753">
        <v>51999971785</v>
      </c>
      <c r="AA753" t="s">
        <v>211</v>
      </c>
      <c r="AB753" s="15">
        <v>1649780363369160</v>
      </c>
      <c r="AC753" t="s">
        <v>68</v>
      </c>
      <c r="AD753">
        <v>10738</v>
      </c>
      <c r="AE753" t="s">
        <v>69</v>
      </c>
      <c r="AF753" t="s">
        <v>70</v>
      </c>
      <c r="AM753" t="s">
        <v>280</v>
      </c>
      <c r="AN753">
        <v>3057858007</v>
      </c>
    </row>
    <row r="754" spans="1:40" x14ac:dyDescent="0.25">
      <c r="A754" s="4">
        <f t="shared" si="159"/>
        <v>44663</v>
      </c>
      <c r="B754" s="5">
        <f t="shared" si="160"/>
        <v>0.54166666666666663</v>
      </c>
      <c r="C754" s="6">
        <f t="shared" si="161"/>
        <v>0.56041666666666667</v>
      </c>
      <c r="D754" s="7">
        <f t="shared" si="157"/>
        <v>1.4004629629198462E-3</v>
      </c>
      <c r="E754" s="6" t="str">
        <f t="shared" si="158"/>
        <v>BIANCA</v>
      </c>
      <c r="F754" s="6" t="str">
        <f t="shared" si="162"/>
        <v>ter</v>
      </c>
      <c r="G754" s="6" t="str">
        <f t="shared" si="156"/>
        <v>48</v>
      </c>
      <c r="H754" s="6" t="str">
        <f>IFERROR(VLOOKUP($G754,DDD!$B:$D,3,0),"-")</f>
        <v>SC</v>
      </c>
      <c r="I754" s="6" t="str">
        <f>IFERROR(VLOOKUP($H754,DDD!$I:$K,3,0),"-")</f>
        <v>Sul</v>
      </c>
      <c r="J754">
        <v>8389182</v>
      </c>
      <c r="K754">
        <v>25536893</v>
      </c>
      <c r="L754" s="14">
        <v>44663.560532407406</v>
      </c>
      <c r="M754" s="14">
        <v>44663.561932870369</v>
      </c>
      <c r="N754" t="s">
        <v>3133</v>
      </c>
      <c r="O754" t="s">
        <v>78</v>
      </c>
      <c r="P754">
        <v>17283</v>
      </c>
      <c r="Q754" t="s">
        <v>65</v>
      </c>
      <c r="R754" t="s">
        <v>136</v>
      </c>
      <c r="S754" t="s">
        <v>137</v>
      </c>
      <c r="T754" t="s">
        <v>136</v>
      </c>
      <c r="U754" t="s">
        <v>137</v>
      </c>
      <c r="X754">
        <v>48988263601</v>
      </c>
      <c r="Y754">
        <v>48988263601</v>
      </c>
      <c r="Z754" s="14">
        <v>44663.581944444442</v>
      </c>
      <c r="AA754" t="s">
        <v>174</v>
      </c>
      <c r="AB754" s="15">
        <v>1649780811383330</v>
      </c>
      <c r="AC754" t="s">
        <v>68</v>
      </c>
      <c r="AD754">
        <v>10738</v>
      </c>
      <c r="AE754" t="s">
        <v>69</v>
      </c>
      <c r="AF754" t="s">
        <v>70</v>
      </c>
      <c r="AM754" t="s">
        <v>1087</v>
      </c>
      <c r="AN754">
        <v>10948185937</v>
      </c>
    </row>
    <row r="755" spans="1:40" x14ac:dyDescent="0.25">
      <c r="A755" s="4">
        <f t="shared" si="159"/>
        <v>44663</v>
      </c>
      <c r="B755" s="5">
        <f t="shared" si="160"/>
        <v>0.54166666666666663</v>
      </c>
      <c r="C755" s="6">
        <f t="shared" si="161"/>
        <v>0.56041666666666667</v>
      </c>
      <c r="D755" s="7">
        <f t="shared" si="157"/>
        <v>7.9861111589707434E-4</v>
      </c>
      <c r="E755" s="6" t="str">
        <f t="shared" si="158"/>
        <v>ANA</v>
      </c>
      <c r="F755" s="6" t="str">
        <f t="shared" si="162"/>
        <v>ter</v>
      </c>
      <c r="G755" s="6" t="str">
        <f t="shared" si="156"/>
        <v>14</v>
      </c>
      <c r="H755" s="6" t="str">
        <f>IFERROR(VLOOKUP($G755,DDD!$B:$D,3,0),"-")</f>
        <v>SP</v>
      </c>
      <c r="I755" s="6" t="str">
        <f>IFERROR(VLOOKUP($H755,DDD!$I:$K,3,0),"-")</f>
        <v>Sudeste</v>
      </c>
      <c r="J755">
        <v>8389252</v>
      </c>
      <c r="K755">
        <v>25724460</v>
      </c>
      <c r="L755" s="14">
        <v>44663.560960648145</v>
      </c>
      <c r="M755" s="14">
        <v>44663.561759259261</v>
      </c>
      <c r="N755" t="s">
        <v>3133</v>
      </c>
      <c r="O755" t="s">
        <v>64</v>
      </c>
      <c r="P755">
        <v>17281</v>
      </c>
      <c r="Q755" t="s">
        <v>65</v>
      </c>
      <c r="R755" t="s">
        <v>136</v>
      </c>
      <c r="S755" t="s">
        <v>273</v>
      </c>
      <c r="T755" t="s">
        <v>136</v>
      </c>
      <c r="U755" t="s">
        <v>273</v>
      </c>
      <c r="X755">
        <v>14997461469</v>
      </c>
      <c r="Y755">
        <v>14997461469</v>
      </c>
      <c r="Z755" s="14">
        <v>44663.791666666664</v>
      </c>
      <c r="AA755" t="s">
        <v>113</v>
      </c>
      <c r="AB755" s="15">
        <v>1649780841384060</v>
      </c>
      <c r="AC755" t="s">
        <v>68</v>
      </c>
      <c r="AD755">
        <v>10738</v>
      </c>
      <c r="AE755" t="s">
        <v>69</v>
      </c>
      <c r="AF755" t="s">
        <v>70</v>
      </c>
      <c r="AM755" t="s">
        <v>1077</v>
      </c>
      <c r="AN755">
        <v>33060291810</v>
      </c>
    </row>
    <row r="756" spans="1:40" x14ac:dyDescent="0.25">
      <c r="A756" s="4">
        <f t="shared" si="159"/>
        <v>44663</v>
      </c>
      <c r="B756" s="5">
        <f t="shared" si="160"/>
        <v>0.54166666666666663</v>
      </c>
      <c r="C756" s="6">
        <f t="shared" si="161"/>
        <v>0.56180555555555556</v>
      </c>
      <c r="D756" s="7">
        <f t="shared" si="157"/>
        <v>7.5231481605442241E-4</v>
      </c>
      <c r="E756" s="6" t="str">
        <f t="shared" si="158"/>
        <v>SILVIO</v>
      </c>
      <c r="F756" s="6" t="str">
        <f t="shared" si="162"/>
        <v>ter</v>
      </c>
      <c r="G756" s="6" t="str">
        <f t="shared" si="156"/>
        <v>11</v>
      </c>
      <c r="H756" s="6" t="str">
        <f>IFERROR(VLOOKUP($G756,DDD!$B:$D,3,0),"-")</f>
        <v>SP</v>
      </c>
      <c r="I756" s="6" t="str">
        <f>IFERROR(VLOOKUP($H756,DDD!$I:$K,3,0),"-")</f>
        <v>Sudeste</v>
      </c>
      <c r="J756">
        <v>8389413</v>
      </c>
      <c r="K756">
        <v>25724667</v>
      </c>
      <c r="L756" s="14">
        <v>44663.561932870369</v>
      </c>
      <c r="M756" s="14">
        <v>44663.562685185185</v>
      </c>
      <c r="N756" t="s">
        <v>3133</v>
      </c>
      <c r="O756" t="s">
        <v>84</v>
      </c>
      <c r="P756">
        <v>17286</v>
      </c>
      <c r="Q756" t="s">
        <v>65</v>
      </c>
      <c r="R756" t="s">
        <v>136</v>
      </c>
      <c r="S756" t="s">
        <v>137</v>
      </c>
      <c r="T756" t="s">
        <v>136</v>
      </c>
      <c r="U756" t="s">
        <v>137</v>
      </c>
      <c r="X756">
        <v>11978619020</v>
      </c>
      <c r="Y756">
        <v>11978619020</v>
      </c>
      <c r="Z756" s="14">
        <v>44663.583333333336</v>
      </c>
      <c r="AA756" t="s">
        <v>113</v>
      </c>
      <c r="AB756" s="15">
        <v>1649780936387220</v>
      </c>
      <c r="AC756" t="s">
        <v>68</v>
      </c>
      <c r="AD756">
        <v>10738</v>
      </c>
      <c r="AE756" t="s">
        <v>69</v>
      </c>
      <c r="AF756" t="s">
        <v>70</v>
      </c>
      <c r="AM756" t="s">
        <v>1357</v>
      </c>
      <c r="AN756">
        <v>42542733805</v>
      </c>
    </row>
    <row r="757" spans="1:40" x14ac:dyDescent="0.25">
      <c r="A757" s="4">
        <f t="shared" si="159"/>
        <v>44663</v>
      </c>
      <c r="B757" s="5">
        <f t="shared" si="160"/>
        <v>0.5625</v>
      </c>
      <c r="C757" s="6">
        <f t="shared" si="161"/>
        <v>0.56319444444444444</v>
      </c>
      <c r="D757" s="7">
        <f t="shared" si="157"/>
        <v>7.0601852348772809E-4</v>
      </c>
      <c r="E757" s="6" t="str">
        <f t="shared" si="158"/>
        <v>BIANCA</v>
      </c>
      <c r="F757" s="6" t="str">
        <f t="shared" si="162"/>
        <v>ter</v>
      </c>
      <c r="G757" s="6" t="str">
        <f t="shared" ref="G757:G820" si="163">TRIM(LEFT($X757,2))</f>
        <v>48</v>
      </c>
      <c r="H757" s="6" t="str">
        <f>IFERROR(VLOOKUP($G757,DDD!$B:$D,3,0),"-")</f>
        <v>SC</v>
      </c>
      <c r="I757" s="6" t="str">
        <f>IFERROR(VLOOKUP($H757,DDD!$I:$K,3,0),"-")</f>
        <v>Sul</v>
      </c>
      <c r="J757">
        <v>8389666</v>
      </c>
      <c r="K757">
        <v>25724731</v>
      </c>
      <c r="L757" s="14">
        <v>44663.563333333332</v>
      </c>
      <c r="M757" s="14">
        <v>44663.564039351855</v>
      </c>
      <c r="N757" t="s">
        <v>3133</v>
      </c>
      <c r="O757" t="s">
        <v>78</v>
      </c>
      <c r="P757">
        <v>17283</v>
      </c>
      <c r="Q757" t="s">
        <v>65</v>
      </c>
      <c r="R757" t="s">
        <v>136</v>
      </c>
      <c r="S757" t="s">
        <v>137</v>
      </c>
      <c r="T757" t="s">
        <v>136</v>
      </c>
      <c r="U757" t="s">
        <v>137</v>
      </c>
      <c r="X757">
        <v>48984186075</v>
      </c>
      <c r="Y757">
        <v>48984186075</v>
      </c>
      <c r="Z757" s="14">
        <v>44663.584027777775</v>
      </c>
      <c r="AA757" t="s">
        <v>113</v>
      </c>
      <c r="AB757" s="15">
        <v>1649780995389030</v>
      </c>
      <c r="AC757" t="s">
        <v>68</v>
      </c>
      <c r="AD757">
        <v>10738</v>
      </c>
      <c r="AE757" t="s">
        <v>69</v>
      </c>
      <c r="AF757" t="s">
        <v>70</v>
      </c>
      <c r="AM757" t="s">
        <v>1289</v>
      </c>
      <c r="AN757">
        <v>8046690902</v>
      </c>
    </row>
    <row r="758" spans="1:40" x14ac:dyDescent="0.25">
      <c r="A758" s="4">
        <f t="shared" si="159"/>
        <v>44663</v>
      </c>
      <c r="B758" s="5">
        <f t="shared" si="160"/>
        <v>0.5625</v>
      </c>
      <c r="C758" s="6">
        <f t="shared" si="161"/>
        <v>0.56388888888888888</v>
      </c>
      <c r="D758" s="7">
        <f t="shared" si="157"/>
        <v>7.1759259299142286E-4</v>
      </c>
      <c r="E758" s="6" t="str">
        <f t="shared" si="158"/>
        <v>BIANCA</v>
      </c>
      <c r="F758" s="6" t="str">
        <f t="shared" si="162"/>
        <v>ter</v>
      </c>
      <c r="G758" s="6" t="str">
        <f t="shared" si="163"/>
        <v>13</v>
      </c>
      <c r="H758" s="6" t="str">
        <f>IFERROR(VLOOKUP($G758,DDD!$B:$D,3,0),"-")</f>
        <v>SP</v>
      </c>
      <c r="I758" s="6" t="str">
        <f>IFERROR(VLOOKUP($H758,DDD!$I:$K,3,0),"-")</f>
        <v>Sudeste</v>
      </c>
      <c r="J758">
        <v>8389797</v>
      </c>
      <c r="K758">
        <v>25724805</v>
      </c>
      <c r="L758" s="14">
        <v>44663.56417824074</v>
      </c>
      <c r="M758" s="14">
        <v>44663.564895833333</v>
      </c>
      <c r="N758" t="s">
        <v>3133</v>
      </c>
      <c r="O758" t="s">
        <v>78</v>
      </c>
      <c r="P758">
        <v>17283</v>
      </c>
      <c r="Q758" t="s">
        <v>65</v>
      </c>
      <c r="R758" t="s">
        <v>136</v>
      </c>
      <c r="S758" t="s">
        <v>273</v>
      </c>
      <c r="T758" t="s">
        <v>136</v>
      </c>
      <c r="U758" t="s">
        <v>273</v>
      </c>
      <c r="X758">
        <v>13996870238</v>
      </c>
      <c r="Y758">
        <v>13996870238</v>
      </c>
      <c r="Z758" s="14">
        <v>44664.375</v>
      </c>
      <c r="AA758" t="s">
        <v>113</v>
      </c>
      <c r="AB758" s="15">
        <v>1649781119391720</v>
      </c>
      <c r="AC758" t="s">
        <v>68</v>
      </c>
      <c r="AD758">
        <v>10738</v>
      </c>
      <c r="AE758" t="s">
        <v>69</v>
      </c>
      <c r="AF758" t="s">
        <v>70</v>
      </c>
      <c r="AM758" t="s">
        <v>1585</v>
      </c>
      <c r="AN758">
        <v>51573605840</v>
      </c>
    </row>
    <row r="759" spans="1:40" x14ac:dyDescent="0.25">
      <c r="A759" s="4">
        <f t="shared" si="159"/>
        <v>44663</v>
      </c>
      <c r="B759" s="5">
        <f t="shared" si="160"/>
        <v>0.5625</v>
      </c>
      <c r="C759" s="6">
        <f t="shared" si="161"/>
        <v>0.56388888888888888</v>
      </c>
      <c r="D759" s="7">
        <f t="shared" si="157"/>
        <v>1.747685186273884E-3</v>
      </c>
      <c r="E759" s="6" t="str">
        <f t="shared" si="158"/>
        <v>SILVIO</v>
      </c>
      <c r="F759" s="6" t="str">
        <f t="shared" si="162"/>
        <v>ter</v>
      </c>
      <c r="G759" s="6" t="str">
        <f t="shared" si="163"/>
        <v>49</v>
      </c>
      <c r="H759" s="6" t="str">
        <f>IFERROR(VLOOKUP($G759,DDD!$B:$D,3,0),"-")</f>
        <v>SC</v>
      </c>
      <c r="I759" s="6" t="str">
        <f>IFERROR(VLOOKUP($H759,DDD!$I:$K,3,0),"-")</f>
        <v>Sul</v>
      </c>
      <c r="J759">
        <v>8389758</v>
      </c>
      <c r="K759">
        <v>25724763</v>
      </c>
      <c r="L759" s="14">
        <v>44663.563900462963</v>
      </c>
      <c r="M759" s="14">
        <v>44663.565648148149</v>
      </c>
      <c r="N759" t="s">
        <v>3133</v>
      </c>
      <c r="O759" t="s">
        <v>84</v>
      </c>
      <c r="P759">
        <v>17286</v>
      </c>
      <c r="Q759" t="s">
        <v>65</v>
      </c>
      <c r="R759" t="s">
        <v>136</v>
      </c>
      <c r="S759" t="s">
        <v>832</v>
      </c>
      <c r="T759" t="s">
        <v>136</v>
      </c>
      <c r="U759" t="s">
        <v>832</v>
      </c>
      <c r="X759">
        <v>49999662356</v>
      </c>
      <c r="Y759">
        <v>49999662356</v>
      </c>
      <c r="Z759" s="14">
        <v>44663.585416666669</v>
      </c>
      <c r="AA759" t="s">
        <v>113</v>
      </c>
      <c r="AB759" s="15">
        <v>1649781099391110</v>
      </c>
      <c r="AC759" t="s">
        <v>68</v>
      </c>
      <c r="AD759">
        <v>10738</v>
      </c>
      <c r="AE759" t="s">
        <v>69</v>
      </c>
      <c r="AF759" t="s">
        <v>70</v>
      </c>
      <c r="AM759" t="s">
        <v>1359</v>
      </c>
      <c r="AN759">
        <v>3267971900</v>
      </c>
    </row>
    <row r="760" spans="1:40" x14ac:dyDescent="0.25">
      <c r="A760" s="4">
        <f t="shared" si="159"/>
        <v>44663</v>
      </c>
      <c r="B760" s="5">
        <f t="shared" si="160"/>
        <v>0.5625</v>
      </c>
      <c r="C760" s="6">
        <f t="shared" si="161"/>
        <v>0.56458333333333333</v>
      </c>
      <c r="D760" s="7">
        <f t="shared" si="157"/>
        <v>5.3240740817273036E-4</v>
      </c>
      <c r="E760" s="6" t="str">
        <f t="shared" si="158"/>
        <v>BIANCA</v>
      </c>
      <c r="F760" s="6" t="str">
        <f t="shared" si="162"/>
        <v>ter</v>
      </c>
      <c r="G760" s="6" t="str">
        <f t="shared" si="163"/>
        <v>51</v>
      </c>
      <c r="H760" s="6" t="str">
        <f>IFERROR(VLOOKUP($G760,DDD!$B:$D,3,0),"-")</f>
        <v>RS</v>
      </c>
      <c r="I760" s="6" t="str">
        <f>IFERROR(VLOOKUP($H760,DDD!$I:$K,3,0),"-")</f>
        <v>Sul</v>
      </c>
      <c r="J760">
        <v>8389902</v>
      </c>
      <c r="K760">
        <v>25724846</v>
      </c>
      <c r="L760" s="14">
        <v>44663.564965277779</v>
      </c>
      <c r="M760" s="14">
        <v>44663.565497685187</v>
      </c>
      <c r="N760" t="s">
        <v>3133</v>
      </c>
      <c r="O760" t="s">
        <v>78</v>
      </c>
      <c r="P760">
        <v>17283</v>
      </c>
      <c r="Q760" t="s">
        <v>65</v>
      </c>
      <c r="R760" t="s">
        <v>136</v>
      </c>
      <c r="S760" t="s">
        <v>420</v>
      </c>
      <c r="T760" t="s">
        <v>136</v>
      </c>
      <c r="U760" t="s">
        <v>420</v>
      </c>
      <c r="X760">
        <v>51991473566</v>
      </c>
      <c r="Y760">
        <v>51991473566</v>
      </c>
      <c r="Z760" s="14">
        <v>44663.585416666669</v>
      </c>
      <c r="AA760" t="s">
        <v>113</v>
      </c>
      <c r="AB760" s="15">
        <v>1649781159392800</v>
      </c>
      <c r="AC760" t="s">
        <v>68</v>
      </c>
      <c r="AD760">
        <v>10738</v>
      </c>
      <c r="AE760" t="s">
        <v>69</v>
      </c>
      <c r="AF760" t="s">
        <v>70</v>
      </c>
      <c r="AM760" t="s">
        <v>1056</v>
      </c>
      <c r="AN760">
        <v>1807785017</v>
      </c>
    </row>
    <row r="761" spans="1:40" x14ac:dyDescent="0.25">
      <c r="A761" s="4">
        <f t="shared" si="159"/>
        <v>44663</v>
      </c>
      <c r="B761" s="5">
        <f t="shared" si="160"/>
        <v>0.5625</v>
      </c>
      <c r="C761" s="6">
        <f t="shared" si="161"/>
        <v>0.56597222222222221</v>
      </c>
      <c r="D761" s="7">
        <f t="shared" si="157"/>
        <v>6.8287036992842332E-4</v>
      </c>
      <c r="E761" s="6" t="str">
        <f t="shared" si="158"/>
        <v>SILVIO</v>
      </c>
      <c r="F761" s="6" t="str">
        <f t="shared" si="162"/>
        <v>ter</v>
      </c>
      <c r="G761" s="6" t="str">
        <f t="shared" si="163"/>
        <v>19</v>
      </c>
      <c r="H761" s="6" t="str">
        <f>IFERROR(VLOOKUP($G761,DDD!$B:$D,3,0),"-")</f>
        <v>SP</v>
      </c>
      <c r="I761" s="6" t="str">
        <f>IFERROR(VLOOKUP($H761,DDD!$I:$K,3,0),"-")</f>
        <v>Sudeste</v>
      </c>
      <c r="J761">
        <v>8390091</v>
      </c>
      <c r="K761">
        <v>25462327</v>
      </c>
      <c r="L761" s="14">
        <v>44663.566122685188</v>
      </c>
      <c r="M761" s="14">
        <v>44663.566805555558</v>
      </c>
      <c r="N761" t="s">
        <v>3133</v>
      </c>
      <c r="O761" t="s">
        <v>84</v>
      </c>
      <c r="P761">
        <v>17286</v>
      </c>
      <c r="Q761" t="s">
        <v>65</v>
      </c>
      <c r="R761" t="s">
        <v>136</v>
      </c>
      <c r="S761" t="s">
        <v>273</v>
      </c>
      <c r="T761" t="s">
        <v>136</v>
      </c>
      <c r="U761" t="s">
        <v>273</v>
      </c>
      <c r="X761">
        <v>19998183179</v>
      </c>
      <c r="Y761">
        <v>19998183179</v>
      </c>
      <c r="Z761" s="14">
        <v>44663.75</v>
      </c>
      <c r="AA761" t="s">
        <v>211</v>
      </c>
      <c r="AB761" s="15">
        <v>1649781297396160</v>
      </c>
      <c r="AC761" t="s">
        <v>68</v>
      </c>
      <c r="AD761">
        <v>10738</v>
      </c>
      <c r="AE761" t="s">
        <v>69</v>
      </c>
      <c r="AF761" t="s">
        <v>70</v>
      </c>
      <c r="AM761" t="s">
        <v>1254</v>
      </c>
      <c r="AN761">
        <v>45243427888</v>
      </c>
    </row>
    <row r="762" spans="1:40" x14ac:dyDescent="0.25">
      <c r="A762" s="4">
        <f t="shared" si="159"/>
        <v>44663</v>
      </c>
      <c r="B762" s="5">
        <f t="shared" si="160"/>
        <v>0.5625</v>
      </c>
      <c r="C762" s="6">
        <f t="shared" si="161"/>
        <v>0.57152777777777775</v>
      </c>
      <c r="D762" s="7">
        <f t="shared" si="157"/>
        <v>1.3078703705104999E-3</v>
      </c>
      <c r="E762" s="6" t="str">
        <f t="shared" si="158"/>
        <v>ANA</v>
      </c>
      <c r="F762" s="6" t="str">
        <f t="shared" si="162"/>
        <v>ter</v>
      </c>
      <c r="G762" s="6" t="str">
        <f t="shared" si="163"/>
        <v>53</v>
      </c>
      <c r="H762" s="6" t="str">
        <f>IFERROR(VLOOKUP($G762,DDD!$B:$D,3,0),"-")</f>
        <v>RS</v>
      </c>
      <c r="I762" s="6" t="str">
        <f>IFERROR(VLOOKUP($H762,DDD!$I:$K,3,0),"-")</f>
        <v>Sul</v>
      </c>
      <c r="J762">
        <v>8390840</v>
      </c>
      <c r="K762">
        <v>24073168</v>
      </c>
      <c r="L762" s="14">
        <v>44663.57167824074</v>
      </c>
      <c r="M762" s="14">
        <v>44663.57298611111</v>
      </c>
      <c r="N762" t="s">
        <v>3133</v>
      </c>
      <c r="O762" t="s">
        <v>64</v>
      </c>
      <c r="P762">
        <v>17281</v>
      </c>
      <c r="Q762" t="s">
        <v>65</v>
      </c>
      <c r="R762" t="s">
        <v>136</v>
      </c>
      <c r="S762" t="s">
        <v>420</v>
      </c>
      <c r="T762" t="s">
        <v>136</v>
      </c>
      <c r="U762" t="s">
        <v>420</v>
      </c>
      <c r="X762">
        <v>53991012989</v>
      </c>
      <c r="Y762">
        <v>53991012989</v>
      </c>
      <c r="Z762" s="14">
        <v>44663.59375</v>
      </c>
      <c r="AA762" t="s">
        <v>87</v>
      </c>
      <c r="AB762" s="15">
        <v>1649781755401350</v>
      </c>
      <c r="AC762" t="s">
        <v>68</v>
      </c>
      <c r="AD762">
        <v>10738</v>
      </c>
      <c r="AE762" t="s">
        <v>69</v>
      </c>
      <c r="AF762" t="s">
        <v>70</v>
      </c>
      <c r="AM762" t="s">
        <v>1322</v>
      </c>
      <c r="AN762">
        <v>6133176024</v>
      </c>
    </row>
    <row r="763" spans="1:40" x14ac:dyDescent="0.25">
      <c r="A763" s="4">
        <f t="shared" si="159"/>
        <v>44663</v>
      </c>
      <c r="B763" s="5">
        <f t="shared" si="160"/>
        <v>0.5625</v>
      </c>
      <c r="C763" s="6">
        <f t="shared" si="161"/>
        <v>0.56736111111111109</v>
      </c>
      <c r="D763" s="7">
        <f t="shared" si="157"/>
        <v>6.6087962986784987E-3</v>
      </c>
      <c r="E763" s="6" t="str">
        <f t="shared" si="158"/>
        <v>SILVIO</v>
      </c>
      <c r="F763" s="6" t="str">
        <f t="shared" si="162"/>
        <v>ter</v>
      </c>
      <c r="G763" s="6" t="str">
        <f t="shared" si="163"/>
        <v>11</v>
      </c>
      <c r="H763" s="6" t="str">
        <f>IFERROR(VLOOKUP($G763,DDD!$B:$D,3,0),"-")</f>
        <v>SP</v>
      </c>
      <c r="I763" s="6" t="str">
        <f>IFERROR(VLOOKUP($H763,DDD!$I:$K,3,0),"-")</f>
        <v>Sudeste</v>
      </c>
      <c r="J763">
        <v>8390318</v>
      </c>
      <c r="K763">
        <v>25426157</v>
      </c>
      <c r="L763" s="14">
        <v>44663.567696759259</v>
      </c>
      <c r="M763" s="14">
        <v>44663.574305555558</v>
      </c>
      <c r="N763" t="s">
        <v>3133</v>
      </c>
      <c r="O763" t="s">
        <v>84</v>
      </c>
      <c r="P763">
        <v>17286</v>
      </c>
      <c r="Q763" t="s">
        <v>65</v>
      </c>
      <c r="R763" t="s">
        <v>136</v>
      </c>
      <c r="S763" t="s">
        <v>137</v>
      </c>
      <c r="T763" t="s">
        <v>136</v>
      </c>
      <c r="U763" t="s">
        <v>137</v>
      </c>
      <c r="X763">
        <v>11956946187</v>
      </c>
      <c r="Y763">
        <v>11956946187</v>
      </c>
      <c r="Z763" s="14">
        <v>44666.594444444447</v>
      </c>
      <c r="AA763" t="s">
        <v>118</v>
      </c>
      <c r="AB763" s="15">
        <v>1649781430397900</v>
      </c>
      <c r="AC763" t="s">
        <v>68</v>
      </c>
      <c r="AD763">
        <v>10738</v>
      </c>
      <c r="AE763" t="s">
        <v>69</v>
      </c>
      <c r="AF763" t="s">
        <v>70</v>
      </c>
      <c r="AM763" t="s">
        <v>921</v>
      </c>
      <c r="AN763">
        <v>22334060879</v>
      </c>
    </row>
    <row r="764" spans="1:40" x14ac:dyDescent="0.25">
      <c r="A764" s="4">
        <f t="shared" si="159"/>
        <v>44663</v>
      </c>
      <c r="B764" s="5">
        <f t="shared" si="160"/>
        <v>0.5625</v>
      </c>
      <c r="C764" s="6">
        <f t="shared" si="161"/>
        <v>0.57638888888888895</v>
      </c>
      <c r="D764" s="7">
        <f t="shared" ref="D764:D819" si="164">IFERROR(($M764-$L764),0)</f>
        <v>4.2824074625968933E-4</v>
      </c>
      <c r="E764" s="6" t="str">
        <f t="shared" ref="E764:E819" si="165">SUBSTITUTE(MID($O764,1,SEARCH(" ",$O764,1))," ","")</f>
        <v>BIANCA</v>
      </c>
      <c r="F764" s="6" t="str">
        <f t="shared" si="162"/>
        <v>ter</v>
      </c>
      <c r="G764" s="6" t="str">
        <f t="shared" si="163"/>
        <v>11</v>
      </c>
      <c r="H764" s="6" t="str">
        <f>IFERROR(VLOOKUP($G764,DDD!$B:$D,3,0),"-")</f>
        <v>SP</v>
      </c>
      <c r="I764" s="6" t="str">
        <f>IFERROR(VLOOKUP($H764,DDD!$I:$K,3,0),"-")</f>
        <v>Sudeste</v>
      </c>
      <c r="J764">
        <v>8391443</v>
      </c>
      <c r="K764">
        <v>24165636</v>
      </c>
      <c r="L764" s="14">
        <v>44663.576620370368</v>
      </c>
      <c r="M764" s="14">
        <v>44663.577048611114</v>
      </c>
      <c r="N764" t="s">
        <v>3133</v>
      </c>
      <c r="O764" t="s">
        <v>78</v>
      </c>
      <c r="P764">
        <v>17283</v>
      </c>
      <c r="Q764" t="s">
        <v>65</v>
      </c>
      <c r="R764" t="s">
        <v>136</v>
      </c>
      <c r="S764" t="s">
        <v>674</v>
      </c>
      <c r="T764" t="s">
        <v>136</v>
      </c>
      <c r="U764" t="s">
        <v>674</v>
      </c>
      <c r="X764">
        <v>11965456830</v>
      </c>
      <c r="Y764">
        <v>11965456830</v>
      </c>
      <c r="Z764" s="14">
        <v>44663.597222222219</v>
      </c>
      <c r="AA764" t="s">
        <v>142</v>
      </c>
      <c r="AB764" s="15">
        <v>1649782194406930</v>
      </c>
      <c r="AC764" t="s">
        <v>68</v>
      </c>
      <c r="AD764">
        <v>10738</v>
      </c>
      <c r="AE764" t="s">
        <v>69</v>
      </c>
      <c r="AF764" t="s">
        <v>70</v>
      </c>
      <c r="AM764" t="s">
        <v>1577</v>
      </c>
      <c r="AN764">
        <v>35636784805</v>
      </c>
    </row>
    <row r="765" spans="1:40" x14ac:dyDescent="0.25">
      <c r="A765" s="4">
        <f t="shared" si="159"/>
        <v>44663</v>
      </c>
      <c r="B765" s="5">
        <f t="shared" si="160"/>
        <v>0.5625</v>
      </c>
      <c r="C765" s="6">
        <f t="shared" si="161"/>
        <v>0.57777777777777783</v>
      </c>
      <c r="D765" s="7">
        <f t="shared" si="164"/>
        <v>7.8703703911742195E-4</v>
      </c>
      <c r="E765" s="6" t="str">
        <f t="shared" si="165"/>
        <v>ANA</v>
      </c>
      <c r="F765" s="6" t="str">
        <f t="shared" si="162"/>
        <v>ter</v>
      </c>
      <c r="G765" s="6" t="str">
        <f t="shared" si="163"/>
        <v>11</v>
      </c>
      <c r="H765" s="6" t="str">
        <f>IFERROR(VLOOKUP($G765,DDD!$B:$D,3,0),"-")</f>
        <v>SP</v>
      </c>
      <c r="I765" s="6" t="str">
        <f>IFERROR(VLOOKUP($H765,DDD!$I:$K,3,0),"-")</f>
        <v>Sudeste</v>
      </c>
      <c r="J765">
        <v>8391649</v>
      </c>
      <c r="K765">
        <v>23637928</v>
      </c>
      <c r="L765" s="14">
        <v>44663.578055555554</v>
      </c>
      <c r="M765" s="14">
        <v>44663.578842592593</v>
      </c>
      <c r="N765" t="s">
        <v>3133</v>
      </c>
      <c r="O765" t="s">
        <v>64</v>
      </c>
      <c r="P765">
        <v>17281</v>
      </c>
      <c r="Q765" t="s">
        <v>65</v>
      </c>
      <c r="R765" t="s">
        <v>136</v>
      </c>
      <c r="S765" t="s">
        <v>273</v>
      </c>
      <c r="T765" t="s">
        <v>136</v>
      </c>
      <c r="U765" t="s">
        <v>273</v>
      </c>
      <c r="X765">
        <v>11985236645</v>
      </c>
      <c r="Y765">
        <v>11985236645</v>
      </c>
      <c r="Z765" s="14">
        <v>44663.599305555559</v>
      </c>
      <c r="AA765" t="s">
        <v>108</v>
      </c>
      <c r="AB765" s="15">
        <v>1649782325409520</v>
      </c>
      <c r="AC765" t="s">
        <v>68</v>
      </c>
      <c r="AD765">
        <v>10738</v>
      </c>
      <c r="AE765" t="s">
        <v>69</v>
      </c>
      <c r="AF765" t="s">
        <v>70</v>
      </c>
      <c r="AM765" t="s">
        <v>277</v>
      </c>
      <c r="AN765">
        <v>40179310810</v>
      </c>
    </row>
    <row r="766" spans="1:40" x14ac:dyDescent="0.25">
      <c r="A766" s="4">
        <f t="shared" si="159"/>
        <v>44663</v>
      </c>
      <c r="B766" s="5">
        <f t="shared" si="160"/>
        <v>0.5625</v>
      </c>
      <c r="C766" s="6">
        <f t="shared" si="161"/>
        <v>0.57847222222222217</v>
      </c>
      <c r="D766" s="7">
        <f t="shared" si="164"/>
        <v>4.6296296204673126E-4</v>
      </c>
      <c r="E766" s="6" t="str">
        <f t="shared" si="165"/>
        <v>BIANCA</v>
      </c>
      <c r="F766" s="6" t="str">
        <f t="shared" si="162"/>
        <v>ter</v>
      </c>
      <c r="G766" s="6" t="str">
        <f t="shared" si="163"/>
        <v>11</v>
      </c>
      <c r="H766" s="6" t="str">
        <f>IFERROR(VLOOKUP($G766,DDD!$B:$D,3,0),"-")</f>
        <v>SP</v>
      </c>
      <c r="I766" s="6" t="str">
        <f>IFERROR(VLOOKUP($H766,DDD!$I:$K,3,0),"-")</f>
        <v>Sudeste</v>
      </c>
      <c r="J766">
        <v>8391779</v>
      </c>
      <c r="K766">
        <v>25462151</v>
      </c>
      <c r="L766" s="14">
        <v>44663.578969907408</v>
      </c>
      <c r="M766" s="14">
        <v>44663.579432870371</v>
      </c>
      <c r="N766" t="s">
        <v>3133</v>
      </c>
      <c r="O766" t="s">
        <v>78</v>
      </c>
      <c r="P766">
        <v>17283</v>
      </c>
      <c r="Q766" t="s">
        <v>65</v>
      </c>
      <c r="R766" t="s">
        <v>136</v>
      </c>
      <c r="S766" t="s">
        <v>273</v>
      </c>
      <c r="T766" t="s">
        <v>136</v>
      </c>
      <c r="U766" t="s">
        <v>273</v>
      </c>
      <c r="X766">
        <v>11943420145</v>
      </c>
      <c r="Y766">
        <v>11943420145</v>
      </c>
      <c r="Z766" s="14">
        <v>44663.625</v>
      </c>
      <c r="AA766" t="s">
        <v>211</v>
      </c>
      <c r="AB766" s="15">
        <v>1649782397410770</v>
      </c>
      <c r="AC766" t="s">
        <v>68</v>
      </c>
      <c r="AD766">
        <v>10738</v>
      </c>
      <c r="AE766" t="s">
        <v>69</v>
      </c>
      <c r="AF766" t="s">
        <v>70</v>
      </c>
      <c r="AM766" t="s">
        <v>1150</v>
      </c>
      <c r="AN766">
        <v>44302112808</v>
      </c>
    </row>
    <row r="767" spans="1:40" x14ac:dyDescent="0.25">
      <c r="A767" s="4">
        <f t="shared" si="159"/>
        <v>44663</v>
      </c>
      <c r="B767" s="5">
        <f t="shared" si="160"/>
        <v>0.5625</v>
      </c>
      <c r="C767" s="6">
        <f t="shared" si="161"/>
        <v>0.57916666666666672</v>
      </c>
      <c r="D767" s="7">
        <f t="shared" si="164"/>
        <v>1.2037037013215013E-3</v>
      </c>
      <c r="E767" s="6" t="str">
        <f t="shared" si="165"/>
        <v>ANA</v>
      </c>
      <c r="F767" s="6" t="str">
        <f t="shared" si="162"/>
        <v>ter</v>
      </c>
      <c r="G767" s="6" t="str">
        <f t="shared" si="163"/>
        <v>12</v>
      </c>
      <c r="H767" s="6" t="str">
        <f>IFERROR(VLOOKUP($G767,DDD!$B:$D,3,0),"-")</f>
        <v>SP</v>
      </c>
      <c r="I767" s="6" t="str">
        <f>IFERROR(VLOOKUP($H767,DDD!$I:$K,3,0),"-")</f>
        <v>Sudeste</v>
      </c>
      <c r="J767">
        <v>8391828</v>
      </c>
      <c r="K767">
        <v>23694345</v>
      </c>
      <c r="L767" s="14">
        <v>44663.579247685186</v>
      </c>
      <c r="M767" s="14">
        <v>44663.580451388887</v>
      </c>
      <c r="N767" t="s">
        <v>3133</v>
      </c>
      <c r="O767" t="s">
        <v>64</v>
      </c>
      <c r="P767">
        <v>17281</v>
      </c>
      <c r="Q767" t="s">
        <v>65</v>
      </c>
      <c r="R767" t="s">
        <v>136</v>
      </c>
      <c r="S767" t="s">
        <v>420</v>
      </c>
      <c r="T767" t="s">
        <v>136</v>
      </c>
      <c r="U767" t="s">
        <v>420</v>
      </c>
      <c r="X767">
        <v>12991810909</v>
      </c>
      <c r="Y767">
        <v>12991810909</v>
      </c>
      <c r="Z767" s="14">
        <v>44663.600694444445</v>
      </c>
      <c r="AA767" t="s">
        <v>179</v>
      </c>
      <c r="AB767" s="15">
        <v>1649782425411220</v>
      </c>
      <c r="AC767" t="s">
        <v>68</v>
      </c>
      <c r="AD767">
        <v>10738</v>
      </c>
      <c r="AE767" t="s">
        <v>69</v>
      </c>
      <c r="AF767" t="s">
        <v>70</v>
      </c>
      <c r="AM767" t="s">
        <v>851</v>
      </c>
      <c r="AN767">
        <v>50475707893</v>
      </c>
    </row>
    <row r="768" spans="1:40" x14ac:dyDescent="0.25">
      <c r="A768" s="4">
        <f t="shared" si="159"/>
        <v>44663</v>
      </c>
      <c r="B768" s="5">
        <f t="shared" si="160"/>
        <v>0.5625</v>
      </c>
      <c r="C768" s="6">
        <f t="shared" si="161"/>
        <v>0.57708333333333328</v>
      </c>
      <c r="D768" s="7">
        <f t="shared" si="164"/>
        <v>4.5254629658302292E-3</v>
      </c>
      <c r="E768" s="6" t="str">
        <f t="shared" si="165"/>
        <v>SILVIO</v>
      </c>
      <c r="F768" s="6" t="str">
        <f t="shared" si="162"/>
        <v>ter</v>
      </c>
      <c r="G768" s="6" t="str">
        <f t="shared" si="163"/>
        <v>12</v>
      </c>
      <c r="H768" s="6" t="str">
        <f>IFERROR(VLOOKUP($G768,DDD!$B:$D,3,0),"-")</f>
        <v>SP</v>
      </c>
      <c r="I768" s="6" t="str">
        <f>IFERROR(VLOOKUP($H768,DDD!$I:$K,3,0),"-")</f>
        <v>Sudeste</v>
      </c>
      <c r="J768">
        <v>8391597</v>
      </c>
      <c r="K768">
        <v>24227885</v>
      </c>
      <c r="L768" s="14">
        <v>44663.577719907407</v>
      </c>
      <c r="M768" s="14">
        <v>44663.582245370373</v>
      </c>
      <c r="N768" t="s">
        <v>3133</v>
      </c>
      <c r="O768" t="s">
        <v>84</v>
      </c>
      <c r="P768">
        <v>17286</v>
      </c>
      <c r="Q768" t="s">
        <v>65</v>
      </c>
      <c r="R768" t="s">
        <v>85</v>
      </c>
      <c r="S768" t="s">
        <v>86</v>
      </c>
      <c r="T768" t="s">
        <v>85</v>
      </c>
      <c r="U768" t="s">
        <v>86</v>
      </c>
      <c r="X768">
        <v>12991347769</v>
      </c>
      <c r="AA768" t="s">
        <v>194</v>
      </c>
      <c r="AB768" s="15">
        <v>1649782289408580</v>
      </c>
      <c r="AC768" t="s">
        <v>68</v>
      </c>
      <c r="AD768">
        <v>10738</v>
      </c>
      <c r="AE768" t="s">
        <v>69</v>
      </c>
      <c r="AF768" t="s">
        <v>70</v>
      </c>
      <c r="AM768" t="s">
        <v>463</v>
      </c>
      <c r="AN768">
        <v>43032047811</v>
      </c>
    </row>
    <row r="769" spans="1:40" x14ac:dyDescent="0.25">
      <c r="A769" s="4">
        <f t="shared" si="159"/>
        <v>44663</v>
      </c>
      <c r="B769" s="5">
        <f t="shared" si="160"/>
        <v>0.75</v>
      </c>
      <c r="C769" s="6">
        <f t="shared" si="161"/>
        <v>0.75208333333333333</v>
      </c>
      <c r="D769" s="7">
        <f t="shared" si="164"/>
        <v>5.3472222207346931E-3</v>
      </c>
      <c r="E769" s="6" t="str">
        <f t="shared" si="165"/>
        <v>ANA</v>
      </c>
      <c r="F769" s="6" t="str">
        <f t="shared" si="162"/>
        <v>ter</v>
      </c>
      <c r="G769" s="6" t="str">
        <f t="shared" si="163"/>
        <v>11</v>
      </c>
      <c r="H769" s="6" t="str">
        <f>IFERROR(VLOOKUP($G769,DDD!$B:$D,3,0),"-")</f>
        <v>SP</v>
      </c>
      <c r="I769" s="6" t="str">
        <f>IFERROR(VLOOKUP($H769,DDD!$I:$K,3,0),"-")</f>
        <v>Sudeste</v>
      </c>
      <c r="J769">
        <v>8416795</v>
      </c>
      <c r="K769">
        <v>25724509</v>
      </c>
      <c r="L769" s="14">
        <v>44663.752303240741</v>
      </c>
      <c r="M769" s="14">
        <v>44663.757650462961</v>
      </c>
      <c r="N769" t="s">
        <v>3133</v>
      </c>
      <c r="O769" t="s">
        <v>64</v>
      </c>
      <c r="P769">
        <v>17281</v>
      </c>
      <c r="Q769" t="s">
        <v>65</v>
      </c>
      <c r="R769" t="s">
        <v>136</v>
      </c>
      <c r="S769" t="s">
        <v>273</v>
      </c>
      <c r="T769" t="s">
        <v>136</v>
      </c>
      <c r="U769" t="s">
        <v>273</v>
      </c>
      <c r="X769">
        <v>11954694380</v>
      </c>
      <c r="Y769">
        <v>11954694380</v>
      </c>
      <c r="Z769" s="14">
        <v>44663.773611111108</v>
      </c>
      <c r="AA769" t="s">
        <v>113</v>
      </c>
      <c r="AB769" s="15">
        <v>1649797228816930</v>
      </c>
      <c r="AC769" t="s">
        <v>68</v>
      </c>
      <c r="AD769">
        <v>10738</v>
      </c>
      <c r="AE769" t="s">
        <v>69</v>
      </c>
      <c r="AF769" t="s">
        <v>70</v>
      </c>
      <c r="AM769" t="s">
        <v>1319</v>
      </c>
      <c r="AN769">
        <v>42295406803</v>
      </c>
    </row>
    <row r="770" spans="1:40" x14ac:dyDescent="0.25">
      <c r="A770" s="4">
        <f t="shared" si="159"/>
        <v>44663</v>
      </c>
      <c r="B770" s="5">
        <f t="shared" si="160"/>
        <v>0.75</v>
      </c>
      <c r="C770" s="6">
        <f t="shared" si="161"/>
        <v>0.75</v>
      </c>
      <c r="D770" s="7">
        <f t="shared" si="164"/>
        <v>4.4791666659875773E-3</v>
      </c>
      <c r="E770" s="6" t="str">
        <f t="shared" si="165"/>
        <v>SILVIO</v>
      </c>
      <c r="F770" s="6" t="str">
        <f t="shared" si="162"/>
        <v>ter</v>
      </c>
      <c r="G770" s="6" t="str">
        <f t="shared" si="163"/>
        <v>11</v>
      </c>
      <c r="H770" s="6" t="str">
        <f>IFERROR(VLOOKUP($G770,DDD!$B:$D,3,0),"-")</f>
        <v>SP</v>
      </c>
      <c r="I770" s="6" t="str">
        <f>IFERROR(VLOOKUP($H770,DDD!$I:$K,3,0),"-")</f>
        <v>Sudeste</v>
      </c>
      <c r="J770">
        <v>8416590</v>
      </c>
      <c r="K770">
        <v>25724492</v>
      </c>
      <c r="L770" s="14">
        <v>44663.750439814816</v>
      </c>
      <c r="M770" s="14">
        <v>44663.754918981482</v>
      </c>
      <c r="N770" t="s">
        <v>3133</v>
      </c>
      <c r="O770" t="s">
        <v>84</v>
      </c>
      <c r="P770">
        <v>17286</v>
      </c>
      <c r="Q770" t="s">
        <v>65</v>
      </c>
      <c r="R770" t="s">
        <v>85</v>
      </c>
      <c r="S770" t="s">
        <v>86</v>
      </c>
      <c r="T770" t="s">
        <v>85</v>
      </c>
      <c r="U770" t="s">
        <v>86</v>
      </c>
      <c r="X770">
        <v>11998261362</v>
      </c>
      <c r="AA770" t="s">
        <v>113</v>
      </c>
      <c r="AB770" s="15">
        <v>1649797226816730</v>
      </c>
      <c r="AC770" t="s">
        <v>68</v>
      </c>
      <c r="AD770">
        <v>10738</v>
      </c>
      <c r="AE770" t="s">
        <v>69</v>
      </c>
      <c r="AF770" t="s">
        <v>70</v>
      </c>
      <c r="AM770" t="s">
        <v>284</v>
      </c>
      <c r="AN770">
        <v>51951810805</v>
      </c>
    </row>
    <row r="771" spans="1:40" x14ac:dyDescent="0.25">
      <c r="A771" s="4">
        <f t="shared" si="159"/>
        <v>44663</v>
      </c>
      <c r="B771" s="5">
        <f t="shared" si="160"/>
        <v>0.75</v>
      </c>
      <c r="C771" s="6">
        <f t="shared" si="161"/>
        <v>0.75555555555555554</v>
      </c>
      <c r="D771" s="7">
        <f t="shared" si="164"/>
        <v>4.1782407352002338E-3</v>
      </c>
      <c r="E771" s="6" t="str">
        <f t="shared" si="165"/>
        <v>SILVIO</v>
      </c>
      <c r="F771" s="6" t="str">
        <f t="shared" si="162"/>
        <v>ter</v>
      </c>
      <c r="G771" s="6" t="str">
        <f t="shared" si="163"/>
        <v>16</v>
      </c>
      <c r="H771" s="6" t="str">
        <f>IFERROR(VLOOKUP($G771,DDD!$B:$D,3,0),"-")</f>
        <v>SP</v>
      </c>
      <c r="I771" s="6" t="str">
        <f>IFERROR(VLOOKUP($H771,DDD!$I:$K,3,0),"-")</f>
        <v>Sudeste</v>
      </c>
      <c r="J771">
        <v>8417184</v>
      </c>
      <c r="K771">
        <v>25724679</v>
      </c>
      <c r="L771" s="14">
        <v>44663.755798611113</v>
      </c>
      <c r="M771" s="14">
        <v>44663.759976851848</v>
      </c>
      <c r="N771" t="s">
        <v>3133</v>
      </c>
      <c r="O771" t="s">
        <v>84</v>
      </c>
      <c r="P771">
        <v>17286</v>
      </c>
      <c r="Q771" t="s">
        <v>65</v>
      </c>
      <c r="R771" t="s">
        <v>136</v>
      </c>
      <c r="S771" t="s">
        <v>137</v>
      </c>
      <c r="T771" t="s">
        <v>136</v>
      </c>
      <c r="U771" t="s">
        <v>137</v>
      </c>
      <c r="X771">
        <v>16992701951</v>
      </c>
      <c r="Y771">
        <v>16992701951</v>
      </c>
      <c r="Z771" s="14">
        <v>44669.780555555553</v>
      </c>
      <c r="AA771" t="s">
        <v>113</v>
      </c>
      <c r="AB771" s="15">
        <v>1649797681829110</v>
      </c>
      <c r="AC771" t="s">
        <v>68</v>
      </c>
      <c r="AD771">
        <v>10738</v>
      </c>
      <c r="AE771" t="s">
        <v>69</v>
      </c>
      <c r="AF771" t="s">
        <v>70</v>
      </c>
      <c r="AM771" t="s">
        <v>1368</v>
      </c>
      <c r="AN771">
        <v>46748893836</v>
      </c>
    </row>
    <row r="772" spans="1:40" x14ac:dyDescent="0.25">
      <c r="A772" s="4">
        <f t="shared" si="159"/>
        <v>44663</v>
      </c>
      <c r="B772" s="5">
        <f t="shared" si="160"/>
        <v>0.77083333333333337</v>
      </c>
      <c r="C772" s="6">
        <f t="shared" si="161"/>
        <v>0.77500000000000002</v>
      </c>
      <c r="D772" s="7">
        <f t="shared" si="164"/>
        <v>4.4097222271375358E-3</v>
      </c>
      <c r="E772" s="6" t="str">
        <f t="shared" si="165"/>
        <v>ANA</v>
      </c>
      <c r="F772" s="6" t="str">
        <f t="shared" si="162"/>
        <v>ter</v>
      </c>
      <c r="G772" s="6" t="str">
        <f t="shared" si="163"/>
        <v>51</v>
      </c>
      <c r="H772" s="6" t="str">
        <f>IFERROR(VLOOKUP($G772,DDD!$B:$D,3,0),"-")</f>
        <v>RS</v>
      </c>
      <c r="I772" s="6" t="str">
        <f>IFERROR(VLOOKUP($H772,DDD!$I:$K,3,0),"-")</f>
        <v>Sul</v>
      </c>
      <c r="J772">
        <v>8419462</v>
      </c>
      <c r="K772">
        <v>25724852</v>
      </c>
      <c r="L772" s="14">
        <v>44663.775011574071</v>
      </c>
      <c r="M772" s="14">
        <v>44663.779421296298</v>
      </c>
      <c r="N772" t="s">
        <v>3133</v>
      </c>
      <c r="O772" t="s">
        <v>64</v>
      </c>
      <c r="P772">
        <v>17281</v>
      </c>
      <c r="Q772" t="s">
        <v>65</v>
      </c>
      <c r="R772" t="s">
        <v>136</v>
      </c>
      <c r="S772" t="s">
        <v>273</v>
      </c>
      <c r="T772" t="s">
        <v>136</v>
      </c>
      <c r="U772" t="s">
        <v>273</v>
      </c>
      <c r="X772">
        <v>51994987495</v>
      </c>
      <c r="Y772">
        <v>51994987495</v>
      </c>
      <c r="Z772" s="14">
        <v>44663.819444444445</v>
      </c>
      <c r="AA772" t="s">
        <v>113</v>
      </c>
      <c r="AB772" s="15">
        <v>1649799228862490</v>
      </c>
      <c r="AC772" t="s">
        <v>68</v>
      </c>
      <c r="AD772">
        <v>10738</v>
      </c>
      <c r="AE772" t="s">
        <v>69</v>
      </c>
      <c r="AF772" t="s">
        <v>70</v>
      </c>
      <c r="AM772" t="s">
        <v>1211</v>
      </c>
      <c r="AN772">
        <v>86030701053</v>
      </c>
    </row>
    <row r="773" spans="1:40" x14ac:dyDescent="0.25">
      <c r="A773" s="4">
        <f t="shared" si="159"/>
        <v>44663</v>
      </c>
      <c r="B773" s="5">
        <f t="shared" si="160"/>
        <v>0.77083333333333337</v>
      </c>
      <c r="C773" s="6">
        <f t="shared" si="161"/>
        <v>0.77361111111111114</v>
      </c>
      <c r="D773" s="7">
        <f t="shared" si="164"/>
        <v>4.7685185199952684E-3</v>
      </c>
      <c r="E773" s="6" t="str">
        <f t="shared" si="165"/>
        <v>SILVIO</v>
      </c>
      <c r="F773" s="6" t="str">
        <f t="shared" si="162"/>
        <v>ter</v>
      </c>
      <c r="G773" s="6" t="str">
        <f t="shared" si="163"/>
        <v>19</v>
      </c>
      <c r="H773" s="6" t="str">
        <f>IFERROR(VLOOKUP($G773,DDD!$B:$D,3,0),"-")</f>
        <v>SP</v>
      </c>
      <c r="I773" s="6" t="str">
        <f>IFERROR(VLOOKUP($H773,DDD!$I:$K,3,0),"-")</f>
        <v>Sudeste</v>
      </c>
      <c r="J773">
        <v>8419297</v>
      </c>
      <c r="K773">
        <v>25724851</v>
      </c>
      <c r="L773" s="14">
        <v>44663.773692129631</v>
      </c>
      <c r="M773" s="14">
        <v>44663.778460648151</v>
      </c>
      <c r="N773" t="s">
        <v>3133</v>
      </c>
      <c r="O773" t="s">
        <v>84</v>
      </c>
      <c r="P773">
        <v>17286</v>
      </c>
      <c r="Q773" t="s">
        <v>65</v>
      </c>
      <c r="R773" t="s">
        <v>85</v>
      </c>
      <c r="S773" t="s">
        <v>86</v>
      </c>
      <c r="T773" t="s">
        <v>85</v>
      </c>
      <c r="U773" t="s">
        <v>86</v>
      </c>
      <c r="X773">
        <v>19993785350</v>
      </c>
      <c r="AA773" t="s">
        <v>113</v>
      </c>
      <c r="AB773" s="15">
        <v>1649799226862420</v>
      </c>
      <c r="AC773" t="s">
        <v>68</v>
      </c>
      <c r="AD773">
        <v>10738</v>
      </c>
      <c r="AE773" t="s">
        <v>69</v>
      </c>
      <c r="AF773" t="s">
        <v>70</v>
      </c>
      <c r="AM773" t="s">
        <v>185</v>
      </c>
      <c r="AN773">
        <v>15799926765</v>
      </c>
    </row>
    <row r="774" spans="1:40" x14ac:dyDescent="0.25">
      <c r="A774" s="4">
        <f t="shared" si="159"/>
        <v>44663</v>
      </c>
      <c r="B774" s="5">
        <f t="shared" si="160"/>
        <v>0.77083333333333337</v>
      </c>
      <c r="C774" s="6">
        <f t="shared" si="161"/>
        <v>0.77916666666666667</v>
      </c>
      <c r="D774" s="7">
        <f t="shared" si="164"/>
        <v>3.2523148111067712E-3</v>
      </c>
      <c r="E774" s="6" t="str">
        <f t="shared" si="165"/>
        <v>ANA</v>
      </c>
      <c r="F774" s="6" t="str">
        <f t="shared" si="162"/>
        <v>ter</v>
      </c>
      <c r="G774" s="6" t="str">
        <f t="shared" si="163"/>
        <v>16</v>
      </c>
      <c r="H774" s="6" t="str">
        <f>IFERROR(VLOOKUP($G774,DDD!$B:$D,3,0),"-")</f>
        <v>SP</v>
      </c>
      <c r="I774" s="6" t="str">
        <f>IFERROR(VLOOKUP($H774,DDD!$I:$K,3,0),"-")</f>
        <v>Sudeste</v>
      </c>
      <c r="J774">
        <v>8420033</v>
      </c>
      <c r="K774">
        <v>25724877</v>
      </c>
      <c r="L774" s="14">
        <v>44663.779421296298</v>
      </c>
      <c r="M774" s="14">
        <v>44663.782673611109</v>
      </c>
      <c r="N774" t="s">
        <v>3133</v>
      </c>
      <c r="O774" t="s">
        <v>64</v>
      </c>
      <c r="P774">
        <v>17281</v>
      </c>
      <c r="Q774" t="s">
        <v>65</v>
      </c>
      <c r="R774" t="s">
        <v>85</v>
      </c>
      <c r="S774" t="s">
        <v>86</v>
      </c>
      <c r="T774" t="s">
        <v>85</v>
      </c>
      <c r="U774" t="s">
        <v>86</v>
      </c>
      <c r="X774">
        <v>16994520887</v>
      </c>
      <c r="AA774" t="s">
        <v>113</v>
      </c>
      <c r="AB774" s="15">
        <v>1649799305864160</v>
      </c>
      <c r="AC774" t="s">
        <v>68</v>
      </c>
      <c r="AD774">
        <v>10738</v>
      </c>
      <c r="AE774" t="s">
        <v>69</v>
      </c>
      <c r="AF774" t="s">
        <v>70</v>
      </c>
      <c r="AM774" t="s">
        <v>576</v>
      </c>
      <c r="AN774">
        <v>41627005838</v>
      </c>
    </row>
    <row r="775" spans="1:40" x14ac:dyDescent="0.25">
      <c r="A775" s="4">
        <f t="shared" si="159"/>
        <v>44663</v>
      </c>
      <c r="B775" s="5">
        <f t="shared" si="160"/>
        <v>0.77083333333333337</v>
      </c>
      <c r="C775" s="6">
        <f t="shared" si="161"/>
        <v>0.78263888888888899</v>
      </c>
      <c r="D775" s="7">
        <f t="shared" si="164"/>
        <v>1.6203703853534535E-4</v>
      </c>
      <c r="E775" s="6" t="str">
        <f t="shared" si="165"/>
        <v>ANA</v>
      </c>
      <c r="F775" s="6" t="str">
        <f t="shared" si="162"/>
        <v>ter</v>
      </c>
      <c r="G775" s="6" t="str">
        <f t="shared" si="163"/>
        <v>48</v>
      </c>
      <c r="H775" s="6" t="str">
        <f>IFERROR(VLOOKUP($G775,DDD!$B:$D,3,0),"-")</f>
        <v>SC</v>
      </c>
      <c r="I775" s="6" t="str">
        <f>IFERROR(VLOOKUP($H775,DDD!$I:$K,3,0),"-")</f>
        <v>Sul</v>
      </c>
      <c r="J775">
        <v>8420395</v>
      </c>
      <c r="K775">
        <v>24227861</v>
      </c>
      <c r="L775" s="14">
        <v>44663.782685185186</v>
      </c>
      <c r="M775" s="14">
        <v>44663.782847222225</v>
      </c>
      <c r="N775" t="s">
        <v>3133</v>
      </c>
      <c r="O775" t="s">
        <v>64</v>
      </c>
      <c r="P775">
        <v>17281</v>
      </c>
      <c r="Q775" t="s">
        <v>65</v>
      </c>
      <c r="R775" t="s">
        <v>136</v>
      </c>
      <c r="S775" t="s">
        <v>137</v>
      </c>
      <c r="T775" t="s">
        <v>136</v>
      </c>
      <c r="U775" t="s">
        <v>137</v>
      </c>
      <c r="X775">
        <v>48988286488</v>
      </c>
      <c r="Y775">
        <v>48988286488</v>
      </c>
      <c r="Z775" s="14">
        <v>44663.803472222222</v>
      </c>
      <c r="AA775" t="s">
        <v>194</v>
      </c>
      <c r="AB775" s="15">
        <v>1649799817879960</v>
      </c>
      <c r="AC775" t="s">
        <v>68</v>
      </c>
      <c r="AD775">
        <v>10738</v>
      </c>
      <c r="AE775" t="s">
        <v>69</v>
      </c>
      <c r="AF775" t="s">
        <v>70</v>
      </c>
      <c r="AM775" t="s">
        <v>1482</v>
      </c>
      <c r="AN775">
        <v>4635411974</v>
      </c>
    </row>
    <row r="776" spans="1:40" x14ac:dyDescent="0.25">
      <c r="A776" s="4">
        <f t="shared" si="159"/>
        <v>44663</v>
      </c>
      <c r="B776" s="5">
        <f t="shared" si="160"/>
        <v>0.77083333333333337</v>
      </c>
      <c r="C776" s="6">
        <f t="shared" si="161"/>
        <v>0.78472222222222221</v>
      </c>
      <c r="D776" s="7">
        <f t="shared" si="164"/>
        <v>1.3425925935734995E-3</v>
      </c>
      <c r="E776" s="6" t="str">
        <f t="shared" si="165"/>
        <v>ANA</v>
      </c>
      <c r="F776" s="6" t="str">
        <f t="shared" si="162"/>
        <v>ter</v>
      </c>
      <c r="G776" s="6" t="str">
        <f t="shared" si="163"/>
        <v>51</v>
      </c>
      <c r="H776" s="6" t="str">
        <f>IFERROR(VLOOKUP($G776,DDD!$B:$D,3,0),"-")</f>
        <v>RS</v>
      </c>
      <c r="I776" s="6" t="str">
        <f>IFERROR(VLOOKUP($H776,DDD!$I:$K,3,0),"-")</f>
        <v>Sul</v>
      </c>
      <c r="J776">
        <v>8420606</v>
      </c>
      <c r="K776">
        <v>23694287</v>
      </c>
      <c r="L776" s="14">
        <v>44663.784907407404</v>
      </c>
      <c r="M776" s="14">
        <v>44663.786249999997</v>
      </c>
      <c r="N776" t="s">
        <v>3133</v>
      </c>
      <c r="O776" t="s">
        <v>64</v>
      </c>
      <c r="P776">
        <v>17281</v>
      </c>
      <c r="Q776" t="s">
        <v>65</v>
      </c>
      <c r="R776" t="s">
        <v>136</v>
      </c>
      <c r="S776" t="s">
        <v>273</v>
      </c>
      <c r="T776" t="s">
        <v>136</v>
      </c>
      <c r="U776" t="s">
        <v>273</v>
      </c>
      <c r="X776">
        <v>51990098733</v>
      </c>
      <c r="Y776">
        <v>51990098733</v>
      </c>
      <c r="Z776" s="14">
        <v>44663.805555555555</v>
      </c>
      <c r="AA776" t="s">
        <v>179</v>
      </c>
      <c r="AB776" s="15">
        <v>1649800189893480</v>
      </c>
      <c r="AC776" t="s">
        <v>68</v>
      </c>
      <c r="AD776">
        <v>10738</v>
      </c>
      <c r="AE776" t="s">
        <v>69</v>
      </c>
      <c r="AF776" t="s">
        <v>70</v>
      </c>
      <c r="AM776" t="s">
        <v>989</v>
      </c>
      <c r="AN776">
        <v>6912799000</v>
      </c>
    </row>
    <row r="777" spans="1:40" x14ac:dyDescent="0.25">
      <c r="A777" s="4">
        <f t="shared" si="159"/>
        <v>44663</v>
      </c>
      <c r="B777" s="5">
        <f t="shared" si="160"/>
        <v>0.77083333333333337</v>
      </c>
      <c r="C777" s="6">
        <f t="shared" si="161"/>
        <v>0.78680555555555554</v>
      </c>
      <c r="D777" s="7">
        <f t="shared" si="164"/>
        <v>1.1805555550381541E-3</v>
      </c>
      <c r="E777" s="6" t="str">
        <f t="shared" si="165"/>
        <v>ANA</v>
      </c>
      <c r="F777" s="6" t="str">
        <f t="shared" si="162"/>
        <v>ter</v>
      </c>
      <c r="G777" s="6" t="str">
        <f t="shared" si="163"/>
        <v>14</v>
      </c>
      <c r="H777" s="6" t="str">
        <f>IFERROR(VLOOKUP($G777,DDD!$B:$D,3,0),"-")</f>
        <v>SP</v>
      </c>
      <c r="I777" s="6" t="str">
        <f>IFERROR(VLOOKUP($H777,DDD!$I:$K,3,0),"-")</f>
        <v>Sudeste</v>
      </c>
      <c r="J777">
        <v>8420801</v>
      </c>
      <c r="K777">
        <v>23638026</v>
      </c>
      <c r="L777" s="14">
        <v>44663.787303240744</v>
      </c>
      <c r="M777" s="14">
        <v>44663.788483796299</v>
      </c>
      <c r="N777" t="s">
        <v>3133</v>
      </c>
      <c r="O777" t="s">
        <v>64</v>
      </c>
      <c r="P777">
        <v>17281</v>
      </c>
      <c r="Q777" t="s">
        <v>65</v>
      </c>
      <c r="R777" t="s">
        <v>136</v>
      </c>
      <c r="S777" t="s">
        <v>273</v>
      </c>
      <c r="T777" t="s">
        <v>136</v>
      </c>
      <c r="U777" t="s">
        <v>273</v>
      </c>
      <c r="X777">
        <v>14988369364</v>
      </c>
      <c r="Y777">
        <v>14988369364</v>
      </c>
      <c r="Z777" s="14">
        <v>44663.808333333334</v>
      </c>
      <c r="AA777" t="s">
        <v>108</v>
      </c>
      <c r="AB777" s="15">
        <v>1649800394900970</v>
      </c>
      <c r="AC777" t="s">
        <v>68</v>
      </c>
      <c r="AD777">
        <v>10738</v>
      </c>
      <c r="AE777" t="s">
        <v>69</v>
      </c>
      <c r="AF777" t="s">
        <v>70</v>
      </c>
      <c r="AM777" t="s">
        <v>1012</v>
      </c>
      <c r="AN777">
        <v>24677842825</v>
      </c>
    </row>
    <row r="778" spans="1:40" x14ac:dyDescent="0.25">
      <c r="A778" s="4">
        <f t="shared" si="159"/>
        <v>44663</v>
      </c>
      <c r="B778" s="5">
        <f t="shared" si="160"/>
        <v>0.77083333333333337</v>
      </c>
      <c r="C778" s="6">
        <f t="shared" si="161"/>
        <v>0.78402777777777777</v>
      </c>
      <c r="D778" s="7">
        <f t="shared" si="164"/>
        <v>5.0347222204436548E-3</v>
      </c>
      <c r="E778" s="6" t="str">
        <f t="shared" si="165"/>
        <v>SILVIO</v>
      </c>
      <c r="F778" s="6" t="str">
        <f t="shared" si="162"/>
        <v>ter</v>
      </c>
      <c r="G778" s="6" t="str">
        <f t="shared" si="163"/>
        <v>53</v>
      </c>
      <c r="H778" s="6" t="str">
        <f>IFERROR(VLOOKUP($G778,DDD!$B:$D,3,0),"-")</f>
        <v>RS</v>
      </c>
      <c r="I778" s="6" t="str">
        <f>IFERROR(VLOOKUP($H778,DDD!$I:$K,3,0),"-")</f>
        <v>Sul</v>
      </c>
      <c r="J778">
        <v>8420544</v>
      </c>
      <c r="K778">
        <v>25536867</v>
      </c>
      <c r="L778" s="14">
        <v>44663.784178240741</v>
      </c>
      <c r="M778" s="14">
        <v>44663.789212962962</v>
      </c>
      <c r="N778" t="s">
        <v>3133</v>
      </c>
      <c r="O778" t="s">
        <v>84</v>
      </c>
      <c r="P778">
        <v>17286</v>
      </c>
      <c r="Q778" t="s">
        <v>65</v>
      </c>
      <c r="R778" t="s">
        <v>136</v>
      </c>
      <c r="S778" t="s">
        <v>137</v>
      </c>
      <c r="T778" t="s">
        <v>136</v>
      </c>
      <c r="U778" t="s">
        <v>137</v>
      </c>
      <c r="X778">
        <v>53991828540</v>
      </c>
      <c r="Y778">
        <v>53991828540</v>
      </c>
      <c r="Z778" s="14">
        <v>44669.768055555556</v>
      </c>
      <c r="AA778" t="s">
        <v>174</v>
      </c>
      <c r="AB778" s="15">
        <v>1649800138891470</v>
      </c>
      <c r="AC778" t="s">
        <v>68</v>
      </c>
      <c r="AD778">
        <v>10738</v>
      </c>
      <c r="AE778" t="s">
        <v>69</v>
      </c>
      <c r="AF778" t="s">
        <v>70</v>
      </c>
      <c r="AM778" t="s">
        <v>1181</v>
      </c>
      <c r="AN778">
        <v>6750892043</v>
      </c>
    </row>
    <row r="779" spans="1:40" x14ac:dyDescent="0.25">
      <c r="A779" s="4">
        <f t="shared" si="159"/>
        <v>44663</v>
      </c>
      <c r="B779" s="5">
        <f t="shared" si="160"/>
        <v>0.77083333333333337</v>
      </c>
      <c r="C779" s="6">
        <f t="shared" si="161"/>
        <v>0.79027777777777775</v>
      </c>
      <c r="D779" s="7">
        <f t="shared" si="164"/>
        <v>2.1990740788169205E-3</v>
      </c>
      <c r="E779" s="6" t="str">
        <f t="shared" si="165"/>
        <v>ANA</v>
      </c>
      <c r="F779" s="6" t="str">
        <f t="shared" si="162"/>
        <v>ter</v>
      </c>
      <c r="G779" s="6" t="str">
        <f t="shared" si="163"/>
        <v>13</v>
      </c>
      <c r="H779" s="6" t="str">
        <f>IFERROR(VLOOKUP($G779,DDD!$B:$D,3,0),"-")</f>
        <v>SP</v>
      </c>
      <c r="I779" s="6" t="str">
        <f>IFERROR(VLOOKUP($H779,DDD!$I:$K,3,0),"-")</f>
        <v>Sudeste</v>
      </c>
      <c r="J779">
        <v>8421072</v>
      </c>
      <c r="K779">
        <v>24165723</v>
      </c>
      <c r="L779" s="14">
        <v>44663.790543981479</v>
      </c>
      <c r="M779" s="14">
        <v>44663.792743055557</v>
      </c>
      <c r="N779" t="s">
        <v>3133</v>
      </c>
      <c r="O779" t="s">
        <v>64</v>
      </c>
      <c r="P779">
        <v>17281</v>
      </c>
      <c r="Q779" t="s">
        <v>65</v>
      </c>
      <c r="R779" t="s">
        <v>136</v>
      </c>
      <c r="S779" t="s">
        <v>420</v>
      </c>
      <c r="T779" t="s">
        <v>136</v>
      </c>
      <c r="U779" t="s">
        <v>420</v>
      </c>
      <c r="X779">
        <v>13991803592</v>
      </c>
      <c r="Y779">
        <v>13991803592</v>
      </c>
      <c r="Z779" s="14">
        <v>44663.813194444447</v>
      </c>
      <c r="AA779" t="s">
        <v>142</v>
      </c>
      <c r="AB779" s="15">
        <v>1649800647910840</v>
      </c>
      <c r="AC779" t="s">
        <v>68</v>
      </c>
      <c r="AD779">
        <v>10738</v>
      </c>
      <c r="AE779" t="s">
        <v>69</v>
      </c>
      <c r="AF779" t="s">
        <v>70</v>
      </c>
      <c r="AM779" t="s">
        <v>1571</v>
      </c>
      <c r="AN779">
        <v>45232003860</v>
      </c>
    </row>
    <row r="780" spans="1:40" x14ac:dyDescent="0.25">
      <c r="A780" s="4">
        <f t="shared" si="159"/>
        <v>44663</v>
      </c>
      <c r="B780" s="5">
        <f t="shared" si="160"/>
        <v>0.79166666666666663</v>
      </c>
      <c r="C780" s="6">
        <f t="shared" si="161"/>
        <v>0.79236111111111107</v>
      </c>
      <c r="D780" s="7">
        <f t="shared" si="164"/>
        <v>1.2847222242271528E-3</v>
      </c>
      <c r="E780" s="6" t="str">
        <f t="shared" si="165"/>
        <v>ANA</v>
      </c>
      <c r="F780" s="6" t="str">
        <f t="shared" si="162"/>
        <v>ter</v>
      </c>
      <c r="G780" s="6" t="str">
        <f t="shared" si="163"/>
        <v>13</v>
      </c>
      <c r="H780" s="6" t="str">
        <f>IFERROR(VLOOKUP($G780,DDD!$B:$D,3,0),"-")</f>
        <v>SP</v>
      </c>
      <c r="I780" s="6" t="str">
        <f>IFERROR(VLOOKUP($H780,DDD!$I:$K,3,0),"-")</f>
        <v>Sudeste</v>
      </c>
      <c r="J780">
        <v>8421210</v>
      </c>
      <c r="K780">
        <v>24228009</v>
      </c>
      <c r="L780" s="14">
        <v>44663.792893518519</v>
      </c>
      <c r="M780" s="14">
        <v>44663.794178240743</v>
      </c>
      <c r="N780" t="s">
        <v>3133</v>
      </c>
      <c r="O780" t="s">
        <v>64</v>
      </c>
      <c r="P780">
        <v>17281</v>
      </c>
      <c r="Q780" t="s">
        <v>65</v>
      </c>
      <c r="R780" t="s">
        <v>136</v>
      </c>
      <c r="S780" t="s">
        <v>420</v>
      </c>
      <c r="T780" t="s">
        <v>136</v>
      </c>
      <c r="U780" t="s">
        <v>420</v>
      </c>
      <c r="X780">
        <v>13988733033</v>
      </c>
      <c r="Y780">
        <v>13988733033</v>
      </c>
      <c r="Z780" s="14">
        <v>44663.813888888886</v>
      </c>
      <c r="AA780" t="s">
        <v>194</v>
      </c>
      <c r="AB780" s="15">
        <v>1649800870915490</v>
      </c>
      <c r="AC780" t="s">
        <v>68</v>
      </c>
      <c r="AD780">
        <v>10738</v>
      </c>
      <c r="AE780" t="s">
        <v>69</v>
      </c>
      <c r="AF780" t="s">
        <v>70</v>
      </c>
      <c r="AM780" t="s">
        <v>1453</v>
      </c>
      <c r="AN780">
        <v>56446751818</v>
      </c>
    </row>
    <row r="781" spans="1:40" x14ac:dyDescent="0.25">
      <c r="A781" s="4">
        <f t="shared" si="159"/>
        <v>44663</v>
      </c>
      <c r="B781" s="5">
        <f t="shared" si="160"/>
        <v>0.77083333333333337</v>
      </c>
      <c r="C781" s="6">
        <f t="shared" si="161"/>
        <v>0.7909722222222223</v>
      </c>
      <c r="D781" s="7">
        <f t="shared" si="164"/>
        <v>8.0902777772280388E-3</v>
      </c>
      <c r="E781" s="6" t="str">
        <f t="shared" si="165"/>
        <v>SILVIO</v>
      </c>
      <c r="F781" s="6" t="str">
        <f t="shared" si="162"/>
        <v>ter</v>
      </c>
      <c r="G781" s="6" t="str">
        <f t="shared" si="163"/>
        <v>51</v>
      </c>
      <c r="H781" s="6" t="str">
        <f>IFERROR(VLOOKUP($G781,DDD!$B:$D,3,0),"-")</f>
        <v>RS</v>
      </c>
      <c r="I781" s="6" t="str">
        <f>IFERROR(VLOOKUP($H781,DDD!$I:$K,3,0),"-")</f>
        <v>Sul</v>
      </c>
      <c r="J781">
        <v>8421114</v>
      </c>
      <c r="K781">
        <v>25536921</v>
      </c>
      <c r="L781" s="14">
        <v>44663.791041666664</v>
      </c>
      <c r="M781" s="14">
        <v>44663.799131944441</v>
      </c>
      <c r="N781" t="s">
        <v>3133</v>
      </c>
      <c r="O781" t="s">
        <v>84</v>
      </c>
      <c r="P781">
        <v>17286</v>
      </c>
      <c r="Q781" t="s">
        <v>65</v>
      </c>
      <c r="R781" t="s">
        <v>136</v>
      </c>
      <c r="S781" t="s">
        <v>137</v>
      </c>
      <c r="T781" t="s">
        <v>136</v>
      </c>
      <c r="U781" t="s">
        <v>137</v>
      </c>
      <c r="X781">
        <v>51991595934</v>
      </c>
      <c r="Y781">
        <v>51991595934</v>
      </c>
      <c r="Z781" s="14">
        <v>44669.777777777781</v>
      </c>
      <c r="AA781" t="s">
        <v>174</v>
      </c>
      <c r="AB781" s="15">
        <v>1649800715912670</v>
      </c>
      <c r="AC781" t="s">
        <v>68</v>
      </c>
      <c r="AD781">
        <v>10738</v>
      </c>
      <c r="AE781" t="s">
        <v>69</v>
      </c>
      <c r="AF781" t="s">
        <v>70</v>
      </c>
      <c r="AM781" t="s">
        <v>1126</v>
      </c>
      <c r="AN781">
        <v>97544485072</v>
      </c>
    </row>
    <row r="782" spans="1:40" x14ac:dyDescent="0.25">
      <c r="A782" s="4">
        <f t="shared" si="159"/>
        <v>44663</v>
      </c>
      <c r="B782" s="5">
        <f t="shared" si="160"/>
        <v>0.79166666666666663</v>
      </c>
      <c r="C782" s="6">
        <f t="shared" si="161"/>
        <v>0.80486111111111114</v>
      </c>
      <c r="D782" s="7">
        <f t="shared" si="164"/>
        <v>3.7037036963738501E-4</v>
      </c>
      <c r="E782" s="6" t="str">
        <f t="shared" si="165"/>
        <v>ANA</v>
      </c>
      <c r="F782" s="6" t="str">
        <f t="shared" si="162"/>
        <v>ter</v>
      </c>
      <c r="G782" s="6" t="str">
        <f t="shared" si="163"/>
        <v>11</v>
      </c>
      <c r="H782" s="6" t="str">
        <f>IFERROR(VLOOKUP($G782,DDD!$B:$D,3,0),"-")</f>
        <v>SP</v>
      </c>
      <c r="I782" s="6" t="str">
        <f>IFERROR(VLOOKUP($H782,DDD!$I:$K,3,0),"-")</f>
        <v>Sudeste</v>
      </c>
      <c r="J782">
        <v>8421616</v>
      </c>
      <c r="K782">
        <v>21688536</v>
      </c>
      <c r="L782" s="14">
        <v>44663.805289351854</v>
      </c>
      <c r="M782" s="14">
        <v>44663.805659722224</v>
      </c>
      <c r="N782" t="s">
        <v>3133</v>
      </c>
      <c r="O782" t="s">
        <v>64</v>
      </c>
      <c r="P782">
        <v>17281</v>
      </c>
      <c r="Q782" t="s">
        <v>65</v>
      </c>
      <c r="R782" t="s">
        <v>136</v>
      </c>
      <c r="S782" t="s">
        <v>420</v>
      </c>
      <c r="T782" t="s">
        <v>136</v>
      </c>
      <c r="U782" t="s">
        <v>420</v>
      </c>
      <c r="X782">
        <v>11942560926</v>
      </c>
      <c r="Y782">
        <v>11942560926</v>
      </c>
      <c r="Z782" s="14">
        <v>44663.826388888891</v>
      </c>
      <c r="AA782" t="s">
        <v>968</v>
      </c>
      <c r="AB782" s="15">
        <v>1649801898919100</v>
      </c>
      <c r="AC782" t="s">
        <v>68</v>
      </c>
      <c r="AD782">
        <v>10738</v>
      </c>
      <c r="AE782" t="s">
        <v>69</v>
      </c>
      <c r="AF782" t="s">
        <v>70</v>
      </c>
      <c r="AM782" t="s">
        <v>972</v>
      </c>
      <c r="AN782">
        <v>44990525809</v>
      </c>
    </row>
    <row r="783" spans="1:40" x14ac:dyDescent="0.25">
      <c r="A783" s="4">
        <f t="shared" si="159"/>
        <v>44663</v>
      </c>
      <c r="B783" s="5">
        <f t="shared" si="160"/>
        <v>0.79166666666666663</v>
      </c>
      <c r="C783" s="6">
        <f t="shared" si="161"/>
        <v>0.80902777777777779</v>
      </c>
      <c r="D783" s="7">
        <f t="shared" si="164"/>
        <v>7.5231481605442241E-4</v>
      </c>
      <c r="E783" s="6" t="str">
        <f t="shared" si="165"/>
        <v>ANA</v>
      </c>
      <c r="F783" s="6" t="str">
        <f t="shared" si="162"/>
        <v>ter</v>
      </c>
      <c r="G783" s="6" t="str">
        <f t="shared" si="163"/>
        <v>13</v>
      </c>
      <c r="H783" s="6" t="str">
        <f>IFERROR(VLOOKUP($G783,DDD!$B:$D,3,0),"-")</f>
        <v>SP</v>
      </c>
      <c r="I783" s="6" t="str">
        <f>IFERROR(VLOOKUP($H783,DDD!$I:$K,3,0),"-")</f>
        <v>Sudeste</v>
      </c>
      <c r="J783">
        <v>8421926</v>
      </c>
      <c r="K783">
        <v>25426259</v>
      </c>
      <c r="L783" s="14">
        <v>44663.809293981481</v>
      </c>
      <c r="M783" s="14">
        <v>44663.810046296298</v>
      </c>
      <c r="N783" t="s">
        <v>3133</v>
      </c>
      <c r="O783" t="s">
        <v>64</v>
      </c>
      <c r="P783">
        <v>17281</v>
      </c>
      <c r="Q783" t="s">
        <v>65</v>
      </c>
      <c r="R783" t="s">
        <v>136</v>
      </c>
      <c r="S783" t="s">
        <v>273</v>
      </c>
      <c r="T783" t="s">
        <v>136</v>
      </c>
      <c r="U783" t="s">
        <v>273</v>
      </c>
      <c r="X783">
        <v>13997152483</v>
      </c>
      <c r="Y783">
        <v>13997152483</v>
      </c>
      <c r="Z783" s="14">
        <v>44663.830555555556</v>
      </c>
      <c r="AA783" t="s">
        <v>118</v>
      </c>
      <c r="AB783" s="15">
        <v>1649802305929050</v>
      </c>
      <c r="AC783" t="s">
        <v>68</v>
      </c>
      <c r="AD783">
        <v>10738</v>
      </c>
      <c r="AE783" t="s">
        <v>69</v>
      </c>
      <c r="AF783" t="s">
        <v>70</v>
      </c>
      <c r="AM783" t="s">
        <v>899</v>
      </c>
      <c r="AN783">
        <v>53362712843</v>
      </c>
    </row>
    <row r="784" spans="1:40" x14ac:dyDescent="0.25">
      <c r="A784" s="4">
        <f t="shared" si="159"/>
        <v>44664</v>
      </c>
      <c r="B784" s="5">
        <f t="shared" si="160"/>
        <v>0.33333333333333331</v>
      </c>
      <c r="C784" s="6">
        <f t="shared" si="161"/>
        <v>0.3354166666666667</v>
      </c>
      <c r="D784" s="7">
        <f t="shared" si="164"/>
        <v>4.7337962969322689E-3</v>
      </c>
      <c r="E784" s="6" t="str">
        <f t="shared" si="165"/>
        <v>BIANCA</v>
      </c>
      <c r="F784" s="6" t="str">
        <f t="shared" si="162"/>
        <v>qua</v>
      </c>
      <c r="G784" s="6" t="str">
        <f t="shared" si="163"/>
        <v>11</v>
      </c>
      <c r="H784" s="6" t="str">
        <f>IFERROR(VLOOKUP($G784,DDD!$B:$D,3,0),"-")</f>
        <v>SP</v>
      </c>
      <c r="I784" s="6" t="str">
        <f>IFERROR(VLOOKUP($H784,DDD!$I:$K,3,0),"-")</f>
        <v>Sudeste</v>
      </c>
      <c r="J784">
        <v>8428185</v>
      </c>
      <c r="K784">
        <v>25724477</v>
      </c>
      <c r="L784" s="14">
        <v>44664.335798611108</v>
      </c>
      <c r="M784" s="14">
        <v>44664.340532407405</v>
      </c>
      <c r="N784" t="s">
        <v>3133</v>
      </c>
      <c r="O784" t="s">
        <v>78</v>
      </c>
      <c r="P784">
        <v>17283</v>
      </c>
      <c r="Q784" t="s">
        <v>65</v>
      </c>
      <c r="R784" t="s">
        <v>136</v>
      </c>
      <c r="S784" t="s">
        <v>137</v>
      </c>
      <c r="T784" t="s">
        <v>136</v>
      </c>
      <c r="U784" t="s">
        <v>137</v>
      </c>
      <c r="X784">
        <v>11960747435</v>
      </c>
      <c r="Y784">
        <v>11960747435</v>
      </c>
      <c r="Z784" s="14">
        <v>44664.36041666667</v>
      </c>
      <c r="AA784" t="s">
        <v>113</v>
      </c>
      <c r="AB784" s="15">
        <v>1649847800384</v>
      </c>
      <c r="AC784" t="s">
        <v>68</v>
      </c>
      <c r="AD784">
        <v>10738</v>
      </c>
      <c r="AE784" t="s">
        <v>69</v>
      </c>
      <c r="AF784" t="s">
        <v>70</v>
      </c>
      <c r="AM784" t="s">
        <v>1231</v>
      </c>
      <c r="AN784">
        <v>56286461809</v>
      </c>
    </row>
    <row r="785" spans="1:40" x14ac:dyDescent="0.25">
      <c r="A785" s="4">
        <f t="shared" si="159"/>
        <v>44664</v>
      </c>
      <c r="B785" s="5">
        <f t="shared" si="160"/>
        <v>0.33333333333333331</v>
      </c>
      <c r="C785" s="6">
        <f t="shared" si="161"/>
        <v>0.3520833333333333</v>
      </c>
      <c r="D785" s="7">
        <f t="shared" si="164"/>
        <v>1.1446759257523809E-2</v>
      </c>
      <c r="E785" s="6" t="str">
        <f t="shared" si="165"/>
        <v>BIANCA</v>
      </c>
      <c r="F785" s="6" t="str">
        <f t="shared" si="162"/>
        <v>qua</v>
      </c>
      <c r="G785" s="6" t="str">
        <f t="shared" si="163"/>
        <v>11</v>
      </c>
      <c r="H785" s="6" t="str">
        <f>IFERROR(VLOOKUP($G785,DDD!$B:$D,3,0),"-")</f>
        <v>SP</v>
      </c>
      <c r="I785" s="6" t="str">
        <f>IFERROR(VLOOKUP($H785,DDD!$I:$K,3,0),"-")</f>
        <v>Sudeste</v>
      </c>
      <c r="J785">
        <v>8428188</v>
      </c>
      <c r="K785">
        <v>25724767</v>
      </c>
      <c r="L785" s="14">
        <v>44664.352476851855</v>
      </c>
      <c r="M785" s="14">
        <v>44664.363923611112</v>
      </c>
      <c r="N785" t="s">
        <v>3133</v>
      </c>
      <c r="O785" t="s">
        <v>78</v>
      </c>
      <c r="P785">
        <v>17283</v>
      </c>
      <c r="Q785" t="s">
        <v>65</v>
      </c>
      <c r="R785" t="s">
        <v>85</v>
      </c>
      <c r="S785" t="s">
        <v>86</v>
      </c>
      <c r="T785" t="s">
        <v>85</v>
      </c>
      <c r="U785" t="s">
        <v>86</v>
      </c>
      <c r="X785">
        <v>11995710086</v>
      </c>
      <c r="AA785" t="s">
        <v>113</v>
      </c>
      <c r="AB785" s="15">
        <v>16498492464274</v>
      </c>
      <c r="AC785" t="s">
        <v>68</v>
      </c>
      <c r="AD785">
        <v>10738</v>
      </c>
      <c r="AE785" t="s">
        <v>69</v>
      </c>
      <c r="AF785" t="s">
        <v>70</v>
      </c>
      <c r="AM785" t="s">
        <v>579</v>
      </c>
      <c r="AN785">
        <v>22080639889</v>
      </c>
    </row>
    <row r="786" spans="1:40" x14ac:dyDescent="0.25">
      <c r="A786" s="4">
        <f t="shared" si="159"/>
        <v>44664</v>
      </c>
      <c r="B786" s="5">
        <f t="shared" si="160"/>
        <v>0.35416666666666669</v>
      </c>
      <c r="C786" s="6">
        <f t="shared" si="161"/>
        <v>0.36527777777777781</v>
      </c>
      <c r="D786" s="7">
        <f t="shared" si="164"/>
        <v>9.4097222245181911E-3</v>
      </c>
      <c r="E786" s="6" t="str">
        <f t="shared" si="165"/>
        <v>BIANCA</v>
      </c>
      <c r="F786" s="6" t="str">
        <f t="shared" si="162"/>
        <v>qua</v>
      </c>
      <c r="G786" s="6" t="str">
        <f t="shared" si="163"/>
        <v>48</v>
      </c>
      <c r="H786" s="6" t="str">
        <f>IFERROR(VLOOKUP($G786,DDD!$B:$D,3,0),"-")</f>
        <v>SC</v>
      </c>
      <c r="I786" s="6" t="str">
        <f>IFERROR(VLOOKUP($H786,DDD!$I:$K,3,0),"-")</f>
        <v>Sul</v>
      </c>
      <c r="J786">
        <v>8428411</v>
      </c>
      <c r="K786">
        <v>25449693</v>
      </c>
      <c r="L786" s="14">
        <v>44664.365567129629</v>
      </c>
      <c r="M786" s="14">
        <v>44664.374976851854</v>
      </c>
      <c r="N786" t="s">
        <v>3133</v>
      </c>
      <c r="O786" t="s">
        <v>78</v>
      </c>
      <c r="P786">
        <v>17283</v>
      </c>
      <c r="Q786" t="s">
        <v>65</v>
      </c>
      <c r="R786" t="s">
        <v>136</v>
      </c>
      <c r="S786" t="s">
        <v>273</v>
      </c>
      <c r="T786" t="s">
        <v>136</v>
      </c>
      <c r="U786" t="s">
        <v>273</v>
      </c>
      <c r="X786">
        <v>48984032938</v>
      </c>
      <c r="Y786">
        <v>48984032938</v>
      </c>
      <c r="Z786" s="14">
        <v>44672.393750000003</v>
      </c>
      <c r="AA786" t="s">
        <v>223</v>
      </c>
      <c r="AB786" s="15">
        <v>164985035917764</v>
      </c>
      <c r="AC786" t="s">
        <v>68</v>
      </c>
      <c r="AD786">
        <v>10738</v>
      </c>
      <c r="AE786" t="s">
        <v>69</v>
      </c>
      <c r="AF786" t="s">
        <v>70</v>
      </c>
      <c r="AM786" t="s">
        <v>991</v>
      </c>
      <c r="AN786">
        <v>579081923</v>
      </c>
    </row>
    <row r="787" spans="1:40" x14ac:dyDescent="0.25">
      <c r="A787" s="4">
        <f t="shared" si="159"/>
        <v>44664</v>
      </c>
      <c r="B787" s="5">
        <f t="shared" si="160"/>
        <v>0.35416666666666669</v>
      </c>
      <c r="C787" s="6">
        <f t="shared" si="161"/>
        <v>0.3743055555555555</v>
      </c>
      <c r="D787" s="7">
        <f t="shared" si="164"/>
        <v>7.0370370376622304E-3</v>
      </c>
      <c r="E787" s="6" t="str">
        <f t="shared" si="165"/>
        <v>BIANCA</v>
      </c>
      <c r="F787" s="6" t="str">
        <f t="shared" si="162"/>
        <v>qua</v>
      </c>
      <c r="G787" s="6" t="str">
        <f t="shared" si="163"/>
        <v>12</v>
      </c>
      <c r="H787" s="6" t="str">
        <f>IFERROR(VLOOKUP($G787,DDD!$B:$D,3,0),"-")</f>
        <v>SP</v>
      </c>
      <c r="I787" s="6" t="str">
        <f>IFERROR(VLOOKUP($H787,DDD!$I:$K,3,0),"-")</f>
        <v>Sudeste</v>
      </c>
      <c r="J787">
        <v>8429287</v>
      </c>
      <c r="K787">
        <v>24165720</v>
      </c>
      <c r="L787" s="14">
        <v>44664.374988425923</v>
      </c>
      <c r="M787" s="14">
        <v>44664.382025462961</v>
      </c>
      <c r="N787" t="s">
        <v>3133</v>
      </c>
      <c r="O787" t="s">
        <v>78</v>
      </c>
      <c r="P787">
        <v>17283</v>
      </c>
      <c r="Q787" t="s">
        <v>65</v>
      </c>
      <c r="R787" t="s">
        <v>85</v>
      </c>
      <c r="S787" t="s">
        <v>86</v>
      </c>
      <c r="T787" t="s">
        <v>85</v>
      </c>
      <c r="U787" t="s">
        <v>86</v>
      </c>
      <c r="X787">
        <v>12991381678</v>
      </c>
      <c r="AA787" t="s">
        <v>142</v>
      </c>
      <c r="AB787" s="15">
        <v>164985111526364</v>
      </c>
      <c r="AC787" t="s">
        <v>68</v>
      </c>
      <c r="AD787">
        <v>10738</v>
      </c>
      <c r="AE787" t="s">
        <v>69</v>
      </c>
      <c r="AF787" t="s">
        <v>70</v>
      </c>
      <c r="AM787" t="s">
        <v>190</v>
      </c>
      <c r="AN787">
        <v>41575788802</v>
      </c>
    </row>
    <row r="788" spans="1:40" x14ac:dyDescent="0.25">
      <c r="A788" s="4">
        <f t="shared" ref="A788:A847" si="166">DATEVALUE(TEXT(L788,"dd/mm"))</f>
        <v>44664</v>
      </c>
      <c r="B788" s="5">
        <f t="shared" ref="B788:B847" si="167">TIMEVALUE(TEXT(LEFT(TEXT(L788,"hh:mm"),2)&amp;":"&amp;IF(RIGHT(TEXT(L788,"hh:mm"),2)&lt;"30",0,30),"hh:mm"))</f>
        <v>0.375</v>
      </c>
      <c r="C788" s="6">
        <f t="shared" ref="C788:C847" si="168">TIMEVALUE(TEXT(L788,"hh:mm"))</f>
        <v>0.38194444444444442</v>
      </c>
      <c r="D788" s="7">
        <f t="shared" si="164"/>
        <v>8.9814814782585017E-3</v>
      </c>
      <c r="E788" s="6" t="str">
        <f t="shared" si="165"/>
        <v>BIANCA</v>
      </c>
      <c r="F788" s="6" t="str">
        <f t="shared" ref="F788:F847" si="169">TEXT(L788,"ddd")</f>
        <v>qua</v>
      </c>
      <c r="G788" s="6" t="str">
        <f t="shared" si="163"/>
        <v>53</v>
      </c>
      <c r="H788" s="6" t="str">
        <f>IFERROR(VLOOKUP($G788,DDD!$B:$D,3,0),"-")</f>
        <v>RS</v>
      </c>
      <c r="I788" s="6" t="str">
        <f>IFERROR(VLOOKUP($H788,DDD!$I:$K,3,0),"-")</f>
        <v>Sul</v>
      </c>
      <c r="J788">
        <v>8430691</v>
      </c>
      <c r="K788">
        <v>25426057</v>
      </c>
      <c r="L788" s="14">
        <v>44664.382384259261</v>
      </c>
      <c r="M788" s="14">
        <v>44664.391365740739</v>
      </c>
      <c r="N788" t="s">
        <v>3133</v>
      </c>
      <c r="O788" t="s">
        <v>78</v>
      </c>
      <c r="P788">
        <v>17283</v>
      </c>
      <c r="Q788" t="s">
        <v>65</v>
      </c>
      <c r="R788" t="s">
        <v>136</v>
      </c>
      <c r="S788" t="s">
        <v>273</v>
      </c>
      <c r="T788" t="s">
        <v>136</v>
      </c>
      <c r="U788" t="s">
        <v>273</v>
      </c>
      <c r="X788">
        <v>53999758391</v>
      </c>
      <c r="Y788">
        <v>53999758391</v>
      </c>
      <c r="Z788" s="14">
        <v>44672.375</v>
      </c>
      <c r="AA788" t="s">
        <v>118</v>
      </c>
      <c r="AB788" s="15">
        <v>164985182443844</v>
      </c>
      <c r="AC788" t="s">
        <v>68</v>
      </c>
      <c r="AD788">
        <v>10738</v>
      </c>
      <c r="AE788" t="s">
        <v>69</v>
      </c>
      <c r="AF788" t="s">
        <v>70</v>
      </c>
      <c r="AM788" t="s">
        <v>910</v>
      </c>
      <c r="AN788">
        <v>22632778034</v>
      </c>
    </row>
    <row r="789" spans="1:40" x14ac:dyDescent="0.25">
      <c r="A789" s="4">
        <f t="shared" si="166"/>
        <v>44664</v>
      </c>
      <c r="B789" s="5">
        <f t="shared" si="167"/>
        <v>0.375</v>
      </c>
      <c r="C789" s="6">
        <f t="shared" si="168"/>
        <v>0.3923611111111111</v>
      </c>
      <c r="D789" s="7">
        <f t="shared" si="164"/>
        <v>3.3912037033587694E-3</v>
      </c>
      <c r="E789" s="6" t="str">
        <f t="shared" si="165"/>
        <v>BIANCA</v>
      </c>
      <c r="F789" s="6" t="str">
        <f t="shared" si="169"/>
        <v>qua</v>
      </c>
      <c r="G789" s="6" t="str">
        <f t="shared" si="163"/>
        <v>51</v>
      </c>
      <c r="H789" s="6" t="str">
        <f>IFERROR(VLOOKUP($G789,DDD!$B:$D,3,0),"-")</f>
        <v>RS</v>
      </c>
      <c r="I789" s="6" t="str">
        <f>IFERROR(VLOOKUP($H789,DDD!$I:$K,3,0),"-")</f>
        <v>Sul</v>
      </c>
      <c r="J789">
        <v>8433132</v>
      </c>
      <c r="K789">
        <v>27201782</v>
      </c>
      <c r="L789" s="14">
        <v>44664.392592592594</v>
      </c>
      <c r="M789" s="14">
        <v>44664.395983796298</v>
      </c>
      <c r="N789" t="s">
        <v>3133</v>
      </c>
      <c r="O789" t="s">
        <v>78</v>
      </c>
      <c r="P789">
        <v>17283</v>
      </c>
      <c r="Q789" t="s">
        <v>65</v>
      </c>
      <c r="R789" t="s">
        <v>85</v>
      </c>
      <c r="S789" t="s">
        <v>86</v>
      </c>
      <c r="T789" t="s">
        <v>85</v>
      </c>
      <c r="U789" t="s">
        <v>86</v>
      </c>
      <c r="X789">
        <v>51990080050</v>
      </c>
      <c r="AA789" t="s">
        <v>93</v>
      </c>
      <c r="AB789" s="15">
        <v>164985269967154</v>
      </c>
      <c r="AC789" t="s">
        <v>68</v>
      </c>
      <c r="AD789">
        <v>10738</v>
      </c>
      <c r="AE789" t="s">
        <v>69</v>
      </c>
      <c r="AF789" t="s">
        <v>70</v>
      </c>
      <c r="AM789" t="s">
        <v>582</v>
      </c>
      <c r="AN789">
        <v>699505046</v>
      </c>
    </row>
    <row r="790" spans="1:40" x14ac:dyDescent="0.25">
      <c r="A790" s="4">
        <f t="shared" si="166"/>
        <v>44664</v>
      </c>
      <c r="B790" s="5">
        <f t="shared" si="167"/>
        <v>0.39583333333333331</v>
      </c>
      <c r="C790" s="6">
        <f t="shared" si="168"/>
        <v>0.39583333333333331</v>
      </c>
      <c r="D790" s="7">
        <f t="shared" si="164"/>
        <v>4.3749999967985786E-3</v>
      </c>
      <c r="E790" s="6" t="str">
        <f t="shared" si="165"/>
        <v>BIANCA</v>
      </c>
      <c r="F790" s="6" t="str">
        <f t="shared" si="169"/>
        <v>qua</v>
      </c>
      <c r="G790" s="6" t="str">
        <f t="shared" si="163"/>
        <v>16</v>
      </c>
      <c r="H790" s="6" t="str">
        <f>IFERROR(VLOOKUP($G790,DDD!$B:$D,3,0),"-")</f>
        <v>SP</v>
      </c>
      <c r="I790" s="6" t="str">
        <f>IFERROR(VLOOKUP($H790,DDD!$I:$K,3,0),"-")</f>
        <v>Sudeste</v>
      </c>
      <c r="J790">
        <v>8433968</v>
      </c>
      <c r="K790">
        <v>27201860</v>
      </c>
      <c r="L790" s="14">
        <v>44664.396111111113</v>
      </c>
      <c r="M790" s="14">
        <v>44664.40048611111</v>
      </c>
      <c r="N790" t="s">
        <v>3133</v>
      </c>
      <c r="O790" t="s">
        <v>78</v>
      </c>
      <c r="P790">
        <v>17283</v>
      </c>
      <c r="Q790" t="s">
        <v>65</v>
      </c>
      <c r="R790" t="s">
        <v>85</v>
      </c>
      <c r="S790" t="s">
        <v>86</v>
      </c>
      <c r="T790" t="s">
        <v>85</v>
      </c>
      <c r="U790" t="s">
        <v>86</v>
      </c>
      <c r="X790">
        <v>16993480085</v>
      </c>
      <c r="AA790" t="s">
        <v>93</v>
      </c>
      <c r="AB790" s="15">
        <v>164985299975894</v>
      </c>
      <c r="AC790" t="s">
        <v>68</v>
      </c>
      <c r="AD790">
        <v>10738</v>
      </c>
      <c r="AE790" t="s">
        <v>69</v>
      </c>
      <c r="AF790" t="s">
        <v>70</v>
      </c>
      <c r="AM790" t="s">
        <v>94</v>
      </c>
      <c r="AN790">
        <v>47811065878</v>
      </c>
    </row>
    <row r="791" spans="1:40" x14ac:dyDescent="0.25">
      <c r="A791" s="4">
        <f t="shared" si="166"/>
        <v>44664</v>
      </c>
      <c r="B791" s="5">
        <f t="shared" si="167"/>
        <v>0.39583333333333331</v>
      </c>
      <c r="C791" s="6">
        <f t="shared" si="168"/>
        <v>0.40208333333333335</v>
      </c>
      <c r="D791" s="7">
        <f t="shared" si="164"/>
        <v>3.4143518496421166E-3</v>
      </c>
      <c r="E791" s="6" t="str">
        <f t="shared" si="165"/>
        <v>BIANCA</v>
      </c>
      <c r="F791" s="6" t="str">
        <f t="shared" si="169"/>
        <v>qua</v>
      </c>
      <c r="G791" s="6" t="str">
        <f t="shared" si="163"/>
        <v>51</v>
      </c>
      <c r="H791" s="6" t="str">
        <f>IFERROR(VLOOKUP($G791,DDD!$B:$D,3,0),"-")</f>
        <v>RS</v>
      </c>
      <c r="I791" s="6" t="str">
        <f>IFERROR(VLOOKUP($H791,DDD!$I:$K,3,0),"-")</f>
        <v>Sul</v>
      </c>
      <c r="J791">
        <v>8435540</v>
      </c>
      <c r="K791">
        <v>27202023</v>
      </c>
      <c r="L791" s="14">
        <v>44664.402511574073</v>
      </c>
      <c r="M791" s="14">
        <v>44664.405925925923</v>
      </c>
      <c r="N791" t="s">
        <v>3133</v>
      </c>
      <c r="O791" t="s">
        <v>78</v>
      </c>
      <c r="P791">
        <v>17283</v>
      </c>
      <c r="Q791" t="s">
        <v>65</v>
      </c>
      <c r="R791" t="s">
        <v>85</v>
      </c>
      <c r="S791" t="s">
        <v>86</v>
      </c>
      <c r="T791" t="s">
        <v>85</v>
      </c>
      <c r="U791" t="s">
        <v>86</v>
      </c>
      <c r="X791">
        <v>51995451890</v>
      </c>
      <c r="AA791" t="s">
        <v>93</v>
      </c>
      <c r="AB791" s="15">
        <v>164985355392904</v>
      </c>
      <c r="AC791" t="s">
        <v>68</v>
      </c>
      <c r="AD791">
        <v>10738</v>
      </c>
      <c r="AE791" t="s">
        <v>69</v>
      </c>
      <c r="AF791" t="s">
        <v>70</v>
      </c>
      <c r="AM791" t="s">
        <v>98</v>
      </c>
      <c r="AN791">
        <v>2900894093</v>
      </c>
    </row>
    <row r="792" spans="1:40" x14ac:dyDescent="0.25">
      <c r="A792" s="4">
        <f t="shared" si="166"/>
        <v>44664</v>
      </c>
      <c r="B792" s="5">
        <f t="shared" si="167"/>
        <v>0.39583333333333331</v>
      </c>
      <c r="C792" s="6">
        <f t="shared" si="168"/>
        <v>0.4055555555555555</v>
      </c>
      <c r="D792" s="7">
        <f t="shared" si="164"/>
        <v>7.5231480877846479E-4</v>
      </c>
      <c r="E792" s="6" t="str">
        <f t="shared" si="165"/>
        <v>BIANCA</v>
      </c>
      <c r="F792" s="6" t="str">
        <f t="shared" si="169"/>
        <v>qua</v>
      </c>
      <c r="G792" s="6" t="str">
        <f t="shared" si="163"/>
        <v>11</v>
      </c>
      <c r="H792" s="6" t="str">
        <f>IFERROR(VLOOKUP($G792,DDD!$B:$D,3,0),"-")</f>
        <v>SP</v>
      </c>
      <c r="I792" s="6" t="str">
        <f>IFERROR(VLOOKUP($H792,DDD!$I:$K,3,0),"-")</f>
        <v>Sudeste</v>
      </c>
      <c r="J792">
        <v>8436361</v>
      </c>
      <c r="K792">
        <v>26463193</v>
      </c>
      <c r="L792" s="14">
        <v>44664.406168981484</v>
      </c>
      <c r="M792" s="14">
        <v>44664.406921296293</v>
      </c>
      <c r="N792" t="s">
        <v>3133</v>
      </c>
      <c r="O792" t="s">
        <v>78</v>
      </c>
      <c r="P792">
        <v>17283</v>
      </c>
      <c r="Q792" t="s">
        <v>65</v>
      </c>
      <c r="R792" t="s">
        <v>136</v>
      </c>
      <c r="S792" t="s">
        <v>273</v>
      </c>
      <c r="T792" t="s">
        <v>136</v>
      </c>
      <c r="U792" t="s">
        <v>273</v>
      </c>
      <c r="X792">
        <v>11942259961</v>
      </c>
      <c r="Y792">
        <v>11942259961</v>
      </c>
      <c r="Z792" s="14">
        <v>44664.708333333336</v>
      </c>
      <c r="AA792" t="s">
        <v>103</v>
      </c>
      <c r="AB792" s="15">
        <v>1649853873102500</v>
      </c>
      <c r="AC792" t="s">
        <v>68</v>
      </c>
      <c r="AD792">
        <v>10738</v>
      </c>
      <c r="AE792" t="s">
        <v>69</v>
      </c>
      <c r="AF792" t="s">
        <v>70</v>
      </c>
      <c r="AM792" t="s">
        <v>1218</v>
      </c>
      <c r="AN792">
        <v>45434502809</v>
      </c>
    </row>
    <row r="793" spans="1:40" x14ac:dyDescent="0.25">
      <c r="A793" s="4">
        <f t="shared" si="166"/>
        <v>44664</v>
      </c>
      <c r="B793" s="5">
        <f t="shared" si="167"/>
        <v>0.39583333333333331</v>
      </c>
      <c r="C793" s="6">
        <f t="shared" si="168"/>
        <v>0.4069444444444445</v>
      </c>
      <c r="D793" s="7">
        <f t="shared" si="164"/>
        <v>3.4606481494847685E-3</v>
      </c>
      <c r="E793" s="6" t="str">
        <f t="shared" si="165"/>
        <v>BIANCA</v>
      </c>
      <c r="F793" s="6" t="str">
        <f t="shared" si="169"/>
        <v>qua</v>
      </c>
      <c r="G793" s="6" t="str">
        <f t="shared" si="163"/>
        <v>48</v>
      </c>
      <c r="H793" s="6" t="str">
        <f>IFERROR(VLOOKUP($G793,DDD!$B:$D,3,0),"-")</f>
        <v>SC</v>
      </c>
      <c r="I793" s="6" t="str">
        <f>IFERROR(VLOOKUP($H793,DDD!$I:$K,3,0),"-")</f>
        <v>Sul</v>
      </c>
      <c r="J793">
        <v>8436570</v>
      </c>
      <c r="K793">
        <v>26463232</v>
      </c>
      <c r="L793" s="14">
        <v>44664.407013888886</v>
      </c>
      <c r="M793" s="14">
        <v>44664.410474537035</v>
      </c>
      <c r="N793" t="s">
        <v>3133</v>
      </c>
      <c r="O793" t="s">
        <v>78</v>
      </c>
      <c r="P793">
        <v>17283</v>
      </c>
      <c r="Q793" t="s">
        <v>65</v>
      </c>
      <c r="R793" t="s">
        <v>85</v>
      </c>
      <c r="S793" t="s">
        <v>86</v>
      </c>
      <c r="T793" t="s">
        <v>85</v>
      </c>
      <c r="U793" t="s">
        <v>86</v>
      </c>
      <c r="X793">
        <v>48996925451</v>
      </c>
      <c r="AA793" t="s">
        <v>103</v>
      </c>
      <c r="AB793" s="15">
        <v>1649853941104690</v>
      </c>
      <c r="AC793" t="s">
        <v>68</v>
      </c>
      <c r="AD793">
        <v>10738</v>
      </c>
      <c r="AE793" t="s">
        <v>69</v>
      </c>
      <c r="AF793" t="s">
        <v>70</v>
      </c>
      <c r="AM793" t="s">
        <v>467</v>
      </c>
      <c r="AN793">
        <v>7945573924</v>
      </c>
    </row>
    <row r="794" spans="1:40" x14ac:dyDescent="0.25">
      <c r="A794" s="4">
        <f t="shared" si="166"/>
        <v>44664</v>
      </c>
      <c r="B794" s="5">
        <f t="shared" si="167"/>
        <v>0.41666666666666669</v>
      </c>
      <c r="C794" s="6">
        <f t="shared" si="168"/>
        <v>0.41944444444444445</v>
      </c>
      <c r="D794" s="7">
        <f t="shared" si="164"/>
        <v>5.0231481436640024E-3</v>
      </c>
      <c r="E794" s="6" t="str">
        <f t="shared" si="165"/>
        <v>BIANCA</v>
      </c>
      <c r="F794" s="6" t="str">
        <f t="shared" si="169"/>
        <v>qua</v>
      </c>
      <c r="G794" s="6" t="str">
        <f t="shared" si="163"/>
        <v>47</v>
      </c>
      <c r="H794" s="6" t="str">
        <f>IFERROR(VLOOKUP($G794,DDD!$B:$D,3,0),"-")</f>
        <v>SC</v>
      </c>
      <c r="I794" s="6" t="str">
        <f>IFERROR(VLOOKUP($H794,DDD!$I:$K,3,0),"-")</f>
        <v>Sul</v>
      </c>
      <c r="J794">
        <v>8439370</v>
      </c>
      <c r="K794">
        <v>24161078</v>
      </c>
      <c r="L794" s="14">
        <v>44664.419710648152</v>
      </c>
      <c r="M794" s="14">
        <v>44664.424733796295</v>
      </c>
      <c r="N794" t="s">
        <v>3133</v>
      </c>
      <c r="O794" t="s">
        <v>78</v>
      </c>
      <c r="P794">
        <v>17283</v>
      </c>
      <c r="Q794" t="s">
        <v>65</v>
      </c>
      <c r="R794" t="s">
        <v>85</v>
      </c>
      <c r="S794" t="s">
        <v>86</v>
      </c>
      <c r="T794" t="s">
        <v>85</v>
      </c>
      <c r="U794" t="s">
        <v>86</v>
      </c>
      <c r="X794">
        <v>47988449198</v>
      </c>
      <c r="AA794" t="s">
        <v>235</v>
      </c>
      <c r="AB794" s="15">
        <v>1649855045141960</v>
      </c>
      <c r="AC794" t="s">
        <v>68</v>
      </c>
      <c r="AD794">
        <v>10738</v>
      </c>
      <c r="AE794" t="s">
        <v>69</v>
      </c>
      <c r="AF794" t="s">
        <v>70</v>
      </c>
      <c r="AM794" t="s">
        <v>470</v>
      </c>
      <c r="AN794">
        <v>4388144959</v>
      </c>
    </row>
    <row r="795" spans="1:40" x14ac:dyDescent="0.25">
      <c r="A795" s="4">
        <f t="shared" si="166"/>
        <v>44664</v>
      </c>
      <c r="B795" s="5">
        <f t="shared" si="167"/>
        <v>0.4375</v>
      </c>
      <c r="C795" s="6">
        <f t="shared" si="168"/>
        <v>0.4513888888888889</v>
      </c>
      <c r="D795" s="7">
        <f t="shared" si="164"/>
        <v>4.6296296204673126E-4</v>
      </c>
      <c r="E795" s="6" t="str">
        <f t="shared" si="165"/>
        <v>BIANCA</v>
      </c>
      <c r="F795" s="6" t="str">
        <f t="shared" si="169"/>
        <v>qua</v>
      </c>
      <c r="G795" s="6" t="str">
        <f t="shared" si="163"/>
        <v>18</v>
      </c>
      <c r="H795" s="6" t="str">
        <f>IFERROR(VLOOKUP($G795,DDD!$B:$D,3,0),"-")</f>
        <v>SP</v>
      </c>
      <c r="I795" s="6" t="str">
        <f>IFERROR(VLOOKUP($H795,DDD!$I:$K,3,0),"-")</f>
        <v>Sudeste</v>
      </c>
      <c r="J795">
        <v>8446025</v>
      </c>
      <c r="K795">
        <v>25724690</v>
      </c>
      <c r="L795" s="14">
        <v>44664.451539351852</v>
      </c>
      <c r="M795" s="14">
        <v>44664.452002314814</v>
      </c>
      <c r="N795" t="s">
        <v>3133</v>
      </c>
      <c r="O795" t="s">
        <v>78</v>
      </c>
      <c r="P795">
        <v>17283</v>
      </c>
      <c r="Q795" t="s">
        <v>65</v>
      </c>
      <c r="R795" t="s">
        <v>136</v>
      </c>
      <c r="S795" t="s">
        <v>273</v>
      </c>
      <c r="T795" t="s">
        <v>136</v>
      </c>
      <c r="U795" t="s">
        <v>273</v>
      </c>
      <c r="X795">
        <v>18997853247</v>
      </c>
      <c r="Y795">
        <v>18997853247</v>
      </c>
      <c r="Z795" s="14">
        <v>44664.541666666664</v>
      </c>
      <c r="AA795" t="s">
        <v>113</v>
      </c>
      <c r="AB795" s="15">
        <v>1649857786240800</v>
      </c>
      <c r="AC795" t="s">
        <v>68</v>
      </c>
      <c r="AD795">
        <v>10738</v>
      </c>
      <c r="AE795" t="s">
        <v>69</v>
      </c>
      <c r="AF795" t="s">
        <v>70</v>
      </c>
      <c r="AM795" t="s">
        <v>1370</v>
      </c>
      <c r="AN795">
        <v>37377137827</v>
      </c>
    </row>
    <row r="796" spans="1:40" x14ac:dyDescent="0.25">
      <c r="A796" s="4">
        <f t="shared" si="166"/>
        <v>44664</v>
      </c>
      <c r="B796" s="5">
        <f t="shared" si="167"/>
        <v>0.45833333333333331</v>
      </c>
      <c r="C796" s="6">
        <f t="shared" si="168"/>
        <v>0.46180555555555558</v>
      </c>
      <c r="D796" s="7">
        <f t="shared" si="164"/>
        <v>3.7384259194368497E-3</v>
      </c>
      <c r="E796" s="6" t="str">
        <f t="shared" si="165"/>
        <v>BIANCA</v>
      </c>
      <c r="F796" s="6" t="str">
        <f t="shared" si="169"/>
        <v>qua</v>
      </c>
      <c r="G796" s="6" t="str">
        <f t="shared" si="163"/>
        <v>13</v>
      </c>
      <c r="H796" s="6" t="str">
        <f>IFERROR(VLOOKUP($G796,DDD!$B:$D,3,0),"-")</f>
        <v>SP</v>
      </c>
      <c r="I796" s="6" t="str">
        <f>IFERROR(VLOOKUP($H796,DDD!$I:$K,3,0),"-")</f>
        <v>Sudeste</v>
      </c>
      <c r="J796">
        <v>8447813</v>
      </c>
      <c r="K796">
        <v>24161113</v>
      </c>
      <c r="L796" s="14">
        <v>44664.462164351855</v>
      </c>
      <c r="M796" s="14">
        <v>44664.465902777774</v>
      </c>
      <c r="N796" t="s">
        <v>3133</v>
      </c>
      <c r="O796" t="s">
        <v>78</v>
      </c>
      <c r="P796">
        <v>17283</v>
      </c>
      <c r="Q796" t="s">
        <v>65</v>
      </c>
      <c r="R796" t="s">
        <v>136</v>
      </c>
      <c r="S796" t="s">
        <v>137</v>
      </c>
      <c r="T796" t="s">
        <v>136</v>
      </c>
      <c r="U796" t="s">
        <v>137</v>
      </c>
      <c r="X796">
        <v>13988733440</v>
      </c>
      <c r="Y796">
        <v>13988733440</v>
      </c>
      <c r="Z796" s="14">
        <v>44664.48541666667</v>
      </c>
      <c r="AA796" t="s">
        <v>235</v>
      </c>
      <c r="AB796" s="15">
        <v>1649858701259720</v>
      </c>
      <c r="AC796" t="s">
        <v>68</v>
      </c>
      <c r="AD796">
        <v>10738</v>
      </c>
      <c r="AE796" t="s">
        <v>69</v>
      </c>
      <c r="AF796" t="s">
        <v>70</v>
      </c>
      <c r="AM796" t="s">
        <v>1030</v>
      </c>
      <c r="AN796">
        <v>48070592893</v>
      </c>
    </row>
    <row r="797" spans="1:40" x14ac:dyDescent="0.25">
      <c r="A797" s="4">
        <f t="shared" si="166"/>
        <v>44664</v>
      </c>
      <c r="B797" s="5">
        <f t="shared" si="167"/>
        <v>0.45833333333333331</v>
      </c>
      <c r="C797" s="6">
        <f t="shared" si="168"/>
        <v>0.46597222222222223</v>
      </c>
      <c r="D797" s="7">
        <f t="shared" si="164"/>
        <v>6.1458333366317675E-3</v>
      </c>
      <c r="E797" s="6" t="str">
        <f t="shared" si="165"/>
        <v>BIANCA</v>
      </c>
      <c r="F797" s="6" t="str">
        <f t="shared" si="169"/>
        <v>qua</v>
      </c>
      <c r="G797" s="6" t="str">
        <f t="shared" si="163"/>
        <v>47</v>
      </c>
      <c r="H797" s="6" t="str">
        <f>IFERROR(VLOOKUP($G797,DDD!$B:$D,3,0),"-")</f>
        <v>SC</v>
      </c>
      <c r="I797" s="6" t="str">
        <f>IFERROR(VLOOKUP($H797,DDD!$I:$K,3,0),"-")</f>
        <v>Sul</v>
      </c>
      <c r="J797">
        <v>8448393</v>
      </c>
      <c r="K797">
        <v>25462197</v>
      </c>
      <c r="L797" s="14">
        <v>44664.466134259259</v>
      </c>
      <c r="M797" s="14">
        <v>44664.472280092596</v>
      </c>
      <c r="N797" t="s">
        <v>3133</v>
      </c>
      <c r="O797" t="s">
        <v>78</v>
      </c>
      <c r="P797">
        <v>17283</v>
      </c>
      <c r="Q797" t="s">
        <v>65</v>
      </c>
      <c r="R797" t="s">
        <v>136</v>
      </c>
      <c r="S797" t="s">
        <v>273</v>
      </c>
      <c r="T797" t="s">
        <v>136</v>
      </c>
      <c r="U797" t="s">
        <v>273</v>
      </c>
      <c r="X797">
        <v>47984791198</v>
      </c>
      <c r="Y797">
        <v>47984791198</v>
      </c>
      <c r="Z797" s="14">
        <v>44672.492361111108</v>
      </c>
      <c r="AA797" t="s">
        <v>211</v>
      </c>
      <c r="AB797" s="15">
        <v>1649859051273190</v>
      </c>
      <c r="AC797" t="s">
        <v>68</v>
      </c>
      <c r="AD797">
        <v>10738</v>
      </c>
      <c r="AE797" t="s">
        <v>69</v>
      </c>
      <c r="AF797" t="s">
        <v>70</v>
      </c>
      <c r="AM797" t="s">
        <v>1226</v>
      </c>
      <c r="AN797">
        <v>7522999995</v>
      </c>
    </row>
    <row r="798" spans="1:40" x14ac:dyDescent="0.25">
      <c r="A798" s="4">
        <f t="shared" si="166"/>
        <v>44664</v>
      </c>
      <c r="B798" s="5">
        <f t="shared" si="167"/>
        <v>0.45833333333333331</v>
      </c>
      <c r="C798" s="6">
        <f t="shared" si="168"/>
        <v>0.47291666666666665</v>
      </c>
      <c r="D798" s="7">
        <f t="shared" si="164"/>
        <v>9.9768518484779634E-3</v>
      </c>
      <c r="E798" s="6" t="str">
        <f t="shared" si="165"/>
        <v>BIANCA</v>
      </c>
      <c r="F798" s="6" t="str">
        <f t="shared" si="169"/>
        <v>qua</v>
      </c>
      <c r="G798" s="6" t="str">
        <f t="shared" si="163"/>
        <v>35</v>
      </c>
      <c r="H798" s="6" t="str">
        <f>IFERROR(VLOOKUP($G798,DDD!$B:$D,3,0),"-")</f>
        <v>MG</v>
      </c>
      <c r="I798" s="6" t="str">
        <f>IFERROR(VLOOKUP($H798,DDD!$I:$K,3,0),"-")</f>
        <v>Sudeste</v>
      </c>
      <c r="J798">
        <v>8449850</v>
      </c>
      <c r="K798">
        <v>25462160</v>
      </c>
      <c r="L798" s="14">
        <v>44664.473078703704</v>
      </c>
      <c r="M798" s="14">
        <v>44664.483055555553</v>
      </c>
      <c r="N798" t="s">
        <v>3133</v>
      </c>
      <c r="O798" t="s">
        <v>78</v>
      </c>
      <c r="P798">
        <v>17283</v>
      </c>
      <c r="Q798" t="s">
        <v>65</v>
      </c>
      <c r="R798" t="s">
        <v>85</v>
      </c>
      <c r="S798" t="s">
        <v>86</v>
      </c>
      <c r="T798" t="s">
        <v>85</v>
      </c>
      <c r="U798" t="s">
        <v>86</v>
      </c>
      <c r="X798">
        <v>35984786790</v>
      </c>
      <c r="AA798" t="s">
        <v>211</v>
      </c>
      <c r="AB798" s="15">
        <v>1649859646292390</v>
      </c>
      <c r="AC798" t="s">
        <v>68</v>
      </c>
      <c r="AD798">
        <v>10738</v>
      </c>
      <c r="AE798" t="s">
        <v>69</v>
      </c>
      <c r="AF798" t="s">
        <v>70</v>
      </c>
      <c r="AM798" t="s">
        <v>1156</v>
      </c>
      <c r="AN798">
        <v>8044407600</v>
      </c>
    </row>
    <row r="799" spans="1:40" x14ac:dyDescent="0.25">
      <c r="A799" s="4">
        <f t="shared" si="166"/>
        <v>44664</v>
      </c>
      <c r="B799" s="5">
        <f t="shared" si="167"/>
        <v>0.47916666666666669</v>
      </c>
      <c r="C799" s="6">
        <f t="shared" si="168"/>
        <v>0.48472222222222222</v>
      </c>
      <c r="D799" s="7">
        <f t="shared" si="164"/>
        <v>5.5555555445607752E-4</v>
      </c>
      <c r="E799" s="6" t="str">
        <f t="shared" si="165"/>
        <v>BIANCA</v>
      </c>
      <c r="F799" s="6" t="str">
        <f t="shared" si="169"/>
        <v>qua</v>
      </c>
      <c r="G799" s="6" t="str">
        <f t="shared" si="163"/>
        <v>19</v>
      </c>
      <c r="H799" s="6" t="str">
        <f>IFERROR(VLOOKUP($G799,DDD!$B:$D,3,0),"-")</f>
        <v>SP</v>
      </c>
      <c r="I799" s="6" t="str">
        <f>IFERROR(VLOOKUP($H799,DDD!$I:$K,3,0),"-")</f>
        <v>Sudeste</v>
      </c>
      <c r="J799">
        <v>8452415</v>
      </c>
      <c r="K799">
        <v>25426125</v>
      </c>
      <c r="L799" s="14">
        <v>44664.484942129631</v>
      </c>
      <c r="M799" s="14">
        <v>44664.485497685186</v>
      </c>
      <c r="N799" t="s">
        <v>3133</v>
      </c>
      <c r="O799" t="s">
        <v>78</v>
      </c>
      <c r="P799">
        <v>17283</v>
      </c>
      <c r="Q799" t="s">
        <v>65</v>
      </c>
      <c r="R799" t="s">
        <v>136</v>
      </c>
      <c r="S799" t="s">
        <v>273</v>
      </c>
      <c r="T799" t="s">
        <v>136</v>
      </c>
      <c r="U799" t="s">
        <v>273</v>
      </c>
      <c r="X799">
        <v>19993990515</v>
      </c>
      <c r="Y799">
        <v>19993990515</v>
      </c>
      <c r="Z799" s="14">
        <v>44664.625</v>
      </c>
      <c r="AA799" t="s">
        <v>118</v>
      </c>
      <c r="AB799" s="15">
        <v>1649860674317930</v>
      </c>
      <c r="AC799" t="s">
        <v>68</v>
      </c>
      <c r="AD799">
        <v>10738</v>
      </c>
      <c r="AE799" t="s">
        <v>69</v>
      </c>
      <c r="AF799" t="s">
        <v>70</v>
      </c>
      <c r="AM799" t="s">
        <v>828</v>
      </c>
      <c r="AN799">
        <v>37797094810</v>
      </c>
    </row>
    <row r="800" spans="1:40" x14ac:dyDescent="0.25">
      <c r="A800" s="4">
        <f t="shared" si="166"/>
        <v>44664</v>
      </c>
      <c r="B800" s="5">
        <f t="shared" si="167"/>
        <v>0.5</v>
      </c>
      <c r="C800" s="6">
        <f t="shared" si="168"/>
        <v>0.51250000000000007</v>
      </c>
      <c r="D800" s="7">
        <f t="shared" si="164"/>
        <v>6.8287036992842332E-4</v>
      </c>
      <c r="E800" s="6" t="str">
        <f t="shared" si="165"/>
        <v>BIANCA</v>
      </c>
      <c r="F800" s="6" t="str">
        <f t="shared" si="169"/>
        <v>qua</v>
      </c>
      <c r="G800" s="6" t="str">
        <f t="shared" si="163"/>
        <v>11</v>
      </c>
      <c r="H800" s="6" t="str">
        <f>IFERROR(VLOOKUP($G800,DDD!$B:$D,3,0),"-")</f>
        <v>SP</v>
      </c>
      <c r="I800" s="6" t="str">
        <f>IFERROR(VLOOKUP($H800,DDD!$I:$K,3,0),"-")</f>
        <v>Sudeste</v>
      </c>
      <c r="J800">
        <v>8458478</v>
      </c>
      <c r="K800">
        <v>24161042</v>
      </c>
      <c r="L800" s="14">
        <v>44664.513148148151</v>
      </c>
      <c r="M800" s="14">
        <v>44664.513831018521</v>
      </c>
      <c r="N800" t="s">
        <v>3133</v>
      </c>
      <c r="O800" t="s">
        <v>78</v>
      </c>
      <c r="P800">
        <v>17283</v>
      </c>
      <c r="Q800" t="s">
        <v>65</v>
      </c>
      <c r="R800" t="s">
        <v>136</v>
      </c>
      <c r="S800" t="s">
        <v>273</v>
      </c>
      <c r="T800" t="s">
        <v>136</v>
      </c>
      <c r="U800" t="s">
        <v>273</v>
      </c>
      <c r="X800">
        <v>11971651798</v>
      </c>
      <c r="Y800">
        <v>11971651798</v>
      </c>
      <c r="Z800" s="14">
        <v>44664.5625</v>
      </c>
      <c r="AA800" t="s">
        <v>235</v>
      </c>
      <c r="AB800" s="15">
        <v>1649863112370540</v>
      </c>
      <c r="AC800" t="s">
        <v>68</v>
      </c>
      <c r="AD800">
        <v>10738</v>
      </c>
      <c r="AE800" t="s">
        <v>69</v>
      </c>
      <c r="AF800" t="s">
        <v>70</v>
      </c>
      <c r="AM800" t="s">
        <v>1047</v>
      </c>
      <c r="AN800">
        <v>34218087830</v>
      </c>
    </row>
    <row r="801" spans="1:40" x14ac:dyDescent="0.25">
      <c r="A801" s="4">
        <f t="shared" si="166"/>
        <v>44664</v>
      </c>
      <c r="B801" s="5">
        <f t="shared" si="167"/>
        <v>0.5</v>
      </c>
      <c r="C801" s="6">
        <f t="shared" si="168"/>
        <v>0.5180555555555556</v>
      </c>
      <c r="D801" s="7">
        <f t="shared" si="164"/>
        <v>3.2754629573901184E-3</v>
      </c>
      <c r="E801" s="6" t="str">
        <f t="shared" si="165"/>
        <v>BIANCA</v>
      </c>
      <c r="F801" s="6" t="str">
        <f t="shared" si="169"/>
        <v>qua</v>
      </c>
      <c r="G801" s="6" t="str">
        <f t="shared" si="163"/>
        <v>13</v>
      </c>
      <c r="H801" s="6" t="str">
        <f>IFERROR(VLOOKUP($G801,DDD!$B:$D,3,0),"-")</f>
        <v>SP</v>
      </c>
      <c r="I801" s="6" t="str">
        <f>IFERROR(VLOOKUP($H801,DDD!$I:$K,3,0),"-")</f>
        <v>Sudeste</v>
      </c>
      <c r="J801">
        <v>8459633</v>
      </c>
      <c r="K801">
        <v>25449595</v>
      </c>
      <c r="L801" s="14">
        <v>44664.518622685187</v>
      </c>
      <c r="M801" s="14">
        <v>44664.521898148145</v>
      </c>
      <c r="N801" t="s">
        <v>3133</v>
      </c>
      <c r="O801" t="s">
        <v>78</v>
      </c>
      <c r="P801">
        <v>17283</v>
      </c>
      <c r="Q801" t="s">
        <v>65</v>
      </c>
      <c r="R801" t="s">
        <v>136</v>
      </c>
      <c r="S801" t="s">
        <v>273</v>
      </c>
      <c r="T801" t="s">
        <v>136</v>
      </c>
      <c r="U801" t="s">
        <v>273</v>
      </c>
      <c r="X801">
        <v>13992126832</v>
      </c>
      <c r="Y801">
        <v>13992126832</v>
      </c>
      <c r="Z801" s="14">
        <v>44664.75</v>
      </c>
      <c r="AA801" t="s">
        <v>223</v>
      </c>
      <c r="AB801" s="15">
        <v>1649863592379500</v>
      </c>
      <c r="AC801" t="s">
        <v>68</v>
      </c>
      <c r="AD801">
        <v>10738</v>
      </c>
      <c r="AE801" t="s">
        <v>69</v>
      </c>
      <c r="AF801" t="s">
        <v>70</v>
      </c>
      <c r="AM801" t="s">
        <v>940</v>
      </c>
      <c r="AN801">
        <v>21358823804</v>
      </c>
    </row>
    <row r="802" spans="1:40" x14ac:dyDescent="0.25">
      <c r="A802" s="4">
        <f t="shared" si="166"/>
        <v>44664</v>
      </c>
      <c r="B802" s="5">
        <f t="shared" si="167"/>
        <v>0.52083333333333337</v>
      </c>
      <c r="C802" s="6">
        <f t="shared" si="168"/>
        <v>0.52361111111111114</v>
      </c>
      <c r="D802" s="7">
        <f t="shared" si="164"/>
        <v>5.2083333139307797E-4</v>
      </c>
      <c r="E802" s="6" t="str">
        <f t="shared" si="165"/>
        <v>BIANCA</v>
      </c>
      <c r="F802" s="6" t="str">
        <f t="shared" si="169"/>
        <v>qua</v>
      </c>
      <c r="G802" s="6" t="str">
        <f t="shared" si="163"/>
        <v>13</v>
      </c>
      <c r="H802" s="6" t="str">
        <f>IFERROR(VLOOKUP($G802,DDD!$B:$D,3,0),"-")</f>
        <v>SP</v>
      </c>
      <c r="I802" s="6" t="str">
        <f>IFERROR(VLOOKUP($H802,DDD!$I:$K,3,0),"-")</f>
        <v>Sudeste</v>
      </c>
      <c r="J802">
        <v>8460852</v>
      </c>
      <c r="K802">
        <v>25449781</v>
      </c>
      <c r="L802" s="14">
        <v>44664.523842592593</v>
      </c>
      <c r="M802" s="14">
        <v>44664.524363425924</v>
      </c>
      <c r="N802" t="s">
        <v>3133</v>
      </c>
      <c r="O802" t="s">
        <v>78</v>
      </c>
      <c r="P802">
        <v>17283</v>
      </c>
      <c r="Q802" t="s">
        <v>65</v>
      </c>
      <c r="R802" t="s">
        <v>136</v>
      </c>
      <c r="S802" t="s">
        <v>273</v>
      </c>
      <c r="T802" t="s">
        <v>136</v>
      </c>
      <c r="U802" t="s">
        <v>273</v>
      </c>
      <c r="X802">
        <v>13974212738</v>
      </c>
      <c r="Y802">
        <v>13974212738</v>
      </c>
      <c r="Z802" s="14">
        <v>44664.666666666664</v>
      </c>
      <c r="AA802" t="s">
        <v>223</v>
      </c>
      <c r="AB802" s="15">
        <v>1649864033388910</v>
      </c>
      <c r="AC802" t="s">
        <v>68</v>
      </c>
      <c r="AD802">
        <v>10738</v>
      </c>
      <c r="AE802" t="s">
        <v>69</v>
      </c>
      <c r="AF802" t="s">
        <v>70</v>
      </c>
      <c r="AM802" t="s">
        <v>1053</v>
      </c>
      <c r="AN802">
        <v>57262732811</v>
      </c>
    </row>
    <row r="803" spans="1:40" x14ac:dyDescent="0.25">
      <c r="A803" s="4">
        <f t="shared" si="166"/>
        <v>44664</v>
      </c>
      <c r="B803" s="5">
        <f t="shared" si="167"/>
        <v>0.52083333333333337</v>
      </c>
      <c r="C803" s="6">
        <f t="shared" si="168"/>
        <v>0.52638888888888891</v>
      </c>
      <c r="D803" s="7">
        <f t="shared" si="164"/>
        <v>6.7939814834971912E-3</v>
      </c>
      <c r="E803" s="6" t="str">
        <f t="shared" si="165"/>
        <v>BIANCA</v>
      </c>
      <c r="F803" s="6" t="str">
        <f t="shared" si="169"/>
        <v>qua</v>
      </c>
      <c r="G803" s="6" t="str">
        <f t="shared" si="163"/>
        <v>55</v>
      </c>
      <c r="H803" s="6" t="str">
        <f>IFERROR(VLOOKUP($G803,DDD!$B:$D,3,0),"-")</f>
        <v>RS</v>
      </c>
      <c r="I803" s="6" t="str">
        <f>IFERROR(VLOOKUP($H803,DDD!$I:$K,3,0),"-")</f>
        <v>Sul</v>
      </c>
      <c r="J803">
        <v>8461513</v>
      </c>
      <c r="K803">
        <v>24072801</v>
      </c>
      <c r="L803" s="14">
        <v>44664.526643518519</v>
      </c>
      <c r="M803" s="14">
        <v>44664.533437500002</v>
      </c>
      <c r="N803" t="s">
        <v>3133</v>
      </c>
      <c r="O803" t="s">
        <v>78</v>
      </c>
      <c r="P803">
        <v>17283</v>
      </c>
      <c r="Q803" t="s">
        <v>65</v>
      </c>
      <c r="R803" t="s">
        <v>85</v>
      </c>
      <c r="S803" t="s">
        <v>86</v>
      </c>
      <c r="T803" t="s">
        <v>85</v>
      </c>
      <c r="U803" t="s">
        <v>86</v>
      </c>
      <c r="X803">
        <v>55999550152</v>
      </c>
      <c r="AA803" t="s">
        <v>87</v>
      </c>
      <c r="AB803" s="15">
        <v>1649864278395910</v>
      </c>
      <c r="AC803" t="s">
        <v>68</v>
      </c>
      <c r="AD803">
        <v>10738</v>
      </c>
      <c r="AE803" t="s">
        <v>69</v>
      </c>
      <c r="AF803" t="s">
        <v>70</v>
      </c>
      <c r="AM803" t="s">
        <v>288</v>
      </c>
      <c r="AN803">
        <v>98396161020</v>
      </c>
    </row>
    <row r="804" spans="1:40" x14ac:dyDescent="0.25">
      <c r="A804" s="4">
        <f t="shared" si="166"/>
        <v>44664</v>
      </c>
      <c r="B804" s="5">
        <f t="shared" si="167"/>
        <v>0.52083333333333337</v>
      </c>
      <c r="C804" s="6">
        <f t="shared" si="168"/>
        <v>0.53472222222222221</v>
      </c>
      <c r="D804" s="7">
        <f t="shared" si="164"/>
        <v>3.391203710634727E-3</v>
      </c>
      <c r="E804" s="6" t="str">
        <f t="shared" si="165"/>
        <v>BIANCA</v>
      </c>
      <c r="F804" s="6" t="str">
        <f t="shared" si="169"/>
        <v>qua</v>
      </c>
      <c r="G804" s="6" t="str">
        <f t="shared" si="163"/>
        <v>55</v>
      </c>
      <c r="H804" s="6" t="str">
        <f>IFERROR(VLOOKUP($G804,DDD!$B:$D,3,0),"-")</f>
        <v>RS</v>
      </c>
      <c r="I804" s="6" t="str">
        <f>IFERROR(VLOOKUP($H804,DDD!$I:$K,3,0),"-")</f>
        <v>Sul</v>
      </c>
      <c r="J804">
        <v>8463386</v>
      </c>
      <c r="K804">
        <v>24072911</v>
      </c>
      <c r="L804" s="14">
        <v>44664.534907407404</v>
      </c>
      <c r="M804" s="14">
        <v>44664.538298611114</v>
      </c>
      <c r="N804" t="s">
        <v>3133</v>
      </c>
      <c r="O804" t="s">
        <v>78</v>
      </c>
      <c r="P804">
        <v>17283</v>
      </c>
      <c r="Q804" t="s">
        <v>65</v>
      </c>
      <c r="R804" t="s">
        <v>85</v>
      </c>
      <c r="S804" t="s">
        <v>86</v>
      </c>
      <c r="T804" t="s">
        <v>85</v>
      </c>
      <c r="U804" t="s">
        <v>86</v>
      </c>
      <c r="X804">
        <v>55997324622</v>
      </c>
      <c r="AA804" t="s">
        <v>87</v>
      </c>
      <c r="AB804" s="15">
        <v>1649864990419750</v>
      </c>
      <c r="AC804" t="s">
        <v>68</v>
      </c>
      <c r="AD804">
        <v>10738</v>
      </c>
      <c r="AE804" t="s">
        <v>69</v>
      </c>
      <c r="AF804" t="s">
        <v>70</v>
      </c>
      <c r="AM804" t="s">
        <v>473</v>
      </c>
      <c r="AN804">
        <v>3696186023</v>
      </c>
    </row>
    <row r="805" spans="1:40" x14ac:dyDescent="0.25">
      <c r="A805" s="4">
        <f t="shared" si="166"/>
        <v>44664</v>
      </c>
      <c r="B805" s="5">
        <f t="shared" si="167"/>
        <v>0.52083333333333337</v>
      </c>
      <c r="C805" s="6">
        <f t="shared" si="168"/>
        <v>0.5395833333333333</v>
      </c>
      <c r="D805" s="7">
        <f t="shared" si="164"/>
        <v>7.8703703184146434E-4</v>
      </c>
      <c r="E805" s="6" t="str">
        <f t="shared" si="165"/>
        <v>BIANCA</v>
      </c>
      <c r="F805" s="6" t="str">
        <f t="shared" si="169"/>
        <v>qua</v>
      </c>
      <c r="G805" s="6" t="str">
        <f t="shared" si="163"/>
        <v>11</v>
      </c>
      <c r="H805" s="6" t="str">
        <f>IFERROR(VLOOKUP($G805,DDD!$B:$D,3,0),"-")</f>
        <v>SP</v>
      </c>
      <c r="I805" s="6" t="str">
        <f>IFERROR(VLOOKUP($H805,DDD!$I:$K,3,0),"-")</f>
        <v>Sudeste</v>
      </c>
      <c r="J805">
        <v>8464410</v>
      </c>
      <c r="K805">
        <v>25536784</v>
      </c>
      <c r="L805" s="14">
        <v>44664.540069444447</v>
      </c>
      <c r="M805" s="14">
        <v>44664.540856481479</v>
      </c>
      <c r="N805" t="s">
        <v>3133</v>
      </c>
      <c r="O805" t="s">
        <v>78</v>
      </c>
      <c r="P805">
        <v>17283</v>
      </c>
      <c r="Q805" t="s">
        <v>65</v>
      </c>
      <c r="R805" t="s">
        <v>136</v>
      </c>
      <c r="S805" t="s">
        <v>420</v>
      </c>
      <c r="T805" t="s">
        <v>136</v>
      </c>
      <c r="U805" t="s">
        <v>420</v>
      </c>
      <c r="X805">
        <v>11950443399</v>
      </c>
      <c r="Y805">
        <v>11950443399</v>
      </c>
      <c r="Z805" s="14">
        <v>44664.560416666667</v>
      </c>
      <c r="AA805" t="s">
        <v>174</v>
      </c>
      <c r="AB805" s="15">
        <v>1649865448436260</v>
      </c>
      <c r="AC805" t="s">
        <v>68</v>
      </c>
      <c r="AD805">
        <v>10738</v>
      </c>
      <c r="AE805" t="s">
        <v>69</v>
      </c>
      <c r="AF805" t="s">
        <v>70</v>
      </c>
      <c r="AM805" t="s">
        <v>422</v>
      </c>
      <c r="AN805">
        <v>13051174840</v>
      </c>
    </row>
    <row r="806" spans="1:40" x14ac:dyDescent="0.25">
      <c r="A806" s="4">
        <f t="shared" si="166"/>
        <v>44664</v>
      </c>
      <c r="B806" s="5">
        <f t="shared" si="167"/>
        <v>0.54166666666666663</v>
      </c>
      <c r="C806" s="6">
        <f t="shared" si="168"/>
        <v>0.54166666666666663</v>
      </c>
      <c r="D806" s="7">
        <f t="shared" si="164"/>
        <v>4.6296296204673126E-4</v>
      </c>
      <c r="E806" s="6" t="str">
        <f t="shared" si="165"/>
        <v>BIANCA</v>
      </c>
      <c r="F806" s="6" t="str">
        <f t="shared" si="169"/>
        <v>qua</v>
      </c>
      <c r="G806" s="6" t="str">
        <f t="shared" si="163"/>
        <v>19</v>
      </c>
      <c r="H806" s="6" t="str">
        <f>IFERROR(VLOOKUP($G806,DDD!$B:$D,3,0),"-")</f>
        <v>SP</v>
      </c>
      <c r="I806" s="6" t="str">
        <f>IFERROR(VLOOKUP($H806,DDD!$I:$K,3,0),"-")</f>
        <v>Sudeste</v>
      </c>
      <c r="J806">
        <v>8464791</v>
      </c>
      <c r="K806">
        <v>24165883</v>
      </c>
      <c r="L806" s="14">
        <v>44664.541689814818</v>
      </c>
      <c r="M806" s="14">
        <v>44664.54215277778</v>
      </c>
      <c r="N806" t="s">
        <v>3133</v>
      </c>
      <c r="O806" t="s">
        <v>78</v>
      </c>
      <c r="P806">
        <v>17283</v>
      </c>
      <c r="Q806" t="s">
        <v>65</v>
      </c>
      <c r="R806" t="s">
        <v>136</v>
      </c>
      <c r="S806" t="s">
        <v>674</v>
      </c>
      <c r="T806" t="s">
        <v>136</v>
      </c>
      <c r="U806" t="s">
        <v>674</v>
      </c>
      <c r="X806">
        <v>19992765108</v>
      </c>
      <c r="Y806">
        <v>19992765108</v>
      </c>
      <c r="Z806" s="14">
        <v>44664.561805555553</v>
      </c>
      <c r="AA806" t="s">
        <v>142</v>
      </c>
      <c r="AB806" s="15">
        <v>1649865583441830</v>
      </c>
      <c r="AC806" t="s">
        <v>68</v>
      </c>
      <c r="AD806">
        <v>10738</v>
      </c>
      <c r="AE806" t="s">
        <v>69</v>
      </c>
      <c r="AF806" t="s">
        <v>70</v>
      </c>
      <c r="AM806" t="s">
        <v>1579</v>
      </c>
      <c r="AN806">
        <v>48379300858</v>
      </c>
    </row>
    <row r="807" spans="1:40" x14ac:dyDescent="0.25">
      <c r="A807" s="4">
        <f t="shared" si="166"/>
        <v>44664</v>
      </c>
      <c r="B807" s="5">
        <f t="shared" si="167"/>
        <v>0.54166666666666663</v>
      </c>
      <c r="C807" s="6">
        <f t="shared" si="168"/>
        <v>0.54236111111111118</v>
      </c>
      <c r="D807" s="7">
        <f t="shared" si="164"/>
        <v>3.6574074110831134E-3</v>
      </c>
      <c r="E807" s="6" t="str">
        <f t="shared" si="165"/>
        <v>BIANCA</v>
      </c>
      <c r="F807" s="6" t="str">
        <f t="shared" si="169"/>
        <v>qua</v>
      </c>
      <c r="G807" s="6" t="str">
        <f t="shared" si="163"/>
        <v>16</v>
      </c>
      <c r="H807" s="6" t="str">
        <f>IFERROR(VLOOKUP($G807,DDD!$B:$D,3,0),"-")</f>
        <v>SP</v>
      </c>
      <c r="I807" s="6" t="str">
        <f>IFERROR(VLOOKUP($H807,DDD!$I:$K,3,0),"-")</f>
        <v>Sudeste</v>
      </c>
      <c r="J807">
        <v>8465025</v>
      </c>
      <c r="K807">
        <v>24227985</v>
      </c>
      <c r="L807" s="14">
        <v>44664.542824074073</v>
      </c>
      <c r="M807" s="14">
        <v>44664.546481481484</v>
      </c>
      <c r="N807" t="s">
        <v>3133</v>
      </c>
      <c r="O807" t="s">
        <v>78</v>
      </c>
      <c r="P807">
        <v>17283</v>
      </c>
      <c r="Q807" t="s">
        <v>65</v>
      </c>
      <c r="R807" t="s">
        <v>85</v>
      </c>
      <c r="S807" t="s">
        <v>86</v>
      </c>
      <c r="T807" t="s">
        <v>85</v>
      </c>
      <c r="U807" t="s">
        <v>86</v>
      </c>
      <c r="X807">
        <v>16994231451</v>
      </c>
      <c r="AA807" t="s">
        <v>194</v>
      </c>
      <c r="AB807" s="15">
        <v>1649865688445750</v>
      </c>
      <c r="AC807" t="s">
        <v>68</v>
      </c>
      <c r="AD807">
        <v>10738</v>
      </c>
      <c r="AE807" t="s">
        <v>69</v>
      </c>
      <c r="AF807" t="s">
        <v>70</v>
      </c>
      <c r="AM807" t="s">
        <v>195</v>
      </c>
      <c r="AN807">
        <v>43136422856</v>
      </c>
    </row>
    <row r="808" spans="1:40" x14ac:dyDescent="0.25">
      <c r="A808" s="4">
        <f t="shared" si="166"/>
        <v>44664</v>
      </c>
      <c r="B808" s="5">
        <f t="shared" si="167"/>
        <v>0.54166666666666663</v>
      </c>
      <c r="C808" s="6">
        <f t="shared" si="168"/>
        <v>0.54236111111111118</v>
      </c>
      <c r="D808" s="7">
        <f t="shared" si="164"/>
        <v>4.2361111118225381E-3</v>
      </c>
      <c r="E808" s="6" t="str">
        <f t="shared" si="165"/>
        <v>ANA</v>
      </c>
      <c r="F808" s="6" t="str">
        <f t="shared" si="169"/>
        <v>qua</v>
      </c>
      <c r="G808" s="6" t="str">
        <f t="shared" si="163"/>
        <v>15</v>
      </c>
      <c r="H808" s="6" t="str">
        <f>IFERROR(VLOOKUP($G808,DDD!$B:$D,3,0),"-")</f>
        <v>SP</v>
      </c>
      <c r="I808" s="6" t="str">
        <f>IFERROR(VLOOKUP($H808,DDD!$I:$K,3,0),"-")</f>
        <v>Sudeste</v>
      </c>
      <c r="J808">
        <v>8465038</v>
      </c>
      <c r="K808">
        <v>25536816</v>
      </c>
      <c r="L808" s="14">
        <v>44664.542870370373</v>
      </c>
      <c r="M808" s="14">
        <v>44664.547106481485</v>
      </c>
      <c r="N808" t="s">
        <v>3133</v>
      </c>
      <c r="O808" t="s">
        <v>64</v>
      </c>
      <c r="P808">
        <v>17281</v>
      </c>
      <c r="Q808" t="s">
        <v>65</v>
      </c>
      <c r="R808" t="s">
        <v>85</v>
      </c>
      <c r="S808" t="s">
        <v>86</v>
      </c>
      <c r="T808" t="s">
        <v>85</v>
      </c>
      <c r="U808" t="s">
        <v>86</v>
      </c>
      <c r="X808">
        <v>15997265388</v>
      </c>
      <c r="AA808" t="s">
        <v>174</v>
      </c>
      <c r="AB808" s="15">
        <v>1649865689445860</v>
      </c>
      <c r="AC808" t="s">
        <v>68</v>
      </c>
      <c r="AD808">
        <v>10738</v>
      </c>
      <c r="AE808" t="s">
        <v>69</v>
      </c>
      <c r="AF808" t="s">
        <v>70</v>
      </c>
      <c r="AM808" t="s">
        <v>516</v>
      </c>
      <c r="AN808">
        <v>45722606804</v>
      </c>
    </row>
    <row r="809" spans="1:40" x14ac:dyDescent="0.25">
      <c r="A809" s="4">
        <f t="shared" si="166"/>
        <v>44664</v>
      </c>
      <c r="B809" s="5">
        <f t="shared" si="167"/>
        <v>0.54166666666666663</v>
      </c>
      <c r="C809" s="6">
        <f t="shared" si="168"/>
        <v>0.5493055555555556</v>
      </c>
      <c r="D809" s="7">
        <f t="shared" si="164"/>
        <v>2.0949074023519643E-3</v>
      </c>
      <c r="E809" s="6" t="str">
        <f t="shared" si="165"/>
        <v>SILVIO</v>
      </c>
      <c r="F809" s="6" t="str">
        <f t="shared" si="169"/>
        <v>qua</v>
      </c>
      <c r="G809" s="6" t="str">
        <f t="shared" si="163"/>
        <v>47</v>
      </c>
      <c r="H809" s="6" t="str">
        <f>IFERROR(VLOOKUP($G809,DDD!$B:$D,3,0),"-")</f>
        <v>SC</v>
      </c>
      <c r="I809" s="6" t="str">
        <f>IFERROR(VLOOKUP($H809,DDD!$I:$K,3,0),"-")</f>
        <v>Sul</v>
      </c>
      <c r="J809">
        <v>8466220</v>
      </c>
      <c r="K809">
        <v>23637888</v>
      </c>
      <c r="L809" s="14">
        <v>44664.549375000002</v>
      </c>
      <c r="M809" s="14">
        <v>44664.551469907405</v>
      </c>
      <c r="N809" t="s">
        <v>3133</v>
      </c>
      <c r="O809" t="s">
        <v>84</v>
      </c>
      <c r="P809">
        <v>17286</v>
      </c>
      <c r="Q809" t="s">
        <v>65</v>
      </c>
      <c r="R809" t="s">
        <v>136</v>
      </c>
      <c r="S809" t="s">
        <v>273</v>
      </c>
      <c r="T809" t="s">
        <v>136</v>
      </c>
      <c r="U809" t="s">
        <v>273</v>
      </c>
      <c r="X809">
        <v>47997211391</v>
      </c>
      <c r="Y809">
        <v>47997211391</v>
      </c>
      <c r="Z809" s="14">
        <v>44666.572222222225</v>
      </c>
      <c r="AA809" t="s">
        <v>108</v>
      </c>
      <c r="AB809" s="15">
        <v>1649866242466650</v>
      </c>
      <c r="AC809" t="s">
        <v>68</v>
      </c>
      <c r="AD809">
        <v>10738</v>
      </c>
      <c r="AE809" t="s">
        <v>69</v>
      </c>
      <c r="AF809" t="s">
        <v>70</v>
      </c>
      <c r="AM809" t="s">
        <v>927</v>
      </c>
      <c r="AN809">
        <v>756422981</v>
      </c>
    </row>
    <row r="810" spans="1:40" x14ac:dyDescent="0.25">
      <c r="A810" s="4">
        <f t="shared" si="166"/>
        <v>44664</v>
      </c>
      <c r="B810" s="5">
        <f t="shared" si="167"/>
        <v>0.54166666666666663</v>
      </c>
      <c r="C810" s="6">
        <f t="shared" si="168"/>
        <v>0.5493055555555556</v>
      </c>
      <c r="D810" s="7">
        <f t="shared" si="164"/>
        <v>2.8240740793989971E-3</v>
      </c>
      <c r="E810" s="6" t="str">
        <f t="shared" si="165"/>
        <v>ANA</v>
      </c>
      <c r="F810" s="6" t="str">
        <f t="shared" si="169"/>
        <v>qua</v>
      </c>
      <c r="G810" s="6" t="str">
        <f t="shared" si="163"/>
        <v>11</v>
      </c>
      <c r="H810" s="6" t="str">
        <f>IFERROR(VLOOKUP($G810,DDD!$B:$D,3,0),"-")</f>
        <v>SP</v>
      </c>
      <c r="I810" s="6" t="str">
        <f>IFERROR(VLOOKUP($H810,DDD!$I:$K,3,0),"-")</f>
        <v>Sudeste</v>
      </c>
      <c r="J810">
        <v>8466304</v>
      </c>
      <c r="K810">
        <v>24072709</v>
      </c>
      <c r="L810" s="14">
        <v>44664.549791666665</v>
      </c>
      <c r="M810" s="14">
        <v>44664.552615740744</v>
      </c>
      <c r="N810" t="s">
        <v>3133</v>
      </c>
      <c r="O810" t="s">
        <v>64</v>
      </c>
      <c r="P810">
        <v>17281</v>
      </c>
      <c r="Q810" t="s">
        <v>65</v>
      </c>
      <c r="R810" t="s">
        <v>85</v>
      </c>
      <c r="S810" t="s">
        <v>86</v>
      </c>
      <c r="T810" t="s">
        <v>85</v>
      </c>
      <c r="U810" t="s">
        <v>86</v>
      </c>
      <c r="X810">
        <v>11972747613</v>
      </c>
      <c r="AA810" t="s">
        <v>87</v>
      </c>
      <c r="AB810" s="15">
        <v>1649866288468240</v>
      </c>
      <c r="AC810" t="s">
        <v>68</v>
      </c>
      <c r="AD810">
        <v>10738</v>
      </c>
      <c r="AE810" t="s">
        <v>69</v>
      </c>
      <c r="AF810" t="s">
        <v>70</v>
      </c>
      <c r="AM810" t="s">
        <v>228</v>
      </c>
      <c r="AN810">
        <v>6140548349</v>
      </c>
    </row>
    <row r="811" spans="1:40" x14ac:dyDescent="0.25">
      <c r="A811" s="4">
        <f t="shared" si="166"/>
        <v>44664</v>
      </c>
      <c r="B811" s="5">
        <f t="shared" si="167"/>
        <v>0.54166666666666663</v>
      </c>
      <c r="C811" s="6">
        <f t="shared" si="168"/>
        <v>0.55208333333333337</v>
      </c>
      <c r="D811" s="7">
        <f t="shared" si="164"/>
        <v>4.0509259270038456E-3</v>
      </c>
      <c r="E811" s="6" t="str">
        <f t="shared" si="165"/>
        <v>SILVIO</v>
      </c>
      <c r="F811" s="6" t="str">
        <f t="shared" si="169"/>
        <v>qua</v>
      </c>
      <c r="G811" s="6" t="str">
        <f t="shared" si="163"/>
        <v>11</v>
      </c>
      <c r="H811" s="6" t="str">
        <f>IFERROR(VLOOKUP($G811,DDD!$B:$D,3,0),"-")</f>
        <v>SP</v>
      </c>
      <c r="I811" s="6" t="str">
        <f>IFERROR(VLOOKUP($H811,DDD!$I:$K,3,0),"-")</f>
        <v>Sudeste</v>
      </c>
      <c r="J811">
        <v>8466758</v>
      </c>
      <c r="K811">
        <v>25386681</v>
      </c>
      <c r="L811" s="14">
        <v>44664.552337962959</v>
      </c>
      <c r="M811" s="14">
        <v>44664.556388888886</v>
      </c>
      <c r="N811" t="s">
        <v>3133</v>
      </c>
      <c r="O811" t="s">
        <v>84</v>
      </c>
      <c r="P811">
        <v>17286</v>
      </c>
      <c r="Q811" t="s">
        <v>65</v>
      </c>
      <c r="R811" t="s">
        <v>85</v>
      </c>
      <c r="S811" t="s">
        <v>86</v>
      </c>
      <c r="T811" t="s">
        <v>85</v>
      </c>
      <c r="U811" t="s">
        <v>86</v>
      </c>
      <c r="X811">
        <v>11968480338</v>
      </c>
      <c r="AA811" t="s">
        <v>520</v>
      </c>
      <c r="AB811" s="15">
        <v>1649866505478140</v>
      </c>
      <c r="AC811" t="s">
        <v>68</v>
      </c>
      <c r="AD811">
        <v>10738</v>
      </c>
      <c r="AE811" t="s">
        <v>69</v>
      </c>
      <c r="AF811" t="s">
        <v>70</v>
      </c>
      <c r="AM811" t="s">
        <v>521</v>
      </c>
      <c r="AN811">
        <v>32574876814</v>
      </c>
    </row>
    <row r="812" spans="1:40" x14ac:dyDescent="0.25">
      <c r="A812" s="4">
        <f t="shared" si="166"/>
        <v>44664</v>
      </c>
      <c r="B812" s="5">
        <f t="shared" si="167"/>
        <v>0.54166666666666663</v>
      </c>
      <c r="C812" s="6">
        <f t="shared" si="168"/>
        <v>0.55555555555555558</v>
      </c>
      <c r="D812" s="7">
        <f t="shared" si="164"/>
        <v>9.0277777781011537E-4</v>
      </c>
      <c r="E812" s="6" t="str">
        <f t="shared" si="165"/>
        <v>ANA</v>
      </c>
      <c r="F812" s="6" t="str">
        <f t="shared" si="169"/>
        <v>qua</v>
      </c>
      <c r="G812" s="6" t="str">
        <f t="shared" si="163"/>
        <v>12</v>
      </c>
      <c r="H812" s="6" t="str">
        <f>IFERROR(VLOOKUP($G812,DDD!$B:$D,3,0),"-")</f>
        <v>SP</v>
      </c>
      <c r="I812" s="6" t="str">
        <f>IFERROR(VLOOKUP($H812,DDD!$I:$K,3,0),"-")</f>
        <v>Sudeste</v>
      </c>
      <c r="J812">
        <v>8467463</v>
      </c>
      <c r="K812">
        <v>24228130</v>
      </c>
      <c r="L812" s="14">
        <v>44664.556030092594</v>
      </c>
      <c r="M812" s="14">
        <v>44664.556932870371</v>
      </c>
      <c r="N812" t="s">
        <v>3133</v>
      </c>
      <c r="O812" t="s">
        <v>64</v>
      </c>
      <c r="P812">
        <v>17281</v>
      </c>
      <c r="Q812" t="s">
        <v>65</v>
      </c>
      <c r="R812" t="s">
        <v>136</v>
      </c>
      <c r="S812" t="s">
        <v>273</v>
      </c>
      <c r="T812" t="s">
        <v>136</v>
      </c>
      <c r="U812" t="s">
        <v>273</v>
      </c>
      <c r="X812">
        <v>12982608186</v>
      </c>
      <c r="Y812">
        <v>12982608186</v>
      </c>
      <c r="Z812" s="14">
        <v>44664.583333333336</v>
      </c>
      <c r="AA812" t="s">
        <v>194</v>
      </c>
      <c r="AB812" s="15">
        <v>1649866814489730</v>
      </c>
      <c r="AC812" t="s">
        <v>68</v>
      </c>
      <c r="AD812">
        <v>10738</v>
      </c>
      <c r="AE812" t="s">
        <v>69</v>
      </c>
      <c r="AF812" t="s">
        <v>70</v>
      </c>
      <c r="AM812" t="s">
        <v>1477</v>
      </c>
      <c r="AN812">
        <v>50729717836</v>
      </c>
    </row>
    <row r="813" spans="1:40" x14ac:dyDescent="0.25">
      <c r="A813" s="4">
        <f t="shared" si="166"/>
        <v>44664</v>
      </c>
      <c r="B813" s="5">
        <f t="shared" si="167"/>
        <v>0.54166666666666663</v>
      </c>
      <c r="C813" s="6">
        <f t="shared" si="168"/>
        <v>0.56111111111111112</v>
      </c>
      <c r="D813" s="7">
        <f t="shared" si="164"/>
        <v>1.0648148163454607E-3</v>
      </c>
      <c r="E813" s="6" t="str">
        <f t="shared" si="165"/>
        <v>ANA</v>
      </c>
      <c r="F813" s="6" t="str">
        <f t="shared" si="169"/>
        <v>qua</v>
      </c>
      <c r="G813" s="6" t="str">
        <f t="shared" si="163"/>
        <v>16</v>
      </c>
      <c r="H813" s="6" t="str">
        <f>IFERROR(VLOOKUP($G813,DDD!$B:$D,3,0),"-")</f>
        <v>SP</v>
      </c>
      <c r="I813" s="6" t="str">
        <f>IFERROR(VLOOKUP($H813,DDD!$I:$K,3,0),"-")</f>
        <v>Sudeste</v>
      </c>
      <c r="J813">
        <v>8468565</v>
      </c>
      <c r="K813">
        <v>27201827</v>
      </c>
      <c r="L813" s="14">
        <v>44664.561550925922</v>
      </c>
      <c r="M813" s="14">
        <v>44664.562615740739</v>
      </c>
      <c r="N813" t="s">
        <v>3133</v>
      </c>
      <c r="O813" t="s">
        <v>64</v>
      </c>
      <c r="P813">
        <v>17281</v>
      </c>
      <c r="Q813" t="s">
        <v>65</v>
      </c>
      <c r="R813" t="s">
        <v>136</v>
      </c>
      <c r="S813" t="s">
        <v>273</v>
      </c>
      <c r="T813" t="s">
        <v>136</v>
      </c>
      <c r="U813" t="s">
        <v>273</v>
      </c>
      <c r="X813">
        <v>16997483676</v>
      </c>
      <c r="Y813">
        <v>16997483676</v>
      </c>
      <c r="Z813" s="14">
        <v>44664.582638888889</v>
      </c>
      <c r="AA813" t="s">
        <v>93</v>
      </c>
      <c r="AB813" s="15">
        <v>1649867286501400</v>
      </c>
      <c r="AC813" t="s">
        <v>68</v>
      </c>
      <c r="AD813">
        <v>10738</v>
      </c>
      <c r="AE813" t="s">
        <v>69</v>
      </c>
      <c r="AF813" t="s">
        <v>70</v>
      </c>
      <c r="AM813" t="s">
        <v>1518</v>
      </c>
      <c r="AN813">
        <v>39096494830</v>
      </c>
    </row>
    <row r="814" spans="1:40" x14ac:dyDescent="0.25">
      <c r="A814" s="4">
        <f t="shared" si="166"/>
        <v>44664</v>
      </c>
      <c r="B814" s="5">
        <f t="shared" si="167"/>
        <v>0.5625</v>
      </c>
      <c r="C814" s="6">
        <f t="shared" si="168"/>
        <v>0.5625</v>
      </c>
      <c r="D814" s="7">
        <f t="shared" si="164"/>
        <v>3.5300925956107676E-3</v>
      </c>
      <c r="E814" s="6" t="str">
        <f t="shared" si="165"/>
        <v>BIANCA</v>
      </c>
      <c r="F814" s="6" t="str">
        <f t="shared" si="169"/>
        <v>qua</v>
      </c>
      <c r="G814" s="6" t="str">
        <f t="shared" si="163"/>
        <v>14</v>
      </c>
      <c r="H814" s="6" t="str">
        <f>IFERROR(VLOOKUP($G814,DDD!$B:$D,3,0),"-")</f>
        <v>SP</v>
      </c>
      <c r="I814" s="6" t="str">
        <f>IFERROR(VLOOKUP($H814,DDD!$I:$K,3,0),"-")</f>
        <v>Sudeste</v>
      </c>
      <c r="J814">
        <v>8468797</v>
      </c>
      <c r="K814">
        <v>27201869</v>
      </c>
      <c r="L814" s="14">
        <v>44664.562928240739</v>
      </c>
      <c r="M814" s="14">
        <v>44664.566458333335</v>
      </c>
      <c r="N814" t="s">
        <v>3133</v>
      </c>
      <c r="O814" t="s">
        <v>78</v>
      </c>
      <c r="P814">
        <v>17283</v>
      </c>
      <c r="Q814" t="s">
        <v>65</v>
      </c>
      <c r="R814" t="s">
        <v>85</v>
      </c>
      <c r="S814" t="s">
        <v>86</v>
      </c>
      <c r="T814" t="s">
        <v>85</v>
      </c>
      <c r="U814" t="s">
        <v>86</v>
      </c>
      <c r="X814">
        <v>14999000770</v>
      </c>
      <c r="AA814" t="s">
        <v>93</v>
      </c>
      <c r="AB814" s="15">
        <v>1649867411502220</v>
      </c>
      <c r="AC814" t="s">
        <v>68</v>
      </c>
      <c r="AD814">
        <v>10738</v>
      </c>
      <c r="AE814" t="s">
        <v>69</v>
      </c>
      <c r="AF814" t="s">
        <v>70</v>
      </c>
      <c r="AM814" t="s">
        <v>525</v>
      </c>
      <c r="AN814">
        <v>43801809803</v>
      </c>
    </row>
    <row r="815" spans="1:40" x14ac:dyDescent="0.25">
      <c r="A815" s="4">
        <f t="shared" si="166"/>
        <v>44664</v>
      </c>
      <c r="B815" s="5">
        <f t="shared" si="167"/>
        <v>0.54166666666666663</v>
      </c>
      <c r="C815" s="6">
        <f t="shared" si="168"/>
        <v>0.56041666666666667</v>
      </c>
      <c r="D815" s="7">
        <f t="shared" si="164"/>
        <v>6.6203703681821935E-3</v>
      </c>
      <c r="E815" s="6" t="str">
        <f t="shared" si="165"/>
        <v>SILVIO</v>
      </c>
      <c r="F815" s="6" t="str">
        <f t="shared" si="169"/>
        <v>qua</v>
      </c>
      <c r="G815" s="6" t="str">
        <f t="shared" si="163"/>
        <v>47</v>
      </c>
      <c r="H815" s="6" t="str">
        <f>IFERROR(VLOOKUP($G815,DDD!$B:$D,3,0),"-")</f>
        <v>SC</v>
      </c>
      <c r="I815" s="6" t="str">
        <f>IFERROR(VLOOKUP($H815,DDD!$I:$K,3,0),"-")</f>
        <v>Sul</v>
      </c>
      <c r="J815">
        <v>8468360</v>
      </c>
      <c r="K815">
        <v>27201783</v>
      </c>
      <c r="L815" s="14">
        <v>44664.560601851852</v>
      </c>
      <c r="M815" s="14">
        <v>44664.56722222222</v>
      </c>
      <c r="N815" t="s">
        <v>3133</v>
      </c>
      <c r="O815" t="s">
        <v>84</v>
      </c>
      <c r="P815">
        <v>17286</v>
      </c>
      <c r="Q815" t="s">
        <v>65</v>
      </c>
      <c r="R815" t="s">
        <v>85</v>
      </c>
      <c r="S815" t="s">
        <v>86</v>
      </c>
      <c r="T815" t="s">
        <v>85</v>
      </c>
      <c r="U815" t="s">
        <v>86</v>
      </c>
      <c r="X815">
        <v>47984864631</v>
      </c>
      <c r="AA815" t="s">
        <v>93</v>
      </c>
      <c r="AB815" s="15">
        <v>1649867214499840</v>
      </c>
      <c r="AC815" t="s">
        <v>68</v>
      </c>
      <c r="AD815">
        <v>10738</v>
      </c>
      <c r="AE815" t="s">
        <v>69</v>
      </c>
      <c r="AF815" t="s">
        <v>70</v>
      </c>
      <c r="AM815" t="s">
        <v>292</v>
      </c>
      <c r="AN815">
        <v>2210653932</v>
      </c>
    </row>
    <row r="816" spans="1:40" x14ac:dyDescent="0.25">
      <c r="A816" s="4">
        <f t="shared" si="166"/>
        <v>44664</v>
      </c>
      <c r="B816" s="5">
        <f t="shared" si="167"/>
        <v>0.5625</v>
      </c>
      <c r="C816" s="6">
        <f t="shared" si="168"/>
        <v>0.5625</v>
      </c>
      <c r="D816" s="7">
        <f t="shared" si="164"/>
        <v>6.5277777757728472E-3</v>
      </c>
      <c r="E816" s="6" t="str">
        <f t="shared" si="165"/>
        <v>ANA</v>
      </c>
      <c r="F816" s="6" t="str">
        <f t="shared" si="169"/>
        <v>qua</v>
      </c>
      <c r="G816" s="6" t="str">
        <f t="shared" si="163"/>
        <v>54</v>
      </c>
      <c r="H816" s="6" t="str">
        <f>IFERROR(VLOOKUP($G816,DDD!$B:$D,3,0),"-")</f>
        <v>RS</v>
      </c>
      <c r="I816" s="6" t="str">
        <f>IFERROR(VLOOKUP($H816,DDD!$I:$K,3,0),"-")</f>
        <v>Sul</v>
      </c>
      <c r="J816">
        <v>8468768</v>
      </c>
      <c r="K816">
        <v>27201859</v>
      </c>
      <c r="L816" s="14">
        <v>44664.562743055554</v>
      </c>
      <c r="M816" s="14">
        <v>44664.56927083333</v>
      </c>
      <c r="N816" t="s">
        <v>3133</v>
      </c>
      <c r="O816" t="s">
        <v>64</v>
      </c>
      <c r="P816">
        <v>17281</v>
      </c>
      <c r="Q816" t="s">
        <v>65</v>
      </c>
      <c r="R816" t="s">
        <v>136</v>
      </c>
      <c r="S816" t="s">
        <v>420</v>
      </c>
      <c r="T816" t="s">
        <v>136</v>
      </c>
      <c r="U816" t="s">
        <v>420</v>
      </c>
      <c r="X816">
        <v>54984323881</v>
      </c>
      <c r="Y816">
        <v>54984323881</v>
      </c>
      <c r="Z816" s="14">
        <v>44664.588194444441</v>
      </c>
      <c r="AA816" t="s">
        <v>93</v>
      </c>
      <c r="AB816" s="15">
        <v>1649867401502030</v>
      </c>
      <c r="AC816" t="s">
        <v>68</v>
      </c>
      <c r="AD816">
        <v>10738</v>
      </c>
      <c r="AE816" t="s">
        <v>69</v>
      </c>
      <c r="AF816" t="s">
        <v>70</v>
      </c>
      <c r="AM816" t="s">
        <v>1389</v>
      </c>
      <c r="AN816">
        <v>3611580090</v>
      </c>
    </row>
    <row r="817" spans="1:40" x14ac:dyDescent="0.25">
      <c r="A817" s="4">
        <f t="shared" si="166"/>
        <v>44664</v>
      </c>
      <c r="B817" s="5">
        <f t="shared" si="167"/>
        <v>0.5625</v>
      </c>
      <c r="C817" s="6">
        <f t="shared" si="168"/>
        <v>0.56666666666666665</v>
      </c>
      <c r="D817" s="7">
        <f t="shared" si="164"/>
        <v>4.7453703882638365E-4</v>
      </c>
      <c r="E817" s="6" t="str">
        <f t="shared" si="165"/>
        <v>BIANCA</v>
      </c>
      <c r="F817" s="6" t="str">
        <f t="shared" si="169"/>
        <v>qua</v>
      </c>
      <c r="G817" s="6" t="str">
        <f t="shared" si="163"/>
        <v>19</v>
      </c>
      <c r="H817" s="6" t="str">
        <f>IFERROR(VLOOKUP($G817,DDD!$B:$D,3,0),"-")</f>
        <v>SP</v>
      </c>
      <c r="I817" s="6" t="str">
        <f>IFERROR(VLOOKUP($H817,DDD!$I:$K,3,0),"-")</f>
        <v>Sudeste</v>
      </c>
      <c r="J817">
        <v>8469461</v>
      </c>
      <c r="K817">
        <v>27201962</v>
      </c>
      <c r="L817" s="14">
        <v>44664.56722222222</v>
      </c>
      <c r="M817" s="14">
        <v>44664.567696759259</v>
      </c>
      <c r="N817" t="s">
        <v>3133</v>
      </c>
      <c r="O817" t="s">
        <v>78</v>
      </c>
      <c r="P817">
        <v>17283</v>
      </c>
      <c r="Q817" t="s">
        <v>65</v>
      </c>
      <c r="R817" t="s">
        <v>136</v>
      </c>
      <c r="S817" t="s">
        <v>273</v>
      </c>
      <c r="T817" t="s">
        <v>136</v>
      </c>
      <c r="U817" t="s">
        <v>273</v>
      </c>
      <c r="X817">
        <v>19995768019</v>
      </c>
      <c r="Y817">
        <v>19995768019</v>
      </c>
      <c r="Z817" s="14">
        <v>44664.708333333336</v>
      </c>
      <c r="AA817" t="s">
        <v>93</v>
      </c>
      <c r="AB817" s="15">
        <v>1649867755505190</v>
      </c>
      <c r="AC817" t="s">
        <v>68</v>
      </c>
      <c r="AD817">
        <v>10738</v>
      </c>
      <c r="AE817" t="s">
        <v>69</v>
      </c>
      <c r="AF817" t="s">
        <v>70</v>
      </c>
      <c r="AM817" t="s">
        <v>1393</v>
      </c>
      <c r="AN817">
        <v>51086326814</v>
      </c>
    </row>
    <row r="818" spans="1:40" x14ac:dyDescent="0.25">
      <c r="A818" s="4">
        <f t="shared" si="166"/>
        <v>44664</v>
      </c>
      <c r="B818" s="5">
        <f t="shared" si="167"/>
        <v>0.5625</v>
      </c>
      <c r="C818" s="6">
        <f t="shared" si="168"/>
        <v>0.56736111111111109</v>
      </c>
      <c r="D818" s="7">
        <f t="shared" si="164"/>
        <v>1.5162037016125396E-3</v>
      </c>
      <c r="E818" s="6" t="str">
        <f t="shared" si="165"/>
        <v>SILVIO</v>
      </c>
      <c r="F818" s="6" t="str">
        <f t="shared" si="169"/>
        <v>qua</v>
      </c>
      <c r="G818" s="6" t="str">
        <f t="shared" si="163"/>
        <v>54</v>
      </c>
      <c r="H818" s="6" t="str">
        <f>IFERROR(VLOOKUP($G818,DDD!$B:$D,3,0),"-")</f>
        <v>RS</v>
      </c>
      <c r="I818" s="6" t="str">
        <f>IFERROR(VLOOKUP($H818,DDD!$I:$K,3,0),"-")</f>
        <v>Sul</v>
      </c>
      <c r="J818">
        <v>8469498</v>
      </c>
      <c r="K818">
        <v>27201972</v>
      </c>
      <c r="L818" s="14">
        <v>44664.567476851851</v>
      </c>
      <c r="M818" s="14">
        <v>44664.568993055553</v>
      </c>
      <c r="N818" t="s">
        <v>3133</v>
      </c>
      <c r="O818" t="s">
        <v>84</v>
      </c>
      <c r="P818">
        <v>17286</v>
      </c>
      <c r="Q818" t="s">
        <v>65</v>
      </c>
      <c r="R818" t="s">
        <v>136</v>
      </c>
      <c r="S818" t="s">
        <v>273</v>
      </c>
      <c r="T818" t="s">
        <v>136</v>
      </c>
      <c r="U818" t="s">
        <v>273</v>
      </c>
      <c r="X818">
        <v>54991500046</v>
      </c>
      <c r="Y818">
        <v>54991500046</v>
      </c>
      <c r="Z818" s="14">
        <v>44665.75</v>
      </c>
      <c r="AA818" t="s">
        <v>93</v>
      </c>
      <c r="AB818" s="15">
        <v>1649867809505590</v>
      </c>
      <c r="AC818" t="s">
        <v>68</v>
      </c>
      <c r="AD818">
        <v>10738</v>
      </c>
      <c r="AE818" t="s">
        <v>69</v>
      </c>
      <c r="AF818" t="s">
        <v>70</v>
      </c>
      <c r="AM818" t="s">
        <v>1395</v>
      </c>
      <c r="AN818">
        <v>3676772024</v>
      </c>
    </row>
    <row r="819" spans="1:40" x14ac:dyDescent="0.25">
      <c r="A819" s="4">
        <f t="shared" si="166"/>
        <v>44664</v>
      </c>
      <c r="B819" s="5">
        <f t="shared" si="167"/>
        <v>0.5625</v>
      </c>
      <c r="C819" s="6">
        <f t="shared" si="168"/>
        <v>0.56874999999999998</v>
      </c>
      <c r="D819" s="7">
        <f t="shared" si="164"/>
        <v>3.3564814657438546E-4</v>
      </c>
      <c r="E819" s="6" t="str">
        <f t="shared" si="165"/>
        <v>ANA</v>
      </c>
      <c r="F819" s="6" t="str">
        <f t="shared" si="169"/>
        <v>qua</v>
      </c>
      <c r="G819" s="6" t="str">
        <f t="shared" si="163"/>
        <v>51</v>
      </c>
      <c r="H819" s="6" t="str">
        <f>IFERROR(VLOOKUP($G819,DDD!$B:$D,3,0),"-")</f>
        <v>RS</v>
      </c>
      <c r="I819" s="6" t="str">
        <f>IFERROR(VLOOKUP($H819,DDD!$I:$K,3,0),"-")</f>
        <v>Sul</v>
      </c>
      <c r="J819">
        <v>8469739</v>
      </c>
      <c r="K819">
        <v>27201975</v>
      </c>
      <c r="L819" s="14">
        <v>44664.569282407407</v>
      </c>
      <c r="M819" s="14">
        <v>44664.569618055553</v>
      </c>
      <c r="N819" t="s">
        <v>3133</v>
      </c>
      <c r="O819" t="s">
        <v>64</v>
      </c>
      <c r="P819">
        <v>17281</v>
      </c>
      <c r="Q819" t="s">
        <v>65</v>
      </c>
      <c r="R819" t="s">
        <v>85</v>
      </c>
      <c r="S819" t="s">
        <v>86</v>
      </c>
      <c r="T819" t="s">
        <v>85</v>
      </c>
      <c r="U819" t="s">
        <v>86</v>
      </c>
      <c r="X819">
        <v>51989552341</v>
      </c>
      <c r="AA819" t="s">
        <v>93</v>
      </c>
      <c r="AB819" s="15">
        <v>1649867810505620</v>
      </c>
      <c r="AC819" t="s">
        <v>68</v>
      </c>
      <c r="AD819">
        <v>10738</v>
      </c>
      <c r="AE819" t="s">
        <v>69</v>
      </c>
      <c r="AF819" t="s">
        <v>70</v>
      </c>
      <c r="AM819" t="s">
        <v>231</v>
      </c>
      <c r="AN819">
        <v>3781260089</v>
      </c>
    </row>
    <row r="820" spans="1:40" x14ac:dyDescent="0.25">
      <c r="A820" s="4">
        <f t="shared" si="166"/>
        <v>44664</v>
      </c>
      <c r="B820" s="5">
        <f t="shared" si="167"/>
        <v>0.5625</v>
      </c>
      <c r="C820" s="6">
        <f t="shared" si="168"/>
        <v>0.56874999999999998</v>
      </c>
      <c r="D820" s="7">
        <f t="shared" ref="D820:D879" si="170">IFERROR(($M820-$L820),0)</f>
        <v>6.8287036992842332E-4</v>
      </c>
      <c r="E820" s="6" t="str">
        <f t="shared" ref="E820:E879" si="171">SUBSTITUTE(MID($O820,1,SEARCH(" ",$O820,1))," ","")</f>
        <v>BIANCA</v>
      </c>
      <c r="F820" s="6" t="str">
        <f t="shared" si="169"/>
        <v>qua</v>
      </c>
      <c r="G820" s="6" t="str">
        <f t="shared" si="163"/>
        <v>48</v>
      </c>
      <c r="H820" s="6" t="str">
        <f>IFERROR(VLOOKUP($G820,DDD!$B:$D,3,0),"-")</f>
        <v>SC</v>
      </c>
      <c r="I820" s="6" t="str">
        <f>IFERROR(VLOOKUP($H820,DDD!$I:$K,3,0),"-")</f>
        <v>Sul</v>
      </c>
      <c r="J820">
        <v>8469702</v>
      </c>
      <c r="K820">
        <v>26463118</v>
      </c>
      <c r="L820" s="14">
        <v>44664.568969907406</v>
      </c>
      <c r="M820" s="14">
        <v>44664.569652777776</v>
      </c>
      <c r="N820" t="s">
        <v>3133</v>
      </c>
      <c r="O820" t="s">
        <v>78</v>
      </c>
      <c r="P820">
        <v>17283</v>
      </c>
      <c r="Q820" t="s">
        <v>65</v>
      </c>
      <c r="R820" t="s">
        <v>136</v>
      </c>
      <c r="S820" t="s">
        <v>273</v>
      </c>
      <c r="T820" t="s">
        <v>136</v>
      </c>
      <c r="U820" t="s">
        <v>273</v>
      </c>
      <c r="X820">
        <v>48984644703</v>
      </c>
      <c r="Y820">
        <v>48984644703</v>
      </c>
      <c r="Z820" s="14">
        <v>44664.75</v>
      </c>
      <c r="AA820" t="s">
        <v>103</v>
      </c>
      <c r="AB820" s="15">
        <v>1649867949507380</v>
      </c>
      <c r="AC820" t="s">
        <v>68</v>
      </c>
      <c r="AD820">
        <v>10738</v>
      </c>
      <c r="AE820" t="s">
        <v>69</v>
      </c>
      <c r="AF820" t="s">
        <v>70</v>
      </c>
      <c r="AM820" t="s">
        <v>1213</v>
      </c>
      <c r="AN820">
        <v>6480353951</v>
      </c>
    </row>
    <row r="821" spans="1:40" x14ac:dyDescent="0.25">
      <c r="A821" s="4">
        <f t="shared" si="166"/>
        <v>44664</v>
      </c>
      <c r="B821" s="5">
        <f t="shared" si="167"/>
        <v>0.5625</v>
      </c>
      <c r="C821" s="6">
        <f t="shared" si="168"/>
        <v>0.56944444444444442</v>
      </c>
      <c r="D821" s="7">
        <f t="shared" si="170"/>
        <v>1.2847222242271528E-3</v>
      </c>
      <c r="E821" s="6" t="str">
        <f t="shared" si="171"/>
        <v>BIANCA</v>
      </c>
      <c r="F821" s="6" t="str">
        <f t="shared" si="169"/>
        <v>qua</v>
      </c>
      <c r="G821" s="6" t="str">
        <f t="shared" ref="G821:G883" si="172">TRIM(LEFT($X821,2))</f>
        <v>11</v>
      </c>
      <c r="H821" s="6" t="str">
        <f>IFERROR(VLOOKUP($G821,DDD!$B:$D,3,0),"-")</f>
        <v>SP</v>
      </c>
      <c r="I821" s="6" t="str">
        <f>IFERROR(VLOOKUP($H821,DDD!$I:$K,3,0),"-")</f>
        <v>Sudeste</v>
      </c>
      <c r="J821">
        <v>8469827</v>
      </c>
      <c r="K821">
        <v>26463159</v>
      </c>
      <c r="L821" s="14">
        <v>44664.569803240738</v>
      </c>
      <c r="M821" s="14">
        <v>44664.571087962962</v>
      </c>
      <c r="N821" t="s">
        <v>3133</v>
      </c>
      <c r="O821" t="s">
        <v>78</v>
      </c>
      <c r="P821">
        <v>17283</v>
      </c>
      <c r="Q821" t="s">
        <v>65</v>
      </c>
      <c r="R821" t="s">
        <v>136</v>
      </c>
      <c r="S821" t="s">
        <v>273</v>
      </c>
      <c r="T821" t="s">
        <v>136</v>
      </c>
      <c r="U821" t="s">
        <v>273</v>
      </c>
      <c r="X821">
        <v>11958012216</v>
      </c>
      <c r="Y821">
        <v>11958012216</v>
      </c>
      <c r="Z821" s="14">
        <v>44664.625</v>
      </c>
      <c r="AA821" t="s">
        <v>103</v>
      </c>
      <c r="AB821" s="15">
        <v>1649868015508310</v>
      </c>
      <c r="AC821" t="s">
        <v>68</v>
      </c>
      <c r="AD821">
        <v>10738</v>
      </c>
      <c r="AE821" t="s">
        <v>69</v>
      </c>
      <c r="AF821" t="s">
        <v>70</v>
      </c>
      <c r="AM821" t="s">
        <v>1216</v>
      </c>
      <c r="AN821">
        <v>39307200866</v>
      </c>
    </row>
    <row r="822" spans="1:40" x14ac:dyDescent="0.25">
      <c r="A822" s="4">
        <f t="shared" si="166"/>
        <v>44664</v>
      </c>
      <c r="B822" s="5">
        <f t="shared" si="167"/>
        <v>0.5625</v>
      </c>
      <c r="C822" s="6">
        <f t="shared" si="168"/>
        <v>0.57013888888888886</v>
      </c>
      <c r="D822" s="7">
        <f t="shared" si="170"/>
        <v>1.527777778392192E-3</v>
      </c>
      <c r="E822" s="6" t="str">
        <f t="shared" si="171"/>
        <v>ANA</v>
      </c>
      <c r="F822" s="6" t="str">
        <f t="shared" si="169"/>
        <v>qua</v>
      </c>
      <c r="G822" s="6" t="str">
        <f t="shared" si="172"/>
        <v>55</v>
      </c>
      <c r="H822" s="6" t="str">
        <f>IFERROR(VLOOKUP($G822,DDD!$B:$D,3,0),"-")</f>
        <v>RS</v>
      </c>
      <c r="I822" s="6" t="str">
        <f>IFERROR(VLOOKUP($H822,DDD!$I:$K,3,0),"-")</f>
        <v>Sul</v>
      </c>
      <c r="J822">
        <v>8469946</v>
      </c>
      <c r="K822">
        <v>26463205</v>
      </c>
      <c r="L822" s="14">
        <v>44664.570555555554</v>
      </c>
      <c r="M822" s="14">
        <v>44664.572083333333</v>
      </c>
      <c r="N822" t="s">
        <v>3133</v>
      </c>
      <c r="O822" t="s">
        <v>64</v>
      </c>
      <c r="P822">
        <v>17281</v>
      </c>
      <c r="Q822" t="s">
        <v>65</v>
      </c>
      <c r="R822" t="s">
        <v>136</v>
      </c>
      <c r="S822" t="s">
        <v>273</v>
      </c>
      <c r="T822" t="s">
        <v>136</v>
      </c>
      <c r="U822" t="s">
        <v>273</v>
      </c>
      <c r="X822">
        <v>55984370685</v>
      </c>
      <c r="Y822">
        <v>55984370685</v>
      </c>
      <c r="Z822" s="14">
        <v>44664.708333333336</v>
      </c>
      <c r="AA822" t="s">
        <v>103</v>
      </c>
      <c r="AB822" s="15">
        <v>1649868080509500</v>
      </c>
      <c r="AC822" t="s">
        <v>68</v>
      </c>
      <c r="AD822">
        <v>10738</v>
      </c>
      <c r="AE822" t="s">
        <v>69</v>
      </c>
      <c r="AF822" t="s">
        <v>70</v>
      </c>
      <c r="AM822" t="s">
        <v>1307</v>
      </c>
      <c r="AN822">
        <v>877864004</v>
      </c>
    </row>
    <row r="823" spans="1:40" x14ac:dyDescent="0.25">
      <c r="A823" s="4">
        <f t="shared" si="166"/>
        <v>44664</v>
      </c>
      <c r="B823" s="5">
        <f t="shared" si="167"/>
        <v>0.5625</v>
      </c>
      <c r="C823" s="6">
        <f t="shared" si="168"/>
        <v>0.56874999999999998</v>
      </c>
      <c r="D823" s="7">
        <f t="shared" si="170"/>
        <v>5.9953703748760745E-3</v>
      </c>
      <c r="E823" s="6" t="str">
        <f t="shared" si="171"/>
        <v>SILVIO</v>
      </c>
      <c r="F823" s="6" t="str">
        <f t="shared" si="169"/>
        <v>qua</v>
      </c>
      <c r="G823" s="6" t="str">
        <f t="shared" si="172"/>
        <v>51</v>
      </c>
      <c r="H823" s="6" t="str">
        <f>IFERROR(VLOOKUP($G823,DDD!$B:$D,3,0),"-")</f>
        <v>RS</v>
      </c>
      <c r="I823" s="6" t="str">
        <f>IFERROR(VLOOKUP($H823,DDD!$I:$K,3,0),"-")</f>
        <v>Sul</v>
      </c>
      <c r="J823">
        <v>8469729</v>
      </c>
      <c r="K823">
        <v>26463107</v>
      </c>
      <c r="L823" s="14">
        <v>44664.569212962961</v>
      </c>
      <c r="M823" s="14">
        <v>44664.575208333335</v>
      </c>
      <c r="N823" t="s">
        <v>3133</v>
      </c>
      <c r="O823" t="s">
        <v>84</v>
      </c>
      <c r="P823">
        <v>17286</v>
      </c>
      <c r="Q823" t="s">
        <v>65</v>
      </c>
      <c r="R823" t="s">
        <v>85</v>
      </c>
      <c r="S823" t="s">
        <v>86</v>
      </c>
      <c r="T823" t="s">
        <v>85</v>
      </c>
      <c r="U823" t="s">
        <v>86</v>
      </c>
      <c r="X823">
        <v>51983574001</v>
      </c>
      <c r="AA823" t="s">
        <v>103</v>
      </c>
      <c r="AB823" s="15">
        <v>1649867941507190</v>
      </c>
      <c r="AC823" t="s">
        <v>68</v>
      </c>
      <c r="AD823">
        <v>10738</v>
      </c>
      <c r="AE823" t="s">
        <v>69</v>
      </c>
      <c r="AF823" t="s">
        <v>70</v>
      </c>
      <c r="AM823" t="s">
        <v>104</v>
      </c>
      <c r="AN823">
        <v>2865276007</v>
      </c>
    </row>
    <row r="824" spans="1:40" x14ac:dyDescent="0.25">
      <c r="A824" s="4">
        <f t="shared" si="166"/>
        <v>44664</v>
      </c>
      <c r="B824" s="5">
        <f t="shared" si="167"/>
        <v>0.5625</v>
      </c>
      <c r="C824" s="6">
        <f t="shared" si="168"/>
        <v>0.57152777777777775</v>
      </c>
      <c r="D824" s="7">
        <f t="shared" si="170"/>
        <v>5.0694444435066544E-3</v>
      </c>
      <c r="E824" s="6" t="str">
        <f t="shared" si="171"/>
        <v>BIANCA</v>
      </c>
      <c r="F824" s="6" t="str">
        <f t="shared" si="169"/>
        <v>qua</v>
      </c>
      <c r="G824" s="6" t="str">
        <f t="shared" si="172"/>
        <v>14</v>
      </c>
      <c r="H824" s="6" t="str">
        <f>IFERROR(VLOOKUP($G824,DDD!$B:$D,3,0),"-")</f>
        <v>SP</v>
      </c>
      <c r="I824" s="6" t="str">
        <f>IFERROR(VLOOKUP($H824,DDD!$I:$K,3,0),"-")</f>
        <v>Sudeste</v>
      </c>
      <c r="J824">
        <v>8470113</v>
      </c>
      <c r="K824">
        <v>26463227</v>
      </c>
      <c r="L824" s="14">
        <v>44664.571736111109</v>
      </c>
      <c r="M824" s="14">
        <v>44664.576805555553</v>
      </c>
      <c r="N824" t="s">
        <v>3133</v>
      </c>
      <c r="O824" t="s">
        <v>78</v>
      </c>
      <c r="P824">
        <v>17283</v>
      </c>
      <c r="Q824" t="s">
        <v>65</v>
      </c>
      <c r="R824" t="s">
        <v>85</v>
      </c>
      <c r="S824" t="s">
        <v>86</v>
      </c>
      <c r="T824" t="s">
        <v>85</v>
      </c>
      <c r="U824" t="s">
        <v>86</v>
      </c>
      <c r="X824">
        <v>14988075455</v>
      </c>
      <c r="AA824" t="s">
        <v>103</v>
      </c>
      <c r="AB824" s="15">
        <v>1649868155510540</v>
      </c>
      <c r="AC824" t="s">
        <v>68</v>
      </c>
      <c r="AD824">
        <v>10738</v>
      </c>
      <c r="AE824" t="s">
        <v>69</v>
      </c>
      <c r="AF824" t="s">
        <v>70</v>
      </c>
      <c r="AM824" t="s">
        <v>300</v>
      </c>
      <c r="AN824">
        <v>44763528807</v>
      </c>
    </row>
    <row r="825" spans="1:40" x14ac:dyDescent="0.25">
      <c r="A825" s="4">
        <f t="shared" si="166"/>
        <v>44664</v>
      </c>
      <c r="B825" s="5">
        <f t="shared" si="167"/>
        <v>0.5625</v>
      </c>
      <c r="C825" s="6">
        <f t="shared" si="168"/>
        <v>0.57847222222222217</v>
      </c>
      <c r="D825" s="7">
        <f t="shared" si="170"/>
        <v>8.1018518540076911E-4</v>
      </c>
      <c r="E825" s="6" t="str">
        <f t="shared" si="171"/>
        <v>ANA</v>
      </c>
      <c r="F825" s="6" t="str">
        <f t="shared" si="169"/>
        <v>qua</v>
      </c>
      <c r="G825" s="6" t="str">
        <f t="shared" si="172"/>
        <v>19</v>
      </c>
      <c r="H825" s="6" t="str">
        <f>IFERROR(VLOOKUP($G825,DDD!$B:$D,3,0),"-")</f>
        <v>SP</v>
      </c>
      <c r="I825" s="6" t="str">
        <f>IFERROR(VLOOKUP($H825,DDD!$I:$K,3,0),"-")</f>
        <v>Sudeste</v>
      </c>
      <c r="J825">
        <v>8471177</v>
      </c>
      <c r="K825">
        <v>23694492</v>
      </c>
      <c r="L825" s="14">
        <v>44664.579004629632</v>
      </c>
      <c r="M825" s="14">
        <v>44664.579814814817</v>
      </c>
      <c r="N825" t="s">
        <v>3133</v>
      </c>
      <c r="O825" t="s">
        <v>64</v>
      </c>
      <c r="P825">
        <v>17281</v>
      </c>
      <c r="Q825" t="s">
        <v>65</v>
      </c>
      <c r="R825" t="s">
        <v>136</v>
      </c>
      <c r="S825" t="s">
        <v>420</v>
      </c>
      <c r="T825" t="s">
        <v>136</v>
      </c>
      <c r="U825" t="s">
        <v>420</v>
      </c>
      <c r="X825">
        <v>19986090126</v>
      </c>
      <c r="Y825">
        <v>19986090126</v>
      </c>
      <c r="Z825" s="14">
        <v>44664.6</v>
      </c>
      <c r="AA825" t="s">
        <v>179</v>
      </c>
      <c r="AB825" s="15">
        <v>1649868807516820</v>
      </c>
      <c r="AC825" t="s">
        <v>68</v>
      </c>
      <c r="AD825">
        <v>10738</v>
      </c>
      <c r="AE825" t="s">
        <v>69</v>
      </c>
      <c r="AF825" t="s">
        <v>70</v>
      </c>
      <c r="AM825" t="s">
        <v>853</v>
      </c>
      <c r="AN825">
        <v>9885255346</v>
      </c>
    </row>
    <row r="826" spans="1:40" x14ac:dyDescent="0.25">
      <c r="A826" s="4">
        <f t="shared" si="166"/>
        <v>44664</v>
      </c>
      <c r="B826" s="5">
        <f t="shared" si="167"/>
        <v>0.58333333333333337</v>
      </c>
      <c r="C826" s="6">
        <f t="shared" si="168"/>
        <v>0.58402777777777781</v>
      </c>
      <c r="D826" s="7">
        <f t="shared" si="170"/>
        <v>1.9560185246518813E-3</v>
      </c>
      <c r="E826" s="6" t="str">
        <f t="shared" si="171"/>
        <v>SILVIO</v>
      </c>
      <c r="F826" s="6" t="str">
        <f t="shared" si="169"/>
        <v>qua</v>
      </c>
      <c r="G826" s="6" t="str">
        <f t="shared" si="172"/>
        <v>13</v>
      </c>
      <c r="H826" s="6" t="str">
        <f>IFERROR(VLOOKUP($G826,DDD!$B:$D,3,0),"-")</f>
        <v>SP</v>
      </c>
      <c r="I826" s="6" t="str">
        <f>IFERROR(VLOOKUP($H826,DDD!$I:$K,3,0),"-")</f>
        <v>Sudeste</v>
      </c>
      <c r="J826">
        <v>8472050</v>
      </c>
      <c r="K826">
        <v>25426102</v>
      </c>
      <c r="L826" s="14">
        <v>44664.584398148145</v>
      </c>
      <c r="M826" s="14">
        <v>44664.586354166669</v>
      </c>
      <c r="N826" t="s">
        <v>3133</v>
      </c>
      <c r="O826" t="s">
        <v>84</v>
      </c>
      <c r="P826">
        <v>17286</v>
      </c>
      <c r="Q826" t="s">
        <v>65</v>
      </c>
      <c r="R826" t="s">
        <v>136</v>
      </c>
      <c r="S826" t="s">
        <v>420</v>
      </c>
      <c r="T826" t="s">
        <v>136</v>
      </c>
      <c r="U826" t="s">
        <v>420</v>
      </c>
      <c r="X826">
        <v>13996803099</v>
      </c>
      <c r="Y826">
        <v>13996803099</v>
      </c>
      <c r="Z826" s="14">
        <v>44664.606944444444</v>
      </c>
      <c r="AA826" t="s">
        <v>118</v>
      </c>
      <c r="AB826" s="15">
        <v>1649869271526830</v>
      </c>
      <c r="AC826" t="s">
        <v>68</v>
      </c>
      <c r="AD826">
        <v>10738</v>
      </c>
      <c r="AE826" t="s">
        <v>69</v>
      </c>
      <c r="AF826" t="s">
        <v>70</v>
      </c>
      <c r="AM826" t="s">
        <v>919</v>
      </c>
      <c r="AN826">
        <v>18816880899</v>
      </c>
    </row>
    <row r="827" spans="1:40" x14ac:dyDescent="0.25">
      <c r="A827" s="4">
        <f t="shared" si="166"/>
        <v>44664</v>
      </c>
      <c r="B827" s="5">
        <f t="shared" si="167"/>
        <v>0.58333333333333337</v>
      </c>
      <c r="C827" s="6">
        <f t="shared" si="168"/>
        <v>0.58611111111111114</v>
      </c>
      <c r="D827" s="7">
        <f t="shared" si="170"/>
        <v>7.9861111589707434E-4</v>
      </c>
      <c r="E827" s="6" t="str">
        <f t="shared" si="171"/>
        <v>SILVIO</v>
      </c>
      <c r="F827" s="6" t="str">
        <f t="shared" si="169"/>
        <v>qua</v>
      </c>
      <c r="G827" s="6" t="str">
        <f t="shared" si="172"/>
        <v>53</v>
      </c>
      <c r="H827" s="6" t="str">
        <f>IFERROR(VLOOKUP($G827,DDD!$B:$D,3,0),"-")</f>
        <v>RS</v>
      </c>
      <c r="I827" s="6" t="str">
        <f>IFERROR(VLOOKUP($H827,DDD!$I:$K,3,0),"-")</f>
        <v>Sul</v>
      </c>
      <c r="J827">
        <v>8472440</v>
      </c>
      <c r="K827">
        <v>25536942</v>
      </c>
      <c r="L827" s="14">
        <v>44664.586458333331</v>
      </c>
      <c r="M827" s="14">
        <v>44664.587256944447</v>
      </c>
      <c r="N827" t="s">
        <v>3133</v>
      </c>
      <c r="O827" t="s">
        <v>84</v>
      </c>
      <c r="P827">
        <v>17286</v>
      </c>
      <c r="Q827" t="s">
        <v>65</v>
      </c>
      <c r="R827" t="s">
        <v>136</v>
      </c>
      <c r="S827" t="s">
        <v>273</v>
      </c>
      <c r="T827" t="s">
        <v>136</v>
      </c>
      <c r="U827" t="s">
        <v>273</v>
      </c>
      <c r="X827">
        <v>53991754701</v>
      </c>
      <c r="Y827">
        <v>53991754701</v>
      </c>
      <c r="Z827" s="14">
        <v>44664.666666666664</v>
      </c>
      <c r="AA827" t="s">
        <v>174</v>
      </c>
      <c r="AB827" s="15">
        <v>1649869439529910</v>
      </c>
      <c r="AC827" t="s">
        <v>68</v>
      </c>
      <c r="AD827">
        <v>10738</v>
      </c>
      <c r="AE827" t="s">
        <v>69</v>
      </c>
      <c r="AF827" t="s">
        <v>70</v>
      </c>
      <c r="AM827" t="s">
        <v>1203</v>
      </c>
      <c r="AN827">
        <v>2320854045</v>
      </c>
    </row>
    <row r="828" spans="1:40" x14ac:dyDescent="0.25">
      <c r="A828" s="4">
        <f t="shared" si="166"/>
        <v>44664</v>
      </c>
      <c r="B828" s="5">
        <f t="shared" si="167"/>
        <v>0.58333333333333337</v>
      </c>
      <c r="C828" s="6">
        <f t="shared" si="168"/>
        <v>0.58680555555555558</v>
      </c>
      <c r="D828" s="7">
        <f t="shared" si="170"/>
        <v>9.8379630071576685E-4</v>
      </c>
      <c r="E828" s="6" t="str">
        <f t="shared" si="171"/>
        <v>BIANCA</v>
      </c>
      <c r="F828" s="6" t="str">
        <f t="shared" si="169"/>
        <v>qua</v>
      </c>
      <c r="G828" s="6" t="str">
        <f t="shared" si="172"/>
        <v>19</v>
      </c>
      <c r="H828" s="6" t="str">
        <f>IFERROR(VLOOKUP($G828,DDD!$B:$D,3,0),"-")</f>
        <v>SP</v>
      </c>
      <c r="I828" s="6" t="str">
        <f>IFERROR(VLOOKUP($H828,DDD!$I:$K,3,0),"-")</f>
        <v>Sudeste</v>
      </c>
      <c r="J828">
        <v>8472590</v>
      </c>
      <c r="K828">
        <v>25426409</v>
      </c>
      <c r="L828" s="14">
        <v>44664.587291666663</v>
      </c>
      <c r="M828" s="14">
        <v>44664.588275462964</v>
      </c>
      <c r="N828" t="s">
        <v>3133</v>
      </c>
      <c r="O828" t="s">
        <v>78</v>
      </c>
      <c r="P828">
        <v>17283</v>
      </c>
      <c r="Q828" t="s">
        <v>65</v>
      </c>
      <c r="R828" t="s">
        <v>136</v>
      </c>
      <c r="S828" t="s">
        <v>420</v>
      </c>
      <c r="T828" t="s">
        <v>136</v>
      </c>
      <c r="U828" t="s">
        <v>420</v>
      </c>
      <c r="X828">
        <v>19983568863</v>
      </c>
      <c r="Y828">
        <v>19983568863</v>
      </c>
      <c r="Z828" s="14">
        <v>44664.607638888891</v>
      </c>
      <c r="AA828" t="s">
        <v>128</v>
      </c>
      <c r="AB828" s="15">
        <v>1649869520531230</v>
      </c>
      <c r="AC828" t="s">
        <v>68</v>
      </c>
      <c r="AD828">
        <v>10738</v>
      </c>
      <c r="AE828" t="s">
        <v>69</v>
      </c>
      <c r="AF828" t="s">
        <v>70</v>
      </c>
      <c r="AM828" t="s">
        <v>1494</v>
      </c>
      <c r="AN828">
        <v>33618021801</v>
      </c>
    </row>
    <row r="829" spans="1:40" x14ac:dyDescent="0.25">
      <c r="A829" s="4">
        <f t="shared" si="166"/>
        <v>44664</v>
      </c>
      <c r="B829" s="5">
        <f t="shared" si="167"/>
        <v>0.58333333333333337</v>
      </c>
      <c r="C829" s="6">
        <f t="shared" si="168"/>
        <v>0.58472222222222225</v>
      </c>
      <c r="D829" s="7">
        <f t="shared" si="170"/>
        <v>6.0069444443797693E-3</v>
      </c>
      <c r="E829" s="6" t="str">
        <f t="shared" si="171"/>
        <v>ANA</v>
      </c>
      <c r="F829" s="6" t="str">
        <f t="shared" si="169"/>
        <v>qua</v>
      </c>
      <c r="G829" s="6" t="str">
        <f t="shared" si="172"/>
        <v>11</v>
      </c>
      <c r="H829" s="6" t="str">
        <f>IFERROR(VLOOKUP($G829,DDD!$B:$D,3,0),"-")</f>
        <v>SP</v>
      </c>
      <c r="I829" s="6" t="str">
        <f>IFERROR(VLOOKUP($H829,DDD!$I:$K,3,0),"-")</f>
        <v>Sudeste</v>
      </c>
      <c r="J829">
        <v>8472195</v>
      </c>
      <c r="K829">
        <v>25426267</v>
      </c>
      <c r="L829" s="14">
        <v>44664.585185185184</v>
      </c>
      <c r="M829" s="14">
        <v>44664.591192129628</v>
      </c>
      <c r="N829" t="s">
        <v>3133</v>
      </c>
      <c r="O829" t="s">
        <v>64</v>
      </c>
      <c r="P829">
        <v>17281</v>
      </c>
      <c r="Q829" t="s">
        <v>65</v>
      </c>
      <c r="R829" t="s">
        <v>85</v>
      </c>
      <c r="S829" t="s">
        <v>86</v>
      </c>
      <c r="T829" t="s">
        <v>85</v>
      </c>
      <c r="U829" t="s">
        <v>86</v>
      </c>
      <c r="X829">
        <v>11959059159</v>
      </c>
      <c r="AA829" t="s">
        <v>118</v>
      </c>
      <c r="AB829" s="15">
        <v>1649869346528380</v>
      </c>
      <c r="AC829" t="s">
        <v>68</v>
      </c>
      <c r="AD829">
        <v>10738</v>
      </c>
      <c r="AE829" t="s">
        <v>69</v>
      </c>
      <c r="AF829" t="s">
        <v>70</v>
      </c>
      <c r="AM829" t="s">
        <v>528</v>
      </c>
      <c r="AN829">
        <v>73790265934</v>
      </c>
    </row>
    <row r="830" spans="1:40" x14ac:dyDescent="0.25">
      <c r="A830" s="4">
        <f t="shared" si="166"/>
        <v>44664</v>
      </c>
      <c r="B830" s="5">
        <f t="shared" si="167"/>
        <v>0.58333333333333337</v>
      </c>
      <c r="C830" s="6">
        <f t="shared" si="168"/>
        <v>0.59027777777777779</v>
      </c>
      <c r="D830" s="7">
        <f t="shared" si="170"/>
        <v>3.7268518499331549E-3</v>
      </c>
      <c r="E830" s="6" t="str">
        <f t="shared" si="171"/>
        <v>SILVIO</v>
      </c>
      <c r="F830" s="6" t="str">
        <f t="shared" si="169"/>
        <v>qua</v>
      </c>
      <c r="G830" s="6" t="str">
        <f t="shared" si="172"/>
        <v>14</v>
      </c>
      <c r="H830" s="6" t="str">
        <f>IFERROR(VLOOKUP($G830,DDD!$B:$D,3,0),"-")</f>
        <v>SP</v>
      </c>
      <c r="I830" s="6" t="str">
        <f>IFERROR(VLOOKUP($H830,DDD!$I:$K,3,0),"-")</f>
        <v>Sudeste</v>
      </c>
      <c r="J830">
        <v>8473072</v>
      </c>
      <c r="K830">
        <v>24161163</v>
      </c>
      <c r="L830" s="14">
        <v>44664.590451388889</v>
      </c>
      <c r="M830" s="14">
        <v>44664.594178240739</v>
      </c>
      <c r="N830" t="s">
        <v>3133</v>
      </c>
      <c r="O830" t="s">
        <v>84</v>
      </c>
      <c r="P830">
        <v>17286</v>
      </c>
      <c r="Q830" t="s">
        <v>65</v>
      </c>
      <c r="R830" t="s">
        <v>85</v>
      </c>
      <c r="S830" t="s">
        <v>86</v>
      </c>
      <c r="T830" t="s">
        <v>85</v>
      </c>
      <c r="U830" t="s">
        <v>86</v>
      </c>
      <c r="X830">
        <v>14997713016</v>
      </c>
      <c r="AA830" t="s">
        <v>235</v>
      </c>
      <c r="AB830" s="15">
        <v>1649869783535660</v>
      </c>
      <c r="AC830" t="s">
        <v>68</v>
      </c>
      <c r="AD830">
        <v>10738</v>
      </c>
      <c r="AE830" t="s">
        <v>69</v>
      </c>
      <c r="AF830" t="s">
        <v>70</v>
      </c>
      <c r="AM830" t="s">
        <v>236</v>
      </c>
      <c r="AN830">
        <v>40505737841</v>
      </c>
    </row>
    <row r="831" spans="1:40" x14ac:dyDescent="0.25">
      <c r="A831" s="4">
        <f t="shared" si="166"/>
        <v>44664</v>
      </c>
      <c r="B831" s="5">
        <f t="shared" si="167"/>
        <v>0.58333333333333337</v>
      </c>
      <c r="C831" s="6">
        <f t="shared" si="168"/>
        <v>0.58819444444444446</v>
      </c>
      <c r="D831" s="7">
        <f t="shared" si="170"/>
        <v>6.5393518525524996E-3</v>
      </c>
      <c r="E831" s="6" t="str">
        <f t="shared" si="171"/>
        <v>BIANCA</v>
      </c>
      <c r="F831" s="6" t="str">
        <f t="shared" si="169"/>
        <v>qua</v>
      </c>
      <c r="G831" s="6" t="str">
        <f t="shared" si="172"/>
        <v>12</v>
      </c>
      <c r="H831" s="6" t="str">
        <f>IFERROR(VLOOKUP($G831,DDD!$B:$D,3,0),"-")</f>
        <v>SP</v>
      </c>
      <c r="I831" s="6" t="str">
        <f>IFERROR(VLOOKUP($H831,DDD!$I:$K,3,0),"-")</f>
        <v>Sudeste</v>
      </c>
      <c r="J831">
        <v>8472766</v>
      </c>
      <c r="K831">
        <v>25462234</v>
      </c>
      <c r="L831" s="14">
        <v>44664.588506944441</v>
      </c>
      <c r="M831" s="14">
        <v>44664.595046296294</v>
      </c>
      <c r="N831" t="s">
        <v>3133</v>
      </c>
      <c r="O831" t="s">
        <v>78</v>
      </c>
      <c r="P831">
        <v>17283</v>
      </c>
      <c r="Q831" t="s">
        <v>65</v>
      </c>
      <c r="R831" t="s">
        <v>85</v>
      </c>
      <c r="S831" t="s">
        <v>86</v>
      </c>
      <c r="T831" t="s">
        <v>85</v>
      </c>
      <c r="U831" t="s">
        <v>86</v>
      </c>
      <c r="X831">
        <v>12992026008</v>
      </c>
      <c r="AA831" t="s">
        <v>211</v>
      </c>
      <c r="AB831" s="15">
        <v>1649869617532750</v>
      </c>
      <c r="AC831" t="s">
        <v>68</v>
      </c>
      <c r="AD831">
        <v>10738</v>
      </c>
      <c r="AE831" t="s">
        <v>69</v>
      </c>
      <c r="AF831" t="s">
        <v>70</v>
      </c>
      <c r="AM831" t="s">
        <v>240</v>
      </c>
      <c r="AN831">
        <v>34609817845</v>
      </c>
    </row>
    <row r="832" spans="1:40" x14ac:dyDescent="0.25">
      <c r="A832" s="4">
        <f t="shared" si="166"/>
        <v>44664</v>
      </c>
      <c r="B832" s="5">
        <f t="shared" si="167"/>
        <v>0.58333333333333337</v>
      </c>
      <c r="C832" s="6">
        <f t="shared" si="168"/>
        <v>0.59444444444444444</v>
      </c>
      <c r="D832" s="7">
        <f t="shared" si="170"/>
        <v>8.1018518540076911E-4</v>
      </c>
      <c r="E832" s="6" t="str">
        <f t="shared" si="171"/>
        <v>SILVIO</v>
      </c>
      <c r="F832" s="6" t="str">
        <f t="shared" si="169"/>
        <v>qua</v>
      </c>
      <c r="G832" s="6" t="str">
        <f t="shared" si="172"/>
        <v>54</v>
      </c>
      <c r="H832" s="6" t="str">
        <f>IFERROR(VLOOKUP($G832,DDD!$B:$D,3,0),"-")</f>
        <v>RS</v>
      </c>
      <c r="I832" s="6" t="str">
        <f>IFERROR(VLOOKUP($H832,DDD!$I:$K,3,0),"-")</f>
        <v>Sul</v>
      </c>
      <c r="J832">
        <v>8473688</v>
      </c>
      <c r="K832">
        <v>24165746</v>
      </c>
      <c r="L832" s="14">
        <v>44664.594467592593</v>
      </c>
      <c r="M832" s="14">
        <v>44664.595277777778</v>
      </c>
      <c r="N832" t="s">
        <v>3133</v>
      </c>
      <c r="O832" t="s">
        <v>84</v>
      </c>
      <c r="P832">
        <v>17286</v>
      </c>
      <c r="Q832" t="s">
        <v>65</v>
      </c>
      <c r="R832" t="s">
        <v>136</v>
      </c>
      <c r="S832" t="s">
        <v>137</v>
      </c>
      <c r="T832" t="s">
        <v>136</v>
      </c>
      <c r="U832" t="s">
        <v>137</v>
      </c>
      <c r="X832">
        <v>54996535873</v>
      </c>
      <c r="Y832">
        <v>54996535873</v>
      </c>
      <c r="Z832" s="14">
        <v>44664.615277777775</v>
      </c>
      <c r="AA832" t="s">
        <v>142</v>
      </c>
      <c r="AB832" s="15">
        <v>1649870131541930</v>
      </c>
      <c r="AC832" t="s">
        <v>68</v>
      </c>
      <c r="AD832">
        <v>10738</v>
      </c>
      <c r="AE832" t="s">
        <v>69</v>
      </c>
      <c r="AF832" t="s">
        <v>70</v>
      </c>
      <c r="AM832" t="s">
        <v>1427</v>
      </c>
      <c r="AN832">
        <v>72772530000</v>
      </c>
    </row>
    <row r="833" spans="1:40" x14ac:dyDescent="0.25">
      <c r="A833" s="4">
        <f t="shared" si="166"/>
        <v>44664</v>
      </c>
      <c r="B833" s="5">
        <f t="shared" si="167"/>
        <v>0.58333333333333337</v>
      </c>
      <c r="C833" s="6">
        <f t="shared" si="168"/>
        <v>0.59583333333333333</v>
      </c>
      <c r="D833" s="7">
        <f t="shared" si="170"/>
        <v>2.6736111103673466E-3</v>
      </c>
      <c r="E833" s="6" t="str">
        <f t="shared" si="171"/>
        <v>BIANCA</v>
      </c>
      <c r="F833" s="6" t="str">
        <f t="shared" si="169"/>
        <v>qua</v>
      </c>
      <c r="G833" s="6" t="str">
        <f t="shared" si="172"/>
        <v>18</v>
      </c>
      <c r="H833" s="6" t="str">
        <f>IFERROR(VLOOKUP($G833,DDD!$B:$D,3,0),"-")</f>
        <v>SP</v>
      </c>
      <c r="I833" s="6" t="str">
        <f>IFERROR(VLOOKUP($H833,DDD!$I:$K,3,0),"-")</f>
        <v>Sudeste</v>
      </c>
      <c r="J833">
        <v>8473964</v>
      </c>
      <c r="K833">
        <v>25724695</v>
      </c>
      <c r="L833" s="14">
        <v>44664.596168981479</v>
      </c>
      <c r="M833" s="14">
        <v>44664.59884259259</v>
      </c>
      <c r="N833" t="s">
        <v>3133</v>
      </c>
      <c r="O833" t="s">
        <v>78</v>
      </c>
      <c r="P833">
        <v>17283</v>
      </c>
      <c r="Q833" t="s">
        <v>65</v>
      </c>
      <c r="R833" t="s">
        <v>85</v>
      </c>
      <c r="S833" t="s">
        <v>86</v>
      </c>
      <c r="T833" t="s">
        <v>85</v>
      </c>
      <c r="U833" t="s">
        <v>86</v>
      </c>
      <c r="X833">
        <v>18981457482</v>
      </c>
      <c r="AA833" t="s">
        <v>113</v>
      </c>
      <c r="AB833" s="15">
        <v>1649870281544530</v>
      </c>
      <c r="AC833" t="s">
        <v>68</v>
      </c>
      <c r="AD833">
        <v>10738</v>
      </c>
      <c r="AE833" t="s">
        <v>69</v>
      </c>
      <c r="AF833" t="s">
        <v>70</v>
      </c>
      <c r="AM833" t="s">
        <v>584</v>
      </c>
      <c r="AN833">
        <v>50917798848</v>
      </c>
    </row>
    <row r="834" spans="1:40" x14ac:dyDescent="0.25">
      <c r="A834" s="4">
        <f t="shared" si="166"/>
        <v>44664</v>
      </c>
      <c r="B834" s="5">
        <f t="shared" si="167"/>
        <v>0.58333333333333337</v>
      </c>
      <c r="C834" s="6">
        <f t="shared" si="168"/>
        <v>0.6</v>
      </c>
      <c r="D834" s="7">
        <f t="shared" si="170"/>
        <v>4.9768518510973081E-4</v>
      </c>
      <c r="E834" s="6" t="str">
        <f t="shared" si="171"/>
        <v>ANA</v>
      </c>
      <c r="F834" s="6" t="str">
        <f t="shared" si="169"/>
        <v>qua</v>
      </c>
      <c r="G834" s="6" t="str">
        <f t="shared" si="172"/>
        <v>13</v>
      </c>
      <c r="H834" s="6" t="str">
        <f>IFERROR(VLOOKUP($G834,DDD!$B:$D,3,0),"-")</f>
        <v>SP</v>
      </c>
      <c r="I834" s="6" t="str">
        <f>IFERROR(VLOOKUP($H834,DDD!$I:$K,3,0),"-")</f>
        <v>Sudeste</v>
      </c>
      <c r="J834">
        <v>8474725</v>
      </c>
      <c r="K834">
        <v>25536782</v>
      </c>
      <c r="L834" s="14">
        <v>44664.600648148145</v>
      </c>
      <c r="M834" s="14">
        <v>44664.601145833331</v>
      </c>
      <c r="N834" t="s">
        <v>3133</v>
      </c>
      <c r="O834" t="s">
        <v>64</v>
      </c>
      <c r="P834">
        <v>17281</v>
      </c>
      <c r="Q834" t="s">
        <v>65</v>
      </c>
      <c r="R834" t="s">
        <v>85</v>
      </c>
      <c r="S834" t="s">
        <v>86</v>
      </c>
      <c r="T834" t="s">
        <v>85</v>
      </c>
      <c r="U834" t="s">
        <v>86</v>
      </c>
      <c r="X834">
        <v>13991071493</v>
      </c>
      <c r="AA834" t="s">
        <v>174</v>
      </c>
      <c r="AB834" s="15">
        <v>1649870286544630</v>
      </c>
      <c r="AC834" t="s">
        <v>68</v>
      </c>
      <c r="AD834">
        <v>10738</v>
      </c>
      <c r="AE834" t="s">
        <v>69</v>
      </c>
      <c r="AF834" t="s">
        <v>70</v>
      </c>
      <c r="AM834" t="s">
        <v>434</v>
      </c>
      <c r="AN834">
        <v>33378366826</v>
      </c>
    </row>
    <row r="835" spans="1:40" x14ac:dyDescent="0.25">
      <c r="A835" s="4">
        <f t="shared" si="166"/>
        <v>44664</v>
      </c>
      <c r="B835" s="5">
        <f t="shared" si="167"/>
        <v>0.58333333333333337</v>
      </c>
      <c r="C835" s="6">
        <f t="shared" si="168"/>
        <v>0.59722222222222221</v>
      </c>
      <c r="D835" s="7">
        <f t="shared" si="170"/>
        <v>5.1620370359160006E-3</v>
      </c>
      <c r="E835" s="6" t="str">
        <f t="shared" si="171"/>
        <v>SILVIO</v>
      </c>
      <c r="F835" s="6" t="str">
        <f t="shared" si="169"/>
        <v>qua</v>
      </c>
      <c r="G835" s="6" t="str">
        <f t="shared" si="172"/>
        <v>11</v>
      </c>
      <c r="H835" s="6" t="str">
        <f>IFERROR(VLOOKUP($G835,DDD!$B:$D,3,0),"-")</f>
        <v>SP</v>
      </c>
      <c r="I835" s="6" t="str">
        <f>IFERROR(VLOOKUP($H835,DDD!$I:$K,3,0),"-")</f>
        <v>Sudeste</v>
      </c>
      <c r="J835">
        <v>8474217</v>
      </c>
      <c r="K835">
        <v>23618483</v>
      </c>
      <c r="L835" s="14">
        <v>44664.597766203704</v>
      </c>
      <c r="M835" s="14">
        <v>44664.60292824074</v>
      </c>
      <c r="N835" t="s">
        <v>3133</v>
      </c>
      <c r="O835" t="s">
        <v>84</v>
      </c>
      <c r="P835">
        <v>17286</v>
      </c>
      <c r="Q835" t="s">
        <v>65</v>
      </c>
      <c r="R835" t="s">
        <v>85</v>
      </c>
      <c r="S835" t="s">
        <v>86</v>
      </c>
      <c r="T835" t="s">
        <v>85</v>
      </c>
      <c r="U835" t="s">
        <v>86</v>
      </c>
      <c r="X835">
        <v>11992257037</v>
      </c>
      <c r="AA835" t="s">
        <v>449</v>
      </c>
      <c r="AB835" s="15">
        <v>1649870403546820</v>
      </c>
      <c r="AC835" t="s">
        <v>68</v>
      </c>
      <c r="AD835">
        <v>10738</v>
      </c>
      <c r="AE835" t="s">
        <v>69</v>
      </c>
      <c r="AF835" t="s">
        <v>70</v>
      </c>
      <c r="AM835" t="s">
        <v>588</v>
      </c>
      <c r="AN835">
        <v>25145393822</v>
      </c>
    </row>
    <row r="836" spans="1:40" x14ac:dyDescent="0.25">
      <c r="A836" s="4">
        <f t="shared" si="166"/>
        <v>44664</v>
      </c>
      <c r="B836" s="5">
        <f t="shared" si="167"/>
        <v>0.60416666666666663</v>
      </c>
      <c r="C836" s="6">
        <f t="shared" si="168"/>
        <v>0.60763888888888895</v>
      </c>
      <c r="D836" s="7">
        <f t="shared" si="170"/>
        <v>3.0902777798473835E-3</v>
      </c>
      <c r="E836" s="6" t="str">
        <f t="shared" si="171"/>
        <v>ANA</v>
      </c>
      <c r="F836" s="6" t="str">
        <f t="shared" si="169"/>
        <v>qua</v>
      </c>
      <c r="G836" s="6" t="str">
        <f t="shared" si="172"/>
        <v>19</v>
      </c>
      <c r="H836" s="6" t="str">
        <f>IFERROR(VLOOKUP($G836,DDD!$B:$D,3,0),"-")</f>
        <v>SP</v>
      </c>
      <c r="I836" s="6" t="str">
        <f>IFERROR(VLOOKUP($H836,DDD!$I:$K,3,0),"-")</f>
        <v>Sudeste</v>
      </c>
      <c r="J836">
        <v>8475821</v>
      </c>
      <c r="K836">
        <v>25724557</v>
      </c>
      <c r="L836" s="14">
        <v>44664.608194444445</v>
      </c>
      <c r="M836" s="14">
        <v>44664.611284722225</v>
      </c>
      <c r="N836" t="s">
        <v>3133</v>
      </c>
      <c r="O836" t="s">
        <v>64</v>
      </c>
      <c r="P836">
        <v>17281</v>
      </c>
      <c r="Q836" t="s">
        <v>65</v>
      </c>
      <c r="R836" t="s">
        <v>85</v>
      </c>
      <c r="S836" t="s">
        <v>86</v>
      </c>
      <c r="T836" t="s">
        <v>85</v>
      </c>
      <c r="U836" t="s">
        <v>86</v>
      </c>
      <c r="X836">
        <v>19982333180</v>
      </c>
      <c r="AA836" t="s">
        <v>113</v>
      </c>
      <c r="AB836" s="15">
        <v>1649871322566210</v>
      </c>
      <c r="AC836" t="s">
        <v>68</v>
      </c>
      <c r="AD836">
        <v>10738</v>
      </c>
      <c r="AE836" t="s">
        <v>69</v>
      </c>
      <c r="AF836" t="s">
        <v>70</v>
      </c>
      <c r="AM836" t="s">
        <v>531</v>
      </c>
      <c r="AN836">
        <v>5767104581</v>
      </c>
    </row>
    <row r="837" spans="1:40" x14ac:dyDescent="0.25">
      <c r="A837" s="4">
        <f t="shared" si="166"/>
        <v>44664</v>
      </c>
      <c r="B837" s="5">
        <f t="shared" si="167"/>
        <v>0.60416666666666663</v>
      </c>
      <c r="C837" s="6">
        <f t="shared" si="168"/>
        <v>0.61388888888888882</v>
      </c>
      <c r="D837" s="7">
        <f t="shared" si="170"/>
        <v>1.3888889225199819E-4</v>
      </c>
      <c r="E837" s="6" t="str">
        <f t="shared" si="171"/>
        <v>ANA</v>
      </c>
      <c r="F837" s="6" t="str">
        <f t="shared" si="169"/>
        <v>qua</v>
      </c>
      <c r="G837" s="6" t="str">
        <f t="shared" si="172"/>
        <v>17</v>
      </c>
      <c r="H837" s="6" t="str">
        <f>IFERROR(VLOOKUP($G837,DDD!$B:$D,3,0),"-")</f>
        <v>SP</v>
      </c>
      <c r="I837" s="6" t="str">
        <f>IFERROR(VLOOKUP($H837,DDD!$I:$K,3,0),"-")</f>
        <v>Sudeste</v>
      </c>
      <c r="J837">
        <v>8476619</v>
      </c>
      <c r="K837">
        <v>23413819</v>
      </c>
      <c r="L837" s="14">
        <v>44664.61440972222</v>
      </c>
      <c r="M837" s="14">
        <v>44664.614548611113</v>
      </c>
      <c r="N837" t="s">
        <v>3133</v>
      </c>
      <c r="O837" t="s">
        <v>64</v>
      </c>
      <c r="P837">
        <v>17281</v>
      </c>
      <c r="Q837" t="s">
        <v>65</v>
      </c>
      <c r="R837" t="s">
        <v>136</v>
      </c>
      <c r="S837" t="s">
        <v>137</v>
      </c>
      <c r="T837" t="s">
        <v>136</v>
      </c>
      <c r="U837" t="s">
        <v>137</v>
      </c>
      <c r="X837">
        <v>17981474458</v>
      </c>
      <c r="Y837">
        <v>17981474458</v>
      </c>
      <c r="Z837" s="14">
        <v>44664.634722222225</v>
      </c>
      <c r="AA837" t="s">
        <v>141</v>
      </c>
      <c r="AC837" t="s">
        <v>202</v>
      </c>
      <c r="AD837">
        <v>10738</v>
      </c>
      <c r="AE837" t="s">
        <v>69</v>
      </c>
      <c r="AF837" t="s">
        <v>70</v>
      </c>
      <c r="AM837" t="s">
        <v>979</v>
      </c>
      <c r="AN837">
        <v>36360555859</v>
      </c>
    </row>
    <row r="838" spans="1:40" x14ac:dyDescent="0.25">
      <c r="A838" s="4">
        <f t="shared" si="166"/>
        <v>44664</v>
      </c>
      <c r="B838" s="5">
        <f t="shared" si="167"/>
        <v>0.60416666666666663</v>
      </c>
      <c r="C838" s="6">
        <f t="shared" si="168"/>
        <v>0.61111111111111105</v>
      </c>
      <c r="D838" s="7">
        <f t="shared" si="170"/>
        <v>5.5324074055533856E-3</v>
      </c>
      <c r="E838" s="6" t="str">
        <f t="shared" si="171"/>
        <v>SILVIO</v>
      </c>
      <c r="F838" s="6" t="str">
        <f t="shared" si="169"/>
        <v>qua</v>
      </c>
      <c r="G838" s="6" t="str">
        <f t="shared" si="172"/>
        <v>11</v>
      </c>
      <c r="H838" s="6" t="str">
        <f>IFERROR(VLOOKUP($G838,DDD!$B:$D,3,0),"-")</f>
        <v>SP</v>
      </c>
      <c r="I838" s="6" t="str">
        <f>IFERROR(VLOOKUP($H838,DDD!$I:$K,3,0),"-")</f>
        <v>Sudeste</v>
      </c>
      <c r="J838">
        <v>8476262</v>
      </c>
      <c r="K838">
        <v>23638079</v>
      </c>
      <c r="L838" s="14">
        <v>44664.61173611111</v>
      </c>
      <c r="M838" s="14">
        <v>44664.617268518516</v>
      </c>
      <c r="N838" t="s">
        <v>3133</v>
      </c>
      <c r="O838" t="s">
        <v>84</v>
      </c>
      <c r="P838">
        <v>17286</v>
      </c>
      <c r="Q838" t="s">
        <v>65</v>
      </c>
      <c r="R838" t="s">
        <v>85</v>
      </c>
      <c r="S838" t="s">
        <v>86</v>
      </c>
      <c r="T838" t="s">
        <v>85</v>
      </c>
      <c r="U838" t="s">
        <v>86</v>
      </c>
      <c r="X838">
        <v>11977817855</v>
      </c>
      <c r="AA838" t="s">
        <v>108</v>
      </c>
      <c r="AB838" s="15">
        <v>1649871629578110</v>
      </c>
      <c r="AC838" t="s">
        <v>68</v>
      </c>
      <c r="AD838">
        <v>10738</v>
      </c>
      <c r="AE838" t="s">
        <v>69</v>
      </c>
      <c r="AF838" t="s">
        <v>70</v>
      </c>
      <c r="AM838" t="s">
        <v>109</v>
      </c>
      <c r="AN838">
        <v>45772009885</v>
      </c>
    </row>
    <row r="839" spans="1:40" x14ac:dyDescent="0.25">
      <c r="A839" s="4">
        <f t="shared" si="166"/>
        <v>44664</v>
      </c>
      <c r="B839" s="5">
        <f t="shared" si="167"/>
        <v>0.60416666666666663</v>
      </c>
      <c r="C839" s="6">
        <f t="shared" si="168"/>
        <v>0.61736111111111114</v>
      </c>
      <c r="D839" s="7">
        <f t="shared" si="170"/>
        <v>4.8611110833007842E-4</v>
      </c>
      <c r="E839" s="6" t="str">
        <f t="shared" si="171"/>
        <v>ANA</v>
      </c>
      <c r="F839" s="6" t="str">
        <f t="shared" si="169"/>
        <v>qua</v>
      </c>
      <c r="G839" s="6" t="str">
        <f t="shared" si="172"/>
        <v>13</v>
      </c>
      <c r="H839" s="6" t="str">
        <f>IFERROR(VLOOKUP($G839,DDD!$B:$D,3,0),"-")</f>
        <v>SP</v>
      </c>
      <c r="I839" s="6" t="str">
        <f>IFERROR(VLOOKUP($H839,DDD!$I:$K,3,0),"-")</f>
        <v>Sudeste</v>
      </c>
      <c r="J839">
        <v>8477152</v>
      </c>
      <c r="K839">
        <v>25724586</v>
      </c>
      <c r="L839" s="14">
        <v>44664.617442129631</v>
      </c>
      <c r="M839" s="14">
        <v>44664.617928240739</v>
      </c>
      <c r="N839" t="s">
        <v>3133</v>
      </c>
      <c r="O839" t="s">
        <v>64</v>
      </c>
      <c r="P839">
        <v>17281</v>
      </c>
      <c r="Q839" t="s">
        <v>65</v>
      </c>
      <c r="R839" t="s">
        <v>85</v>
      </c>
      <c r="S839" t="s">
        <v>86</v>
      </c>
      <c r="T839" t="s">
        <v>85</v>
      </c>
      <c r="U839" t="s">
        <v>86</v>
      </c>
      <c r="X839">
        <v>13974268069</v>
      </c>
      <c r="AA839" t="s">
        <v>113</v>
      </c>
      <c r="AB839" s="15">
        <v>1649872019593180</v>
      </c>
      <c r="AC839" t="s">
        <v>68</v>
      </c>
      <c r="AD839">
        <v>10738</v>
      </c>
      <c r="AE839" t="s">
        <v>69</v>
      </c>
      <c r="AF839" t="s">
        <v>70</v>
      </c>
      <c r="AM839" t="s">
        <v>159</v>
      </c>
      <c r="AN839">
        <v>23964429880</v>
      </c>
    </row>
    <row r="840" spans="1:40" x14ac:dyDescent="0.25">
      <c r="A840" s="4">
        <f t="shared" si="166"/>
        <v>44664</v>
      </c>
      <c r="B840" s="5">
        <f t="shared" si="167"/>
        <v>0.60416666666666663</v>
      </c>
      <c r="C840" s="6">
        <f t="shared" si="168"/>
        <v>0.61805555555555558</v>
      </c>
      <c r="D840" s="7">
        <f t="shared" si="170"/>
        <v>4.8611111560603604E-4</v>
      </c>
      <c r="E840" s="6" t="str">
        <f t="shared" si="171"/>
        <v>SILVIO</v>
      </c>
      <c r="F840" s="6" t="str">
        <f t="shared" si="169"/>
        <v>qua</v>
      </c>
      <c r="G840" s="6" t="str">
        <f t="shared" si="172"/>
        <v>11</v>
      </c>
      <c r="H840" s="6" t="str">
        <f>IFERROR(VLOOKUP($G840,DDD!$B:$D,3,0),"-")</f>
        <v>SP</v>
      </c>
      <c r="I840" s="6" t="str">
        <f>IFERROR(VLOOKUP($H840,DDD!$I:$K,3,0),"-")</f>
        <v>Sudeste</v>
      </c>
      <c r="J840">
        <v>8477256</v>
      </c>
      <c r="K840">
        <v>24073170</v>
      </c>
      <c r="L840" s="14">
        <v>44664.61824074074</v>
      </c>
      <c r="M840" s="14">
        <v>44664.618726851855</v>
      </c>
      <c r="N840" t="s">
        <v>3133</v>
      </c>
      <c r="O840" t="s">
        <v>84</v>
      </c>
      <c r="P840">
        <v>17286</v>
      </c>
      <c r="Q840" t="s">
        <v>65</v>
      </c>
      <c r="R840" t="s">
        <v>136</v>
      </c>
      <c r="S840" t="s">
        <v>273</v>
      </c>
      <c r="T840" t="s">
        <v>136</v>
      </c>
      <c r="U840" t="s">
        <v>273</v>
      </c>
      <c r="X840">
        <v>11953375654</v>
      </c>
      <c r="Y840">
        <v>11953375654</v>
      </c>
      <c r="Z840" s="14">
        <v>44664.75</v>
      </c>
      <c r="AA840" t="s">
        <v>87</v>
      </c>
      <c r="AB840" s="15">
        <v>1649872198599590</v>
      </c>
      <c r="AC840" t="s">
        <v>68</v>
      </c>
      <c r="AD840">
        <v>10738</v>
      </c>
      <c r="AE840" t="s">
        <v>69</v>
      </c>
      <c r="AF840" t="s">
        <v>70</v>
      </c>
      <c r="AM840" t="s">
        <v>1315</v>
      </c>
      <c r="AN840">
        <v>24693356808</v>
      </c>
    </row>
    <row r="841" spans="1:40" x14ac:dyDescent="0.25">
      <c r="A841" s="4">
        <f t="shared" si="166"/>
        <v>44664</v>
      </c>
      <c r="B841" s="5">
        <f t="shared" si="167"/>
        <v>0.60416666666666663</v>
      </c>
      <c r="C841" s="6">
        <f t="shared" si="168"/>
        <v>0.61944444444444446</v>
      </c>
      <c r="D841" s="7">
        <f t="shared" si="170"/>
        <v>2.0370370330056176E-3</v>
      </c>
      <c r="E841" s="6" t="str">
        <f t="shared" si="171"/>
        <v>ANA</v>
      </c>
      <c r="F841" s="6" t="str">
        <f t="shared" si="169"/>
        <v>qua</v>
      </c>
      <c r="G841" s="6" t="str">
        <f t="shared" si="172"/>
        <v>47</v>
      </c>
      <c r="H841" s="6" t="str">
        <f>IFERROR(VLOOKUP($G841,DDD!$B:$D,3,0),"-")</f>
        <v>SC</v>
      </c>
      <c r="I841" s="6" t="str">
        <f>IFERROR(VLOOKUP($H841,DDD!$I:$K,3,0),"-")</f>
        <v>Sul</v>
      </c>
      <c r="J841">
        <v>8477522</v>
      </c>
      <c r="K841">
        <v>22878998</v>
      </c>
      <c r="L841" s="14">
        <v>44664.620034722226</v>
      </c>
      <c r="M841" s="14">
        <v>44664.622071759259</v>
      </c>
      <c r="N841" t="s">
        <v>3133</v>
      </c>
      <c r="O841" t="s">
        <v>64</v>
      </c>
      <c r="P841">
        <v>17281</v>
      </c>
      <c r="Q841" t="s">
        <v>65</v>
      </c>
      <c r="R841" t="s">
        <v>136</v>
      </c>
      <c r="S841" t="s">
        <v>420</v>
      </c>
      <c r="T841" t="s">
        <v>136</v>
      </c>
      <c r="U841" t="s">
        <v>420</v>
      </c>
      <c r="X841">
        <v>47996199004</v>
      </c>
      <c r="Y841">
        <v>47996199004</v>
      </c>
      <c r="Z841" s="14">
        <v>44664.64166666667</v>
      </c>
      <c r="AA841" t="s">
        <v>155</v>
      </c>
      <c r="AB841" s="15">
        <v>1649872347605550</v>
      </c>
      <c r="AC841" t="s">
        <v>68</v>
      </c>
      <c r="AD841">
        <v>10738</v>
      </c>
      <c r="AE841" t="s">
        <v>69</v>
      </c>
      <c r="AF841" t="s">
        <v>70</v>
      </c>
      <c r="AM841" t="s">
        <v>942</v>
      </c>
      <c r="AN841">
        <v>81710984287</v>
      </c>
    </row>
    <row r="842" spans="1:40" x14ac:dyDescent="0.25">
      <c r="A842" s="4">
        <f t="shared" si="166"/>
        <v>44664</v>
      </c>
      <c r="B842" s="5">
        <f t="shared" si="167"/>
        <v>0.625</v>
      </c>
      <c r="C842" s="6">
        <f t="shared" si="168"/>
        <v>0.625</v>
      </c>
      <c r="D842" s="7">
        <f t="shared" si="170"/>
        <v>1.8749999944702722E-3</v>
      </c>
      <c r="E842" s="6" t="str">
        <f t="shared" si="171"/>
        <v>ANA</v>
      </c>
      <c r="F842" s="6" t="str">
        <f t="shared" si="169"/>
        <v>qua</v>
      </c>
      <c r="G842" s="6" t="str">
        <f t="shared" si="172"/>
        <v>54</v>
      </c>
      <c r="H842" s="6" t="str">
        <f>IFERROR(VLOOKUP($G842,DDD!$B:$D,3,0),"-")</f>
        <v>RS</v>
      </c>
      <c r="I842" s="6" t="str">
        <f>IFERROR(VLOOKUP($H842,DDD!$I:$K,3,0),"-")</f>
        <v>Sul</v>
      </c>
      <c r="J842">
        <v>8478275</v>
      </c>
      <c r="K842">
        <v>25724802</v>
      </c>
      <c r="L842" s="14">
        <v>44664.625543981485</v>
      </c>
      <c r="M842" s="14">
        <v>44664.627418981479</v>
      </c>
      <c r="N842" t="s">
        <v>3133</v>
      </c>
      <c r="O842" t="s">
        <v>64</v>
      </c>
      <c r="P842">
        <v>17281</v>
      </c>
      <c r="Q842" t="s">
        <v>65</v>
      </c>
      <c r="R842" t="s">
        <v>85</v>
      </c>
      <c r="S842" t="s">
        <v>86</v>
      </c>
      <c r="T842" t="s">
        <v>85</v>
      </c>
      <c r="U842" t="s">
        <v>86</v>
      </c>
      <c r="X842">
        <v>54981546668</v>
      </c>
      <c r="AA842" t="s">
        <v>113</v>
      </c>
      <c r="AB842" s="15">
        <v>1649872829624260</v>
      </c>
      <c r="AC842" t="s">
        <v>68</v>
      </c>
      <c r="AD842">
        <v>10738</v>
      </c>
      <c r="AE842" t="s">
        <v>69</v>
      </c>
      <c r="AF842" t="s">
        <v>70</v>
      </c>
      <c r="AM842" t="s">
        <v>438</v>
      </c>
      <c r="AN842">
        <v>92280013053</v>
      </c>
    </row>
    <row r="843" spans="1:40" x14ac:dyDescent="0.25">
      <c r="A843" s="4">
        <f t="shared" si="166"/>
        <v>44664</v>
      </c>
      <c r="B843" s="5">
        <f t="shared" si="167"/>
        <v>0.625</v>
      </c>
      <c r="C843" s="6">
        <f t="shared" si="168"/>
        <v>0.63472222222222219</v>
      </c>
      <c r="D843" s="7">
        <f t="shared" si="170"/>
        <v>4.2129629655391909E-3</v>
      </c>
      <c r="E843" s="6" t="str">
        <f t="shared" si="171"/>
        <v>ANA</v>
      </c>
      <c r="F843" s="6" t="str">
        <f t="shared" si="169"/>
        <v>qua</v>
      </c>
      <c r="G843" s="6" t="str">
        <f t="shared" si="172"/>
        <v>19</v>
      </c>
      <c r="H843" s="6" t="str">
        <f>IFERROR(VLOOKUP($G843,DDD!$B:$D,3,0),"-")</f>
        <v>SP</v>
      </c>
      <c r="I843" s="6" t="str">
        <f>IFERROR(VLOOKUP($H843,DDD!$I:$K,3,0),"-")</f>
        <v>Sudeste</v>
      </c>
      <c r="J843">
        <v>8479300</v>
      </c>
      <c r="K843">
        <v>24072707</v>
      </c>
      <c r="L843" s="14">
        <v>44664.63517361111</v>
      </c>
      <c r="M843" s="14">
        <v>44664.639386574076</v>
      </c>
      <c r="N843" t="s">
        <v>3133</v>
      </c>
      <c r="O843" t="s">
        <v>64</v>
      </c>
      <c r="P843">
        <v>17281</v>
      </c>
      <c r="Q843" t="s">
        <v>65</v>
      </c>
      <c r="R843" t="s">
        <v>136</v>
      </c>
      <c r="S843" t="s">
        <v>420</v>
      </c>
      <c r="T843" t="s">
        <v>136</v>
      </c>
      <c r="U843" t="s">
        <v>420</v>
      </c>
      <c r="X843">
        <v>19989643474</v>
      </c>
      <c r="Y843">
        <v>19989643474</v>
      </c>
      <c r="Z843" s="14">
        <v>44664.65625</v>
      </c>
      <c r="AA843" t="s">
        <v>87</v>
      </c>
      <c r="AB843" s="15">
        <v>1649873585653450</v>
      </c>
      <c r="AC843" t="s">
        <v>68</v>
      </c>
      <c r="AD843">
        <v>10738</v>
      </c>
      <c r="AE843" t="s">
        <v>69</v>
      </c>
      <c r="AF843" t="s">
        <v>70</v>
      </c>
      <c r="AM843" t="s">
        <v>1241</v>
      </c>
      <c r="AN843">
        <v>39799278813</v>
      </c>
    </row>
    <row r="844" spans="1:40" x14ac:dyDescent="0.25">
      <c r="A844" s="4">
        <f t="shared" si="166"/>
        <v>44664</v>
      </c>
      <c r="B844" s="5">
        <f t="shared" si="167"/>
        <v>0.625</v>
      </c>
      <c r="C844" s="6">
        <f t="shared" si="168"/>
        <v>0.62986111111111109</v>
      </c>
      <c r="D844" s="7">
        <f t="shared" si="170"/>
        <v>7.3263888916699216E-3</v>
      </c>
      <c r="E844" s="6" t="str">
        <f t="shared" si="171"/>
        <v>SILVIO</v>
      </c>
      <c r="F844" s="6" t="str">
        <f t="shared" si="169"/>
        <v>qua</v>
      </c>
      <c r="G844" s="6" t="str">
        <f t="shared" si="172"/>
        <v>11</v>
      </c>
      <c r="H844" s="6" t="str">
        <f>IFERROR(VLOOKUP($G844,DDD!$B:$D,3,0),"-")</f>
        <v>SP</v>
      </c>
      <c r="I844" s="6" t="str">
        <f>IFERROR(VLOOKUP($H844,DDD!$I:$K,3,0),"-")</f>
        <v>Sudeste</v>
      </c>
      <c r="J844">
        <v>8478693</v>
      </c>
      <c r="K844">
        <v>24228043</v>
      </c>
      <c r="L844" s="14">
        <v>44664.63</v>
      </c>
      <c r="M844" s="14">
        <v>44664.637326388889</v>
      </c>
      <c r="N844" t="s">
        <v>3133</v>
      </c>
      <c r="O844" t="s">
        <v>84</v>
      </c>
      <c r="P844">
        <v>17286</v>
      </c>
      <c r="Q844" t="s">
        <v>65</v>
      </c>
      <c r="R844" t="s">
        <v>85</v>
      </c>
      <c r="S844" t="s">
        <v>86</v>
      </c>
      <c r="T844" t="s">
        <v>85</v>
      </c>
      <c r="U844" t="s">
        <v>86</v>
      </c>
      <c r="X844">
        <v>11952242615</v>
      </c>
      <c r="AA844" t="s">
        <v>194</v>
      </c>
      <c r="AB844" s="15">
        <v>1649873209637510</v>
      </c>
      <c r="AC844" t="s">
        <v>68</v>
      </c>
      <c r="AD844">
        <v>10738</v>
      </c>
      <c r="AE844" t="s">
        <v>69</v>
      </c>
      <c r="AF844" t="s">
        <v>70</v>
      </c>
      <c r="AM844" t="s">
        <v>304</v>
      </c>
      <c r="AN844">
        <v>31607813807</v>
      </c>
    </row>
    <row r="845" spans="1:40" x14ac:dyDescent="0.25">
      <c r="A845" s="4">
        <f t="shared" si="166"/>
        <v>44664</v>
      </c>
      <c r="B845" s="5">
        <f t="shared" si="167"/>
        <v>0.625</v>
      </c>
      <c r="C845" s="6">
        <f t="shared" si="168"/>
        <v>0.64166666666666672</v>
      </c>
      <c r="D845" s="7">
        <f t="shared" si="170"/>
        <v>6.3657407008577138E-4</v>
      </c>
      <c r="E845" s="6" t="str">
        <f t="shared" si="171"/>
        <v>ANA</v>
      </c>
      <c r="F845" s="6" t="str">
        <f t="shared" si="169"/>
        <v>qua</v>
      </c>
      <c r="G845" s="6" t="str">
        <f t="shared" si="172"/>
        <v>55</v>
      </c>
      <c r="H845" s="6" t="str">
        <f>IFERROR(VLOOKUP($G845,DDD!$B:$D,3,0),"-")</f>
        <v>RS</v>
      </c>
      <c r="I845" s="6" t="str">
        <f>IFERROR(VLOOKUP($H845,DDD!$I:$K,3,0),"-")</f>
        <v>Sul</v>
      </c>
      <c r="J845">
        <v>8480272</v>
      </c>
      <c r="K845">
        <v>24072914</v>
      </c>
      <c r="L845" s="14">
        <v>44664.642222222225</v>
      </c>
      <c r="M845" s="14">
        <v>44664.642858796295</v>
      </c>
      <c r="N845" t="s">
        <v>3133</v>
      </c>
      <c r="O845" t="s">
        <v>64</v>
      </c>
      <c r="P845">
        <v>17281</v>
      </c>
      <c r="Q845" t="s">
        <v>65</v>
      </c>
      <c r="R845" t="s">
        <v>136</v>
      </c>
      <c r="S845" t="s">
        <v>420</v>
      </c>
      <c r="T845" t="s">
        <v>136</v>
      </c>
      <c r="U845" t="s">
        <v>420</v>
      </c>
      <c r="X845">
        <v>55999389969</v>
      </c>
      <c r="Y845">
        <v>55999389969</v>
      </c>
      <c r="Z845" s="14">
        <v>44664.663194444445</v>
      </c>
      <c r="AA845" t="s">
        <v>87</v>
      </c>
      <c r="AB845" s="15">
        <v>1649874254691490</v>
      </c>
      <c r="AC845" t="s">
        <v>68</v>
      </c>
      <c r="AD845">
        <v>10738</v>
      </c>
      <c r="AE845" t="s">
        <v>69</v>
      </c>
      <c r="AF845" t="s">
        <v>70</v>
      </c>
      <c r="AM845" t="s">
        <v>1250</v>
      </c>
      <c r="AN845">
        <v>2692837061</v>
      </c>
    </row>
    <row r="846" spans="1:40" x14ac:dyDescent="0.25">
      <c r="A846" s="4">
        <f t="shared" si="166"/>
        <v>44664</v>
      </c>
      <c r="B846" s="5">
        <f t="shared" si="167"/>
        <v>0.625</v>
      </c>
      <c r="C846" s="6">
        <f t="shared" si="168"/>
        <v>0.64027777777777783</v>
      </c>
      <c r="D846" s="7">
        <f t="shared" si="170"/>
        <v>6.5393518525524996E-3</v>
      </c>
      <c r="E846" s="6" t="str">
        <f t="shared" si="171"/>
        <v>SILVIO</v>
      </c>
      <c r="F846" s="6" t="str">
        <f t="shared" si="169"/>
        <v>qua</v>
      </c>
      <c r="G846" s="6" t="str">
        <f t="shared" si="172"/>
        <v>47</v>
      </c>
      <c r="H846" s="6" t="str">
        <f>IFERROR(VLOOKUP($G846,DDD!$B:$D,3,0),"-")</f>
        <v>SC</v>
      </c>
      <c r="I846" s="6" t="str">
        <f>IFERROR(VLOOKUP($H846,DDD!$I:$K,3,0),"-")</f>
        <v>Sul</v>
      </c>
      <c r="J846">
        <v>8480043</v>
      </c>
      <c r="K846">
        <v>24072834</v>
      </c>
      <c r="L846" s="14">
        <v>44664.640416666669</v>
      </c>
      <c r="M846" s="14">
        <v>44664.646956018521</v>
      </c>
      <c r="N846" t="s">
        <v>3133</v>
      </c>
      <c r="O846" t="s">
        <v>84</v>
      </c>
      <c r="P846">
        <v>17286</v>
      </c>
      <c r="Q846" t="s">
        <v>65</v>
      </c>
      <c r="R846" t="s">
        <v>136</v>
      </c>
      <c r="S846" t="s">
        <v>137</v>
      </c>
      <c r="T846" t="s">
        <v>136</v>
      </c>
      <c r="U846" t="s">
        <v>137</v>
      </c>
      <c r="X846">
        <v>47992419441</v>
      </c>
      <c r="Y846">
        <v>47992419441</v>
      </c>
      <c r="Z846" s="14">
        <v>44676.667361111111</v>
      </c>
      <c r="AA846" t="s">
        <v>87</v>
      </c>
      <c r="AB846" s="15">
        <v>1649874113684310</v>
      </c>
      <c r="AC846" t="s">
        <v>68</v>
      </c>
      <c r="AD846">
        <v>10738</v>
      </c>
      <c r="AE846" t="s">
        <v>69</v>
      </c>
      <c r="AF846" t="s">
        <v>70</v>
      </c>
      <c r="AM846" t="s">
        <v>1205</v>
      </c>
      <c r="AN846">
        <v>7096008950</v>
      </c>
    </row>
    <row r="847" spans="1:40" x14ac:dyDescent="0.25">
      <c r="A847" s="4">
        <f t="shared" si="166"/>
        <v>44664</v>
      </c>
      <c r="B847" s="5">
        <f t="shared" si="167"/>
        <v>0.64583333333333337</v>
      </c>
      <c r="C847" s="6">
        <f t="shared" si="168"/>
        <v>0.65</v>
      </c>
      <c r="D847" s="7">
        <f t="shared" si="170"/>
        <v>5.3240740817273036E-4</v>
      </c>
      <c r="E847" s="6" t="str">
        <f t="shared" si="171"/>
        <v>ANA</v>
      </c>
      <c r="F847" s="6" t="str">
        <f t="shared" si="169"/>
        <v>qua</v>
      </c>
      <c r="G847" s="6" t="str">
        <f t="shared" si="172"/>
        <v>51</v>
      </c>
      <c r="H847" s="6" t="str">
        <f>IFERROR(VLOOKUP($G847,DDD!$B:$D,3,0),"-")</f>
        <v>RS</v>
      </c>
      <c r="I847" s="6" t="str">
        <f>IFERROR(VLOOKUP($H847,DDD!$I:$K,3,0),"-")</f>
        <v>Sul</v>
      </c>
      <c r="J847">
        <v>8481411</v>
      </c>
      <c r="K847">
        <v>23637984</v>
      </c>
      <c r="L847" s="14">
        <v>44664.650358796294</v>
      </c>
      <c r="M847" s="14">
        <v>44664.650891203702</v>
      </c>
      <c r="N847" t="s">
        <v>3133</v>
      </c>
      <c r="O847" t="s">
        <v>64</v>
      </c>
      <c r="P847">
        <v>17281</v>
      </c>
      <c r="Q847" t="s">
        <v>65</v>
      </c>
      <c r="R847" t="s">
        <v>136</v>
      </c>
      <c r="S847" t="s">
        <v>273</v>
      </c>
      <c r="T847" t="s">
        <v>136</v>
      </c>
      <c r="U847" t="s">
        <v>273</v>
      </c>
      <c r="X847">
        <v>51993028673</v>
      </c>
      <c r="Y847">
        <v>51993028673</v>
      </c>
      <c r="Z847" s="14">
        <v>44664.671527777777</v>
      </c>
      <c r="AA847" t="s">
        <v>108</v>
      </c>
      <c r="AB847" s="15">
        <v>1649874964738890</v>
      </c>
      <c r="AC847" t="s">
        <v>68</v>
      </c>
      <c r="AD847">
        <v>10738</v>
      </c>
      <c r="AE847" t="s">
        <v>69</v>
      </c>
      <c r="AF847" t="s">
        <v>70</v>
      </c>
      <c r="AM847" t="s">
        <v>1135</v>
      </c>
      <c r="AN847">
        <v>12067550675</v>
      </c>
    </row>
    <row r="848" spans="1:40" x14ac:dyDescent="0.25">
      <c r="A848" s="4">
        <f t="shared" ref="A848:A906" si="173">DATEVALUE(TEXT(L848,"dd/mm"))</f>
        <v>44664</v>
      </c>
      <c r="B848" s="5">
        <f t="shared" ref="B848:B906" si="174">TIMEVALUE(TEXT(LEFT(TEXT(L848,"hh:mm"),2)&amp;":"&amp;IF(RIGHT(TEXT(L848,"hh:mm"),2)&lt;"30",0,30),"hh:mm"))</f>
        <v>0.64583333333333337</v>
      </c>
      <c r="C848" s="6">
        <f t="shared" ref="C848:C906" si="175">TIMEVALUE(TEXT(L848,"hh:mm"))</f>
        <v>0.66041666666666665</v>
      </c>
      <c r="D848" s="7">
        <f t="shared" si="170"/>
        <v>4.4675925964838825E-3</v>
      </c>
      <c r="E848" s="6" t="str">
        <f t="shared" si="171"/>
        <v>SILVIO</v>
      </c>
      <c r="F848" s="6" t="str">
        <f t="shared" ref="F848:F906" si="176">TEXT(L848,"ddd")</f>
        <v>qua</v>
      </c>
      <c r="G848" s="6" t="str">
        <f t="shared" si="172"/>
        <v>48</v>
      </c>
      <c r="H848" s="6" t="str">
        <f>IFERROR(VLOOKUP($G848,DDD!$B:$D,3,0),"-")</f>
        <v>SC</v>
      </c>
      <c r="I848" s="6" t="str">
        <f>IFERROR(VLOOKUP($H848,DDD!$I:$K,3,0),"-")</f>
        <v>Sul</v>
      </c>
      <c r="J848">
        <v>8482916</v>
      </c>
      <c r="K848">
        <v>27201918</v>
      </c>
      <c r="L848" s="14">
        <v>44664.660729166666</v>
      </c>
      <c r="M848" s="14">
        <v>44664.665196759262</v>
      </c>
      <c r="N848" t="s">
        <v>3133</v>
      </c>
      <c r="O848" t="s">
        <v>84</v>
      </c>
      <c r="P848">
        <v>17286</v>
      </c>
      <c r="Q848" t="s">
        <v>65</v>
      </c>
      <c r="R848" t="s">
        <v>85</v>
      </c>
      <c r="S848" t="s">
        <v>86</v>
      </c>
      <c r="T848" t="s">
        <v>85</v>
      </c>
      <c r="U848" t="s">
        <v>86</v>
      </c>
      <c r="X848">
        <v>48999539638</v>
      </c>
      <c r="AA848" t="s">
        <v>93</v>
      </c>
      <c r="AB848" s="15">
        <v>1649875836798450</v>
      </c>
      <c r="AC848" t="s">
        <v>68</v>
      </c>
      <c r="AD848">
        <v>10738</v>
      </c>
      <c r="AE848" t="s">
        <v>69</v>
      </c>
      <c r="AF848" t="s">
        <v>70</v>
      </c>
      <c r="AM848" t="s">
        <v>442</v>
      </c>
      <c r="AN848">
        <v>87621096004</v>
      </c>
    </row>
    <row r="849" spans="1:40" x14ac:dyDescent="0.25">
      <c r="A849" s="4">
        <f t="shared" si="173"/>
        <v>44664</v>
      </c>
      <c r="B849" s="5">
        <f t="shared" si="174"/>
        <v>0.64583333333333337</v>
      </c>
      <c r="C849" s="6">
        <f t="shared" si="175"/>
        <v>0.6645833333333333</v>
      </c>
      <c r="D849" s="7">
        <f t="shared" si="170"/>
        <v>2.0486111097852699E-3</v>
      </c>
      <c r="E849" s="6" t="str">
        <f t="shared" si="171"/>
        <v>ANA</v>
      </c>
      <c r="F849" s="6" t="str">
        <f t="shared" si="176"/>
        <v>qua</v>
      </c>
      <c r="G849" s="6" t="str">
        <f t="shared" si="172"/>
        <v>54</v>
      </c>
      <c r="H849" s="6" t="str">
        <f>IFERROR(VLOOKUP($G849,DDD!$B:$D,3,0),"-")</f>
        <v>RS</v>
      </c>
      <c r="I849" s="6" t="str">
        <f>IFERROR(VLOOKUP($H849,DDD!$I:$K,3,0),"-")</f>
        <v>Sul</v>
      </c>
      <c r="J849">
        <v>8483512</v>
      </c>
      <c r="K849">
        <v>27202026</v>
      </c>
      <c r="L849" s="14">
        <v>44664.664675925924</v>
      </c>
      <c r="M849" s="14">
        <v>44664.666724537034</v>
      </c>
      <c r="N849" t="s">
        <v>3133</v>
      </c>
      <c r="O849" t="s">
        <v>64</v>
      </c>
      <c r="P849">
        <v>17281</v>
      </c>
      <c r="Q849" t="s">
        <v>65</v>
      </c>
      <c r="R849" t="s">
        <v>85</v>
      </c>
      <c r="S849" t="s">
        <v>86</v>
      </c>
      <c r="T849" t="s">
        <v>85</v>
      </c>
      <c r="U849" t="s">
        <v>86</v>
      </c>
      <c r="X849">
        <v>54991391919</v>
      </c>
      <c r="AA849" t="s">
        <v>93</v>
      </c>
      <c r="AB849" s="15">
        <v>1649876206822230</v>
      </c>
      <c r="AC849" t="s">
        <v>68</v>
      </c>
      <c r="AD849">
        <v>10738</v>
      </c>
      <c r="AE849" t="s">
        <v>69</v>
      </c>
      <c r="AF849" t="s">
        <v>70</v>
      </c>
      <c r="AM849" t="s">
        <v>638</v>
      </c>
      <c r="AN849">
        <v>94610657015</v>
      </c>
    </row>
    <row r="850" spans="1:40" x14ac:dyDescent="0.25">
      <c r="A850" s="4">
        <f t="shared" si="173"/>
        <v>44664</v>
      </c>
      <c r="B850" s="5">
        <f t="shared" si="174"/>
        <v>0.66666666666666663</v>
      </c>
      <c r="C850" s="6">
        <f t="shared" si="175"/>
        <v>0.66736111111111107</v>
      </c>
      <c r="D850" s="7">
        <f t="shared" si="170"/>
        <v>2.4999999950523488E-3</v>
      </c>
      <c r="E850" s="6" t="str">
        <f t="shared" si="171"/>
        <v>ANA</v>
      </c>
      <c r="F850" s="6" t="str">
        <f t="shared" si="176"/>
        <v>qua</v>
      </c>
      <c r="G850" s="6" t="str">
        <f t="shared" si="172"/>
        <v>11</v>
      </c>
      <c r="H850" s="6" t="str">
        <f>IFERROR(VLOOKUP($G850,DDD!$B:$D,3,0),"-")</f>
        <v>SP</v>
      </c>
      <c r="I850" s="6" t="str">
        <f>IFERROR(VLOOKUP($H850,DDD!$I:$K,3,0),"-")</f>
        <v>Sudeste</v>
      </c>
      <c r="J850">
        <v>8483948</v>
      </c>
      <c r="K850">
        <v>26463183</v>
      </c>
      <c r="L850" s="14">
        <v>44664.667743055557</v>
      </c>
      <c r="M850" s="14">
        <v>44664.670243055552</v>
      </c>
      <c r="N850" t="s">
        <v>3133</v>
      </c>
      <c r="O850" t="s">
        <v>64</v>
      </c>
      <c r="P850">
        <v>17281</v>
      </c>
      <c r="Q850" t="s">
        <v>65</v>
      </c>
      <c r="R850" t="s">
        <v>136</v>
      </c>
      <c r="S850" t="s">
        <v>420</v>
      </c>
      <c r="T850" t="s">
        <v>136</v>
      </c>
      <c r="U850" t="s">
        <v>420</v>
      </c>
      <c r="X850">
        <v>11962850819</v>
      </c>
      <c r="Y850">
        <v>11962850819</v>
      </c>
      <c r="Z850" s="14">
        <v>44664.689583333333</v>
      </c>
      <c r="AA850" t="s">
        <v>103</v>
      </c>
      <c r="AB850" s="15">
        <v>1649876469842140</v>
      </c>
      <c r="AC850" t="s">
        <v>68</v>
      </c>
      <c r="AD850">
        <v>10738</v>
      </c>
      <c r="AE850" t="s">
        <v>69</v>
      </c>
      <c r="AF850" t="s">
        <v>70</v>
      </c>
      <c r="AM850" t="s">
        <v>1387</v>
      </c>
      <c r="AN850">
        <v>43027541846</v>
      </c>
    </row>
    <row r="851" spans="1:40" x14ac:dyDescent="0.25">
      <c r="A851" s="4">
        <f t="shared" si="173"/>
        <v>44664</v>
      </c>
      <c r="B851" s="5">
        <f t="shared" si="174"/>
        <v>0.66666666666666663</v>
      </c>
      <c r="C851" s="6">
        <f t="shared" si="175"/>
        <v>0.67013888888888884</v>
      </c>
      <c r="D851" s="7">
        <f t="shared" si="170"/>
        <v>5.5555555445607752E-4</v>
      </c>
      <c r="E851" s="6" t="str">
        <f t="shared" si="171"/>
        <v>ANA</v>
      </c>
      <c r="F851" s="6" t="str">
        <f t="shared" si="176"/>
        <v>qua</v>
      </c>
      <c r="G851" s="6" t="str">
        <f t="shared" si="172"/>
        <v>11</v>
      </c>
      <c r="H851" s="6" t="str">
        <f>IFERROR(VLOOKUP($G851,DDD!$B:$D,3,0),"-")</f>
        <v>SP</v>
      </c>
      <c r="I851" s="6" t="str">
        <f>IFERROR(VLOOKUP($H851,DDD!$I:$K,3,0),"-")</f>
        <v>Sudeste</v>
      </c>
      <c r="J851">
        <v>8484263</v>
      </c>
      <c r="K851">
        <v>26463243</v>
      </c>
      <c r="L851" s="14">
        <v>44664.670266203706</v>
      </c>
      <c r="M851" s="14">
        <v>44664.67082175926</v>
      </c>
      <c r="N851" t="s">
        <v>3133</v>
      </c>
      <c r="O851" t="s">
        <v>64</v>
      </c>
      <c r="P851">
        <v>17281</v>
      </c>
      <c r="Q851" t="s">
        <v>65</v>
      </c>
      <c r="R851" t="s">
        <v>136</v>
      </c>
      <c r="S851" t="s">
        <v>674</v>
      </c>
      <c r="T851" t="s">
        <v>136</v>
      </c>
      <c r="U851" t="s">
        <v>674</v>
      </c>
      <c r="X851">
        <v>11997260996</v>
      </c>
      <c r="Y851">
        <v>11997260996</v>
      </c>
      <c r="Z851" s="14">
        <v>44664.690972222219</v>
      </c>
      <c r="AA851" t="s">
        <v>103</v>
      </c>
      <c r="AB851" s="15">
        <v>1649876612852460</v>
      </c>
      <c r="AC851" t="s">
        <v>68</v>
      </c>
      <c r="AD851">
        <v>10738</v>
      </c>
      <c r="AE851" t="s">
        <v>69</v>
      </c>
      <c r="AF851" t="s">
        <v>70</v>
      </c>
      <c r="AM851" t="s">
        <v>1337</v>
      </c>
      <c r="AN851">
        <v>48196935811</v>
      </c>
    </row>
    <row r="852" spans="1:40" x14ac:dyDescent="0.25">
      <c r="A852" s="4">
        <f t="shared" si="173"/>
        <v>44664</v>
      </c>
      <c r="B852" s="5">
        <f t="shared" si="174"/>
        <v>0.66666666666666663</v>
      </c>
      <c r="C852" s="6">
        <f t="shared" si="175"/>
        <v>0.68194444444444446</v>
      </c>
      <c r="D852" s="7">
        <f t="shared" si="170"/>
        <v>8.217592621804215E-4</v>
      </c>
      <c r="E852" s="6" t="str">
        <f t="shared" si="171"/>
        <v>ANA</v>
      </c>
      <c r="F852" s="6" t="str">
        <f t="shared" si="176"/>
        <v>qua</v>
      </c>
      <c r="G852" s="6" t="str">
        <f t="shared" si="172"/>
        <v>63</v>
      </c>
      <c r="H852" s="6" t="str">
        <f>IFERROR(VLOOKUP($G852,DDD!$B:$D,3,0),"-")</f>
        <v>TO</v>
      </c>
      <c r="I852" s="6" t="str">
        <f>IFERROR(VLOOKUP($H852,DDD!$I:$K,3,0),"-")</f>
        <v>Norte</v>
      </c>
      <c r="J852">
        <v>8485850</v>
      </c>
      <c r="K852">
        <v>23414238</v>
      </c>
      <c r="L852" s="14">
        <v>44664.682210648149</v>
      </c>
      <c r="M852" s="14">
        <v>44664.683032407411</v>
      </c>
      <c r="N852" t="s">
        <v>3133</v>
      </c>
      <c r="O852" t="s">
        <v>64</v>
      </c>
      <c r="P852">
        <v>17281</v>
      </c>
      <c r="Q852" t="s">
        <v>65</v>
      </c>
      <c r="R852" t="s">
        <v>136</v>
      </c>
      <c r="S852" t="s">
        <v>674</v>
      </c>
      <c r="T852" t="s">
        <v>136</v>
      </c>
      <c r="U852" t="s">
        <v>674</v>
      </c>
      <c r="X852">
        <v>63991372166</v>
      </c>
      <c r="Y852">
        <v>63991372166</v>
      </c>
      <c r="Z852" s="14">
        <v>44664.703472222223</v>
      </c>
      <c r="AA852" t="s">
        <v>141</v>
      </c>
      <c r="AB852" s="15">
        <v>1649877716916320</v>
      </c>
      <c r="AC852" t="s">
        <v>68</v>
      </c>
      <c r="AD852">
        <v>10738</v>
      </c>
      <c r="AE852" t="s">
        <v>69</v>
      </c>
      <c r="AF852" t="s">
        <v>70</v>
      </c>
      <c r="AM852" t="s">
        <v>945</v>
      </c>
      <c r="AN852">
        <v>20712413200</v>
      </c>
    </row>
    <row r="853" spans="1:40" x14ac:dyDescent="0.25">
      <c r="A853" s="4">
        <f t="shared" si="173"/>
        <v>44664</v>
      </c>
      <c r="B853" s="5">
        <f t="shared" si="174"/>
        <v>0.66666666666666663</v>
      </c>
      <c r="C853" s="6">
        <f t="shared" si="175"/>
        <v>0.6694444444444444</v>
      </c>
      <c r="D853" s="7">
        <f t="shared" si="170"/>
        <v>1.5914351846731734E-2</v>
      </c>
      <c r="E853" s="6" t="str">
        <f t="shared" si="171"/>
        <v>SILVIO</v>
      </c>
      <c r="F853" s="6" t="str">
        <f t="shared" si="176"/>
        <v>qua</v>
      </c>
      <c r="G853" s="6" t="str">
        <f t="shared" si="172"/>
        <v>15</v>
      </c>
      <c r="H853" s="6" t="str">
        <f>IFERROR(VLOOKUP($G853,DDD!$B:$D,3,0),"-")</f>
        <v>SP</v>
      </c>
      <c r="I853" s="6" t="str">
        <f>IFERROR(VLOOKUP($H853,DDD!$I:$K,3,0),"-")</f>
        <v>Sudeste</v>
      </c>
      <c r="J853">
        <v>8484216</v>
      </c>
      <c r="K853">
        <v>26463244</v>
      </c>
      <c r="L853" s="14">
        <v>44664.669953703706</v>
      </c>
      <c r="M853" s="14">
        <v>44664.685868055552</v>
      </c>
      <c r="N853" t="s">
        <v>3133</v>
      </c>
      <c r="O853" t="s">
        <v>84</v>
      </c>
      <c r="P853">
        <v>17286</v>
      </c>
      <c r="Q853" t="s">
        <v>65</v>
      </c>
      <c r="R853" t="s">
        <v>85</v>
      </c>
      <c r="S853" t="s">
        <v>86</v>
      </c>
      <c r="T853" t="s">
        <v>85</v>
      </c>
      <c r="U853" t="s">
        <v>86</v>
      </c>
      <c r="X853">
        <v>15988048961</v>
      </c>
      <c r="AA853" t="s">
        <v>103</v>
      </c>
      <c r="AB853" s="15">
        <v>1649876614852660</v>
      </c>
      <c r="AC853" t="s">
        <v>68</v>
      </c>
      <c r="AD853">
        <v>10738</v>
      </c>
      <c r="AE853" t="s">
        <v>69</v>
      </c>
      <c r="AF853" t="s">
        <v>70</v>
      </c>
      <c r="AM853" t="s">
        <v>591</v>
      </c>
      <c r="AN853">
        <v>17735235895</v>
      </c>
    </row>
    <row r="854" spans="1:40" x14ac:dyDescent="0.25">
      <c r="A854" s="4">
        <f t="shared" si="173"/>
        <v>44664</v>
      </c>
      <c r="B854" s="5">
        <f t="shared" si="174"/>
        <v>0.66666666666666663</v>
      </c>
      <c r="C854" s="6">
        <f t="shared" si="175"/>
        <v>0.68263888888888891</v>
      </c>
      <c r="D854" s="7">
        <f t="shared" si="170"/>
        <v>3.125000002910383E-3</v>
      </c>
      <c r="E854" s="6" t="str">
        <f t="shared" si="171"/>
        <v>ANA</v>
      </c>
      <c r="F854" s="6" t="str">
        <f t="shared" si="176"/>
        <v>qua</v>
      </c>
      <c r="G854" s="6" t="str">
        <f t="shared" si="172"/>
        <v>17</v>
      </c>
      <c r="H854" s="6" t="str">
        <f>IFERROR(VLOOKUP($G854,DDD!$B:$D,3,0),"-")</f>
        <v>SP</v>
      </c>
      <c r="I854" s="6" t="str">
        <f>IFERROR(VLOOKUP($H854,DDD!$I:$K,3,0),"-")</f>
        <v>Sudeste</v>
      </c>
      <c r="J854">
        <v>8486012</v>
      </c>
      <c r="K854">
        <v>25449617</v>
      </c>
      <c r="L854" s="14">
        <v>44664.683287037034</v>
      </c>
      <c r="M854" s="14">
        <v>44664.686412037037</v>
      </c>
      <c r="N854" t="s">
        <v>3133</v>
      </c>
      <c r="O854" t="s">
        <v>64</v>
      </c>
      <c r="P854">
        <v>17281</v>
      </c>
      <c r="Q854" t="s">
        <v>65</v>
      </c>
      <c r="R854" t="s">
        <v>85</v>
      </c>
      <c r="S854" t="s">
        <v>86</v>
      </c>
      <c r="T854" t="s">
        <v>85</v>
      </c>
      <c r="U854" t="s">
        <v>86</v>
      </c>
      <c r="X854">
        <v>17991532419</v>
      </c>
      <c r="AA854" t="s">
        <v>223</v>
      </c>
      <c r="AB854" s="15">
        <v>1649877763918880</v>
      </c>
      <c r="AC854" t="s">
        <v>68</v>
      </c>
      <c r="AD854">
        <v>10738</v>
      </c>
      <c r="AE854" t="s">
        <v>69</v>
      </c>
      <c r="AF854" t="s">
        <v>70</v>
      </c>
      <c r="AM854" t="s">
        <v>595</v>
      </c>
      <c r="AN854">
        <v>42508275859</v>
      </c>
    </row>
    <row r="855" spans="1:40" x14ac:dyDescent="0.25">
      <c r="A855" s="4">
        <f t="shared" si="173"/>
        <v>44664</v>
      </c>
      <c r="B855" s="5">
        <f t="shared" si="174"/>
        <v>0.66666666666666663</v>
      </c>
      <c r="C855" s="6">
        <f t="shared" si="175"/>
        <v>0.68611111111111101</v>
      </c>
      <c r="D855" s="7">
        <f t="shared" si="170"/>
        <v>8.1018518540076911E-4</v>
      </c>
      <c r="E855" s="6" t="str">
        <f t="shared" si="171"/>
        <v>ANA</v>
      </c>
      <c r="F855" s="6" t="str">
        <f t="shared" si="176"/>
        <v>qua</v>
      </c>
      <c r="G855" s="6" t="str">
        <f t="shared" si="172"/>
        <v>11</v>
      </c>
      <c r="H855" s="6" t="str">
        <f>IFERROR(VLOOKUP($G855,DDD!$B:$D,3,0),"-")</f>
        <v>SP</v>
      </c>
      <c r="I855" s="6" t="str">
        <f>IFERROR(VLOOKUP($H855,DDD!$I:$K,3,0),"-")</f>
        <v>Sudeste</v>
      </c>
      <c r="J855">
        <v>8486480</v>
      </c>
      <c r="K855">
        <v>25426224</v>
      </c>
      <c r="L855" s="14">
        <v>44664.686666666668</v>
      </c>
      <c r="M855" s="14">
        <v>44664.687476851854</v>
      </c>
      <c r="N855" t="s">
        <v>3133</v>
      </c>
      <c r="O855" t="s">
        <v>64</v>
      </c>
      <c r="P855">
        <v>17281</v>
      </c>
      <c r="Q855" t="s">
        <v>65</v>
      </c>
      <c r="R855" t="s">
        <v>136</v>
      </c>
      <c r="S855" t="s">
        <v>273</v>
      </c>
      <c r="T855" t="s">
        <v>136</v>
      </c>
      <c r="U855" t="s">
        <v>273</v>
      </c>
      <c r="X855">
        <v>11970855860</v>
      </c>
      <c r="Y855">
        <v>11970855860</v>
      </c>
      <c r="Z855" s="14">
        <v>44664.707638888889</v>
      </c>
      <c r="AA855" t="s">
        <v>118</v>
      </c>
      <c r="AB855" s="15">
        <v>1649878069941840</v>
      </c>
      <c r="AC855" t="s">
        <v>68</v>
      </c>
      <c r="AD855">
        <v>10738</v>
      </c>
      <c r="AE855" t="s">
        <v>69</v>
      </c>
      <c r="AF855" t="s">
        <v>70</v>
      </c>
      <c r="AM855" t="s">
        <v>897</v>
      </c>
      <c r="AN855">
        <v>81448007615</v>
      </c>
    </row>
    <row r="856" spans="1:40" x14ac:dyDescent="0.25">
      <c r="A856" s="4">
        <f t="shared" si="173"/>
        <v>44664</v>
      </c>
      <c r="B856" s="5">
        <f t="shared" si="174"/>
        <v>0.66666666666666663</v>
      </c>
      <c r="C856" s="6">
        <f t="shared" si="175"/>
        <v>0.68541666666666667</v>
      </c>
      <c r="D856" s="7">
        <f t="shared" si="170"/>
        <v>1.7824074093368836E-3</v>
      </c>
      <c r="E856" s="6" t="str">
        <f t="shared" si="171"/>
        <v>SILVIO</v>
      </c>
      <c r="F856" s="6" t="str">
        <f t="shared" si="176"/>
        <v>qua</v>
      </c>
      <c r="G856" s="6" t="str">
        <f t="shared" si="172"/>
        <v>18</v>
      </c>
      <c r="H856" s="6" t="str">
        <f>IFERROR(VLOOKUP($G856,DDD!$B:$D,3,0),"-")</f>
        <v>SP</v>
      </c>
      <c r="I856" s="6" t="str">
        <f>IFERROR(VLOOKUP($H856,DDD!$I:$K,3,0),"-")</f>
        <v>Sudeste</v>
      </c>
      <c r="J856">
        <v>8486384</v>
      </c>
      <c r="K856">
        <v>25724815</v>
      </c>
      <c r="L856" s="14">
        <v>44664.685972222222</v>
      </c>
      <c r="M856" s="14">
        <v>44664.687754629631</v>
      </c>
      <c r="N856" t="s">
        <v>3133</v>
      </c>
      <c r="O856" t="s">
        <v>84</v>
      </c>
      <c r="P856">
        <v>17286</v>
      </c>
      <c r="Q856" t="s">
        <v>65</v>
      </c>
      <c r="R856" t="s">
        <v>136</v>
      </c>
      <c r="S856" t="s">
        <v>832</v>
      </c>
      <c r="T856" t="s">
        <v>136</v>
      </c>
      <c r="U856" t="s">
        <v>832</v>
      </c>
      <c r="X856">
        <v>18997951258</v>
      </c>
      <c r="Y856">
        <v>18997951258</v>
      </c>
      <c r="Z856" s="14">
        <v>44664.708333333336</v>
      </c>
      <c r="AA856" t="s">
        <v>113</v>
      </c>
      <c r="AB856" s="15">
        <v>1649878012937250</v>
      </c>
      <c r="AC856" t="s">
        <v>68</v>
      </c>
      <c r="AD856">
        <v>10738</v>
      </c>
      <c r="AE856" t="s">
        <v>69</v>
      </c>
      <c r="AF856" t="s">
        <v>70</v>
      </c>
      <c r="AM856" t="s">
        <v>1375</v>
      </c>
      <c r="AN856">
        <v>37431950896</v>
      </c>
    </row>
    <row r="857" spans="1:40" x14ac:dyDescent="0.25">
      <c r="A857" s="4">
        <f t="shared" si="173"/>
        <v>44664</v>
      </c>
      <c r="B857" s="5">
        <f t="shared" si="174"/>
        <v>0.6875</v>
      </c>
      <c r="C857" s="6">
        <f t="shared" si="175"/>
        <v>0.69097222222222221</v>
      </c>
      <c r="D857" s="7">
        <f t="shared" si="170"/>
        <v>2.1064814791316167E-3</v>
      </c>
      <c r="E857" s="6" t="str">
        <f t="shared" si="171"/>
        <v>ANA</v>
      </c>
      <c r="F857" s="6" t="str">
        <f t="shared" si="176"/>
        <v>qua</v>
      </c>
      <c r="G857" s="6" t="str">
        <f t="shared" si="172"/>
        <v>13</v>
      </c>
      <c r="H857" s="6" t="str">
        <f>IFERROR(VLOOKUP($G857,DDD!$B:$D,3,0),"-")</f>
        <v>SP</v>
      </c>
      <c r="I857" s="6" t="str">
        <f>IFERROR(VLOOKUP($H857,DDD!$I:$K,3,0),"-")</f>
        <v>Sudeste</v>
      </c>
      <c r="J857">
        <v>8487105</v>
      </c>
      <c r="K857">
        <v>25426414</v>
      </c>
      <c r="L857" s="14">
        <v>44664.691180555557</v>
      </c>
      <c r="M857" s="14">
        <v>44664.693287037036</v>
      </c>
      <c r="N857" t="s">
        <v>3133</v>
      </c>
      <c r="O857" t="s">
        <v>64</v>
      </c>
      <c r="P857">
        <v>17281</v>
      </c>
      <c r="Q857" t="s">
        <v>65</v>
      </c>
      <c r="R857" t="s">
        <v>136</v>
      </c>
      <c r="S857" t="s">
        <v>137</v>
      </c>
      <c r="T857" t="s">
        <v>136</v>
      </c>
      <c r="U857" t="s">
        <v>137</v>
      </c>
      <c r="X857">
        <v>13991818367</v>
      </c>
      <c r="Y857">
        <v>13991818367</v>
      </c>
      <c r="Z857" s="14">
        <v>44664.713194444441</v>
      </c>
      <c r="AA857" t="s">
        <v>128</v>
      </c>
      <c r="AB857" s="15">
        <v>1649878496976030</v>
      </c>
      <c r="AC857" t="s">
        <v>68</v>
      </c>
      <c r="AD857">
        <v>10738</v>
      </c>
      <c r="AE857" t="s">
        <v>69</v>
      </c>
      <c r="AF857" t="s">
        <v>70</v>
      </c>
      <c r="AM857" t="s">
        <v>1504</v>
      </c>
      <c r="AN857">
        <v>36822381821</v>
      </c>
    </row>
    <row r="858" spans="1:40" x14ac:dyDescent="0.25">
      <c r="A858" s="4">
        <f t="shared" si="173"/>
        <v>44664</v>
      </c>
      <c r="B858" s="5">
        <f t="shared" si="174"/>
        <v>0.6875</v>
      </c>
      <c r="C858" s="6">
        <f t="shared" si="175"/>
        <v>0.69305555555555554</v>
      </c>
      <c r="D858" s="7">
        <f t="shared" si="170"/>
        <v>2.3958333331393078E-3</v>
      </c>
      <c r="E858" s="6" t="str">
        <f t="shared" si="171"/>
        <v>ANA</v>
      </c>
      <c r="F858" s="6" t="str">
        <f t="shared" si="176"/>
        <v>qua</v>
      </c>
      <c r="G858" s="6" t="str">
        <f t="shared" si="172"/>
        <v>47</v>
      </c>
      <c r="H858" s="6" t="str">
        <f>IFERROR(VLOOKUP($G858,DDD!$B:$D,3,0),"-")</f>
        <v>SC</v>
      </c>
      <c r="I858" s="6" t="str">
        <f>IFERROR(VLOOKUP($H858,DDD!$I:$K,3,0),"-")</f>
        <v>Sul</v>
      </c>
      <c r="J858">
        <v>8487424</v>
      </c>
      <c r="K858">
        <v>25426441</v>
      </c>
      <c r="L858" s="14">
        <v>44664.693483796298</v>
      </c>
      <c r="M858" s="14">
        <v>44664.695879629631</v>
      </c>
      <c r="N858" t="s">
        <v>3133</v>
      </c>
      <c r="O858" t="s">
        <v>64</v>
      </c>
      <c r="P858">
        <v>17281</v>
      </c>
      <c r="Q858" t="s">
        <v>65</v>
      </c>
      <c r="R858" t="s">
        <v>136</v>
      </c>
      <c r="S858" t="s">
        <v>273</v>
      </c>
      <c r="T858" t="s">
        <v>136</v>
      </c>
      <c r="U858" t="s">
        <v>273</v>
      </c>
      <c r="X858">
        <v>47991188733</v>
      </c>
      <c r="Y858">
        <v>47991188733</v>
      </c>
      <c r="Z858" s="14">
        <v>44664.714583333334</v>
      </c>
      <c r="AA858" t="s">
        <v>128</v>
      </c>
      <c r="AB858" s="15">
        <v>1649878703996110</v>
      </c>
      <c r="AC858" t="s">
        <v>68</v>
      </c>
      <c r="AD858">
        <v>10738</v>
      </c>
      <c r="AE858" t="s">
        <v>69</v>
      </c>
      <c r="AF858" t="s">
        <v>70</v>
      </c>
      <c r="AM858" t="s">
        <v>1507</v>
      </c>
      <c r="AN858">
        <v>11959125958</v>
      </c>
    </row>
    <row r="859" spans="1:40" x14ac:dyDescent="0.25">
      <c r="A859" s="4">
        <f t="shared" si="173"/>
        <v>44664</v>
      </c>
      <c r="B859" s="5">
        <f t="shared" si="174"/>
        <v>0.6875</v>
      </c>
      <c r="C859" s="6">
        <f t="shared" si="175"/>
        <v>0.69930555555555562</v>
      </c>
      <c r="D859" s="7">
        <f t="shared" si="170"/>
        <v>4.7453703882638365E-4</v>
      </c>
      <c r="E859" s="6" t="str">
        <f t="shared" si="171"/>
        <v>ANA</v>
      </c>
      <c r="F859" s="6" t="str">
        <f t="shared" si="176"/>
        <v>qua</v>
      </c>
      <c r="G859" s="6" t="str">
        <f t="shared" si="172"/>
        <v>13</v>
      </c>
      <c r="H859" s="6" t="str">
        <f>IFERROR(VLOOKUP($G859,DDD!$B:$D,3,0),"-")</f>
        <v>SP</v>
      </c>
      <c r="I859" s="6" t="str">
        <f>IFERROR(VLOOKUP($H859,DDD!$I:$K,3,0),"-")</f>
        <v>Sudeste</v>
      </c>
      <c r="J859">
        <v>8488335</v>
      </c>
      <c r="K859">
        <v>25724623</v>
      </c>
      <c r="L859" s="14">
        <v>44664.69940972222</v>
      </c>
      <c r="M859" s="14">
        <v>44664.699884259258</v>
      </c>
      <c r="N859" t="s">
        <v>3133</v>
      </c>
      <c r="O859" t="s">
        <v>64</v>
      </c>
      <c r="P859">
        <v>17281</v>
      </c>
      <c r="Q859" t="s">
        <v>65</v>
      </c>
      <c r="R859" t="s">
        <v>85</v>
      </c>
      <c r="S859" t="s">
        <v>86</v>
      </c>
      <c r="T859" t="s">
        <v>85</v>
      </c>
      <c r="U859" t="s">
        <v>86</v>
      </c>
      <c r="X859">
        <v>13996129764</v>
      </c>
      <c r="AA859" t="s">
        <v>113</v>
      </c>
      <c r="AB859" s="15">
        <v>1.64987899310199E+16</v>
      </c>
      <c r="AC859" t="s">
        <v>68</v>
      </c>
      <c r="AD859">
        <v>10738</v>
      </c>
      <c r="AE859" t="s">
        <v>69</v>
      </c>
      <c r="AF859" t="s">
        <v>70</v>
      </c>
      <c r="AM859" t="s">
        <v>308</v>
      </c>
      <c r="AN859">
        <v>26360380862</v>
      </c>
    </row>
    <row r="860" spans="1:40" x14ac:dyDescent="0.25">
      <c r="A860" s="4">
        <f t="shared" si="173"/>
        <v>44664</v>
      </c>
      <c r="B860" s="5">
        <f t="shared" si="174"/>
        <v>0.6875</v>
      </c>
      <c r="C860" s="6">
        <f t="shared" si="175"/>
        <v>0.70000000000000007</v>
      </c>
      <c r="D860" s="7">
        <f t="shared" si="170"/>
        <v>3.4143518496421166E-3</v>
      </c>
      <c r="E860" s="6" t="str">
        <f t="shared" si="171"/>
        <v>ANA</v>
      </c>
      <c r="F860" s="6" t="str">
        <f t="shared" si="176"/>
        <v>qua</v>
      </c>
      <c r="G860" s="6" t="str">
        <f t="shared" si="172"/>
        <v>14</v>
      </c>
      <c r="H860" s="6" t="str">
        <f>IFERROR(VLOOKUP($G860,DDD!$B:$D,3,0),"-")</f>
        <v>SP</v>
      </c>
      <c r="I860" s="6" t="str">
        <f>IFERROR(VLOOKUP($H860,DDD!$I:$K,3,0),"-")</f>
        <v>Sudeste</v>
      </c>
      <c r="J860">
        <v>8488494</v>
      </c>
      <c r="K860">
        <v>24072669</v>
      </c>
      <c r="L860" s="14">
        <v>44664.700520833336</v>
      </c>
      <c r="M860" s="14">
        <v>44664.703935185185</v>
      </c>
      <c r="N860" t="s">
        <v>3133</v>
      </c>
      <c r="O860" t="s">
        <v>64</v>
      </c>
      <c r="P860">
        <v>17281</v>
      </c>
      <c r="Q860" t="s">
        <v>65</v>
      </c>
      <c r="R860" t="s">
        <v>136</v>
      </c>
      <c r="S860" t="s">
        <v>273</v>
      </c>
      <c r="T860" t="s">
        <v>136</v>
      </c>
      <c r="U860" t="s">
        <v>273</v>
      </c>
      <c r="X860">
        <v>14991453414</v>
      </c>
      <c r="Y860">
        <v>14991453414</v>
      </c>
      <c r="Z860" s="14">
        <v>44664.724305555559</v>
      </c>
      <c r="AA860" t="s">
        <v>87</v>
      </c>
      <c r="AB860" s="15">
        <v>1.64987930410491E+16</v>
      </c>
      <c r="AC860" t="s">
        <v>68</v>
      </c>
      <c r="AD860">
        <v>10738</v>
      </c>
      <c r="AE860" t="s">
        <v>69</v>
      </c>
      <c r="AF860" t="s">
        <v>70</v>
      </c>
      <c r="AM860" t="s">
        <v>2464</v>
      </c>
      <c r="AN860">
        <v>5275961405</v>
      </c>
    </row>
    <row r="861" spans="1:40" x14ac:dyDescent="0.25">
      <c r="A861" s="4">
        <f t="shared" si="173"/>
        <v>44664</v>
      </c>
      <c r="B861" s="5">
        <f t="shared" si="174"/>
        <v>0.70833333333333337</v>
      </c>
      <c r="C861" s="6">
        <f t="shared" si="175"/>
        <v>0.71597222222222223</v>
      </c>
      <c r="D861" s="7">
        <f t="shared" si="170"/>
        <v>3.0439814800047316E-3</v>
      </c>
      <c r="E861" s="6" t="str">
        <f t="shared" si="171"/>
        <v>ANA</v>
      </c>
      <c r="F861" s="6" t="str">
        <f t="shared" si="176"/>
        <v>qua</v>
      </c>
      <c r="G861" s="6" t="str">
        <f t="shared" si="172"/>
        <v>12</v>
      </c>
      <c r="H861" s="6" t="str">
        <f>IFERROR(VLOOKUP($G861,DDD!$B:$D,3,0),"-")</f>
        <v>SP</v>
      </c>
      <c r="I861" s="6" t="str">
        <f>IFERROR(VLOOKUP($H861,DDD!$I:$K,3,0),"-")</f>
        <v>Sudeste</v>
      </c>
      <c r="J861">
        <v>8490062</v>
      </c>
      <c r="K861">
        <v>25724742</v>
      </c>
      <c r="L861" s="14">
        <v>44664.716296296298</v>
      </c>
      <c r="M861" s="14">
        <v>44664.719340277778</v>
      </c>
      <c r="N861" t="s">
        <v>3133</v>
      </c>
      <c r="O861" t="s">
        <v>64</v>
      </c>
      <c r="P861">
        <v>17281</v>
      </c>
      <c r="Q861" t="s">
        <v>65</v>
      </c>
      <c r="R861" t="s">
        <v>85</v>
      </c>
      <c r="S861" t="s">
        <v>86</v>
      </c>
      <c r="T861" t="s">
        <v>85</v>
      </c>
      <c r="U861" t="s">
        <v>86</v>
      </c>
      <c r="X861">
        <v>12991590750</v>
      </c>
      <c r="AA861" t="s">
        <v>113</v>
      </c>
      <c r="AB861" s="15">
        <v>1.64988066711308E+16</v>
      </c>
      <c r="AC861" t="s">
        <v>68</v>
      </c>
      <c r="AD861">
        <v>10738</v>
      </c>
      <c r="AE861" t="s">
        <v>69</v>
      </c>
      <c r="AF861" t="s">
        <v>70</v>
      </c>
      <c r="AM861" t="s">
        <v>312</v>
      </c>
      <c r="AN861">
        <v>23145819895</v>
      </c>
    </row>
    <row r="862" spans="1:40" x14ac:dyDescent="0.25">
      <c r="A862" s="4">
        <f t="shared" si="173"/>
        <v>44664</v>
      </c>
      <c r="B862" s="5">
        <f t="shared" si="174"/>
        <v>0.6875</v>
      </c>
      <c r="C862" s="6">
        <f t="shared" si="175"/>
        <v>0.7055555555555556</v>
      </c>
      <c r="D862" s="7">
        <f t="shared" si="170"/>
        <v>1.5266203707142267E-2</v>
      </c>
      <c r="E862" s="6" t="str">
        <f t="shared" si="171"/>
        <v>SILVIO</v>
      </c>
      <c r="F862" s="6" t="str">
        <f t="shared" si="176"/>
        <v>qua</v>
      </c>
      <c r="G862" s="6" t="str">
        <f t="shared" si="172"/>
        <v>55</v>
      </c>
      <c r="H862" s="6" t="str">
        <f>IFERROR(VLOOKUP($G862,DDD!$B:$D,3,0),"-")</f>
        <v>RS</v>
      </c>
      <c r="I862" s="6" t="str">
        <f>IFERROR(VLOOKUP($H862,DDD!$I:$K,3,0),"-")</f>
        <v>Sul</v>
      </c>
      <c r="J862">
        <v>8489253</v>
      </c>
      <c r="K862">
        <v>25426161</v>
      </c>
      <c r="L862" s="14">
        <v>44664.705925925926</v>
      </c>
      <c r="M862" s="14">
        <v>44664.721192129633</v>
      </c>
      <c r="N862" t="s">
        <v>3133</v>
      </c>
      <c r="O862" t="s">
        <v>84</v>
      </c>
      <c r="P862">
        <v>17286</v>
      </c>
      <c r="Q862" t="s">
        <v>65</v>
      </c>
      <c r="R862" t="s">
        <v>136</v>
      </c>
      <c r="S862" t="s">
        <v>137</v>
      </c>
      <c r="T862" t="s">
        <v>136</v>
      </c>
      <c r="U862" t="s">
        <v>137</v>
      </c>
      <c r="X862">
        <v>55984352066</v>
      </c>
      <c r="Y862">
        <v>55984352066</v>
      </c>
      <c r="Z862" s="14">
        <v>44664.740972222222</v>
      </c>
      <c r="AA862" t="s">
        <v>118</v>
      </c>
      <c r="AB862" s="15">
        <v>1.6498797561091E+16</v>
      </c>
      <c r="AC862" t="s">
        <v>68</v>
      </c>
      <c r="AD862">
        <v>10738</v>
      </c>
      <c r="AE862" t="s">
        <v>69</v>
      </c>
      <c r="AF862" t="s">
        <v>70</v>
      </c>
      <c r="AM862" t="s">
        <v>924</v>
      </c>
      <c r="AN862">
        <v>82058407091</v>
      </c>
    </row>
    <row r="863" spans="1:40" x14ac:dyDescent="0.25">
      <c r="A863" s="4">
        <f t="shared" si="173"/>
        <v>44664</v>
      </c>
      <c r="B863" s="5">
        <f t="shared" si="174"/>
        <v>0.70833333333333337</v>
      </c>
      <c r="C863" s="6">
        <f t="shared" si="175"/>
        <v>0.72291666666666676</v>
      </c>
      <c r="D863" s="7">
        <f t="shared" si="170"/>
        <v>2.546296309446916E-4</v>
      </c>
      <c r="E863" s="6" t="str">
        <f t="shared" si="171"/>
        <v>ANA</v>
      </c>
      <c r="F863" s="6" t="str">
        <f t="shared" si="176"/>
        <v>qua</v>
      </c>
      <c r="G863" s="6" t="str">
        <f t="shared" si="172"/>
        <v>11</v>
      </c>
      <c r="H863" s="6" t="str">
        <f>IFERROR(VLOOKUP($G863,DDD!$B:$D,3,0),"-")</f>
        <v>SP</v>
      </c>
      <c r="I863" s="6" t="str">
        <f>IFERROR(VLOOKUP($H863,DDD!$I:$K,3,0),"-")</f>
        <v>Sudeste</v>
      </c>
      <c r="J863">
        <v>8490871</v>
      </c>
      <c r="K863">
        <v>25724732</v>
      </c>
      <c r="L863" s="14">
        <v>44664.722916666666</v>
      </c>
      <c r="M863" s="14">
        <v>44664.723171296297</v>
      </c>
      <c r="N863" t="s">
        <v>3133</v>
      </c>
      <c r="O863" t="s">
        <v>64</v>
      </c>
      <c r="P863">
        <v>17281</v>
      </c>
      <c r="Q863" t="s">
        <v>65</v>
      </c>
      <c r="R863" t="s">
        <v>85</v>
      </c>
      <c r="S863" t="s">
        <v>86</v>
      </c>
      <c r="T863" t="s">
        <v>85</v>
      </c>
      <c r="U863" t="s">
        <v>86</v>
      </c>
      <c r="X863">
        <v>11934225910</v>
      </c>
      <c r="AA863" t="s">
        <v>113</v>
      </c>
      <c r="AB863" s="15">
        <v>1.64988094211547E+16</v>
      </c>
      <c r="AC863" t="s">
        <v>68</v>
      </c>
      <c r="AD863">
        <v>10738</v>
      </c>
      <c r="AE863" t="s">
        <v>69</v>
      </c>
      <c r="AF863" t="s">
        <v>70</v>
      </c>
      <c r="AM863" t="s">
        <v>242</v>
      </c>
      <c r="AN863">
        <v>37149526837</v>
      </c>
    </row>
    <row r="864" spans="1:40" x14ac:dyDescent="0.25">
      <c r="A864" s="4">
        <f t="shared" si="173"/>
        <v>44664</v>
      </c>
      <c r="B864" s="5">
        <f t="shared" si="174"/>
        <v>0.70833333333333337</v>
      </c>
      <c r="C864" s="6">
        <f t="shared" si="175"/>
        <v>0.72430555555555554</v>
      </c>
      <c r="D864" s="7">
        <f t="shared" si="170"/>
        <v>2.0023148172185756E-3</v>
      </c>
      <c r="E864" s="6" t="str">
        <f t="shared" si="171"/>
        <v>SILVIO</v>
      </c>
      <c r="F864" s="6" t="str">
        <f t="shared" si="176"/>
        <v>qua</v>
      </c>
      <c r="G864" s="6" t="str">
        <f t="shared" si="172"/>
        <v>55</v>
      </c>
      <c r="H864" s="6" t="str">
        <f>IFERROR(VLOOKUP($G864,DDD!$B:$D,3,0),"-")</f>
        <v>RS</v>
      </c>
      <c r="I864" s="6" t="str">
        <f>IFERROR(VLOOKUP($H864,DDD!$I:$K,3,0),"-")</f>
        <v>Sul</v>
      </c>
      <c r="J864">
        <v>8491101</v>
      </c>
      <c r="K864">
        <v>25724514</v>
      </c>
      <c r="L864" s="14">
        <v>44664.724710648145</v>
      </c>
      <c r="M864" s="14">
        <v>44664.726712962962</v>
      </c>
      <c r="N864" t="s">
        <v>3133</v>
      </c>
      <c r="O864" t="s">
        <v>84</v>
      </c>
      <c r="P864">
        <v>17286</v>
      </c>
      <c r="Q864" t="s">
        <v>65</v>
      </c>
      <c r="R864" t="s">
        <v>85</v>
      </c>
      <c r="S864" t="s">
        <v>86</v>
      </c>
      <c r="T864" t="s">
        <v>85</v>
      </c>
      <c r="U864" t="s">
        <v>86</v>
      </c>
      <c r="X864">
        <v>55996319540</v>
      </c>
      <c r="AA864" t="s">
        <v>113</v>
      </c>
      <c r="AB864" s="15">
        <v>1.64988139411913E+16</v>
      </c>
      <c r="AC864" t="s">
        <v>68</v>
      </c>
      <c r="AD864">
        <v>10738</v>
      </c>
      <c r="AE864" t="s">
        <v>69</v>
      </c>
      <c r="AF864" t="s">
        <v>70</v>
      </c>
      <c r="AM864" t="s">
        <v>163</v>
      </c>
      <c r="AN864">
        <v>91526213249</v>
      </c>
    </row>
    <row r="865" spans="1:40" x14ac:dyDescent="0.25">
      <c r="A865" s="4">
        <f t="shared" si="173"/>
        <v>44664</v>
      </c>
      <c r="B865" s="5">
        <f t="shared" si="174"/>
        <v>0.70833333333333337</v>
      </c>
      <c r="C865" s="6">
        <f t="shared" si="175"/>
        <v>0.7270833333333333</v>
      </c>
      <c r="D865" s="7">
        <f t="shared" si="170"/>
        <v>4.7916666662786156E-3</v>
      </c>
      <c r="E865" s="6" t="str">
        <f t="shared" si="171"/>
        <v>SILVIO</v>
      </c>
      <c r="F865" s="6" t="str">
        <f t="shared" si="176"/>
        <v>qua</v>
      </c>
      <c r="G865" s="6" t="str">
        <f t="shared" si="172"/>
        <v>11</v>
      </c>
      <c r="H865" s="6" t="str">
        <f>IFERROR(VLOOKUP($G865,DDD!$B:$D,3,0),"-")</f>
        <v>SP</v>
      </c>
      <c r="I865" s="6" t="str">
        <f>IFERROR(VLOOKUP($H865,DDD!$I:$K,3,0),"-")</f>
        <v>Sudeste</v>
      </c>
      <c r="J865">
        <v>8491517</v>
      </c>
      <c r="K865">
        <v>23694479</v>
      </c>
      <c r="L865" s="14">
        <v>44664.727743055555</v>
      </c>
      <c r="M865" s="14">
        <v>44664.732534722221</v>
      </c>
      <c r="N865" t="s">
        <v>3133</v>
      </c>
      <c r="O865" t="s">
        <v>84</v>
      </c>
      <c r="P865">
        <v>17286</v>
      </c>
      <c r="Q865" t="s">
        <v>65</v>
      </c>
      <c r="R865" t="s">
        <v>66</v>
      </c>
      <c r="S865" t="s">
        <v>889</v>
      </c>
      <c r="T865" t="s">
        <v>66</v>
      </c>
      <c r="U865" t="s">
        <v>889</v>
      </c>
      <c r="X865">
        <v>11974627615</v>
      </c>
      <c r="AA865" t="s">
        <v>179</v>
      </c>
      <c r="AB865" s="15">
        <v>1.64988165912122E+16</v>
      </c>
      <c r="AC865" t="s">
        <v>68</v>
      </c>
      <c r="AD865">
        <v>10738</v>
      </c>
      <c r="AE865" t="s">
        <v>69</v>
      </c>
      <c r="AF865" t="s">
        <v>70</v>
      </c>
      <c r="AM865" t="s">
        <v>890</v>
      </c>
      <c r="AN865">
        <v>40980021839</v>
      </c>
    </row>
    <row r="866" spans="1:40" x14ac:dyDescent="0.25">
      <c r="A866" s="4">
        <f t="shared" si="173"/>
        <v>44664</v>
      </c>
      <c r="B866" s="5">
        <f t="shared" si="174"/>
        <v>0.72916666666666663</v>
      </c>
      <c r="C866" s="6">
        <f t="shared" si="175"/>
        <v>0.7319444444444444</v>
      </c>
      <c r="D866" s="7">
        <f t="shared" si="170"/>
        <v>1.5046296175569296E-4</v>
      </c>
      <c r="E866" s="6" t="str">
        <f t="shared" si="171"/>
        <v>SILVIO</v>
      </c>
      <c r="F866" s="6" t="str">
        <f t="shared" si="176"/>
        <v>qua</v>
      </c>
      <c r="G866" s="6" t="str">
        <f t="shared" si="172"/>
        <v>11</v>
      </c>
      <c r="H866" s="6" t="str">
        <f>IFERROR(VLOOKUP($G866,DDD!$B:$D,3,0),"-")</f>
        <v>SP</v>
      </c>
      <c r="I866" s="6" t="str">
        <f>IFERROR(VLOOKUP($H866,DDD!$I:$K,3,0),"-")</f>
        <v>Sudeste</v>
      </c>
      <c r="J866">
        <v>8492123</v>
      </c>
      <c r="K866">
        <v>24073031</v>
      </c>
      <c r="L866" s="14">
        <v>44664.732534722221</v>
      </c>
      <c r="M866" s="14">
        <v>44664.732685185183</v>
      </c>
      <c r="N866" t="s">
        <v>3133</v>
      </c>
      <c r="O866" t="s">
        <v>84</v>
      </c>
      <c r="P866">
        <v>17286</v>
      </c>
      <c r="Q866" t="s">
        <v>65</v>
      </c>
      <c r="R866" t="s">
        <v>136</v>
      </c>
      <c r="S866" t="s">
        <v>273</v>
      </c>
      <c r="T866" t="s">
        <v>136</v>
      </c>
      <c r="U866" t="s">
        <v>273</v>
      </c>
      <c r="X866">
        <v>11978329409</v>
      </c>
      <c r="Y866">
        <v>11978329409</v>
      </c>
      <c r="Z866" s="14">
        <v>44665.75277777778</v>
      </c>
      <c r="AA866" t="s">
        <v>87</v>
      </c>
      <c r="AB866" s="15">
        <v>1.64988197312412E+16</v>
      </c>
      <c r="AC866" t="s">
        <v>68</v>
      </c>
      <c r="AD866">
        <v>10738</v>
      </c>
      <c r="AE866" t="s">
        <v>69</v>
      </c>
      <c r="AF866" t="s">
        <v>70</v>
      </c>
      <c r="AM866" t="s">
        <v>1297</v>
      </c>
      <c r="AN866">
        <v>58092993858</v>
      </c>
    </row>
    <row r="867" spans="1:40" x14ac:dyDescent="0.25">
      <c r="A867" s="4">
        <f t="shared" si="173"/>
        <v>44664</v>
      </c>
      <c r="B867" s="5">
        <f t="shared" si="174"/>
        <v>0.75</v>
      </c>
      <c r="C867" s="6">
        <f t="shared" si="175"/>
        <v>0.75277777777777777</v>
      </c>
      <c r="D867" s="7">
        <f t="shared" si="170"/>
        <v>9.7222222393611446E-4</v>
      </c>
      <c r="E867" s="6" t="str">
        <f t="shared" si="171"/>
        <v>ANA</v>
      </c>
      <c r="F867" s="6" t="str">
        <f t="shared" si="176"/>
        <v>qua</v>
      </c>
      <c r="G867" s="6" t="str">
        <f t="shared" si="172"/>
        <v>48</v>
      </c>
      <c r="H867" s="6" t="str">
        <f>IFERROR(VLOOKUP($G867,DDD!$B:$D,3,0),"-")</f>
        <v>SC</v>
      </c>
      <c r="I867" s="6" t="str">
        <f>IFERROR(VLOOKUP($H867,DDD!$I:$K,3,0),"-")</f>
        <v>Sul</v>
      </c>
      <c r="J867">
        <v>8494482</v>
      </c>
      <c r="K867">
        <v>24073004</v>
      </c>
      <c r="L867" s="14">
        <v>44664.752824074072</v>
      </c>
      <c r="M867" s="14">
        <v>44664.753796296296</v>
      </c>
      <c r="N867" t="s">
        <v>3133</v>
      </c>
      <c r="O867" t="s">
        <v>64</v>
      </c>
      <c r="P867">
        <v>17281</v>
      </c>
      <c r="Q867" t="s">
        <v>65</v>
      </c>
      <c r="R867" t="s">
        <v>136</v>
      </c>
      <c r="S867" t="s">
        <v>273</v>
      </c>
      <c r="T867" t="s">
        <v>136</v>
      </c>
      <c r="U867" t="s">
        <v>273</v>
      </c>
      <c r="X867">
        <v>48998584418</v>
      </c>
      <c r="Y867">
        <v>48998584418</v>
      </c>
      <c r="Z867" s="14">
        <v>44665.354166666664</v>
      </c>
      <c r="AA867" t="s">
        <v>87</v>
      </c>
      <c r="AB867" s="15">
        <v>1.64988374413715E+16</v>
      </c>
      <c r="AC867" t="s">
        <v>68</v>
      </c>
      <c r="AD867">
        <v>10738</v>
      </c>
      <c r="AE867" t="s">
        <v>69</v>
      </c>
      <c r="AF867" t="s">
        <v>70</v>
      </c>
      <c r="AM867" t="s">
        <v>1062</v>
      </c>
      <c r="AN867">
        <v>14540688928</v>
      </c>
    </row>
    <row r="868" spans="1:40" x14ac:dyDescent="0.25">
      <c r="A868" s="4">
        <f t="shared" si="173"/>
        <v>44664</v>
      </c>
      <c r="B868" s="5">
        <f t="shared" si="174"/>
        <v>0.75</v>
      </c>
      <c r="C868" s="6">
        <f t="shared" si="175"/>
        <v>0.75138888888888899</v>
      </c>
      <c r="D868" s="7">
        <f t="shared" si="170"/>
        <v>3.5300925956107676E-3</v>
      </c>
      <c r="E868" s="6" t="str">
        <f t="shared" si="171"/>
        <v>SILVIO</v>
      </c>
      <c r="F868" s="6" t="str">
        <f t="shared" si="176"/>
        <v>qua</v>
      </c>
      <c r="G868" s="6" t="str">
        <f t="shared" si="172"/>
        <v>48</v>
      </c>
      <c r="H868" s="6" t="str">
        <f>IFERROR(VLOOKUP($G868,DDD!$B:$D,3,0),"-")</f>
        <v>SC</v>
      </c>
      <c r="I868" s="6" t="str">
        <f>IFERROR(VLOOKUP($H868,DDD!$I:$K,3,0),"-")</f>
        <v>Sul</v>
      </c>
      <c r="J868">
        <v>8494342</v>
      </c>
      <c r="K868">
        <v>24073107</v>
      </c>
      <c r="L868" s="14">
        <v>44664.751516203702</v>
      </c>
      <c r="M868" s="14">
        <v>44664.755046296297</v>
      </c>
      <c r="N868" t="s">
        <v>3133</v>
      </c>
      <c r="O868" t="s">
        <v>84</v>
      </c>
      <c r="P868">
        <v>17286</v>
      </c>
      <c r="Q868" t="s">
        <v>65</v>
      </c>
      <c r="R868" t="s">
        <v>85</v>
      </c>
      <c r="S868" t="s">
        <v>86</v>
      </c>
      <c r="T868" t="s">
        <v>85</v>
      </c>
      <c r="U868" t="s">
        <v>86</v>
      </c>
      <c r="X868">
        <v>48996871942</v>
      </c>
      <c r="AA868" t="s">
        <v>87</v>
      </c>
      <c r="AB868" s="15">
        <v>1.64988370913685E+16</v>
      </c>
      <c r="AC868" t="s">
        <v>68</v>
      </c>
      <c r="AD868">
        <v>10738</v>
      </c>
      <c r="AE868" t="s">
        <v>69</v>
      </c>
      <c r="AF868" t="s">
        <v>70</v>
      </c>
      <c r="AM868" t="s">
        <v>296</v>
      </c>
      <c r="AN868">
        <v>10349043965</v>
      </c>
    </row>
    <row r="869" spans="1:40" x14ac:dyDescent="0.25">
      <c r="A869" s="4">
        <f t="shared" si="173"/>
        <v>44664</v>
      </c>
      <c r="B869" s="5">
        <f t="shared" si="174"/>
        <v>0.75</v>
      </c>
      <c r="C869" s="6">
        <f t="shared" si="175"/>
        <v>0.75416666666666676</v>
      </c>
      <c r="D869" s="7">
        <f t="shared" si="170"/>
        <v>9.6064815443241969E-4</v>
      </c>
      <c r="E869" s="6" t="str">
        <f t="shared" si="171"/>
        <v>ANA</v>
      </c>
      <c r="F869" s="6" t="str">
        <f t="shared" si="176"/>
        <v>qua</v>
      </c>
      <c r="G869" s="6" t="str">
        <f t="shared" si="172"/>
        <v>11</v>
      </c>
      <c r="H869" s="6" t="str">
        <f>IFERROR(VLOOKUP($G869,DDD!$B:$D,3,0),"-")</f>
        <v>SP</v>
      </c>
      <c r="I869" s="6" t="str">
        <f>IFERROR(VLOOKUP($H869,DDD!$I:$K,3,0),"-")</f>
        <v>Sudeste</v>
      </c>
      <c r="J869">
        <v>8494649</v>
      </c>
      <c r="K869">
        <v>24228140</v>
      </c>
      <c r="L869" s="14">
        <v>44664.754467592589</v>
      </c>
      <c r="M869" s="14">
        <v>44664.755428240744</v>
      </c>
      <c r="N869" t="s">
        <v>3133</v>
      </c>
      <c r="O869" t="s">
        <v>64</v>
      </c>
      <c r="P869">
        <v>17281</v>
      </c>
      <c r="Q869" t="s">
        <v>65</v>
      </c>
      <c r="R869" t="s">
        <v>136</v>
      </c>
      <c r="S869" t="s">
        <v>674</v>
      </c>
      <c r="T869" t="s">
        <v>136</v>
      </c>
      <c r="U869" t="s">
        <v>674</v>
      </c>
      <c r="X869">
        <v>11992213163</v>
      </c>
      <c r="Y869">
        <v>11992213163</v>
      </c>
      <c r="Z869" s="14">
        <v>44664.775694444441</v>
      </c>
      <c r="AA869" t="s">
        <v>194</v>
      </c>
      <c r="AB869" s="15">
        <v>1.64988396413845E+16</v>
      </c>
      <c r="AC869" t="s">
        <v>68</v>
      </c>
      <c r="AD869">
        <v>10738</v>
      </c>
      <c r="AE869" t="s">
        <v>69</v>
      </c>
      <c r="AF869" t="s">
        <v>70</v>
      </c>
      <c r="AM869" t="s">
        <v>1480</v>
      </c>
      <c r="AN869">
        <v>42459678894</v>
      </c>
    </row>
    <row r="870" spans="1:40" x14ac:dyDescent="0.25">
      <c r="A870" s="4">
        <f t="shared" si="173"/>
        <v>44664</v>
      </c>
      <c r="B870" s="5">
        <f t="shared" si="174"/>
        <v>0.75</v>
      </c>
      <c r="C870" s="6">
        <f t="shared" si="175"/>
        <v>0.76250000000000007</v>
      </c>
      <c r="D870" s="7">
        <f t="shared" si="170"/>
        <v>3.275462964666076E-3</v>
      </c>
      <c r="E870" s="6" t="str">
        <f t="shared" si="171"/>
        <v>ANA</v>
      </c>
      <c r="F870" s="6" t="str">
        <f t="shared" si="176"/>
        <v>qua</v>
      </c>
      <c r="G870" s="6" t="str">
        <f t="shared" si="172"/>
        <v>13</v>
      </c>
      <c r="H870" s="6" t="str">
        <f>IFERROR(VLOOKUP($G870,DDD!$B:$D,3,0),"-")</f>
        <v>SP</v>
      </c>
      <c r="I870" s="6" t="str">
        <f>IFERROR(VLOOKUP($H870,DDD!$I:$K,3,0),"-")</f>
        <v>Sudeste</v>
      </c>
      <c r="J870">
        <v>8495552</v>
      </c>
      <c r="K870">
        <v>25449583</v>
      </c>
      <c r="L870" s="14">
        <v>44664.762499999997</v>
      </c>
      <c r="M870" s="14">
        <v>44664.765775462962</v>
      </c>
      <c r="N870" t="s">
        <v>3133</v>
      </c>
      <c r="O870" t="s">
        <v>64</v>
      </c>
      <c r="P870">
        <v>17281</v>
      </c>
      <c r="Q870" t="s">
        <v>65</v>
      </c>
      <c r="R870" t="s">
        <v>85</v>
      </c>
      <c r="S870" t="s">
        <v>86</v>
      </c>
      <c r="T870" t="s">
        <v>85</v>
      </c>
      <c r="U870" t="s">
        <v>86</v>
      </c>
      <c r="X870">
        <v>13981070759</v>
      </c>
      <c r="AA870" t="s">
        <v>223</v>
      </c>
      <c r="AB870" s="15">
        <v>1.64988463114325E+16</v>
      </c>
      <c r="AC870" t="s">
        <v>68</v>
      </c>
      <c r="AD870">
        <v>10738</v>
      </c>
      <c r="AE870" t="s">
        <v>69</v>
      </c>
      <c r="AF870" t="s">
        <v>70</v>
      </c>
      <c r="AM870" t="s">
        <v>1648</v>
      </c>
      <c r="AN870">
        <v>37847063808</v>
      </c>
    </row>
    <row r="871" spans="1:40" x14ac:dyDescent="0.25">
      <c r="A871" s="4">
        <f t="shared" si="173"/>
        <v>44664</v>
      </c>
      <c r="B871" s="5">
        <f t="shared" si="174"/>
        <v>0.75</v>
      </c>
      <c r="C871" s="6">
        <f t="shared" si="175"/>
        <v>0.76736111111111116</v>
      </c>
      <c r="D871" s="7">
        <f t="shared" si="170"/>
        <v>2.3148148175096139E-3</v>
      </c>
      <c r="E871" s="6" t="str">
        <f t="shared" si="171"/>
        <v>ANA</v>
      </c>
      <c r="F871" s="6" t="str">
        <f t="shared" si="176"/>
        <v>qua</v>
      </c>
      <c r="G871" s="6" t="str">
        <f t="shared" si="172"/>
        <v>51</v>
      </c>
      <c r="H871" s="6" t="str">
        <f>IFERROR(VLOOKUP($G871,DDD!$B:$D,3,0),"-")</f>
        <v>RS</v>
      </c>
      <c r="I871" s="6" t="str">
        <f>IFERROR(VLOOKUP($H871,DDD!$I:$K,3,0),"-")</f>
        <v>Sul</v>
      </c>
      <c r="J871">
        <v>8496156</v>
      </c>
      <c r="K871">
        <v>25724771</v>
      </c>
      <c r="L871" s="14">
        <v>44664.767962962964</v>
      </c>
      <c r="M871" s="14">
        <v>44664.770277777781</v>
      </c>
      <c r="N871" t="s">
        <v>3133</v>
      </c>
      <c r="O871" t="s">
        <v>64</v>
      </c>
      <c r="P871">
        <v>17281</v>
      </c>
      <c r="Q871" t="s">
        <v>65</v>
      </c>
      <c r="R871" t="s">
        <v>136</v>
      </c>
      <c r="S871" t="s">
        <v>674</v>
      </c>
      <c r="T871" t="s">
        <v>136</v>
      </c>
      <c r="U871" t="s">
        <v>674</v>
      </c>
      <c r="X871">
        <v>51985803264</v>
      </c>
      <c r="Y871">
        <v>51985803264</v>
      </c>
      <c r="Z871" s="14">
        <v>44664.788888888892</v>
      </c>
      <c r="AA871" t="s">
        <v>113</v>
      </c>
      <c r="AB871" s="15">
        <v>1.64988505314741E+16</v>
      </c>
      <c r="AC871" t="s">
        <v>68</v>
      </c>
      <c r="AD871">
        <v>10738</v>
      </c>
      <c r="AE871" t="s">
        <v>69</v>
      </c>
      <c r="AF871" t="s">
        <v>70</v>
      </c>
      <c r="AM871" t="s">
        <v>1000</v>
      </c>
      <c r="AN871">
        <v>80973370459</v>
      </c>
    </row>
    <row r="872" spans="1:40" x14ac:dyDescent="0.25">
      <c r="A872" s="4">
        <f t="shared" si="173"/>
        <v>44664</v>
      </c>
      <c r="B872" s="5">
        <f t="shared" si="174"/>
        <v>0.75</v>
      </c>
      <c r="C872" s="6">
        <f t="shared" si="175"/>
        <v>0.75694444444444453</v>
      </c>
      <c r="D872" s="7">
        <f t="shared" si="170"/>
        <v>1.839120371005265E-2</v>
      </c>
      <c r="E872" s="6" t="str">
        <f t="shared" si="171"/>
        <v>SILVIO</v>
      </c>
      <c r="F872" s="6" t="str">
        <f t="shared" si="176"/>
        <v>qua</v>
      </c>
      <c r="G872" s="6" t="str">
        <f t="shared" si="172"/>
        <v>11</v>
      </c>
      <c r="H872" s="6" t="str">
        <f>IFERROR(VLOOKUP($G872,DDD!$B:$D,3,0),"-")</f>
        <v>SP</v>
      </c>
      <c r="I872" s="6" t="str">
        <f>IFERROR(VLOOKUP($H872,DDD!$I:$K,3,0),"-")</f>
        <v>Sudeste</v>
      </c>
      <c r="J872">
        <v>8494970</v>
      </c>
      <c r="K872">
        <v>24228005</v>
      </c>
      <c r="L872" s="14">
        <v>44664.757175925923</v>
      </c>
      <c r="M872" s="14">
        <v>44664.775567129633</v>
      </c>
      <c r="N872" t="s">
        <v>3133</v>
      </c>
      <c r="O872" t="s">
        <v>84</v>
      </c>
      <c r="P872">
        <v>17286</v>
      </c>
      <c r="Q872" t="s">
        <v>65</v>
      </c>
      <c r="R872" t="s">
        <v>85</v>
      </c>
      <c r="S872" t="s">
        <v>86</v>
      </c>
      <c r="T872" t="s">
        <v>85</v>
      </c>
      <c r="U872" t="s">
        <v>86</v>
      </c>
      <c r="X872">
        <v>11981689869</v>
      </c>
      <c r="AA872" t="s">
        <v>194</v>
      </c>
      <c r="AB872" s="15">
        <v>1.64988420114001E+16</v>
      </c>
      <c r="AC872" t="s">
        <v>68</v>
      </c>
      <c r="AD872">
        <v>10738</v>
      </c>
      <c r="AE872" t="s">
        <v>69</v>
      </c>
      <c r="AF872" t="s">
        <v>70</v>
      </c>
      <c r="AM872" t="s">
        <v>1589</v>
      </c>
      <c r="AN872">
        <v>9221944832</v>
      </c>
    </row>
    <row r="873" spans="1:40" x14ac:dyDescent="0.25">
      <c r="A873" s="4">
        <f t="shared" si="173"/>
        <v>44664</v>
      </c>
      <c r="B873" s="5">
        <f t="shared" si="174"/>
        <v>0.77083333333333337</v>
      </c>
      <c r="C873" s="6">
        <f t="shared" si="175"/>
        <v>0.78402777777777777</v>
      </c>
      <c r="D873" s="7">
        <f t="shared" si="170"/>
        <v>3.2175925880437717E-3</v>
      </c>
      <c r="E873" s="6" t="str">
        <f t="shared" si="171"/>
        <v>ANA</v>
      </c>
      <c r="F873" s="6" t="str">
        <f t="shared" si="176"/>
        <v>qua</v>
      </c>
      <c r="G873" s="6" t="str">
        <f t="shared" si="172"/>
        <v>16</v>
      </c>
      <c r="H873" s="6" t="str">
        <f>IFERROR(VLOOKUP($G873,DDD!$B:$D,3,0),"-")</f>
        <v>SP</v>
      </c>
      <c r="I873" s="6" t="str">
        <f>IFERROR(VLOOKUP($H873,DDD!$I:$K,3,0),"-")</f>
        <v>Sudeste</v>
      </c>
      <c r="J873">
        <v>8498002</v>
      </c>
      <c r="K873">
        <v>23618474</v>
      </c>
      <c r="L873" s="14">
        <v>44664.784212962964</v>
      </c>
      <c r="M873" s="14">
        <v>44664.787430555552</v>
      </c>
      <c r="N873" t="s">
        <v>3133</v>
      </c>
      <c r="O873" t="s">
        <v>64</v>
      </c>
      <c r="P873">
        <v>17281</v>
      </c>
      <c r="Q873" t="s">
        <v>65</v>
      </c>
      <c r="R873" t="s">
        <v>85</v>
      </c>
      <c r="S873" t="s">
        <v>86</v>
      </c>
      <c r="T873" t="s">
        <v>85</v>
      </c>
      <c r="U873" t="s">
        <v>86</v>
      </c>
      <c r="X873">
        <v>16996282298</v>
      </c>
      <c r="AA873" t="s">
        <v>449</v>
      </c>
      <c r="AB873" s="15">
        <v>1.64988649315894E+16</v>
      </c>
      <c r="AC873" t="s">
        <v>68</v>
      </c>
      <c r="AD873">
        <v>10738</v>
      </c>
      <c r="AE873" t="s">
        <v>69</v>
      </c>
      <c r="AF873" t="s">
        <v>70</v>
      </c>
      <c r="AM873" t="s">
        <v>599</v>
      </c>
      <c r="AN873">
        <v>42821170874</v>
      </c>
    </row>
    <row r="874" spans="1:40" x14ac:dyDescent="0.25">
      <c r="A874" s="4">
        <f t="shared" si="173"/>
        <v>44664</v>
      </c>
      <c r="B874" s="5">
        <f t="shared" si="174"/>
        <v>0.77083333333333337</v>
      </c>
      <c r="C874" s="6">
        <f t="shared" si="175"/>
        <v>0.78125</v>
      </c>
      <c r="D874" s="7">
        <f t="shared" si="170"/>
        <v>5.9259259287500754E-3</v>
      </c>
      <c r="E874" s="6" t="str">
        <f t="shared" si="171"/>
        <v>SILVIO</v>
      </c>
      <c r="F874" s="6" t="str">
        <f t="shared" si="176"/>
        <v>qua</v>
      </c>
      <c r="G874" s="6" t="str">
        <f t="shared" si="172"/>
        <v>51</v>
      </c>
      <c r="H874" s="6" t="str">
        <f>IFERROR(VLOOKUP($G874,DDD!$B:$D,3,0),"-")</f>
        <v>RS</v>
      </c>
      <c r="I874" s="6" t="str">
        <f>IFERROR(VLOOKUP($H874,DDD!$I:$K,3,0),"-")</f>
        <v>Sul</v>
      </c>
      <c r="J874">
        <v>8497691</v>
      </c>
      <c r="K874">
        <v>25724714</v>
      </c>
      <c r="L874" s="14">
        <v>44664.781423611108</v>
      </c>
      <c r="M874" s="14">
        <v>44664.787349537037</v>
      </c>
      <c r="N874" t="s">
        <v>3133</v>
      </c>
      <c r="O874" t="s">
        <v>84</v>
      </c>
      <c r="P874">
        <v>17286</v>
      </c>
      <c r="Q874" t="s">
        <v>65</v>
      </c>
      <c r="R874" t="s">
        <v>85</v>
      </c>
      <c r="S874" t="s">
        <v>86</v>
      </c>
      <c r="T874" t="s">
        <v>85</v>
      </c>
      <c r="U874" t="s">
        <v>86</v>
      </c>
      <c r="X874">
        <v>51983188053</v>
      </c>
      <c r="AA874" t="s">
        <v>113</v>
      </c>
      <c r="AB874" s="15">
        <v>1.64988628915764E+16</v>
      </c>
      <c r="AC874" t="s">
        <v>68</v>
      </c>
      <c r="AD874">
        <v>10738</v>
      </c>
      <c r="AE874" t="s">
        <v>69</v>
      </c>
      <c r="AF874" t="s">
        <v>70</v>
      </c>
      <c r="AM874" t="s">
        <v>1592</v>
      </c>
      <c r="AN874">
        <v>3470488037</v>
      </c>
    </row>
    <row r="875" spans="1:40" x14ac:dyDescent="0.25">
      <c r="A875" s="4">
        <f t="shared" si="173"/>
        <v>44664</v>
      </c>
      <c r="B875" s="5">
        <f t="shared" si="174"/>
        <v>0.77083333333333337</v>
      </c>
      <c r="C875" s="6">
        <f t="shared" si="175"/>
        <v>0.7895833333333333</v>
      </c>
      <c r="D875" s="7">
        <f t="shared" si="170"/>
        <v>7.638888928340748E-4</v>
      </c>
      <c r="E875" s="6" t="str">
        <f t="shared" si="171"/>
        <v>ANA</v>
      </c>
      <c r="F875" s="6" t="str">
        <f t="shared" si="176"/>
        <v>qua</v>
      </c>
      <c r="G875" s="6" t="str">
        <f t="shared" si="172"/>
        <v>14</v>
      </c>
      <c r="H875" s="6" t="str">
        <f>IFERROR(VLOOKUP($G875,DDD!$B:$D,3,0),"-")</f>
        <v>SP</v>
      </c>
      <c r="I875" s="6" t="str">
        <f>IFERROR(VLOOKUP($H875,DDD!$I:$K,3,0),"-")</f>
        <v>Sudeste</v>
      </c>
      <c r="J875">
        <v>8498499</v>
      </c>
      <c r="K875">
        <v>27201901</v>
      </c>
      <c r="L875" s="14">
        <v>44664.789930555555</v>
      </c>
      <c r="M875" s="14">
        <v>44664.790694444448</v>
      </c>
      <c r="N875" t="s">
        <v>3133</v>
      </c>
      <c r="O875" t="s">
        <v>64</v>
      </c>
      <c r="P875">
        <v>17281</v>
      </c>
      <c r="Q875" t="s">
        <v>65</v>
      </c>
      <c r="R875" t="s">
        <v>136</v>
      </c>
      <c r="S875" t="s">
        <v>273</v>
      </c>
      <c r="T875" t="s">
        <v>136</v>
      </c>
      <c r="U875" t="s">
        <v>273</v>
      </c>
      <c r="X875">
        <v>14982108894</v>
      </c>
      <c r="Y875">
        <v>14982108894</v>
      </c>
      <c r="Z875" s="14">
        <v>44664.811111111114</v>
      </c>
      <c r="AA875" t="s">
        <v>93</v>
      </c>
      <c r="AB875" s="15">
        <v>1.64988686216221E+16</v>
      </c>
      <c r="AC875" t="s">
        <v>68</v>
      </c>
      <c r="AD875">
        <v>10738</v>
      </c>
      <c r="AE875" t="s">
        <v>69</v>
      </c>
      <c r="AF875" t="s">
        <v>70</v>
      </c>
      <c r="AM875" t="s">
        <v>1520</v>
      </c>
      <c r="AN875">
        <v>19938849989</v>
      </c>
    </row>
    <row r="876" spans="1:40" x14ac:dyDescent="0.25">
      <c r="A876" s="4">
        <f t="shared" si="173"/>
        <v>44664</v>
      </c>
      <c r="B876" s="5">
        <f t="shared" si="174"/>
        <v>0.77083333333333337</v>
      </c>
      <c r="C876" s="6">
        <f t="shared" si="175"/>
        <v>0.79027777777777775</v>
      </c>
      <c r="D876" s="7">
        <f t="shared" si="170"/>
        <v>8.3333333168411627E-4</v>
      </c>
      <c r="E876" s="6" t="str">
        <f t="shared" si="171"/>
        <v>ANA</v>
      </c>
      <c r="F876" s="6" t="str">
        <f t="shared" si="176"/>
        <v>qua</v>
      </c>
      <c r="G876" s="6" t="str">
        <f t="shared" si="172"/>
        <v>12</v>
      </c>
      <c r="H876" s="6" t="str">
        <f>IFERROR(VLOOKUP($G876,DDD!$B:$D,3,0),"-")</f>
        <v>SP</v>
      </c>
      <c r="I876" s="6" t="str">
        <f>IFERROR(VLOOKUP($H876,DDD!$I:$K,3,0),"-")</f>
        <v>Sudeste</v>
      </c>
      <c r="J876">
        <v>8498563</v>
      </c>
      <c r="K876">
        <v>27201966</v>
      </c>
      <c r="L876" s="14">
        <v>44664.790706018517</v>
      </c>
      <c r="M876" s="14">
        <v>44664.791539351849</v>
      </c>
      <c r="N876" t="s">
        <v>3133</v>
      </c>
      <c r="O876" t="s">
        <v>64</v>
      </c>
      <c r="P876">
        <v>17281</v>
      </c>
      <c r="Q876" t="s">
        <v>65</v>
      </c>
      <c r="R876" t="s">
        <v>136</v>
      </c>
      <c r="S876" t="s">
        <v>674</v>
      </c>
      <c r="T876" t="s">
        <v>136</v>
      </c>
      <c r="U876" t="s">
        <v>674</v>
      </c>
      <c r="X876">
        <v>12997355556</v>
      </c>
      <c r="Y876">
        <v>12997355556</v>
      </c>
      <c r="Z876" s="14">
        <v>44664.811805555553</v>
      </c>
      <c r="AA876" t="s">
        <v>93</v>
      </c>
      <c r="AB876" s="15">
        <v>1.64988702616372E+16</v>
      </c>
      <c r="AC876" t="s">
        <v>68</v>
      </c>
      <c r="AD876">
        <v>10738</v>
      </c>
      <c r="AE876" t="s">
        <v>69</v>
      </c>
      <c r="AF876" t="s">
        <v>70</v>
      </c>
      <c r="AM876" t="s">
        <v>1407</v>
      </c>
      <c r="AN876">
        <v>53973015821</v>
      </c>
    </row>
    <row r="877" spans="1:40" x14ac:dyDescent="0.25">
      <c r="A877" s="4">
        <f t="shared" si="173"/>
        <v>44664</v>
      </c>
      <c r="B877" s="5">
        <f t="shared" si="174"/>
        <v>0.79166666666666663</v>
      </c>
      <c r="C877" s="6">
        <f t="shared" si="175"/>
        <v>0.79236111111111107</v>
      </c>
      <c r="D877" s="7">
        <f t="shared" si="170"/>
        <v>1.9675925432238728E-4</v>
      </c>
      <c r="E877" s="6" t="str">
        <f t="shared" si="171"/>
        <v>ANA</v>
      </c>
      <c r="F877" s="6" t="str">
        <f t="shared" si="176"/>
        <v>qua</v>
      </c>
      <c r="G877" s="6" t="str">
        <f t="shared" si="172"/>
        <v>19</v>
      </c>
      <c r="H877" s="6" t="str">
        <f>IFERROR(VLOOKUP($G877,DDD!$B:$D,3,0),"-")</f>
        <v>SP</v>
      </c>
      <c r="I877" s="6" t="str">
        <f>IFERROR(VLOOKUP($H877,DDD!$I:$K,3,0),"-")</f>
        <v>Sudeste</v>
      </c>
      <c r="J877">
        <v>8498710</v>
      </c>
      <c r="K877">
        <v>26463129</v>
      </c>
      <c r="L877" s="14">
        <v>44664.792812500003</v>
      </c>
      <c r="M877" s="14">
        <v>44664.793009259258</v>
      </c>
      <c r="N877" t="s">
        <v>3133</v>
      </c>
      <c r="O877" t="s">
        <v>64</v>
      </c>
      <c r="P877">
        <v>17281</v>
      </c>
      <c r="Q877" t="s">
        <v>65</v>
      </c>
      <c r="R877" t="s">
        <v>136</v>
      </c>
      <c r="S877" t="s">
        <v>273</v>
      </c>
      <c r="T877" t="s">
        <v>136</v>
      </c>
      <c r="U877" t="s">
        <v>273</v>
      </c>
      <c r="X877">
        <v>19989297821</v>
      </c>
      <c r="Y877">
        <v>19989297821</v>
      </c>
      <c r="Z877" s="14">
        <v>44664.813194444447</v>
      </c>
      <c r="AA877" t="s">
        <v>103</v>
      </c>
      <c r="AB877" s="15">
        <v>1.6498872121654E+16</v>
      </c>
      <c r="AC877" t="s">
        <v>68</v>
      </c>
      <c r="AD877">
        <v>10738</v>
      </c>
      <c r="AE877" t="s">
        <v>69</v>
      </c>
      <c r="AF877" t="s">
        <v>70</v>
      </c>
      <c r="AM877" t="s">
        <v>1305</v>
      </c>
      <c r="AN877">
        <v>47750998845</v>
      </c>
    </row>
    <row r="878" spans="1:40" x14ac:dyDescent="0.25">
      <c r="A878" s="4">
        <f t="shared" si="173"/>
        <v>44664</v>
      </c>
      <c r="B878" s="5">
        <f t="shared" si="174"/>
        <v>0.77083333333333337</v>
      </c>
      <c r="C878" s="6">
        <f t="shared" si="175"/>
        <v>0.78749999999999998</v>
      </c>
      <c r="D878" s="7">
        <f t="shared" si="170"/>
        <v>8.8425925932824612E-3</v>
      </c>
      <c r="E878" s="6" t="str">
        <f t="shared" si="171"/>
        <v>SILVIO</v>
      </c>
      <c r="F878" s="6" t="str">
        <f t="shared" si="176"/>
        <v>qua</v>
      </c>
      <c r="G878" s="6" t="str">
        <f t="shared" si="172"/>
        <v>55</v>
      </c>
      <c r="H878" s="6" t="str">
        <f>IFERROR(VLOOKUP($G878,DDD!$B:$D,3,0),"-")</f>
        <v>RS</v>
      </c>
      <c r="I878" s="6" t="str">
        <f>IFERROR(VLOOKUP($H878,DDD!$I:$K,3,0),"-")</f>
        <v>Sul</v>
      </c>
      <c r="J878">
        <v>8498310</v>
      </c>
      <c r="K878">
        <v>27201877</v>
      </c>
      <c r="L878" s="14">
        <v>44664.787604166668</v>
      </c>
      <c r="M878" s="14">
        <v>44664.796446759261</v>
      </c>
      <c r="N878" t="s">
        <v>3133</v>
      </c>
      <c r="O878" t="s">
        <v>84</v>
      </c>
      <c r="P878">
        <v>17286</v>
      </c>
      <c r="Q878" t="s">
        <v>65</v>
      </c>
      <c r="R878" t="s">
        <v>85</v>
      </c>
      <c r="S878" t="s">
        <v>86</v>
      </c>
      <c r="T878" t="s">
        <v>85</v>
      </c>
      <c r="U878" t="s">
        <v>86</v>
      </c>
      <c r="X878">
        <v>55991367609</v>
      </c>
      <c r="AA878" t="s">
        <v>93</v>
      </c>
      <c r="AB878" s="15">
        <v>1.64988683016189E+16</v>
      </c>
      <c r="AC878" t="s">
        <v>68</v>
      </c>
      <c r="AD878">
        <v>10738</v>
      </c>
      <c r="AE878" t="s">
        <v>69</v>
      </c>
      <c r="AF878" t="s">
        <v>70</v>
      </c>
      <c r="AM878" t="s">
        <v>246</v>
      </c>
      <c r="AN878">
        <v>524713065</v>
      </c>
    </row>
    <row r="879" spans="1:40" x14ac:dyDescent="0.25">
      <c r="A879" s="4">
        <f t="shared" si="173"/>
        <v>44664</v>
      </c>
      <c r="B879" s="5">
        <f t="shared" si="174"/>
        <v>0.79166666666666663</v>
      </c>
      <c r="C879" s="6">
        <f t="shared" si="175"/>
        <v>0.7993055555555556</v>
      </c>
      <c r="D879" s="7">
        <f t="shared" si="170"/>
        <v>3.645833334303461E-3</v>
      </c>
      <c r="E879" s="6" t="str">
        <f t="shared" si="171"/>
        <v>ANA</v>
      </c>
      <c r="F879" s="6" t="str">
        <f t="shared" si="176"/>
        <v>qua</v>
      </c>
      <c r="G879" s="6" t="str">
        <f t="shared" si="172"/>
        <v>19</v>
      </c>
      <c r="H879" s="6" t="str">
        <f>IFERROR(VLOOKUP($G879,DDD!$B:$D,3,0),"-")</f>
        <v>SP</v>
      </c>
      <c r="I879" s="6" t="str">
        <f>IFERROR(VLOOKUP($H879,DDD!$I:$K,3,0),"-")</f>
        <v>Sudeste</v>
      </c>
      <c r="J879">
        <v>8498839</v>
      </c>
      <c r="K879">
        <v>26463163</v>
      </c>
      <c r="L879" s="14">
        <v>44664.799861111111</v>
      </c>
      <c r="M879" s="14">
        <v>44664.803506944445</v>
      </c>
      <c r="N879" t="s">
        <v>3133</v>
      </c>
      <c r="O879" t="s">
        <v>64</v>
      </c>
      <c r="P879">
        <v>17281</v>
      </c>
      <c r="Q879" t="s">
        <v>65</v>
      </c>
      <c r="R879" t="s">
        <v>85</v>
      </c>
      <c r="S879" t="s">
        <v>86</v>
      </c>
      <c r="T879" t="s">
        <v>85</v>
      </c>
      <c r="U879" t="s">
        <v>86</v>
      </c>
      <c r="X879">
        <v>19994568718</v>
      </c>
      <c r="AA879" t="s">
        <v>103</v>
      </c>
      <c r="AB879" s="15">
        <v>1.64988788316571E+16</v>
      </c>
      <c r="AC879" t="s">
        <v>68</v>
      </c>
      <c r="AD879">
        <v>10738</v>
      </c>
      <c r="AE879" t="s">
        <v>69</v>
      </c>
      <c r="AF879" t="s">
        <v>70</v>
      </c>
      <c r="AM879" t="s">
        <v>1595</v>
      </c>
      <c r="AN879">
        <v>1906546517</v>
      </c>
    </row>
    <row r="880" spans="1:40" x14ac:dyDescent="0.25">
      <c r="A880" s="4">
        <f t="shared" si="173"/>
        <v>44664</v>
      </c>
      <c r="B880" s="5">
        <f t="shared" si="174"/>
        <v>0.79166666666666663</v>
      </c>
      <c r="C880" s="6">
        <f t="shared" si="175"/>
        <v>0.8041666666666667</v>
      </c>
      <c r="D880" s="7">
        <f t="shared" ref="D880:D936" si="177">IFERROR(($M880-$L880),0)</f>
        <v>1.1574074014788494E-3</v>
      </c>
      <c r="E880" s="6" t="str">
        <f t="shared" ref="E880:E936" si="178">SUBSTITUTE(MID($O880,1,SEARCH(" ",$O880,1))," ","")</f>
        <v>SILVIO</v>
      </c>
      <c r="F880" s="6" t="str">
        <f t="shared" si="176"/>
        <v>qua</v>
      </c>
      <c r="G880" s="6" t="str">
        <f t="shared" si="172"/>
        <v>53</v>
      </c>
      <c r="H880" s="6" t="str">
        <f>IFERROR(VLOOKUP($G880,DDD!$B:$D,3,0),"-")</f>
        <v>RS</v>
      </c>
      <c r="I880" s="6" t="str">
        <f>IFERROR(VLOOKUP($H880,DDD!$I:$K,3,0),"-")</f>
        <v>Sul</v>
      </c>
      <c r="J880">
        <v>8498993</v>
      </c>
      <c r="K880">
        <v>26463331</v>
      </c>
      <c r="L880" s="14">
        <v>44664.804791666669</v>
      </c>
      <c r="M880" s="14">
        <v>44664.805949074071</v>
      </c>
      <c r="N880" t="s">
        <v>3133</v>
      </c>
      <c r="O880" t="s">
        <v>84</v>
      </c>
      <c r="P880">
        <v>17286</v>
      </c>
      <c r="Q880" t="s">
        <v>65</v>
      </c>
      <c r="R880" t="s">
        <v>136</v>
      </c>
      <c r="S880" t="s">
        <v>273</v>
      </c>
      <c r="T880" t="s">
        <v>136</v>
      </c>
      <c r="U880" t="s">
        <v>273</v>
      </c>
      <c r="X880">
        <v>53991768367</v>
      </c>
      <c r="Y880">
        <v>53991768367</v>
      </c>
      <c r="Z880" s="14">
        <v>44665.784722222219</v>
      </c>
      <c r="AA880" t="s">
        <v>103</v>
      </c>
      <c r="AB880" s="15">
        <v>1.64988827816597E+16</v>
      </c>
      <c r="AC880" t="s">
        <v>68</v>
      </c>
      <c r="AD880">
        <v>10738</v>
      </c>
      <c r="AE880" t="s">
        <v>69</v>
      </c>
      <c r="AF880" t="s">
        <v>70</v>
      </c>
      <c r="AM880" t="s">
        <v>1259</v>
      </c>
      <c r="AN880">
        <v>4814998066</v>
      </c>
    </row>
    <row r="881" spans="1:40" x14ac:dyDescent="0.25">
      <c r="A881" s="4">
        <f t="shared" si="173"/>
        <v>44664</v>
      </c>
      <c r="B881" s="5">
        <f t="shared" si="174"/>
        <v>0.79166666666666663</v>
      </c>
      <c r="C881" s="6">
        <f t="shared" si="175"/>
        <v>0.80555555555555547</v>
      </c>
      <c r="D881" s="7">
        <f t="shared" si="177"/>
        <v>9.7222222393611446E-4</v>
      </c>
      <c r="E881" s="6" t="str">
        <f t="shared" si="178"/>
        <v>ANA</v>
      </c>
      <c r="F881" s="6" t="str">
        <f t="shared" si="176"/>
        <v>qua</v>
      </c>
      <c r="G881" s="6" t="str">
        <f t="shared" si="172"/>
        <v>11</v>
      </c>
      <c r="H881" s="6" t="str">
        <f>IFERROR(VLOOKUP($G881,DDD!$B:$D,3,0),"-")</f>
        <v>SP</v>
      </c>
      <c r="I881" s="6" t="str">
        <f>IFERROR(VLOOKUP($H881,DDD!$I:$K,3,0),"-")</f>
        <v>Sudeste</v>
      </c>
      <c r="J881">
        <v>8499030</v>
      </c>
      <c r="K881">
        <v>26463334</v>
      </c>
      <c r="L881" s="14">
        <v>44664.80574074074</v>
      </c>
      <c r="M881" s="14">
        <v>44664.806712962964</v>
      </c>
      <c r="N881" t="s">
        <v>3133</v>
      </c>
      <c r="O881" t="s">
        <v>64</v>
      </c>
      <c r="P881">
        <v>17281</v>
      </c>
      <c r="Q881" t="s">
        <v>65</v>
      </c>
      <c r="R881" t="s">
        <v>136</v>
      </c>
      <c r="S881" t="s">
        <v>137</v>
      </c>
      <c r="T881" t="s">
        <v>136</v>
      </c>
      <c r="U881" t="s">
        <v>137</v>
      </c>
      <c r="X881">
        <v>11956970502</v>
      </c>
      <c r="Y881">
        <v>11956970502</v>
      </c>
      <c r="Z881" s="14">
        <v>44664.82708333333</v>
      </c>
      <c r="AA881" t="s">
        <v>103</v>
      </c>
      <c r="AB881" s="15">
        <v>1.64988828516598E+16</v>
      </c>
      <c r="AC881" t="s">
        <v>68</v>
      </c>
      <c r="AD881">
        <v>10738</v>
      </c>
      <c r="AE881" t="s">
        <v>69</v>
      </c>
      <c r="AF881" t="s">
        <v>70</v>
      </c>
      <c r="AM881" t="s">
        <v>1525</v>
      </c>
      <c r="AN881">
        <v>42995830861</v>
      </c>
    </row>
    <row r="882" spans="1:40" x14ac:dyDescent="0.25">
      <c r="A882" s="4">
        <f t="shared" si="173"/>
        <v>44664</v>
      </c>
      <c r="B882" s="5">
        <f t="shared" si="174"/>
        <v>0.79166666666666663</v>
      </c>
      <c r="C882" s="6">
        <f t="shared" si="175"/>
        <v>0.80625000000000002</v>
      </c>
      <c r="D882" s="7">
        <f t="shared" si="177"/>
        <v>1.5046296175569296E-4</v>
      </c>
      <c r="E882" s="6" t="str">
        <f t="shared" si="178"/>
        <v>ANA</v>
      </c>
      <c r="F882" s="6" t="str">
        <f t="shared" si="176"/>
        <v>qua</v>
      </c>
      <c r="G882" s="6" t="str">
        <f t="shared" si="172"/>
        <v>11</v>
      </c>
      <c r="H882" s="6" t="str">
        <f>IFERROR(VLOOKUP($G882,DDD!$B:$D,3,0),"-")</f>
        <v>SP</v>
      </c>
      <c r="I882" s="6" t="str">
        <f>IFERROR(VLOOKUP($H882,DDD!$I:$K,3,0),"-")</f>
        <v>Sudeste</v>
      </c>
      <c r="J882">
        <v>8499070</v>
      </c>
      <c r="K882">
        <v>25724567</v>
      </c>
      <c r="L882" s="14">
        <v>44664.80672453704</v>
      </c>
      <c r="M882" s="14">
        <v>44664.806875000002</v>
      </c>
      <c r="N882" t="s">
        <v>3133</v>
      </c>
      <c r="O882" t="s">
        <v>64</v>
      </c>
      <c r="P882">
        <v>17281</v>
      </c>
      <c r="Q882" t="s">
        <v>65</v>
      </c>
      <c r="R882" t="s">
        <v>136</v>
      </c>
      <c r="S882" t="s">
        <v>273</v>
      </c>
      <c r="T882" t="s">
        <v>136</v>
      </c>
      <c r="U882" t="s">
        <v>273</v>
      </c>
      <c r="X882">
        <v>11932774567</v>
      </c>
      <c r="Y882">
        <v>11932774567</v>
      </c>
      <c r="Z882" s="14">
        <v>44664.82708333333</v>
      </c>
      <c r="AA882" t="s">
        <v>113</v>
      </c>
      <c r="AB882" s="15">
        <v>1.6498884171661E+16</v>
      </c>
      <c r="AC882" t="s">
        <v>68</v>
      </c>
      <c r="AD882">
        <v>10738</v>
      </c>
      <c r="AE882" t="s">
        <v>69</v>
      </c>
      <c r="AF882" t="s">
        <v>70</v>
      </c>
      <c r="AM882" t="s">
        <v>1207</v>
      </c>
      <c r="AN882">
        <v>26679707803</v>
      </c>
    </row>
    <row r="883" spans="1:40" x14ac:dyDescent="0.25">
      <c r="A883" s="4">
        <f t="shared" si="173"/>
        <v>44665</v>
      </c>
      <c r="B883" s="5">
        <f t="shared" si="174"/>
        <v>0.33333333333333331</v>
      </c>
      <c r="C883" s="6">
        <f t="shared" si="175"/>
        <v>0.3354166666666667</v>
      </c>
      <c r="D883" s="7">
        <f t="shared" si="177"/>
        <v>3.6921296341461129E-3</v>
      </c>
      <c r="E883" s="6" t="str">
        <f t="shared" si="178"/>
        <v>BIANCA</v>
      </c>
      <c r="F883" s="6" t="str">
        <f t="shared" si="176"/>
        <v>qui</v>
      </c>
      <c r="G883" s="6" t="str">
        <f t="shared" si="172"/>
        <v>53</v>
      </c>
      <c r="H883" s="6" t="str">
        <f>IFERROR(VLOOKUP($G883,DDD!$B:$D,3,0),"-")</f>
        <v>RS</v>
      </c>
      <c r="I883" s="6" t="str">
        <f>IFERROR(VLOOKUP($H883,DDD!$I:$K,3,0),"-")</f>
        <v>Sul</v>
      </c>
      <c r="J883">
        <v>8505740</v>
      </c>
      <c r="K883">
        <v>27201808</v>
      </c>
      <c r="L883" s="14">
        <v>44665.335613425923</v>
      </c>
      <c r="M883" s="14">
        <v>44665.339305555557</v>
      </c>
      <c r="N883" t="s">
        <v>3133</v>
      </c>
      <c r="O883" t="s">
        <v>78</v>
      </c>
      <c r="P883">
        <v>17283</v>
      </c>
      <c r="Q883" t="s">
        <v>65</v>
      </c>
      <c r="R883" t="s">
        <v>85</v>
      </c>
      <c r="S883" t="s">
        <v>86</v>
      </c>
      <c r="T883" t="s">
        <v>85</v>
      </c>
      <c r="U883" t="s">
        <v>86</v>
      </c>
      <c r="X883">
        <v>53991182187</v>
      </c>
      <c r="AA883" t="s">
        <v>93</v>
      </c>
      <c r="AB883" s="15">
        <v>1649934172574</v>
      </c>
      <c r="AC883" t="s">
        <v>68</v>
      </c>
      <c r="AD883">
        <v>10738</v>
      </c>
      <c r="AE883" t="s">
        <v>69</v>
      </c>
      <c r="AF883" t="s">
        <v>70</v>
      </c>
      <c r="AM883" t="s">
        <v>1599</v>
      </c>
      <c r="AN883">
        <v>2039976035</v>
      </c>
    </row>
    <row r="884" spans="1:40" x14ac:dyDescent="0.25">
      <c r="A884" s="4">
        <f t="shared" si="173"/>
        <v>44665</v>
      </c>
      <c r="B884" s="5">
        <f t="shared" si="174"/>
        <v>0.33333333333333331</v>
      </c>
      <c r="C884" s="6">
        <f t="shared" si="175"/>
        <v>0.34791666666666665</v>
      </c>
      <c r="D884" s="7">
        <f t="shared" si="177"/>
        <v>5.2199074052623473E-3</v>
      </c>
      <c r="E884" s="6" t="str">
        <f t="shared" si="178"/>
        <v>BIANCA</v>
      </c>
      <c r="F884" s="6" t="str">
        <f t="shared" si="176"/>
        <v>qui</v>
      </c>
      <c r="G884" s="6" t="str">
        <f t="shared" ref="G884:G946" si="179">TRIM(LEFT($X884,2))</f>
        <v>19</v>
      </c>
      <c r="H884" s="6" t="str">
        <f>IFERROR(VLOOKUP($G884,DDD!$B:$D,3,0),"-")</f>
        <v>SP</v>
      </c>
      <c r="I884" s="6" t="str">
        <f>IFERROR(VLOOKUP($H884,DDD!$I:$K,3,0),"-")</f>
        <v>Sudeste</v>
      </c>
      <c r="J884">
        <v>8505755</v>
      </c>
      <c r="K884">
        <v>26463111</v>
      </c>
      <c r="L884" s="14">
        <v>44665.348101851851</v>
      </c>
      <c r="M884" s="14">
        <v>44665.353321759256</v>
      </c>
      <c r="N884" t="s">
        <v>3133</v>
      </c>
      <c r="O884" t="s">
        <v>78</v>
      </c>
      <c r="P884">
        <v>17283</v>
      </c>
      <c r="Q884" t="s">
        <v>65</v>
      </c>
      <c r="R884" t="s">
        <v>85</v>
      </c>
      <c r="S884" t="s">
        <v>86</v>
      </c>
      <c r="T884" t="s">
        <v>85</v>
      </c>
      <c r="U884" t="s">
        <v>86</v>
      </c>
      <c r="X884">
        <v>19998401257</v>
      </c>
      <c r="AA884" t="s">
        <v>103</v>
      </c>
      <c r="AB884" s="15">
        <v>16499352628214</v>
      </c>
      <c r="AC884" t="s">
        <v>68</v>
      </c>
      <c r="AD884">
        <v>10738</v>
      </c>
      <c r="AE884" t="s">
        <v>69</v>
      </c>
      <c r="AF884" t="s">
        <v>70</v>
      </c>
      <c r="AM884" t="s">
        <v>250</v>
      </c>
      <c r="AN884">
        <v>49480694859</v>
      </c>
    </row>
    <row r="885" spans="1:40" x14ac:dyDescent="0.25">
      <c r="A885" s="4">
        <f t="shared" si="173"/>
        <v>44665</v>
      </c>
      <c r="B885" s="5">
        <f t="shared" si="174"/>
        <v>0.33333333333333331</v>
      </c>
      <c r="C885" s="6">
        <f t="shared" si="175"/>
        <v>0.3527777777777778</v>
      </c>
      <c r="D885" s="7">
        <f t="shared" si="177"/>
        <v>2.1990740788169205E-4</v>
      </c>
      <c r="E885" s="6" t="str">
        <f t="shared" si="178"/>
        <v>BIANCA</v>
      </c>
      <c r="F885" s="6" t="str">
        <f t="shared" si="176"/>
        <v>qui</v>
      </c>
      <c r="G885" s="6" t="str">
        <f t="shared" si="179"/>
        <v>19</v>
      </c>
      <c r="H885" s="6" t="str">
        <f>IFERROR(VLOOKUP($G885,DDD!$B:$D,3,0),"-")</f>
        <v>SP</v>
      </c>
      <c r="I885" s="6" t="str">
        <f>IFERROR(VLOOKUP($H885,DDD!$I:$K,3,0),"-")</f>
        <v>Sudeste</v>
      </c>
      <c r="J885">
        <v>8505761</v>
      </c>
      <c r="K885">
        <v>26463111</v>
      </c>
      <c r="L885" s="14">
        <v>44665.353460648148</v>
      </c>
      <c r="M885" s="14">
        <v>44665.353680555556</v>
      </c>
      <c r="N885" t="s">
        <v>3133</v>
      </c>
      <c r="O885" t="s">
        <v>78</v>
      </c>
      <c r="P885">
        <v>17283</v>
      </c>
      <c r="Q885" t="s">
        <v>65</v>
      </c>
      <c r="R885" t="s">
        <v>85</v>
      </c>
      <c r="S885" t="s">
        <v>86</v>
      </c>
      <c r="T885" t="s">
        <v>85</v>
      </c>
      <c r="U885" t="s">
        <v>86</v>
      </c>
      <c r="X885">
        <v>19998401257</v>
      </c>
      <c r="AA885" t="s">
        <v>103</v>
      </c>
      <c r="AC885" t="s">
        <v>202</v>
      </c>
      <c r="AD885">
        <v>10738</v>
      </c>
      <c r="AE885" t="s">
        <v>69</v>
      </c>
      <c r="AF885" t="s">
        <v>70</v>
      </c>
      <c r="AM885" t="s">
        <v>250</v>
      </c>
      <c r="AN885">
        <v>49480694859</v>
      </c>
    </row>
    <row r="886" spans="1:40" x14ac:dyDescent="0.25">
      <c r="A886" s="4">
        <f t="shared" si="173"/>
        <v>44665</v>
      </c>
      <c r="B886" s="5">
        <f t="shared" si="174"/>
        <v>0.35416666666666669</v>
      </c>
      <c r="C886" s="6">
        <f t="shared" si="175"/>
        <v>0.35416666666666669</v>
      </c>
      <c r="D886" s="7">
        <f t="shared" si="177"/>
        <v>4.3287037042318843E-3</v>
      </c>
      <c r="E886" s="6" t="str">
        <f t="shared" si="178"/>
        <v>BIANCA</v>
      </c>
      <c r="F886" s="6" t="str">
        <f t="shared" si="176"/>
        <v>qui</v>
      </c>
      <c r="G886" s="6" t="str">
        <f t="shared" si="179"/>
        <v>13</v>
      </c>
      <c r="H886" s="6" t="str">
        <f>IFERROR(VLOOKUP($G886,DDD!$B:$D,3,0),"-")</f>
        <v>SP</v>
      </c>
      <c r="I886" s="6" t="str">
        <f>IFERROR(VLOOKUP($H886,DDD!$I:$K,3,0),"-")</f>
        <v>Sudeste</v>
      </c>
      <c r="J886">
        <v>8505764</v>
      </c>
      <c r="K886">
        <v>26463228</v>
      </c>
      <c r="L886" s="14">
        <v>44665.354560185187</v>
      </c>
      <c r="M886" s="14">
        <v>44665.358888888892</v>
      </c>
      <c r="N886" t="s">
        <v>3133</v>
      </c>
      <c r="O886" t="s">
        <v>78</v>
      </c>
      <c r="P886">
        <v>17283</v>
      </c>
      <c r="Q886" t="s">
        <v>65</v>
      </c>
      <c r="R886" t="s">
        <v>136</v>
      </c>
      <c r="S886" t="s">
        <v>137</v>
      </c>
      <c r="T886" t="s">
        <v>136</v>
      </c>
      <c r="U886" t="s">
        <v>137</v>
      </c>
      <c r="X886">
        <v>13997662752</v>
      </c>
      <c r="Y886">
        <v>13997662752</v>
      </c>
      <c r="Z886" s="14">
        <v>44665.378472222219</v>
      </c>
      <c r="AA886" t="s">
        <v>103</v>
      </c>
      <c r="AB886" s="15">
        <v>164993581511544</v>
      </c>
      <c r="AC886" t="s">
        <v>68</v>
      </c>
      <c r="AD886">
        <v>10738</v>
      </c>
      <c r="AE886" t="s">
        <v>69</v>
      </c>
      <c r="AF886" t="s">
        <v>70</v>
      </c>
      <c r="AM886" t="s">
        <v>1279</v>
      </c>
      <c r="AN886">
        <v>27406621817</v>
      </c>
    </row>
    <row r="887" spans="1:40" x14ac:dyDescent="0.25">
      <c r="A887" s="4">
        <f t="shared" si="173"/>
        <v>44665</v>
      </c>
      <c r="B887" s="5">
        <f t="shared" si="174"/>
        <v>0.35416666666666669</v>
      </c>
      <c r="C887" s="6">
        <f t="shared" si="175"/>
        <v>0.36874999999999997</v>
      </c>
      <c r="D887" s="7">
        <f t="shared" si="177"/>
        <v>1.4699074090458453E-3</v>
      </c>
      <c r="E887" s="6" t="str">
        <f t="shared" si="178"/>
        <v>BIANCA</v>
      </c>
      <c r="F887" s="6" t="str">
        <f t="shared" si="176"/>
        <v>qui</v>
      </c>
      <c r="G887" s="6" t="str">
        <f t="shared" si="179"/>
        <v>16</v>
      </c>
      <c r="H887" s="6" t="str">
        <f>IFERROR(VLOOKUP($G887,DDD!$B:$D,3,0),"-")</f>
        <v>SP</v>
      </c>
      <c r="I887" s="6" t="str">
        <f>IFERROR(VLOOKUP($H887,DDD!$I:$K,3,0),"-")</f>
        <v>Sudeste</v>
      </c>
      <c r="J887">
        <v>8506258</v>
      </c>
      <c r="K887">
        <v>23638065</v>
      </c>
      <c r="L887" s="14">
        <v>44665.369050925925</v>
      </c>
      <c r="M887" s="14">
        <v>44665.370520833334</v>
      </c>
      <c r="N887" t="s">
        <v>3133</v>
      </c>
      <c r="O887" t="s">
        <v>78</v>
      </c>
      <c r="P887">
        <v>17283</v>
      </c>
      <c r="Q887" t="s">
        <v>65</v>
      </c>
      <c r="R887" t="s">
        <v>136</v>
      </c>
      <c r="S887" t="s">
        <v>137</v>
      </c>
      <c r="T887" t="s">
        <v>136</v>
      </c>
      <c r="U887" t="s">
        <v>137</v>
      </c>
      <c r="X887">
        <v>16993428867</v>
      </c>
      <c r="Y887">
        <v>16993428867</v>
      </c>
      <c r="Z887" s="14">
        <v>44665.390277777777</v>
      </c>
      <c r="AA887" t="s">
        <v>108</v>
      </c>
      <c r="AB887" s="15">
        <v>164993705816634</v>
      </c>
      <c r="AC887" t="s">
        <v>68</v>
      </c>
      <c r="AD887">
        <v>10738</v>
      </c>
      <c r="AE887" t="s">
        <v>69</v>
      </c>
      <c r="AF887" t="s">
        <v>70</v>
      </c>
      <c r="AM887" t="s">
        <v>1034</v>
      </c>
      <c r="AN887">
        <v>52252763850</v>
      </c>
    </row>
    <row r="888" spans="1:40" x14ac:dyDescent="0.25">
      <c r="A888" s="4">
        <f t="shared" si="173"/>
        <v>44665</v>
      </c>
      <c r="B888" s="5">
        <f t="shared" si="174"/>
        <v>0.375</v>
      </c>
      <c r="C888" s="6">
        <f t="shared" si="175"/>
        <v>0.37916666666666665</v>
      </c>
      <c r="D888" s="7">
        <f t="shared" si="177"/>
        <v>1.8171296251239255E-3</v>
      </c>
      <c r="E888" s="6" t="str">
        <f t="shared" si="178"/>
        <v>BIANCA</v>
      </c>
      <c r="F888" s="6" t="str">
        <f t="shared" si="176"/>
        <v>qui</v>
      </c>
      <c r="G888" s="6" t="str">
        <f t="shared" si="179"/>
        <v>51</v>
      </c>
      <c r="H888" s="6" t="str">
        <f>IFERROR(VLOOKUP($G888,DDD!$B:$D,3,0),"-")</f>
        <v>RS</v>
      </c>
      <c r="I888" s="6" t="str">
        <f>IFERROR(VLOOKUP($H888,DDD!$I:$K,3,0),"-")</f>
        <v>Sul</v>
      </c>
      <c r="J888">
        <v>8507742</v>
      </c>
      <c r="K888">
        <v>25724447</v>
      </c>
      <c r="L888" s="14">
        <v>44665.379618055558</v>
      </c>
      <c r="M888" s="14">
        <v>44665.381435185183</v>
      </c>
      <c r="N888" t="s">
        <v>3133</v>
      </c>
      <c r="O888" t="s">
        <v>78</v>
      </c>
      <c r="P888">
        <v>17283</v>
      </c>
      <c r="Q888" t="s">
        <v>65</v>
      </c>
      <c r="R888" t="s">
        <v>136</v>
      </c>
      <c r="S888" t="s">
        <v>137</v>
      </c>
      <c r="T888" t="s">
        <v>136</v>
      </c>
      <c r="U888" t="s">
        <v>137</v>
      </c>
      <c r="X888">
        <v>51995394806</v>
      </c>
      <c r="Y888">
        <v>51995394806</v>
      </c>
      <c r="Z888" s="14">
        <v>44665.401388888888</v>
      </c>
      <c r="AA888" t="s">
        <v>113</v>
      </c>
      <c r="AB888" s="15">
        <v>164993797228594</v>
      </c>
      <c r="AC888" t="s">
        <v>68</v>
      </c>
      <c r="AD888">
        <v>10738</v>
      </c>
      <c r="AE888" t="s">
        <v>69</v>
      </c>
      <c r="AF888" t="s">
        <v>70</v>
      </c>
      <c r="AM888" t="s">
        <v>1230</v>
      </c>
      <c r="AN888">
        <v>4377009095</v>
      </c>
    </row>
    <row r="889" spans="1:40" x14ac:dyDescent="0.25">
      <c r="A889" s="4">
        <f t="shared" si="173"/>
        <v>44665</v>
      </c>
      <c r="B889" s="5">
        <f t="shared" si="174"/>
        <v>0.375</v>
      </c>
      <c r="C889" s="6">
        <f t="shared" si="175"/>
        <v>0.38472222222222219</v>
      </c>
      <c r="D889" s="7">
        <f t="shared" si="177"/>
        <v>2.8124999953433871E-3</v>
      </c>
      <c r="E889" s="6" t="str">
        <f t="shared" si="178"/>
        <v>BIANCA</v>
      </c>
      <c r="F889" s="6" t="str">
        <f t="shared" si="176"/>
        <v>qui</v>
      </c>
      <c r="G889" s="6" t="str">
        <f t="shared" si="179"/>
        <v>11</v>
      </c>
      <c r="H889" s="6" t="str">
        <f>IFERROR(VLOOKUP($G889,DDD!$B:$D,3,0),"-")</f>
        <v>SP</v>
      </c>
      <c r="I889" s="6" t="str">
        <f>IFERROR(VLOOKUP($H889,DDD!$I:$K,3,0),"-")</f>
        <v>Sudeste</v>
      </c>
      <c r="J889">
        <v>8508926</v>
      </c>
      <c r="K889">
        <v>25462315</v>
      </c>
      <c r="L889" s="14">
        <v>44665.385092592594</v>
      </c>
      <c r="M889" s="14">
        <v>44665.38790509259</v>
      </c>
      <c r="N889" t="s">
        <v>3133</v>
      </c>
      <c r="O889" t="s">
        <v>78</v>
      </c>
      <c r="P889">
        <v>17283</v>
      </c>
      <c r="Q889" t="s">
        <v>65</v>
      </c>
      <c r="R889" t="s">
        <v>136</v>
      </c>
      <c r="S889" t="s">
        <v>137</v>
      </c>
      <c r="T889" t="s">
        <v>136</v>
      </c>
      <c r="U889" t="s">
        <v>137</v>
      </c>
      <c r="X889">
        <v>11993038738</v>
      </c>
      <c r="Y889">
        <v>11993038738</v>
      </c>
      <c r="Z889" s="14">
        <v>44665.407638888886</v>
      </c>
      <c r="AA889" t="s">
        <v>211</v>
      </c>
      <c r="AB889" s="15">
        <v>164993845844614</v>
      </c>
      <c r="AC889" t="s">
        <v>68</v>
      </c>
      <c r="AD889">
        <v>10738</v>
      </c>
      <c r="AE889" t="s">
        <v>69</v>
      </c>
      <c r="AF889" t="s">
        <v>70</v>
      </c>
      <c r="AM889" t="s">
        <v>1246</v>
      </c>
      <c r="AN889">
        <v>39574303802</v>
      </c>
    </row>
    <row r="890" spans="1:40" x14ac:dyDescent="0.25">
      <c r="A890" s="4">
        <f t="shared" si="173"/>
        <v>44665</v>
      </c>
      <c r="B890" s="5">
        <f t="shared" si="174"/>
        <v>0.375</v>
      </c>
      <c r="C890" s="6">
        <f t="shared" si="175"/>
        <v>0.3888888888888889</v>
      </c>
      <c r="D890" s="7">
        <f t="shared" si="177"/>
        <v>6.3657407008577138E-4</v>
      </c>
      <c r="E890" s="6" t="str">
        <f t="shared" si="178"/>
        <v>BIANCA</v>
      </c>
      <c r="F890" s="6" t="str">
        <f t="shared" si="176"/>
        <v>qui</v>
      </c>
      <c r="G890" s="6" t="str">
        <f t="shared" si="179"/>
        <v>17</v>
      </c>
      <c r="H890" s="6" t="str">
        <f>IFERROR(VLOOKUP($G890,DDD!$B:$D,3,0),"-")</f>
        <v>SP</v>
      </c>
      <c r="I890" s="6" t="str">
        <f>IFERROR(VLOOKUP($H890,DDD!$I:$K,3,0),"-")</f>
        <v>Sudeste</v>
      </c>
      <c r="J890">
        <v>8509845</v>
      </c>
      <c r="K890">
        <v>25449572</v>
      </c>
      <c r="L890" s="14">
        <v>44665.388981481483</v>
      </c>
      <c r="M890" s="14">
        <v>44665.389618055553</v>
      </c>
      <c r="N890" t="s">
        <v>3133</v>
      </c>
      <c r="O890" t="s">
        <v>78</v>
      </c>
      <c r="P890">
        <v>17283</v>
      </c>
      <c r="Q890" t="s">
        <v>65</v>
      </c>
      <c r="R890" t="s">
        <v>136</v>
      </c>
      <c r="S890" t="s">
        <v>273</v>
      </c>
      <c r="T890" t="s">
        <v>136</v>
      </c>
      <c r="U890" t="s">
        <v>273</v>
      </c>
      <c r="X890">
        <v>17991403503</v>
      </c>
      <c r="Y890">
        <v>17991403503</v>
      </c>
      <c r="Z890" s="14">
        <v>44665.59375</v>
      </c>
      <c r="AA890" t="s">
        <v>223</v>
      </c>
      <c r="AB890" s="15">
        <v>164993878756044</v>
      </c>
      <c r="AC890" t="s">
        <v>68</v>
      </c>
      <c r="AD890">
        <v>10738</v>
      </c>
      <c r="AE890" t="s">
        <v>69</v>
      </c>
      <c r="AF890" t="s">
        <v>70</v>
      </c>
      <c r="AM890" t="s">
        <v>937</v>
      </c>
      <c r="AN890">
        <v>36956913879</v>
      </c>
    </row>
    <row r="891" spans="1:40" x14ac:dyDescent="0.25">
      <c r="A891" s="4">
        <f t="shared" si="173"/>
        <v>44665</v>
      </c>
      <c r="B891" s="5">
        <f t="shared" si="174"/>
        <v>0.39583333333333331</v>
      </c>
      <c r="C891" s="6">
        <f t="shared" si="175"/>
        <v>0.39583333333333331</v>
      </c>
      <c r="D891" s="7">
        <f t="shared" si="177"/>
        <v>8.1018518540076911E-4</v>
      </c>
      <c r="E891" s="6" t="str">
        <f t="shared" si="178"/>
        <v>BIANCA</v>
      </c>
      <c r="F891" s="6" t="str">
        <f t="shared" si="176"/>
        <v>qui</v>
      </c>
      <c r="G891" s="6" t="str">
        <f t="shared" si="179"/>
        <v>13</v>
      </c>
      <c r="H891" s="6" t="str">
        <f>IFERROR(VLOOKUP($G891,DDD!$B:$D,3,0),"-")</f>
        <v>SP</v>
      </c>
      <c r="I891" s="6" t="str">
        <f>IFERROR(VLOOKUP($H891,DDD!$I:$K,3,0),"-")</f>
        <v>Sudeste</v>
      </c>
      <c r="J891">
        <v>8511408</v>
      </c>
      <c r="K891">
        <v>27230907</v>
      </c>
      <c r="L891" s="14">
        <v>44665.395856481482</v>
      </c>
      <c r="M891" s="14">
        <v>44665.396666666667</v>
      </c>
      <c r="N891" t="s">
        <v>3133</v>
      </c>
      <c r="O891" t="s">
        <v>78</v>
      </c>
      <c r="P891">
        <v>17283</v>
      </c>
      <c r="Q891" t="s">
        <v>65</v>
      </c>
      <c r="R891" t="s">
        <v>136</v>
      </c>
      <c r="S891" t="s">
        <v>273</v>
      </c>
      <c r="T891" t="s">
        <v>136</v>
      </c>
      <c r="U891" t="s">
        <v>273</v>
      </c>
      <c r="X891">
        <v>13974011219</v>
      </c>
      <c r="Y891">
        <v>13974011219</v>
      </c>
      <c r="Z891" s="14">
        <v>44665.402777777781</v>
      </c>
      <c r="AA891" t="s">
        <v>167</v>
      </c>
      <c r="AB891" s="15">
        <v>164993938572654</v>
      </c>
      <c r="AC891" t="s">
        <v>68</v>
      </c>
      <c r="AD891">
        <v>10738</v>
      </c>
      <c r="AE891" t="s">
        <v>69</v>
      </c>
      <c r="AF891" t="s">
        <v>70</v>
      </c>
      <c r="AM891" t="s">
        <v>1131</v>
      </c>
      <c r="AN891">
        <v>35995369881</v>
      </c>
    </row>
    <row r="892" spans="1:40" x14ac:dyDescent="0.25">
      <c r="A892" s="4">
        <f t="shared" si="173"/>
        <v>44665</v>
      </c>
      <c r="B892" s="5">
        <f t="shared" si="174"/>
        <v>0.39583333333333331</v>
      </c>
      <c r="C892" s="6">
        <f t="shared" si="175"/>
        <v>0.39652777777777781</v>
      </c>
      <c r="D892" s="7">
        <f t="shared" si="177"/>
        <v>1.48148147854954E-3</v>
      </c>
      <c r="E892" s="6" t="str">
        <f t="shared" si="178"/>
        <v>BIANCA</v>
      </c>
      <c r="F892" s="6" t="str">
        <f t="shared" si="176"/>
        <v>qui</v>
      </c>
      <c r="G892" s="6" t="str">
        <f t="shared" si="179"/>
        <v>19</v>
      </c>
      <c r="H892" s="6" t="str">
        <f>IFERROR(VLOOKUP($G892,DDD!$B:$D,3,0),"-")</f>
        <v>SP</v>
      </c>
      <c r="I892" s="6" t="str">
        <f>IFERROR(VLOOKUP($H892,DDD!$I:$K,3,0),"-")</f>
        <v>Sudeste</v>
      </c>
      <c r="J892">
        <v>8511591</v>
      </c>
      <c r="K892">
        <v>27230913</v>
      </c>
      <c r="L892" s="14">
        <v>44665.396678240744</v>
      </c>
      <c r="M892" s="14">
        <v>44665.398159722223</v>
      </c>
      <c r="N892" t="s">
        <v>3133</v>
      </c>
      <c r="O892" t="s">
        <v>78</v>
      </c>
      <c r="P892">
        <v>17283</v>
      </c>
      <c r="Q892" t="s">
        <v>65</v>
      </c>
      <c r="R892" t="s">
        <v>85</v>
      </c>
      <c r="S892" t="s">
        <v>86</v>
      </c>
      <c r="T892" t="s">
        <v>85</v>
      </c>
      <c r="U892" t="s">
        <v>86</v>
      </c>
      <c r="X892">
        <v>19992814355</v>
      </c>
      <c r="AA892" t="s">
        <v>167</v>
      </c>
      <c r="AB892" s="15">
        <v>164993945674344</v>
      </c>
      <c r="AC892" t="s">
        <v>68</v>
      </c>
      <c r="AD892">
        <v>10738</v>
      </c>
      <c r="AE892" t="s">
        <v>69</v>
      </c>
      <c r="AF892" t="s">
        <v>70</v>
      </c>
      <c r="AM892" t="s">
        <v>168</v>
      </c>
      <c r="AN892">
        <v>44753485870</v>
      </c>
    </row>
    <row r="893" spans="1:40" x14ac:dyDescent="0.25">
      <c r="A893" s="4">
        <f t="shared" si="173"/>
        <v>44665</v>
      </c>
      <c r="B893" s="5">
        <f t="shared" si="174"/>
        <v>0.39583333333333331</v>
      </c>
      <c r="C893" s="6">
        <f t="shared" si="175"/>
        <v>0.39930555555555558</v>
      </c>
      <c r="D893" s="7">
        <f t="shared" si="177"/>
        <v>3.8194444423425011E-3</v>
      </c>
      <c r="E893" s="6" t="str">
        <f t="shared" si="178"/>
        <v>BIANCA</v>
      </c>
      <c r="F893" s="6" t="str">
        <f t="shared" si="176"/>
        <v>qui</v>
      </c>
      <c r="G893" s="6" t="str">
        <f t="shared" si="179"/>
        <v>11</v>
      </c>
      <c r="H893" s="6" t="str">
        <f>IFERROR(VLOOKUP($G893,DDD!$B:$D,3,0),"-")</f>
        <v>SP</v>
      </c>
      <c r="I893" s="6" t="str">
        <f>IFERROR(VLOOKUP($H893,DDD!$I:$K,3,0),"-")</f>
        <v>Sudeste</v>
      </c>
      <c r="J893">
        <v>8512171</v>
      </c>
      <c r="K893">
        <v>27230933</v>
      </c>
      <c r="L893" s="14">
        <v>44665.39947916667</v>
      </c>
      <c r="M893" s="14">
        <v>44665.403298611112</v>
      </c>
      <c r="N893" t="s">
        <v>3133</v>
      </c>
      <c r="O893" t="s">
        <v>78</v>
      </c>
      <c r="P893">
        <v>17283</v>
      </c>
      <c r="Q893" t="s">
        <v>65</v>
      </c>
      <c r="R893" t="s">
        <v>85</v>
      </c>
      <c r="S893" t="s">
        <v>86</v>
      </c>
      <c r="T893" t="s">
        <v>85</v>
      </c>
      <c r="U893" t="s">
        <v>86</v>
      </c>
      <c r="X893">
        <v>11991428332</v>
      </c>
      <c r="AA893" t="s">
        <v>167</v>
      </c>
      <c r="AB893" s="15">
        <v>164993969680494</v>
      </c>
      <c r="AC893" t="s">
        <v>68</v>
      </c>
      <c r="AD893">
        <v>10738</v>
      </c>
      <c r="AE893" t="s">
        <v>69</v>
      </c>
      <c r="AF893" t="s">
        <v>70</v>
      </c>
      <c r="AM893" t="s">
        <v>171</v>
      </c>
      <c r="AN893">
        <v>51401594816</v>
      </c>
    </row>
    <row r="894" spans="1:40" x14ac:dyDescent="0.25">
      <c r="A894" s="4">
        <f t="shared" si="173"/>
        <v>44665</v>
      </c>
      <c r="B894" s="5">
        <f t="shared" si="174"/>
        <v>0.39583333333333331</v>
      </c>
      <c r="C894" s="6">
        <f t="shared" si="175"/>
        <v>0.40416666666666662</v>
      </c>
      <c r="D894" s="7">
        <f t="shared" si="177"/>
        <v>2.5578703716746531E-3</v>
      </c>
      <c r="E894" s="6" t="str">
        <f t="shared" si="178"/>
        <v>BIANCA</v>
      </c>
      <c r="F894" s="6" t="str">
        <f t="shared" si="176"/>
        <v>qui</v>
      </c>
      <c r="G894" s="6" t="str">
        <f t="shared" si="179"/>
        <v>11</v>
      </c>
      <c r="H894" s="6" t="str">
        <f>IFERROR(VLOOKUP($G894,DDD!$B:$D,3,0),"-")</f>
        <v>SP</v>
      </c>
      <c r="I894" s="6" t="str">
        <f>IFERROR(VLOOKUP($H894,DDD!$I:$K,3,0),"-")</f>
        <v>Sudeste</v>
      </c>
      <c r="J894">
        <v>8513251</v>
      </c>
      <c r="K894">
        <v>27230959</v>
      </c>
      <c r="L894" s="14">
        <v>44665.404618055552</v>
      </c>
      <c r="M894" s="14">
        <v>44665.407175925924</v>
      </c>
      <c r="N894" t="s">
        <v>3133</v>
      </c>
      <c r="O894" t="s">
        <v>78</v>
      </c>
      <c r="P894">
        <v>17283</v>
      </c>
      <c r="Q894" t="s">
        <v>65</v>
      </c>
      <c r="R894" t="s">
        <v>85</v>
      </c>
      <c r="S894" t="s">
        <v>86</v>
      </c>
      <c r="T894" t="s">
        <v>85</v>
      </c>
      <c r="U894" t="s">
        <v>86</v>
      </c>
      <c r="X894">
        <v>11971588478</v>
      </c>
      <c r="AA894" t="s">
        <v>167</v>
      </c>
      <c r="AB894" s="15">
        <v>164994014391814</v>
      </c>
      <c r="AC894" t="s">
        <v>68</v>
      </c>
      <c r="AD894">
        <v>10738</v>
      </c>
      <c r="AE894" t="s">
        <v>69</v>
      </c>
      <c r="AF894" t="s">
        <v>70</v>
      </c>
      <c r="AM894" t="s">
        <v>1651</v>
      </c>
      <c r="AN894">
        <v>35595188812</v>
      </c>
    </row>
    <row r="895" spans="1:40" x14ac:dyDescent="0.25">
      <c r="A895" s="4">
        <f t="shared" si="173"/>
        <v>44665</v>
      </c>
      <c r="B895" s="5">
        <f t="shared" si="174"/>
        <v>0.39583333333333331</v>
      </c>
      <c r="C895" s="6">
        <f t="shared" si="175"/>
        <v>0.40763888888888888</v>
      </c>
      <c r="D895" s="7">
        <f t="shared" si="177"/>
        <v>1.8055555556202307E-3</v>
      </c>
      <c r="E895" s="6" t="str">
        <f t="shared" si="178"/>
        <v>BIANCA</v>
      </c>
      <c r="F895" s="6" t="str">
        <f t="shared" si="176"/>
        <v>qui</v>
      </c>
      <c r="G895" s="6" t="str">
        <f t="shared" si="179"/>
        <v>17</v>
      </c>
      <c r="H895" s="6" t="str">
        <f>IFERROR(VLOOKUP($G895,DDD!$B:$D,3,0),"-")</f>
        <v>SP</v>
      </c>
      <c r="I895" s="6" t="str">
        <f>IFERROR(VLOOKUP($H895,DDD!$I:$K,3,0),"-")</f>
        <v>Sudeste</v>
      </c>
      <c r="J895">
        <v>8514031</v>
      </c>
      <c r="K895">
        <v>27230997</v>
      </c>
      <c r="L895" s="14">
        <v>44665.408252314817</v>
      </c>
      <c r="M895" s="14">
        <v>44665.410057870373</v>
      </c>
      <c r="N895" t="s">
        <v>3133</v>
      </c>
      <c r="O895" t="s">
        <v>78</v>
      </c>
      <c r="P895">
        <v>17283</v>
      </c>
      <c r="Q895" t="s">
        <v>65</v>
      </c>
      <c r="R895" t="s">
        <v>85</v>
      </c>
      <c r="S895" t="s">
        <v>86</v>
      </c>
      <c r="T895" t="s">
        <v>85</v>
      </c>
      <c r="U895" t="s">
        <v>86</v>
      </c>
      <c r="X895">
        <v>17992050732</v>
      </c>
      <c r="AA895" t="s">
        <v>167</v>
      </c>
      <c r="AB895" s="15">
        <v>164994046199474</v>
      </c>
      <c r="AC895" t="s">
        <v>68</v>
      </c>
      <c r="AD895">
        <v>10738</v>
      </c>
      <c r="AE895" t="s">
        <v>69</v>
      </c>
      <c r="AF895" t="s">
        <v>70</v>
      </c>
      <c r="AM895" t="s">
        <v>367</v>
      </c>
      <c r="AN895">
        <v>53080425863</v>
      </c>
    </row>
    <row r="896" spans="1:40" x14ac:dyDescent="0.25">
      <c r="A896" s="4">
        <f t="shared" si="173"/>
        <v>44665</v>
      </c>
      <c r="B896" s="5">
        <f t="shared" si="174"/>
        <v>0.39583333333333331</v>
      </c>
      <c r="C896" s="6">
        <f t="shared" si="175"/>
        <v>0.41041666666666665</v>
      </c>
      <c r="D896" s="7">
        <f t="shared" si="177"/>
        <v>6.1342592380242422E-4</v>
      </c>
      <c r="E896" s="6" t="str">
        <f t="shared" si="178"/>
        <v>BIANCA</v>
      </c>
      <c r="F896" s="6" t="str">
        <f t="shared" si="176"/>
        <v>qui</v>
      </c>
      <c r="G896" s="6" t="str">
        <f t="shared" si="179"/>
        <v>13</v>
      </c>
      <c r="H896" s="6" t="str">
        <f>IFERROR(VLOOKUP($G896,DDD!$B:$D,3,0),"-")</f>
        <v>SP</v>
      </c>
      <c r="I896" s="6" t="str">
        <f>IFERROR(VLOOKUP($H896,DDD!$I:$K,3,0),"-")</f>
        <v>Sudeste</v>
      </c>
      <c r="J896">
        <v>8514536</v>
      </c>
      <c r="K896">
        <v>27231022</v>
      </c>
      <c r="L896" s="14">
        <v>44665.410636574074</v>
      </c>
      <c r="M896" s="14">
        <v>44665.411249999997</v>
      </c>
      <c r="N896" t="s">
        <v>3133</v>
      </c>
      <c r="O896" t="s">
        <v>78</v>
      </c>
      <c r="P896">
        <v>17283</v>
      </c>
      <c r="Q896" t="s">
        <v>65</v>
      </c>
      <c r="R896" t="s">
        <v>136</v>
      </c>
      <c r="S896" t="s">
        <v>273</v>
      </c>
      <c r="T896" t="s">
        <v>136</v>
      </c>
      <c r="U896" t="s">
        <v>273</v>
      </c>
      <c r="X896">
        <v>13996851488</v>
      </c>
      <c r="Y896">
        <v>13996851488</v>
      </c>
      <c r="Z896" s="14">
        <v>44665.444444444445</v>
      </c>
      <c r="AA896" t="s">
        <v>167</v>
      </c>
      <c r="AB896" s="15">
        <v>1649940666105370</v>
      </c>
      <c r="AC896" t="s">
        <v>68</v>
      </c>
      <c r="AD896">
        <v>10738</v>
      </c>
      <c r="AE896" t="s">
        <v>69</v>
      </c>
      <c r="AF896" t="s">
        <v>70</v>
      </c>
      <c r="AM896" t="s">
        <v>1092</v>
      </c>
      <c r="AN896">
        <v>6217950898</v>
      </c>
    </row>
    <row r="897" spans="1:40" x14ac:dyDescent="0.25">
      <c r="A897" s="4">
        <f t="shared" si="173"/>
        <v>44665</v>
      </c>
      <c r="B897" s="5">
        <f t="shared" si="174"/>
        <v>0.39583333333333331</v>
      </c>
      <c r="C897" s="6">
        <f t="shared" si="175"/>
        <v>0.41388888888888892</v>
      </c>
      <c r="D897" s="7">
        <f t="shared" si="177"/>
        <v>3.2986111109494232E-3</v>
      </c>
      <c r="E897" s="6" t="str">
        <f t="shared" si="178"/>
        <v>BIANCA</v>
      </c>
      <c r="F897" s="6" t="str">
        <f t="shared" si="176"/>
        <v>qui</v>
      </c>
      <c r="G897" s="6" t="str">
        <f t="shared" si="179"/>
        <v>51</v>
      </c>
      <c r="H897" s="6" t="str">
        <f>IFERROR(VLOOKUP($G897,DDD!$B:$D,3,0),"-")</f>
        <v>RS</v>
      </c>
      <c r="I897" s="6" t="str">
        <f>IFERROR(VLOOKUP($H897,DDD!$I:$K,3,0),"-")</f>
        <v>Sul</v>
      </c>
      <c r="J897">
        <v>8515389</v>
      </c>
      <c r="K897">
        <v>27231065</v>
      </c>
      <c r="L897" s="14">
        <v>44665.414548611108</v>
      </c>
      <c r="M897" s="14">
        <v>44665.417847222219</v>
      </c>
      <c r="N897" t="s">
        <v>3133</v>
      </c>
      <c r="O897" t="s">
        <v>78</v>
      </c>
      <c r="P897">
        <v>17283</v>
      </c>
      <c r="Q897" t="s">
        <v>65</v>
      </c>
      <c r="R897" t="s">
        <v>66</v>
      </c>
      <c r="S897" t="s">
        <v>1096</v>
      </c>
      <c r="T897" t="s">
        <v>66</v>
      </c>
      <c r="U897" t="s">
        <v>1096</v>
      </c>
      <c r="X897">
        <v>51997644476</v>
      </c>
      <c r="AA897" t="s">
        <v>167</v>
      </c>
      <c r="AB897" s="15">
        <v>1649941000115100</v>
      </c>
      <c r="AC897" t="s">
        <v>68</v>
      </c>
      <c r="AD897">
        <v>10738</v>
      </c>
      <c r="AE897" t="s">
        <v>69</v>
      </c>
      <c r="AF897" t="s">
        <v>70</v>
      </c>
      <c r="AM897" t="s">
        <v>1097</v>
      </c>
      <c r="AN897">
        <v>898691095</v>
      </c>
    </row>
    <row r="898" spans="1:40" x14ac:dyDescent="0.25">
      <c r="A898" s="4">
        <f t="shared" si="173"/>
        <v>44665</v>
      </c>
      <c r="B898" s="5">
        <f t="shared" si="174"/>
        <v>0.41666666666666669</v>
      </c>
      <c r="C898" s="6">
        <f t="shared" si="175"/>
        <v>0.41944444444444445</v>
      </c>
      <c r="D898" s="7">
        <f t="shared" si="177"/>
        <v>6.5972222364507616E-4</v>
      </c>
      <c r="E898" s="6" t="str">
        <f t="shared" si="178"/>
        <v>BIANCA</v>
      </c>
      <c r="F898" s="6" t="str">
        <f t="shared" si="176"/>
        <v>qui</v>
      </c>
      <c r="G898" s="6" t="str">
        <f t="shared" si="179"/>
        <v>16</v>
      </c>
      <c r="H898" s="6" t="str">
        <f>IFERROR(VLOOKUP($G898,DDD!$B:$D,3,0),"-")</f>
        <v>SP</v>
      </c>
      <c r="I898" s="6" t="str">
        <f>IFERROR(VLOOKUP($H898,DDD!$I:$K,3,0),"-")</f>
        <v>Sudeste</v>
      </c>
      <c r="J898">
        <v>8516638</v>
      </c>
      <c r="K898">
        <v>27231109</v>
      </c>
      <c r="L898" s="14">
        <v>44665.419918981483</v>
      </c>
      <c r="M898" s="14">
        <v>44665.420578703706</v>
      </c>
      <c r="N898" t="s">
        <v>3133</v>
      </c>
      <c r="O898" t="s">
        <v>78</v>
      </c>
      <c r="P898">
        <v>17283</v>
      </c>
      <c r="Q898" t="s">
        <v>65</v>
      </c>
      <c r="R898" t="s">
        <v>136</v>
      </c>
      <c r="S898" t="s">
        <v>273</v>
      </c>
      <c r="T898" t="s">
        <v>136</v>
      </c>
      <c r="U898" t="s">
        <v>273</v>
      </c>
      <c r="X898">
        <v>16994239390</v>
      </c>
      <c r="Y898">
        <v>16994239390</v>
      </c>
      <c r="Z898" s="14">
        <v>44665.625</v>
      </c>
      <c r="AA898" t="s">
        <v>167</v>
      </c>
      <c r="AB898" s="15">
        <v>1649941461125970</v>
      </c>
      <c r="AC898" t="s">
        <v>68</v>
      </c>
      <c r="AD898">
        <v>10738</v>
      </c>
      <c r="AE898" t="s">
        <v>69</v>
      </c>
      <c r="AF898" t="s">
        <v>70</v>
      </c>
      <c r="AM898" t="s">
        <v>1104</v>
      </c>
      <c r="AN898">
        <v>42062538898</v>
      </c>
    </row>
    <row r="899" spans="1:40" x14ac:dyDescent="0.25">
      <c r="A899" s="4">
        <f t="shared" si="173"/>
        <v>44665</v>
      </c>
      <c r="B899" s="5">
        <f t="shared" si="174"/>
        <v>0.41666666666666669</v>
      </c>
      <c r="C899" s="6">
        <f t="shared" si="175"/>
        <v>0.4201388888888889</v>
      </c>
      <c r="D899" s="7">
        <f t="shared" si="177"/>
        <v>1.4583333395421505E-3</v>
      </c>
      <c r="E899" s="6" t="str">
        <f t="shared" si="178"/>
        <v>BIANCA</v>
      </c>
      <c r="F899" s="6" t="str">
        <f t="shared" si="176"/>
        <v>qui</v>
      </c>
      <c r="G899" s="6" t="str">
        <f t="shared" si="179"/>
        <v>13</v>
      </c>
      <c r="H899" s="6" t="str">
        <f>IFERROR(VLOOKUP($G899,DDD!$B:$D,3,0),"-")</f>
        <v>SP</v>
      </c>
      <c r="I899" s="6" t="str">
        <f>IFERROR(VLOOKUP($H899,DDD!$I:$K,3,0),"-")</f>
        <v>Sudeste</v>
      </c>
      <c r="J899">
        <v>8516821</v>
      </c>
      <c r="K899">
        <v>27201784</v>
      </c>
      <c r="L899" s="14">
        <v>44665.420740740738</v>
      </c>
      <c r="M899" s="14">
        <v>44665.422199074077</v>
      </c>
      <c r="N899" t="s">
        <v>3133</v>
      </c>
      <c r="O899" t="s">
        <v>78</v>
      </c>
      <c r="P899">
        <v>17283</v>
      </c>
      <c r="Q899" t="s">
        <v>65</v>
      </c>
      <c r="R899" t="s">
        <v>85</v>
      </c>
      <c r="S899" t="s">
        <v>86</v>
      </c>
      <c r="T899" t="s">
        <v>85</v>
      </c>
      <c r="U899" t="s">
        <v>86</v>
      </c>
      <c r="X899">
        <v>13996132504</v>
      </c>
      <c r="AA899" t="s">
        <v>93</v>
      </c>
      <c r="AB899" s="15">
        <v>1649941537128260</v>
      </c>
      <c r="AC899" t="s">
        <v>68</v>
      </c>
      <c r="AD899">
        <v>10738</v>
      </c>
      <c r="AE899" t="s">
        <v>69</v>
      </c>
      <c r="AF899" t="s">
        <v>70</v>
      </c>
      <c r="AM899" t="s">
        <v>443</v>
      </c>
      <c r="AN899">
        <v>27659731807</v>
      </c>
    </row>
    <row r="900" spans="1:40" x14ac:dyDescent="0.25">
      <c r="A900" s="4">
        <f t="shared" si="173"/>
        <v>44665</v>
      </c>
      <c r="B900" s="5">
        <f t="shared" si="174"/>
        <v>0.41666666666666669</v>
      </c>
      <c r="C900" s="6">
        <f t="shared" si="175"/>
        <v>0.43055555555555558</v>
      </c>
      <c r="D900" s="7">
        <f t="shared" si="177"/>
        <v>2.2916666712262668E-3</v>
      </c>
      <c r="E900" s="6" t="str">
        <f t="shared" si="178"/>
        <v>BIANCA</v>
      </c>
      <c r="F900" s="6" t="str">
        <f t="shared" si="176"/>
        <v>qui</v>
      </c>
      <c r="G900" s="6" t="str">
        <f t="shared" si="179"/>
        <v>11</v>
      </c>
      <c r="H900" s="6" t="str">
        <f>IFERROR(VLOOKUP($G900,DDD!$B:$D,3,0),"-")</f>
        <v>SP</v>
      </c>
      <c r="I900" s="6" t="str">
        <f>IFERROR(VLOOKUP($H900,DDD!$I:$K,3,0),"-")</f>
        <v>Sudeste</v>
      </c>
      <c r="J900">
        <v>8519090</v>
      </c>
      <c r="K900">
        <v>27201920</v>
      </c>
      <c r="L900" s="14">
        <v>44665.430833333332</v>
      </c>
      <c r="M900" s="14">
        <v>44665.433125000003</v>
      </c>
      <c r="N900" t="s">
        <v>3133</v>
      </c>
      <c r="O900" t="s">
        <v>78</v>
      </c>
      <c r="P900">
        <v>17283</v>
      </c>
      <c r="Q900" t="s">
        <v>65</v>
      </c>
      <c r="R900" t="s">
        <v>85</v>
      </c>
      <c r="S900" t="s">
        <v>86</v>
      </c>
      <c r="T900" t="s">
        <v>85</v>
      </c>
      <c r="U900" t="s">
        <v>86</v>
      </c>
      <c r="X900">
        <v>11949678876</v>
      </c>
      <c r="AA900" t="s">
        <v>93</v>
      </c>
      <c r="AB900" s="15">
        <v>1649942396150630</v>
      </c>
      <c r="AC900" t="s">
        <v>68</v>
      </c>
      <c r="AD900">
        <v>10738</v>
      </c>
      <c r="AE900" t="s">
        <v>69</v>
      </c>
      <c r="AF900" t="s">
        <v>70</v>
      </c>
      <c r="AM900" t="s">
        <v>1655</v>
      </c>
      <c r="AN900">
        <v>35053480826</v>
      </c>
    </row>
    <row r="901" spans="1:40" x14ac:dyDescent="0.25">
      <c r="A901" s="4">
        <f t="shared" si="173"/>
        <v>44665</v>
      </c>
      <c r="B901" s="5">
        <f t="shared" si="174"/>
        <v>0.41666666666666669</v>
      </c>
      <c r="C901" s="6">
        <f t="shared" si="175"/>
        <v>0.43472222222222223</v>
      </c>
      <c r="D901" s="7">
        <f t="shared" si="177"/>
        <v>2.7777777795563452E-3</v>
      </c>
      <c r="E901" s="6" t="str">
        <f t="shared" si="178"/>
        <v>BIANCA</v>
      </c>
      <c r="F901" s="6" t="str">
        <f t="shared" si="176"/>
        <v>qui</v>
      </c>
      <c r="G901" s="6" t="str">
        <f t="shared" si="179"/>
        <v>16</v>
      </c>
      <c r="H901" s="6" t="str">
        <f>IFERROR(VLOOKUP($G901,DDD!$B:$D,3,0),"-")</f>
        <v>SP</v>
      </c>
      <c r="I901" s="6" t="str">
        <f>IFERROR(VLOOKUP($H901,DDD!$I:$K,3,0),"-")</f>
        <v>Sudeste</v>
      </c>
      <c r="J901">
        <v>8520073</v>
      </c>
      <c r="K901">
        <v>27201976</v>
      </c>
      <c r="L901" s="14">
        <v>44665.435127314813</v>
      </c>
      <c r="M901" s="14">
        <v>44665.437905092593</v>
      </c>
      <c r="N901" t="s">
        <v>3133</v>
      </c>
      <c r="O901" t="s">
        <v>78</v>
      </c>
      <c r="P901">
        <v>17283</v>
      </c>
      <c r="Q901" t="s">
        <v>65</v>
      </c>
      <c r="R901" t="s">
        <v>85</v>
      </c>
      <c r="S901" t="s">
        <v>86</v>
      </c>
      <c r="T901" t="s">
        <v>85</v>
      </c>
      <c r="U901" t="s">
        <v>86</v>
      </c>
      <c r="X901">
        <v>16993031160</v>
      </c>
      <c r="AA901" t="s">
        <v>93</v>
      </c>
      <c r="AB901" s="15">
        <v>1649942767158060</v>
      </c>
      <c r="AC901" t="s">
        <v>68</v>
      </c>
      <c r="AD901">
        <v>10738</v>
      </c>
      <c r="AE901" t="s">
        <v>69</v>
      </c>
      <c r="AF901" t="s">
        <v>70</v>
      </c>
      <c r="AM901" t="s">
        <v>642</v>
      </c>
      <c r="AN901">
        <v>25310898883</v>
      </c>
    </row>
    <row r="902" spans="1:40" x14ac:dyDescent="0.25">
      <c r="A902" s="4">
        <f t="shared" si="173"/>
        <v>44665</v>
      </c>
      <c r="B902" s="5">
        <f t="shared" si="174"/>
        <v>0.4375</v>
      </c>
      <c r="C902" s="6">
        <f t="shared" si="175"/>
        <v>0.4458333333333333</v>
      </c>
      <c r="D902" s="7">
        <f t="shared" si="177"/>
        <v>5.0810185202863067E-3</v>
      </c>
      <c r="E902" s="6" t="str">
        <f t="shared" si="178"/>
        <v>BIANCA</v>
      </c>
      <c r="F902" s="6" t="str">
        <f t="shared" si="176"/>
        <v>qui</v>
      </c>
      <c r="G902" s="6" t="str">
        <f t="shared" si="179"/>
        <v>11</v>
      </c>
      <c r="H902" s="6" t="str">
        <f>IFERROR(VLOOKUP($G902,DDD!$B:$D,3,0),"-")</f>
        <v>SP</v>
      </c>
      <c r="I902" s="6" t="str">
        <f>IFERROR(VLOOKUP($H902,DDD!$I:$K,3,0),"-")</f>
        <v>Sudeste</v>
      </c>
      <c r="J902">
        <v>8522249</v>
      </c>
      <c r="K902">
        <v>26463121</v>
      </c>
      <c r="L902" s="14">
        <v>44665.446145833332</v>
      </c>
      <c r="M902" s="14">
        <v>44665.451226851852</v>
      </c>
      <c r="N902" t="s">
        <v>3133</v>
      </c>
      <c r="O902" t="s">
        <v>78</v>
      </c>
      <c r="P902">
        <v>17283</v>
      </c>
      <c r="Q902" t="s">
        <v>65</v>
      </c>
      <c r="R902" t="s">
        <v>85</v>
      </c>
      <c r="S902" t="s">
        <v>86</v>
      </c>
      <c r="T902" t="s">
        <v>85</v>
      </c>
      <c r="U902" t="s">
        <v>86</v>
      </c>
      <c r="X902">
        <v>11961029752</v>
      </c>
      <c r="AA902" t="s">
        <v>103</v>
      </c>
      <c r="AB902" s="15">
        <v>1649943722183800</v>
      </c>
      <c r="AC902" t="s">
        <v>68</v>
      </c>
      <c r="AD902">
        <v>10738</v>
      </c>
      <c r="AE902" t="s">
        <v>69</v>
      </c>
      <c r="AF902" t="s">
        <v>70</v>
      </c>
      <c r="AM902" t="s">
        <v>646</v>
      </c>
      <c r="AN902">
        <v>31644836866</v>
      </c>
    </row>
    <row r="903" spans="1:40" x14ac:dyDescent="0.25">
      <c r="A903" s="4">
        <f t="shared" si="173"/>
        <v>44665</v>
      </c>
      <c r="B903" s="5">
        <f t="shared" si="174"/>
        <v>0.4375</v>
      </c>
      <c r="C903" s="6">
        <f t="shared" si="175"/>
        <v>0.45347222222222222</v>
      </c>
      <c r="D903" s="7">
        <f t="shared" si="177"/>
        <v>4.5601851888932288E-3</v>
      </c>
      <c r="E903" s="6" t="str">
        <f t="shared" si="178"/>
        <v>BIANCA</v>
      </c>
      <c r="F903" s="6" t="str">
        <f t="shared" si="176"/>
        <v>qui</v>
      </c>
      <c r="G903" s="6" t="str">
        <f t="shared" si="179"/>
        <v>19</v>
      </c>
      <c r="H903" s="6" t="str">
        <f>IFERROR(VLOOKUP($G903,DDD!$B:$D,3,0),"-")</f>
        <v>SP</v>
      </c>
      <c r="I903" s="6" t="str">
        <f>IFERROR(VLOOKUP($H903,DDD!$I:$K,3,0),"-")</f>
        <v>Sudeste</v>
      </c>
      <c r="J903">
        <v>8523700</v>
      </c>
      <c r="K903">
        <v>26463200</v>
      </c>
      <c r="L903" s="14">
        <v>44665.453553240739</v>
      </c>
      <c r="M903" s="14">
        <v>44665.458113425928</v>
      </c>
      <c r="N903" t="s">
        <v>3133</v>
      </c>
      <c r="O903" t="s">
        <v>78</v>
      </c>
      <c r="P903">
        <v>17283</v>
      </c>
      <c r="Q903" t="s">
        <v>65</v>
      </c>
      <c r="R903" t="s">
        <v>85</v>
      </c>
      <c r="S903" t="s">
        <v>86</v>
      </c>
      <c r="T903" t="s">
        <v>85</v>
      </c>
      <c r="U903" t="s">
        <v>86</v>
      </c>
      <c r="X903">
        <v>19992834924</v>
      </c>
      <c r="AA903" t="s">
        <v>103</v>
      </c>
      <c r="AB903" s="15">
        <v>1649944361194770</v>
      </c>
      <c r="AC903" t="s">
        <v>68</v>
      </c>
      <c r="AD903">
        <v>10738</v>
      </c>
      <c r="AE903" t="s">
        <v>69</v>
      </c>
      <c r="AF903" t="s">
        <v>70</v>
      </c>
      <c r="AM903" t="s">
        <v>1657</v>
      </c>
      <c r="AN903">
        <v>2355006660</v>
      </c>
    </row>
    <row r="904" spans="1:40" x14ac:dyDescent="0.25">
      <c r="A904" s="4">
        <f t="shared" si="173"/>
        <v>44665</v>
      </c>
      <c r="B904" s="5">
        <f t="shared" si="174"/>
        <v>0.45833333333333331</v>
      </c>
      <c r="C904" s="6">
        <f t="shared" si="175"/>
        <v>0.46111111111111108</v>
      </c>
      <c r="D904" s="7">
        <f t="shared" si="177"/>
        <v>5.7870370073942468E-4</v>
      </c>
      <c r="E904" s="6" t="str">
        <f t="shared" si="178"/>
        <v>BIANCA</v>
      </c>
      <c r="F904" s="6" t="str">
        <f t="shared" si="176"/>
        <v>qui</v>
      </c>
      <c r="G904" s="6" t="str">
        <f t="shared" si="179"/>
        <v>11</v>
      </c>
      <c r="H904" s="6" t="str">
        <f>IFERROR(VLOOKUP($G904,DDD!$B:$D,3,0),"-")</f>
        <v>SP</v>
      </c>
      <c r="I904" s="6" t="str">
        <f>IFERROR(VLOOKUP($H904,DDD!$I:$K,3,0),"-")</f>
        <v>Sudeste</v>
      </c>
      <c r="J904">
        <v>8524921</v>
      </c>
      <c r="K904">
        <v>26463291</v>
      </c>
      <c r="L904" s="14">
        <v>44665.461284722223</v>
      </c>
      <c r="M904" s="14">
        <v>44665.461863425924</v>
      </c>
      <c r="N904" t="s">
        <v>3133</v>
      </c>
      <c r="O904" t="s">
        <v>78</v>
      </c>
      <c r="P904">
        <v>17283</v>
      </c>
      <c r="Q904" t="s">
        <v>65</v>
      </c>
      <c r="R904" t="s">
        <v>136</v>
      </c>
      <c r="S904" t="s">
        <v>273</v>
      </c>
      <c r="T904" t="s">
        <v>136</v>
      </c>
      <c r="U904" t="s">
        <v>273</v>
      </c>
      <c r="X904">
        <v>11977170478</v>
      </c>
      <c r="Y904">
        <v>11977170478</v>
      </c>
      <c r="Z904" s="14">
        <v>44665.625</v>
      </c>
      <c r="AA904" t="s">
        <v>103</v>
      </c>
      <c r="AB904" s="15">
        <v>1649945035210300</v>
      </c>
      <c r="AC904" t="s">
        <v>68</v>
      </c>
      <c r="AD904">
        <v>10738</v>
      </c>
      <c r="AE904" t="s">
        <v>69</v>
      </c>
      <c r="AF904" t="s">
        <v>70</v>
      </c>
      <c r="AM904" t="s">
        <v>1249</v>
      </c>
      <c r="AN904">
        <v>80660240297</v>
      </c>
    </row>
    <row r="905" spans="1:40" x14ac:dyDescent="0.25">
      <c r="A905" s="4">
        <f t="shared" si="173"/>
        <v>44665</v>
      </c>
      <c r="B905" s="5">
        <f t="shared" si="174"/>
        <v>0.45833333333333331</v>
      </c>
      <c r="C905" s="6">
        <f t="shared" si="175"/>
        <v>0.46597222222222223</v>
      </c>
      <c r="D905" s="7">
        <f t="shared" si="177"/>
        <v>3.5532407418941148E-3</v>
      </c>
      <c r="E905" s="6" t="str">
        <f t="shared" si="178"/>
        <v>BIANCA</v>
      </c>
      <c r="F905" s="6" t="str">
        <f t="shared" si="176"/>
        <v>qui</v>
      </c>
      <c r="G905" s="6" t="str">
        <f t="shared" si="179"/>
        <v>19</v>
      </c>
      <c r="H905" s="6" t="str">
        <f>IFERROR(VLOOKUP($G905,DDD!$B:$D,3,0),"-")</f>
        <v>SP</v>
      </c>
      <c r="I905" s="6" t="str">
        <f>IFERROR(VLOOKUP($H905,DDD!$I:$K,3,0),"-")</f>
        <v>Sudeste</v>
      </c>
      <c r="J905">
        <v>8525670</v>
      </c>
      <c r="K905">
        <v>24073160</v>
      </c>
      <c r="L905" s="14">
        <v>44665.466226851851</v>
      </c>
      <c r="M905" s="14">
        <v>44665.469780092593</v>
      </c>
      <c r="N905" t="s">
        <v>3133</v>
      </c>
      <c r="O905" t="s">
        <v>78</v>
      </c>
      <c r="P905">
        <v>17283</v>
      </c>
      <c r="Q905" t="s">
        <v>65</v>
      </c>
      <c r="R905" t="s">
        <v>85</v>
      </c>
      <c r="S905" t="s">
        <v>86</v>
      </c>
      <c r="T905" t="s">
        <v>85</v>
      </c>
      <c r="U905" t="s">
        <v>86</v>
      </c>
      <c r="X905">
        <v>19983579902</v>
      </c>
      <c r="AA905" t="s">
        <v>87</v>
      </c>
      <c r="AB905" s="15">
        <v>1649945465222690</v>
      </c>
      <c r="AC905" t="s">
        <v>68</v>
      </c>
      <c r="AD905">
        <v>10738</v>
      </c>
      <c r="AE905" t="s">
        <v>69</v>
      </c>
      <c r="AF905" t="s">
        <v>70</v>
      </c>
      <c r="AM905" t="s">
        <v>495</v>
      </c>
      <c r="AN905">
        <v>48985468898</v>
      </c>
    </row>
    <row r="906" spans="1:40" x14ac:dyDescent="0.25">
      <c r="A906" s="4">
        <f t="shared" si="173"/>
        <v>44665</v>
      </c>
      <c r="B906" s="5">
        <f t="shared" si="174"/>
        <v>0.45833333333333331</v>
      </c>
      <c r="C906" s="6">
        <f t="shared" si="175"/>
        <v>0.47500000000000003</v>
      </c>
      <c r="D906" s="7">
        <f t="shared" si="177"/>
        <v>6.7129629314877093E-4</v>
      </c>
      <c r="E906" s="6" t="str">
        <f t="shared" si="178"/>
        <v>BIANCA</v>
      </c>
      <c r="F906" s="6" t="str">
        <f t="shared" si="176"/>
        <v>qui</v>
      </c>
      <c r="G906" s="6" t="str">
        <f t="shared" si="179"/>
        <v>11</v>
      </c>
      <c r="H906" s="6" t="str">
        <f>IFERROR(VLOOKUP($G906,DDD!$B:$D,3,0),"-")</f>
        <v>SP</v>
      </c>
      <c r="I906" s="6" t="str">
        <f>IFERROR(VLOOKUP($H906,DDD!$I:$K,3,0),"-")</f>
        <v>Sudeste</v>
      </c>
      <c r="J906">
        <v>8527402</v>
      </c>
      <c r="K906">
        <v>25724740</v>
      </c>
      <c r="L906" s="14">
        <v>44665.475011574075</v>
      </c>
      <c r="M906" s="14">
        <v>44665.475682870368</v>
      </c>
      <c r="N906" t="s">
        <v>3133</v>
      </c>
      <c r="O906" t="s">
        <v>78</v>
      </c>
      <c r="P906">
        <v>17283</v>
      </c>
      <c r="Q906" t="s">
        <v>65</v>
      </c>
      <c r="R906" t="s">
        <v>136</v>
      </c>
      <c r="S906" t="s">
        <v>273</v>
      </c>
      <c r="T906" t="s">
        <v>136</v>
      </c>
      <c r="U906" t="s">
        <v>273</v>
      </c>
      <c r="X906">
        <v>11951486121</v>
      </c>
      <c r="Y906">
        <v>11951486121</v>
      </c>
      <c r="Z906" s="14">
        <v>44665.666666666664</v>
      </c>
      <c r="AA906" t="s">
        <v>113</v>
      </c>
      <c r="AB906" s="15">
        <v>1649946223241390</v>
      </c>
      <c r="AC906" t="s">
        <v>68</v>
      </c>
      <c r="AD906">
        <v>10738</v>
      </c>
      <c r="AE906" t="s">
        <v>69</v>
      </c>
      <c r="AF906" t="s">
        <v>70</v>
      </c>
      <c r="AM906" t="s">
        <v>1378</v>
      </c>
      <c r="AN906">
        <v>33427113884</v>
      </c>
    </row>
    <row r="907" spans="1:40" x14ac:dyDescent="0.25">
      <c r="A907" s="4">
        <f t="shared" ref="A907:A962" si="180">DATEVALUE(TEXT(L907,"dd/mm"))</f>
        <v>44665</v>
      </c>
      <c r="B907" s="5">
        <f t="shared" ref="B907:B962" si="181">TIMEVALUE(TEXT(LEFT(TEXT(L907,"hh:mm"),2)&amp;":"&amp;IF(RIGHT(TEXT(L907,"hh:mm"),2)&lt;"30",0,30),"hh:mm"))</f>
        <v>0.45833333333333331</v>
      </c>
      <c r="C907" s="6">
        <f t="shared" ref="C907:C962" si="182">TIMEVALUE(TEXT(L907,"hh:mm"))</f>
        <v>0.4770833333333333</v>
      </c>
      <c r="D907" s="7">
        <f t="shared" si="177"/>
        <v>1.6435185170848854E-3</v>
      </c>
      <c r="E907" s="6" t="str">
        <f t="shared" si="178"/>
        <v>BIANCA</v>
      </c>
      <c r="F907" s="6" t="str">
        <f t="shared" ref="F907:F962" si="183">TEXT(L907,"ddd")</f>
        <v>qui</v>
      </c>
      <c r="G907" s="6" t="str">
        <f t="shared" si="179"/>
        <v>53</v>
      </c>
      <c r="H907" s="6" t="str">
        <f>IFERROR(VLOOKUP($G907,DDD!$B:$D,3,0),"-")</f>
        <v>RS</v>
      </c>
      <c r="I907" s="6" t="str">
        <f>IFERROR(VLOOKUP($H907,DDD!$I:$K,3,0),"-")</f>
        <v>Sul</v>
      </c>
      <c r="J907">
        <v>8527920</v>
      </c>
      <c r="K907">
        <v>25462267</v>
      </c>
      <c r="L907" s="14">
        <v>44665.477314814816</v>
      </c>
      <c r="M907" s="14">
        <v>44665.478958333333</v>
      </c>
      <c r="N907" t="s">
        <v>3133</v>
      </c>
      <c r="O907" t="s">
        <v>78</v>
      </c>
      <c r="P907">
        <v>17283</v>
      </c>
      <c r="Q907" t="s">
        <v>65</v>
      </c>
      <c r="R907" t="s">
        <v>85</v>
      </c>
      <c r="S907" t="s">
        <v>86</v>
      </c>
      <c r="T907" t="s">
        <v>85</v>
      </c>
      <c r="U907" t="s">
        <v>86</v>
      </c>
      <c r="X907">
        <v>53991845912</v>
      </c>
      <c r="AA907" t="s">
        <v>211</v>
      </c>
      <c r="AB907" s="15">
        <v>1649946420246780</v>
      </c>
      <c r="AC907" t="s">
        <v>68</v>
      </c>
      <c r="AD907">
        <v>10738</v>
      </c>
      <c r="AE907" t="s">
        <v>69</v>
      </c>
      <c r="AF907" t="s">
        <v>70</v>
      </c>
      <c r="AM907" t="s">
        <v>1660</v>
      </c>
      <c r="AN907">
        <v>2320269045</v>
      </c>
    </row>
    <row r="908" spans="1:40" x14ac:dyDescent="0.25">
      <c r="A908" s="4">
        <f t="shared" si="180"/>
        <v>44665</v>
      </c>
      <c r="B908" s="5">
        <f t="shared" si="181"/>
        <v>0.47916666666666669</v>
      </c>
      <c r="C908" s="6">
        <f t="shared" si="182"/>
        <v>0.47916666666666669</v>
      </c>
      <c r="D908" s="7">
        <f t="shared" si="177"/>
        <v>6.4814814686542377E-4</v>
      </c>
      <c r="E908" s="6" t="str">
        <f t="shared" si="178"/>
        <v>BIANCA</v>
      </c>
      <c r="F908" s="6" t="str">
        <f t="shared" si="183"/>
        <v>qui</v>
      </c>
      <c r="G908" s="6" t="str">
        <f t="shared" si="179"/>
        <v>11</v>
      </c>
      <c r="H908" s="6" t="str">
        <f>IFERROR(VLOOKUP($G908,DDD!$B:$D,3,0),"-")</f>
        <v>SP</v>
      </c>
      <c r="I908" s="6" t="str">
        <f>IFERROR(VLOOKUP($H908,DDD!$I:$K,3,0),"-")</f>
        <v>Sudeste</v>
      </c>
      <c r="J908">
        <v>8528374</v>
      </c>
      <c r="K908">
        <v>22945061</v>
      </c>
      <c r="L908" s="14">
        <v>44665.479479166665</v>
      </c>
      <c r="M908" s="14">
        <v>44665.480127314811</v>
      </c>
      <c r="N908" t="s">
        <v>3133</v>
      </c>
      <c r="O908" t="s">
        <v>78</v>
      </c>
      <c r="P908">
        <v>17283</v>
      </c>
      <c r="Q908" t="s">
        <v>65</v>
      </c>
      <c r="R908" t="s">
        <v>136</v>
      </c>
      <c r="S908" t="s">
        <v>273</v>
      </c>
      <c r="T908" t="s">
        <v>136</v>
      </c>
      <c r="U908" t="s">
        <v>273</v>
      </c>
      <c r="X908">
        <v>11999758107</v>
      </c>
      <c r="Y908">
        <v>11999758107</v>
      </c>
      <c r="Z908" s="14">
        <v>44665.625</v>
      </c>
      <c r="AA908" t="s">
        <v>67</v>
      </c>
      <c r="AB908" s="15">
        <v>1649946601252190</v>
      </c>
      <c r="AC908" t="s">
        <v>68</v>
      </c>
      <c r="AD908">
        <v>10738</v>
      </c>
      <c r="AE908" t="s">
        <v>69</v>
      </c>
      <c r="AF908" t="s">
        <v>70</v>
      </c>
      <c r="AM908" t="s">
        <v>75</v>
      </c>
      <c r="AN908">
        <v>39798668820</v>
      </c>
    </row>
    <row r="909" spans="1:40" x14ac:dyDescent="0.25">
      <c r="A909" s="4">
        <f t="shared" si="180"/>
        <v>44665</v>
      </c>
      <c r="B909" s="5">
        <f t="shared" si="181"/>
        <v>0.47916666666666669</v>
      </c>
      <c r="C909" s="6">
        <f t="shared" si="182"/>
        <v>0.47986111111111113</v>
      </c>
      <c r="D909" s="7">
        <f t="shared" si="177"/>
        <v>6.0995370367891155E-3</v>
      </c>
      <c r="E909" s="6" t="str">
        <f t="shared" si="178"/>
        <v>BIANCA</v>
      </c>
      <c r="F909" s="6" t="str">
        <f t="shared" si="183"/>
        <v>qui</v>
      </c>
      <c r="G909" s="6" t="str">
        <f t="shared" si="179"/>
        <v>51</v>
      </c>
      <c r="H909" s="6" t="str">
        <f>IFERROR(VLOOKUP($G909,DDD!$B:$D,3,0),"-")</f>
        <v>RS</v>
      </c>
      <c r="I909" s="6" t="str">
        <f>IFERROR(VLOOKUP($H909,DDD!$I:$K,3,0),"-")</f>
        <v>Sul</v>
      </c>
      <c r="J909">
        <v>8528554</v>
      </c>
      <c r="K909">
        <v>24165719</v>
      </c>
      <c r="L909" s="14">
        <v>44665.48028935185</v>
      </c>
      <c r="M909" s="14">
        <v>44665.486388888887</v>
      </c>
      <c r="N909" t="s">
        <v>3133</v>
      </c>
      <c r="O909" t="s">
        <v>78</v>
      </c>
      <c r="P909">
        <v>17283</v>
      </c>
      <c r="Q909" t="s">
        <v>65</v>
      </c>
      <c r="R909" t="s">
        <v>136</v>
      </c>
      <c r="S909" t="s">
        <v>273</v>
      </c>
      <c r="T909" t="s">
        <v>136</v>
      </c>
      <c r="U909" t="s">
        <v>273</v>
      </c>
      <c r="X909">
        <v>51996817372</v>
      </c>
      <c r="Y909">
        <v>51996817372</v>
      </c>
      <c r="Z909" s="14">
        <v>44671.416666666664</v>
      </c>
      <c r="AA909" t="s">
        <v>142</v>
      </c>
      <c r="AB909" s="15">
        <v>1649946673254420</v>
      </c>
      <c r="AC909" t="s">
        <v>68</v>
      </c>
      <c r="AD909">
        <v>10738</v>
      </c>
      <c r="AE909" t="s">
        <v>69</v>
      </c>
      <c r="AF909" t="s">
        <v>70</v>
      </c>
      <c r="AM909" t="s">
        <v>1424</v>
      </c>
      <c r="AN909">
        <v>81917015020</v>
      </c>
    </row>
    <row r="910" spans="1:40" x14ac:dyDescent="0.25">
      <c r="A910" s="4">
        <f t="shared" si="180"/>
        <v>44665</v>
      </c>
      <c r="B910" s="5">
        <f t="shared" si="181"/>
        <v>0.5</v>
      </c>
      <c r="C910" s="6">
        <f t="shared" si="182"/>
        <v>0.50902777777777775</v>
      </c>
      <c r="D910" s="7">
        <f t="shared" si="177"/>
        <v>1.8402777786832303E-3</v>
      </c>
      <c r="E910" s="6" t="str">
        <f t="shared" si="178"/>
        <v>BIANCA</v>
      </c>
      <c r="F910" s="6" t="str">
        <f t="shared" si="183"/>
        <v>qui</v>
      </c>
      <c r="G910" s="6" t="str">
        <f t="shared" si="179"/>
        <v>17</v>
      </c>
      <c r="H910" s="6" t="str">
        <f>IFERROR(VLOOKUP($G910,DDD!$B:$D,3,0),"-")</f>
        <v>SP</v>
      </c>
      <c r="I910" s="6" t="str">
        <f>IFERROR(VLOOKUP($H910,DDD!$I:$K,3,0),"-")</f>
        <v>Sudeste</v>
      </c>
      <c r="J910">
        <v>8534601</v>
      </c>
      <c r="K910">
        <v>25536881</v>
      </c>
      <c r="L910" s="14">
        <v>44665.509525462963</v>
      </c>
      <c r="M910" s="14">
        <v>44665.511365740742</v>
      </c>
      <c r="N910" t="s">
        <v>3133</v>
      </c>
      <c r="O910" t="s">
        <v>78</v>
      </c>
      <c r="P910">
        <v>17283</v>
      </c>
      <c r="Q910" t="s">
        <v>65</v>
      </c>
      <c r="R910" t="s">
        <v>85</v>
      </c>
      <c r="S910" t="s">
        <v>86</v>
      </c>
      <c r="T910" t="s">
        <v>85</v>
      </c>
      <c r="U910" t="s">
        <v>86</v>
      </c>
      <c r="X910">
        <v>17992242758</v>
      </c>
      <c r="AA910" t="s">
        <v>174</v>
      </c>
      <c r="AB910" s="15">
        <v>1649949209310340</v>
      </c>
      <c r="AC910" t="s">
        <v>68</v>
      </c>
      <c r="AD910">
        <v>10738</v>
      </c>
      <c r="AE910" t="s">
        <v>69</v>
      </c>
      <c r="AF910" t="s">
        <v>70</v>
      </c>
      <c r="AM910" t="s">
        <v>648</v>
      </c>
      <c r="AN910">
        <v>53122278898</v>
      </c>
    </row>
    <row r="911" spans="1:40" x14ac:dyDescent="0.25">
      <c r="A911" s="4">
        <f t="shared" si="180"/>
        <v>44665</v>
      </c>
      <c r="B911" s="5">
        <f t="shared" si="181"/>
        <v>0.52083333333333337</v>
      </c>
      <c r="C911" s="6">
        <f t="shared" si="182"/>
        <v>0.52222222222222225</v>
      </c>
      <c r="D911" s="7">
        <f t="shared" si="177"/>
        <v>4.8611111560603604E-4</v>
      </c>
      <c r="E911" s="6" t="str">
        <f t="shared" si="178"/>
        <v>BIANCA</v>
      </c>
      <c r="F911" s="6" t="str">
        <f t="shared" si="183"/>
        <v>qui</v>
      </c>
      <c r="G911" s="6" t="str">
        <f t="shared" si="179"/>
        <v>11</v>
      </c>
      <c r="H911" s="6" t="str">
        <f>IFERROR(VLOOKUP($G911,DDD!$B:$D,3,0),"-")</f>
        <v>SP</v>
      </c>
      <c r="I911" s="6" t="str">
        <f>IFERROR(VLOOKUP($H911,DDD!$I:$K,3,0),"-")</f>
        <v>Sudeste</v>
      </c>
      <c r="J911">
        <v>8537199</v>
      </c>
      <c r="K911">
        <v>25724614</v>
      </c>
      <c r="L911" s="14">
        <v>44665.522835648146</v>
      </c>
      <c r="M911" s="14">
        <v>44665.523321759261</v>
      </c>
      <c r="N911" t="s">
        <v>3133</v>
      </c>
      <c r="O911" t="s">
        <v>78</v>
      </c>
      <c r="P911">
        <v>17283</v>
      </c>
      <c r="Q911" t="s">
        <v>65</v>
      </c>
      <c r="R911" t="s">
        <v>136</v>
      </c>
      <c r="S911" t="s">
        <v>273</v>
      </c>
      <c r="T911" t="s">
        <v>136</v>
      </c>
      <c r="U911" t="s">
        <v>273</v>
      </c>
      <c r="X911">
        <v>11964383498</v>
      </c>
      <c r="Y911">
        <v>11964383498</v>
      </c>
      <c r="Z911" s="14">
        <v>44665.708333333336</v>
      </c>
      <c r="AA911" t="s">
        <v>113</v>
      </c>
      <c r="AB911" s="15">
        <v>1649950366339180</v>
      </c>
      <c r="AC911" t="s">
        <v>68</v>
      </c>
      <c r="AD911">
        <v>10738</v>
      </c>
      <c r="AE911" t="s">
        <v>69</v>
      </c>
      <c r="AF911" t="s">
        <v>70</v>
      </c>
      <c r="AM911" t="s">
        <v>1262</v>
      </c>
      <c r="AN911">
        <v>44757157843</v>
      </c>
    </row>
    <row r="912" spans="1:40" x14ac:dyDescent="0.25">
      <c r="A912" s="4">
        <f t="shared" si="180"/>
        <v>44665</v>
      </c>
      <c r="B912" s="5">
        <f t="shared" si="181"/>
        <v>0.52083333333333337</v>
      </c>
      <c r="C912" s="6">
        <f t="shared" si="182"/>
        <v>0.52847222222222223</v>
      </c>
      <c r="D912" s="7">
        <f t="shared" si="177"/>
        <v>3.7037037691334262E-4</v>
      </c>
      <c r="E912" s="6" t="str">
        <f t="shared" si="178"/>
        <v>BIANCA</v>
      </c>
      <c r="F912" s="6" t="str">
        <f t="shared" si="183"/>
        <v>qui</v>
      </c>
      <c r="G912" s="6" t="str">
        <f t="shared" si="179"/>
        <v>54</v>
      </c>
      <c r="H912" s="6" t="str">
        <f>IFERROR(VLOOKUP($G912,DDD!$B:$D,3,0),"-")</f>
        <v>RS</v>
      </c>
      <c r="I912" s="6" t="str">
        <f>IFERROR(VLOOKUP($H912,DDD!$I:$K,3,0),"-")</f>
        <v>Sul</v>
      </c>
      <c r="J912">
        <v>8538549</v>
      </c>
      <c r="K912">
        <v>25386647</v>
      </c>
      <c r="L912" s="14">
        <v>44665.529120370367</v>
      </c>
      <c r="M912" s="14">
        <v>44665.529490740744</v>
      </c>
      <c r="N912" t="s">
        <v>3133</v>
      </c>
      <c r="O912" t="s">
        <v>78</v>
      </c>
      <c r="P912">
        <v>17283</v>
      </c>
      <c r="Q912" t="s">
        <v>65</v>
      </c>
      <c r="R912" t="s">
        <v>136</v>
      </c>
      <c r="S912" t="s">
        <v>674</v>
      </c>
      <c r="T912" t="s">
        <v>136</v>
      </c>
      <c r="U912" t="s">
        <v>674</v>
      </c>
      <c r="X912">
        <v>54999488157</v>
      </c>
      <c r="Y912">
        <v>54999488157</v>
      </c>
      <c r="Z912" s="14">
        <v>44665.549305555556</v>
      </c>
      <c r="AA912" t="s">
        <v>520</v>
      </c>
      <c r="AB912" s="15">
        <v>1649950894348950</v>
      </c>
      <c r="AC912" t="s">
        <v>68</v>
      </c>
      <c r="AD912">
        <v>10738</v>
      </c>
      <c r="AE912" t="s">
        <v>69</v>
      </c>
      <c r="AF912" t="s">
        <v>70</v>
      </c>
      <c r="AM912" t="s">
        <v>1354</v>
      </c>
      <c r="AN912">
        <v>3972815018</v>
      </c>
    </row>
    <row r="913" spans="1:40" x14ac:dyDescent="0.25">
      <c r="A913" s="4">
        <f t="shared" si="180"/>
        <v>44665</v>
      </c>
      <c r="B913" s="5">
        <f t="shared" si="181"/>
        <v>0.52083333333333337</v>
      </c>
      <c r="C913" s="6">
        <f t="shared" si="182"/>
        <v>0.53333333333333333</v>
      </c>
      <c r="D913" s="7">
        <f t="shared" si="177"/>
        <v>4.1666666948003694E-4</v>
      </c>
      <c r="E913" s="6" t="str">
        <f t="shared" si="178"/>
        <v>BIANCA</v>
      </c>
      <c r="F913" s="6" t="str">
        <f t="shared" si="183"/>
        <v>qui</v>
      </c>
      <c r="G913" s="6" t="str">
        <f t="shared" si="179"/>
        <v>11</v>
      </c>
      <c r="H913" s="6" t="str">
        <f>IFERROR(VLOOKUP($G913,DDD!$B:$D,3,0),"-")</f>
        <v>SP</v>
      </c>
      <c r="I913" s="6" t="str">
        <f>IFERROR(VLOOKUP($H913,DDD!$I:$K,3,0),"-")</f>
        <v>Sudeste</v>
      </c>
      <c r="J913">
        <v>8539477</v>
      </c>
      <c r="K913">
        <v>24228109</v>
      </c>
      <c r="L913" s="14">
        <v>44665.533726851849</v>
      </c>
      <c r="M913" s="14">
        <v>44665.534143518518</v>
      </c>
      <c r="N913" t="s">
        <v>3133</v>
      </c>
      <c r="O913" t="s">
        <v>78</v>
      </c>
      <c r="P913">
        <v>17283</v>
      </c>
      <c r="Q913" t="s">
        <v>65</v>
      </c>
      <c r="R913" t="s">
        <v>136</v>
      </c>
      <c r="S913" t="s">
        <v>273</v>
      </c>
      <c r="T913" t="s">
        <v>136</v>
      </c>
      <c r="U913" t="s">
        <v>273</v>
      </c>
      <c r="X913">
        <v>11911166321</v>
      </c>
      <c r="Y913">
        <v>11911166321</v>
      </c>
      <c r="Z913" s="14">
        <v>44665.791666666664</v>
      </c>
      <c r="AA913" t="s">
        <v>194</v>
      </c>
      <c r="AB913" s="15">
        <v>1649951299359930</v>
      </c>
      <c r="AC913" t="s">
        <v>68</v>
      </c>
      <c r="AD913">
        <v>10738</v>
      </c>
      <c r="AE913" t="s">
        <v>69</v>
      </c>
      <c r="AF913" t="s">
        <v>70</v>
      </c>
      <c r="AM913" t="s">
        <v>1457</v>
      </c>
      <c r="AN913">
        <v>2394644516</v>
      </c>
    </row>
    <row r="914" spans="1:40" x14ac:dyDescent="0.25">
      <c r="A914" s="4">
        <f t="shared" si="180"/>
        <v>44665</v>
      </c>
      <c r="B914" s="5">
        <f t="shared" si="181"/>
        <v>0.52083333333333337</v>
      </c>
      <c r="C914" s="6">
        <f t="shared" si="182"/>
        <v>0.53402777777777777</v>
      </c>
      <c r="D914" s="7">
        <f t="shared" si="177"/>
        <v>8.5648148524342105E-4</v>
      </c>
      <c r="E914" s="6" t="str">
        <f t="shared" si="178"/>
        <v>BIANCA</v>
      </c>
      <c r="F914" s="6" t="str">
        <f t="shared" si="183"/>
        <v>qui</v>
      </c>
      <c r="G914" s="6" t="str">
        <f t="shared" si="179"/>
        <v>19</v>
      </c>
      <c r="H914" s="6" t="str">
        <f>IFERROR(VLOOKUP($G914,DDD!$B:$D,3,0),"-")</f>
        <v>SP</v>
      </c>
      <c r="I914" s="6" t="str">
        <f>IFERROR(VLOOKUP($H914,DDD!$I:$K,3,0),"-")</f>
        <v>Sudeste</v>
      </c>
      <c r="J914">
        <v>8539688</v>
      </c>
      <c r="K914">
        <v>21688584</v>
      </c>
      <c r="L914" s="14">
        <v>44665.534699074073</v>
      </c>
      <c r="M914" s="14">
        <v>44665.535555555558</v>
      </c>
      <c r="N914" t="s">
        <v>3133</v>
      </c>
      <c r="O914" t="s">
        <v>78</v>
      </c>
      <c r="P914">
        <v>17283</v>
      </c>
      <c r="Q914" t="s">
        <v>65</v>
      </c>
      <c r="R914" t="s">
        <v>136</v>
      </c>
      <c r="S914" t="s">
        <v>420</v>
      </c>
      <c r="T914" t="s">
        <v>136</v>
      </c>
      <c r="U914" t="s">
        <v>420</v>
      </c>
      <c r="X914">
        <v>19987189147</v>
      </c>
      <c r="Y914">
        <v>19987189147</v>
      </c>
      <c r="Z914" s="14">
        <v>44665.555555555555</v>
      </c>
      <c r="AA914" t="s">
        <v>968</v>
      </c>
      <c r="AB914" s="15">
        <v>1649951376361710</v>
      </c>
      <c r="AC914" t="s">
        <v>68</v>
      </c>
      <c r="AD914">
        <v>10738</v>
      </c>
      <c r="AE914" t="s">
        <v>69</v>
      </c>
      <c r="AF914" t="s">
        <v>70</v>
      </c>
      <c r="AM914" t="s">
        <v>969</v>
      </c>
      <c r="AN914">
        <v>33616666864</v>
      </c>
    </row>
    <row r="915" spans="1:40" x14ac:dyDescent="0.25">
      <c r="A915" s="4">
        <f t="shared" si="180"/>
        <v>44665</v>
      </c>
      <c r="B915" s="5">
        <f t="shared" si="181"/>
        <v>0.52083333333333337</v>
      </c>
      <c r="C915" s="6">
        <f t="shared" si="182"/>
        <v>0.53888888888888886</v>
      </c>
      <c r="D915" s="7">
        <f t="shared" si="177"/>
        <v>2.9629629643750377E-3</v>
      </c>
      <c r="E915" s="6" t="str">
        <f t="shared" si="178"/>
        <v>BIANCA</v>
      </c>
      <c r="F915" s="6" t="str">
        <f t="shared" si="183"/>
        <v>qui</v>
      </c>
      <c r="G915" s="6" t="str">
        <f t="shared" si="179"/>
        <v>55</v>
      </c>
      <c r="H915" s="6" t="str">
        <f>IFERROR(VLOOKUP($G915,DDD!$B:$D,3,0),"-")</f>
        <v>RS</v>
      </c>
      <c r="I915" s="6" t="str">
        <f>IFERROR(VLOOKUP($H915,DDD!$I:$K,3,0),"-")</f>
        <v>Sul</v>
      </c>
      <c r="J915">
        <v>8540681</v>
      </c>
      <c r="K915">
        <v>25724777</v>
      </c>
      <c r="L915" s="14">
        <v>44665.539490740739</v>
      </c>
      <c r="M915" s="14">
        <v>44665.542453703703</v>
      </c>
      <c r="N915" t="s">
        <v>3133</v>
      </c>
      <c r="O915" t="s">
        <v>78</v>
      </c>
      <c r="P915">
        <v>17283</v>
      </c>
      <c r="Q915" t="s">
        <v>65</v>
      </c>
      <c r="R915" t="s">
        <v>136</v>
      </c>
      <c r="S915" t="s">
        <v>137</v>
      </c>
      <c r="T915" t="s">
        <v>136</v>
      </c>
      <c r="U915" t="s">
        <v>137</v>
      </c>
      <c r="X915">
        <v>55991412131</v>
      </c>
      <c r="Y915">
        <v>55991412131</v>
      </c>
      <c r="Z915" s="14">
        <v>44665.5625</v>
      </c>
      <c r="AA915" t="s">
        <v>113</v>
      </c>
      <c r="AB915" s="15">
        <v>1649951788368550</v>
      </c>
      <c r="AC915" t="s">
        <v>68</v>
      </c>
      <c r="AD915">
        <v>10738</v>
      </c>
      <c r="AE915" t="s">
        <v>69</v>
      </c>
      <c r="AF915" t="s">
        <v>70</v>
      </c>
      <c r="AM915" t="s">
        <v>1583</v>
      </c>
      <c r="AN915">
        <v>2681569052</v>
      </c>
    </row>
    <row r="916" spans="1:40" x14ac:dyDescent="0.25">
      <c r="A916" s="4">
        <f t="shared" si="180"/>
        <v>44665</v>
      </c>
      <c r="B916" s="5">
        <f t="shared" si="181"/>
        <v>0.54166666666666663</v>
      </c>
      <c r="C916" s="6">
        <f t="shared" si="182"/>
        <v>0.54305555555555551</v>
      </c>
      <c r="D916" s="7">
        <f t="shared" si="177"/>
        <v>2.3842592563596554E-3</v>
      </c>
      <c r="E916" s="6" t="str">
        <f t="shared" si="178"/>
        <v>BIANCA</v>
      </c>
      <c r="F916" s="6" t="str">
        <f t="shared" si="183"/>
        <v>qui</v>
      </c>
      <c r="G916" s="6" t="str">
        <f t="shared" si="179"/>
        <v>55</v>
      </c>
      <c r="H916" s="6" t="str">
        <f>IFERROR(VLOOKUP($G916,DDD!$B:$D,3,0),"-")</f>
        <v>RS</v>
      </c>
      <c r="I916" s="6" t="str">
        <f>IFERROR(VLOOKUP($H916,DDD!$I:$K,3,0),"-")</f>
        <v>Sul</v>
      </c>
      <c r="J916">
        <v>8541430</v>
      </c>
      <c r="K916">
        <v>25462260</v>
      </c>
      <c r="L916" s="14">
        <v>44665.543483796297</v>
      </c>
      <c r="M916" s="14">
        <v>44665.545868055553</v>
      </c>
      <c r="N916" t="s">
        <v>3133</v>
      </c>
      <c r="O916" t="s">
        <v>78</v>
      </c>
      <c r="P916">
        <v>17283</v>
      </c>
      <c r="Q916" t="s">
        <v>65</v>
      </c>
      <c r="R916" t="s">
        <v>85</v>
      </c>
      <c r="S916" t="s">
        <v>86</v>
      </c>
      <c r="T916" t="s">
        <v>85</v>
      </c>
      <c r="U916" t="s">
        <v>86</v>
      </c>
      <c r="X916">
        <v>55992053244</v>
      </c>
      <c r="AA916" t="s">
        <v>211</v>
      </c>
      <c r="AB916" s="15">
        <v>1649952142376640</v>
      </c>
      <c r="AC916" t="s">
        <v>68</v>
      </c>
      <c r="AD916">
        <v>10738</v>
      </c>
      <c r="AE916" t="s">
        <v>69</v>
      </c>
      <c r="AF916" t="s">
        <v>70</v>
      </c>
      <c r="AM916" t="s">
        <v>332</v>
      </c>
      <c r="AN916">
        <v>4398662006</v>
      </c>
    </row>
    <row r="917" spans="1:40" x14ac:dyDescent="0.25">
      <c r="A917" s="4">
        <f t="shared" si="180"/>
        <v>44665</v>
      </c>
      <c r="B917" s="5">
        <f t="shared" si="181"/>
        <v>0.54166666666666663</v>
      </c>
      <c r="C917" s="6">
        <f t="shared" si="182"/>
        <v>0.54791666666666672</v>
      </c>
      <c r="D917" s="7">
        <f t="shared" si="177"/>
        <v>3.6921296341461129E-3</v>
      </c>
      <c r="E917" s="6" t="str">
        <f t="shared" si="178"/>
        <v>SILVIO</v>
      </c>
      <c r="F917" s="6" t="str">
        <f t="shared" si="183"/>
        <v>qui</v>
      </c>
      <c r="G917" s="6" t="str">
        <f t="shared" si="179"/>
        <v>13</v>
      </c>
      <c r="H917" s="6" t="str">
        <f>IFERROR(VLOOKUP($G917,DDD!$B:$D,3,0),"-")</f>
        <v>SP</v>
      </c>
      <c r="I917" s="6" t="str">
        <f>IFERROR(VLOOKUP($H917,DDD!$I:$K,3,0),"-")</f>
        <v>Sudeste</v>
      </c>
      <c r="J917">
        <v>8542071</v>
      </c>
      <c r="K917">
        <v>25462370</v>
      </c>
      <c r="L917" s="14">
        <v>44665.548020833332</v>
      </c>
      <c r="M917" s="14">
        <v>44665.551712962966</v>
      </c>
      <c r="N917" t="s">
        <v>3133</v>
      </c>
      <c r="O917" t="s">
        <v>84</v>
      </c>
      <c r="P917">
        <v>17286</v>
      </c>
      <c r="Q917" t="s">
        <v>65</v>
      </c>
      <c r="R917" t="s">
        <v>85</v>
      </c>
      <c r="S917" t="s">
        <v>86</v>
      </c>
      <c r="T917" t="s">
        <v>85</v>
      </c>
      <c r="U917" t="s">
        <v>86</v>
      </c>
      <c r="X917">
        <v>13982311047</v>
      </c>
      <c r="AA917" t="s">
        <v>211</v>
      </c>
      <c r="AB917" s="15">
        <v>1649952522388460</v>
      </c>
      <c r="AC917" t="s">
        <v>68</v>
      </c>
      <c r="AD917">
        <v>10738</v>
      </c>
      <c r="AE917" t="s">
        <v>69</v>
      </c>
      <c r="AF917" t="s">
        <v>70</v>
      </c>
      <c r="AM917" t="s">
        <v>370</v>
      </c>
      <c r="AN917">
        <v>56334260880</v>
      </c>
    </row>
    <row r="918" spans="1:40" x14ac:dyDescent="0.25">
      <c r="A918" s="4">
        <f t="shared" si="180"/>
        <v>44665</v>
      </c>
      <c r="B918" s="5">
        <f t="shared" si="181"/>
        <v>0.54166666666666663</v>
      </c>
      <c r="C918" s="6">
        <f t="shared" si="182"/>
        <v>0.55347222222222225</v>
      </c>
      <c r="D918" s="7">
        <f t="shared" si="177"/>
        <v>9.0277777781011537E-4</v>
      </c>
      <c r="E918" s="6" t="str">
        <f t="shared" si="178"/>
        <v>SILVIO</v>
      </c>
      <c r="F918" s="6" t="str">
        <f t="shared" si="183"/>
        <v>qui</v>
      </c>
      <c r="G918" s="6" t="str">
        <f t="shared" si="179"/>
        <v>14</v>
      </c>
      <c r="H918" s="6" t="str">
        <f>IFERROR(VLOOKUP($G918,DDD!$B:$D,3,0),"-")</f>
        <v>SP</v>
      </c>
      <c r="I918" s="6" t="str">
        <f>IFERROR(VLOOKUP($H918,DDD!$I:$K,3,0),"-")</f>
        <v>Sudeste</v>
      </c>
      <c r="J918">
        <v>8542890</v>
      </c>
      <c r="K918">
        <v>24072909</v>
      </c>
      <c r="L918" s="14">
        <v>44665.553495370368</v>
      </c>
      <c r="M918" s="14">
        <v>44665.554398148146</v>
      </c>
      <c r="N918" t="s">
        <v>3133</v>
      </c>
      <c r="O918" t="s">
        <v>84</v>
      </c>
      <c r="P918">
        <v>17286</v>
      </c>
      <c r="Q918" t="s">
        <v>65</v>
      </c>
      <c r="R918" t="s">
        <v>136</v>
      </c>
      <c r="S918" t="s">
        <v>273</v>
      </c>
      <c r="T918" t="s">
        <v>136</v>
      </c>
      <c r="U918" t="s">
        <v>273</v>
      </c>
      <c r="X918">
        <v>14998719994</v>
      </c>
      <c r="Y918">
        <v>14998719994</v>
      </c>
      <c r="Z918" s="14">
        <v>44665.75</v>
      </c>
      <c r="AA918" t="s">
        <v>87</v>
      </c>
      <c r="AB918" s="15">
        <v>1649953003404700</v>
      </c>
      <c r="AC918" t="s">
        <v>68</v>
      </c>
      <c r="AD918">
        <v>10738</v>
      </c>
      <c r="AE918" t="s">
        <v>69</v>
      </c>
      <c r="AF918" t="s">
        <v>70</v>
      </c>
      <c r="AM918" t="s">
        <v>343</v>
      </c>
      <c r="AN918">
        <v>51854719807</v>
      </c>
    </row>
    <row r="919" spans="1:40" x14ac:dyDescent="0.25">
      <c r="A919" s="4">
        <f t="shared" si="180"/>
        <v>44665</v>
      </c>
      <c r="B919" s="5">
        <f t="shared" si="181"/>
        <v>0.54166666666666663</v>
      </c>
      <c r="C919" s="6">
        <f t="shared" si="182"/>
        <v>0.55347222222222225</v>
      </c>
      <c r="D919" s="7">
        <f t="shared" si="177"/>
        <v>2.534722225391306E-3</v>
      </c>
      <c r="E919" s="6" t="str">
        <f t="shared" si="178"/>
        <v>ANA</v>
      </c>
      <c r="F919" s="6" t="str">
        <f t="shared" si="183"/>
        <v>qui</v>
      </c>
      <c r="G919" s="6" t="str">
        <f t="shared" si="179"/>
        <v>54</v>
      </c>
      <c r="H919" s="6" t="str">
        <f>IFERROR(VLOOKUP($G919,DDD!$B:$D,3,0),"-")</f>
        <v>RS</v>
      </c>
      <c r="I919" s="6" t="str">
        <f>IFERROR(VLOOKUP($H919,DDD!$I:$K,3,0),"-")</f>
        <v>Sul</v>
      </c>
      <c r="J919">
        <v>8542902</v>
      </c>
      <c r="K919">
        <v>24072997</v>
      </c>
      <c r="L919" s="14">
        <v>44665.553564814814</v>
      </c>
      <c r="M919" s="14">
        <v>44665.55609953704</v>
      </c>
      <c r="N919" t="s">
        <v>3133</v>
      </c>
      <c r="O919" t="s">
        <v>64</v>
      </c>
      <c r="P919">
        <v>17281</v>
      </c>
      <c r="Q919" t="s">
        <v>65</v>
      </c>
      <c r="R919" t="s">
        <v>136</v>
      </c>
      <c r="S919" t="s">
        <v>420</v>
      </c>
      <c r="T919" t="s">
        <v>136</v>
      </c>
      <c r="U919" t="s">
        <v>420</v>
      </c>
      <c r="X919">
        <v>54992559014</v>
      </c>
      <c r="Y919">
        <v>54992559014</v>
      </c>
      <c r="Z919" s="14">
        <v>44665.576388888891</v>
      </c>
      <c r="AA919" t="s">
        <v>87</v>
      </c>
      <c r="AB919" s="15">
        <v>1649953002404680</v>
      </c>
      <c r="AC919" t="s">
        <v>68</v>
      </c>
      <c r="AD919">
        <v>10738</v>
      </c>
      <c r="AE919" t="s">
        <v>69</v>
      </c>
      <c r="AF919" t="s">
        <v>70</v>
      </c>
      <c r="AM919" t="s">
        <v>1236</v>
      </c>
      <c r="AN919">
        <v>87242885000</v>
      </c>
    </row>
    <row r="920" spans="1:40" x14ac:dyDescent="0.25">
      <c r="A920" s="4">
        <f t="shared" si="180"/>
        <v>44665</v>
      </c>
      <c r="B920" s="5">
        <f t="shared" si="181"/>
        <v>0.54166666666666663</v>
      </c>
      <c r="C920" s="6">
        <f t="shared" si="182"/>
        <v>0.55625000000000002</v>
      </c>
      <c r="D920" s="7">
        <f t="shared" si="177"/>
        <v>6.4814815414138138E-4</v>
      </c>
      <c r="E920" s="6" t="str">
        <f t="shared" si="178"/>
        <v>ANA</v>
      </c>
      <c r="F920" s="6" t="str">
        <f t="shared" si="183"/>
        <v>qui</v>
      </c>
      <c r="G920" s="6" t="str">
        <f t="shared" si="179"/>
        <v>51</v>
      </c>
      <c r="H920" s="6" t="str">
        <f>IFERROR(VLOOKUP($G920,DDD!$B:$D,3,0),"-")</f>
        <v>RS</v>
      </c>
      <c r="I920" s="6" t="str">
        <f>IFERROR(VLOOKUP($H920,DDD!$I:$K,3,0),"-")</f>
        <v>Sul</v>
      </c>
      <c r="J920">
        <v>8543344</v>
      </c>
      <c r="K920">
        <v>24165794</v>
      </c>
      <c r="L920" s="14">
        <v>44665.556446759256</v>
      </c>
      <c r="M920" s="14">
        <v>44665.55709490741</v>
      </c>
      <c r="N920" t="s">
        <v>3133</v>
      </c>
      <c r="O920" t="s">
        <v>64</v>
      </c>
      <c r="P920">
        <v>17281</v>
      </c>
      <c r="Q920" t="s">
        <v>65</v>
      </c>
      <c r="R920" t="s">
        <v>136</v>
      </c>
      <c r="S920" t="s">
        <v>273</v>
      </c>
      <c r="T920" t="s">
        <v>136</v>
      </c>
      <c r="U920" t="s">
        <v>273</v>
      </c>
      <c r="X920">
        <v>51991397011</v>
      </c>
      <c r="Y920">
        <v>51991397011</v>
      </c>
      <c r="Z920" s="14">
        <v>44665.770833333336</v>
      </c>
      <c r="AA920" t="s">
        <v>142</v>
      </c>
      <c r="AB920" s="15">
        <v>1649953257413830</v>
      </c>
      <c r="AC920" t="s">
        <v>68</v>
      </c>
      <c r="AD920">
        <v>10738</v>
      </c>
      <c r="AE920" t="s">
        <v>69</v>
      </c>
      <c r="AF920" t="s">
        <v>70</v>
      </c>
      <c r="AM920" t="s">
        <v>1581</v>
      </c>
      <c r="AN920">
        <v>3028924196</v>
      </c>
    </row>
    <row r="921" spans="1:40" x14ac:dyDescent="0.25">
      <c r="A921" s="4">
        <f t="shared" si="180"/>
        <v>44665</v>
      </c>
      <c r="B921" s="5">
        <f t="shared" si="181"/>
        <v>0.54166666666666663</v>
      </c>
      <c r="C921" s="6">
        <f t="shared" si="182"/>
        <v>0.55972222222222223</v>
      </c>
      <c r="D921" s="7">
        <f t="shared" si="177"/>
        <v>5.7870370801538229E-4</v>
      </c>
      <c r="E921" s="6" t="str">
        <f t="shared" si="178"/>
        <v>BIANCA</v>
      </c>
      <c r="F921" s="6" t="str">
        <f t="shared" si="183"/>
        <v>qui</v>
      </c>
      <c r="G921" s="6" t="str">
        <f t="shared" si="179"/>
        <v>11</v>
      </c>
      <c r="H921" s="6" t="str">
        <f>IFERROR(VLOOKUP($G921,DDD!$B:$D,3,0),"-")</f>
        <v>SP</v>
      </c>
      <c r="I921" s="6" t="str">
        <f>IFERROR(VLOOKUP($H921,DDD!$I:$K,3,0),"-")</f>
        <v>Sudeste</v>
      </c>
      <c r="J921">
        <v>8543958</v>
      </c>
      <c r="K921">
        <v>25724696</v>
      </c>
      <c r="L921" s="14">
        <v>44665.560162037036</v>
      </c>
      <c r="M921" s="14">
        <v>44665.560740740744</v>
      </c>
      <c r="N921" t="s">
        <v>3133</v>
      </c>
      <c r="O921" t="s">
        <v>78</v>
      </c>
      <c r="P921">
        <v>17283</v>
      </c>
      <c r="Q921" t="s">
        <v>65</v>
      </c>
      <c r="R921" t="s">
        <v>136</v>
      </c>
      <c r="S921" t="s">
        <v>273</v>
      </c>
      <c r="T921" t="s">
        <v>136</v>
      </c>
      <c r="U921" t="s">
        <v>273</v>
      </c>
      <c r="X921">
        <v>11930787891</v>
      </c>
      <c r="Y921">
        <v>11930787891</v>
      </c>
      <c r="Z921" s="14">
        <v>44665.791666666664</v>
      </c>
      <c r="AA921" t="s">
        <v>113</v>
      </c>
      <c r="AB921" s="15">
        <v>1649953585425140</v>
      </c>
      <c r="AC921" t="s">
        <v>68</v>
      </c>
      <c r="AD921">
        <v>10738</v>
      </c>
      <c r="AE921" t="s">
        <v>69</v>
      </c>
      <c r="AF921" t="s">
        <v>70</v>
      </c>
      <c r="AM921" t="s">
        <v>1288</v>
      </c>
      <c r="AN921">
        <v>25210993841</v>
      </c>
    </row>
    <row r="922" spans="1:40" x14ac:dyDescent="0.25">
      <c r="A922" s="4">
        <f t="shared" si="180"/>
        <v>44665</v>
      </c>
      <c r="B922" s="5">
        <f t="shared" si="181"/>
        <v>0.54166666666666663</v>
      </c>
      <c r="C922" s="6">
        <f t="shared" si="182"/>
        <v>0.56041666666666667</v>
      </c>
      <c r="D922" s="7">
        <f t="shared" si="177"/>
        <v>1.4467592627624981E-3</v>
      </c>
      <c r="E922" s="6" t="str">
        <f t="shared" si="178"/>
        <v>BIANCA</v>
      </c>
      <c r="F922" s="6" t="str">
        <f t="shared" si="183"/>
        <v>qui</v>
      </c>
      <c r="G922" s="6" t="str">
        <f t="shared" si="179"/>
        <v>19</v>
      </c>
      <c r="H922" s="6" t="str">
        <f>IFERROR(VLOOKUP($G922,DDD!$B:$D,3,0),"-")</f>
        <v>SP</v>
      </c>
      <c r="I922" s="6" t="str">
        <f>IFERROR(VLOOKUP($H922,DDD!$I:$K,3,0),"-")</f>
        <v>Sudeste</v>
      </c>
      <c r="J922">
        <v>8544080</v>
      </c>
      <c r="K922">
        <v>24165592</v>
      </c>
      <c r="L922" s="14">
        <v>44665.560937499999</v>
      </c>
      <c r="M922" s="14">
        <v>44665.562384259261</v>
      </c>
      <c r="N922" t="s">
        <v>3133</v>
      </c>
      <c r="O922" t="s">
        <v>78</v>
      </c>
      <c r="P922">
        <v>17283</v>
      </c>
      <c r="Q922" t="s">
        <v>65</v>
      </c>
      <c r="R922" t="s">
        <v>85</v>
      </c>
      <c r="S922" t="s">
        <v>86</v>
      </c>
      <c r="T922" t="s">
        <v>85</v>
      </c>
      <c r="U922" t="s">
        <v>86</v>
      </c>
      <c r="X922">
        <v>19998359151</v>
      </c>
      <c r="AA922" t="s">
        <v>142</v>
      </c>
      <c r="AB922" s="15">
        <v>1649953591425340</v>
      </c>
      <c r="AC922" t="s">
        <v>68</v>
      </c>
      <c r="AD922">
        <v>10738</v>
      </c>
      <c r="AE922" t="s">
        <v>69</v>
      </c>
      <c r="AF922" t="s">
        <v>70</v>
      </c>
      <c r="AM922" t="s">
        <v>1662</v>
      </c>
      <c r="AN922">
        <v>22770349830</v>
      </c>
    </row>
    <row r="923" spans="1:40" x14ac:dyDescent="0.25">
      <c r="A923" s="4">
        <f t="shared" si="180"/>
        <v>44665</v>
      </c>
      <c r="B923" s="5">
        <f t="shared" si="181"/>
        <v>0.54166666666666663</v>
      </c>
      <c r="C923" s="6">
        <f t="shared" si="182"/>
        <v>0.55763888888888891</v>
      </c>
      <c r="D923" s="7">
        <f t="shared" si="177"/>
        <v>5.7291666671517305E-3</v>
      </c>
      <c r="E923" s="6" t="str">
        <f t="shared" si="178"/>
        <v>SILVIO</v>
      </c>
      <c r="F923" s="6" t="str">
        <f t="shared" si="183"/>
        <v>qui</v>
      </c>
      <c r="G923" s="6" t="str">
        <f t="shared" si="179"/>
        <v>14</v>
      </c>
      <c r="H923" s="6" t="str">
        <f>IFERROR(VLOOKUP($G923,DDD!$B:$D,3,0),"-")</f>
        <v>SP</v>
      </c>
      <c r="I923" s="6" t="str">
        <f>IFERROR(VLOOKUP($H923,DDD!$I:$K,3,0),"-")</f>
        <v>Sudeste</v>
      </c>
      <c r="J923">
        <v>8543598</v>
      </c>
      <c r="K923">
        <v>25536931</v>
      </c>
      <c r="L923" s="14">
        <v>44665.557986111111</v>
      </c>
      <c r="M923" s="14">
        <v>44665.563715277778</v>
      </c>
      <c r="N923" t="s">
        <v>3133</v>
      </c>
      <c r="O923" t="s">
        <v>84</v>
      </c>
      <c r="P923">
        <v>17286</v>
      </c>
      <c r="Q923" t="s">
        <v>65</v>
      </c>
      <c r="R923" t="s">
        <v>85</v>
      </c>
      <c r="S923" t="s">
        <v>86</v>
      </c>
      <c r="T923" t="s">
        <v>85</v>
      </c>
      <c r="U923" t="s">
        <v>86</v>
      </c>
      <c r="X923">
        <v>14991277124</v>
      </c>
      <c r="AA923" t="s">
        <v>174</v>
      </c>
      <c r="AB923" s="15">
        <v>1649953394418640</v>
      </c>
      <c r="AC923" t="s">
        <v>68</v>
      </c>
      <c r="AD923">
        <v>10738</v>
      </c>
      <c r="AE923" t="s">
        <v>69</v>
      </c>
      <c r="AF923" t="s">
        <v>70</v>
      </c>
      <c r="AM923" t="s">
        <v>175</v>
      </c>
      <c r="AN923">
        <v>53681154821</v>
      </c>
    </row>
    <row r="924" spans="1:40" x14ac:dyDescent="0.25">
      <c r="A924" s="4">
        <f t="shared" si="180"/>
        <v>44665</v>
      </c>
      <c r="B924" s="5">
        <f t="shared" si="181"/>
        <v>0.5625</v>
      </c>
      <c r="C924" s="6">
        <f t="shared" si="182"/>
        <v>0.56666666666666665</v>
      </c>
      <c r="D924" s="7">
        <f t="shared" si="177"/>
        <v>3.9583333345944993E-3</v>
      </c>
      <c r="E924" s="6" t="str">
        <f t="shared" si="178"/>
        <v>BIANCA</v>
      </c>
      <c r="F924" s="6" t="str">
        <f t="shared" si="183"/>
        <v>qui</v>
      </c>
      <c r="G924" s="6" t="str">
        <f t="shared" si="179"/>
        <v>16</v>
      </c>
      <c r="H924" s="6" t="str">
        <f>IFERROR(VLOOKUP($G924,DDD!$B:$D,3,0),"-")</f>
        <v>SP</v>
      </c>
      <c r="I924" s="6" t="str">
        <f>IFERROR(VLOOKUP($H924,DDD!$I:$K,3,0),"-")</f>
        <v>Sudeste</v>
      </c>
      <c r="J924">
        <v>8544919</v>
      </c>
      <c r="K924">
        <v>24165682</v>
      </c>
      <c r="L924" s="14">
        <v>44665.567083333335</v>
      </c>
      <c r="M924" s="14">
        <v>44665.57104166667</v>
      </c>
      <c r="N924" t="s">
        <v>3133</v>
      </c>
      <c r="O924" t="s">
        <v>78</v>
      </c>
      <c r="P924">
        <v>17283</v>
      </c>
      <c r="Q924" t="s">
        <v>65</v>
      </c>
      <c r="R924" t="s">
        <v>85</v>
      </c>
      <c r="S924" t="s">
        <v>86</v>
      </c>
      <c r="T924" t="s">
        <v>85</v>
      </c>
      <c r="U924" t="s">
        <v>86</v>
      </c>
      <c r="X924">
        <v>16992478678</v>
      </c>
      <c r="AA924" t="s">
        <v>142</v>
      </c>
      <c r="AB924" s="15">
        <v>1649954180437750</v>
      </c>
      <c r="AC924" t="s">
        <v>68</v>
      </c>
      <c r="AD924">
        <v>10738</v>
      </c>
      <c r="AE924" t="s">
        <v>69</v>
      </c>
      <c r="AF924" t="s">
        <v>70</v>
      </c>
      <c r="AM924" t="s">
        <v>603</v>
      </c>
      <c r="AN924">
        <v>47763103841</v>
      </c>
    </row>
    <row r="925" spans="1:40" x14ac:dyDescent="0.25">
      <c r="A925" s="4">
        <f t="shared" si="180"/>
        <v>44665</v>
      </c>
      <c r="B925" s="5">
        <f t="shared" si="181"/>
        <v>0.5625</v>
      </c>
      <c r="C925" s="6">
        <f t="shared" si="182"/>
        <v>0.56666666666666665</v>
      </c>
      <c r="D925" s="7">
        <f t="shared" si="177"/>
        <v>5.1967592589790002E-3</v>
      </c>
      <c r="E925" s="6" t="str">
        <f t="shared" si="178"/>
        <v>SILVIO</v>
      </c>
      <c r="F925" s="6" t="str">
        <f t="shared" si="183"/>
        <v>qui</v>
      </c>
      <c r="G925" s="6" t="str">
        <f t="shared" si="179"/>
        <v>51</v>
      </c>
      <c r="H925" s="6" t="str">
        <f>IFERROR(VLOOKUP($G925,DDD!$B:$D,3,0),"-")</f>
        <v>RS</v>
      </c>
      <c r="I925" s="6" t="str">
        <f>IFERROR(VLOOKUP($H925,DDD!$I:$K,3,0),"-")</f>
        <v>Sul</v>
      </c>
      <c r="J925">
        <v>8544877</v>
      </c>
      <c r="K925">
        <v>25462343</v>
      </c>
      <c r="L925" s="14">
        <v>44665.566747685189</v>
      </c>
      <c r="M925" s="14">
        <v>44665.571944444448</v>
      </c>
      <c r="N925" t="s">
        <v>3133</v>
      </c>
      <c r="O925" t="s">
        <v>84</v>
      </c>
      <c r="P925">
        <v>17286</v>
      </c>
      <c r="Q925" t="s">
        <v>65</v>
      </c>
      <c r="R925" t="s">
        <v>85</v>
      </c>
      <c r="S925" t="s">
        <v>86</v>
      </c>
      <c r="T925" t="s">
        <v>85</v>
      </c>
      <c r="U925" t="s">
        <v>86</v>
      </c>
      <c r="X925">
        <v>51989600979</v>
      </c>
      <c r="AA925" t="s">
        <v>211</v>
      </c>
      <c r="AB925" s="15">
        <v>1649954148437410</v>
      </c>
      <c r="AC925" t="s">
        <v>68</v>
      </c>
      <c r="AD925">
        <v>10738</v>
      </c>
      <c r="AE925" t="s">
        <v>69</v>
      </c>
      <c r="AF925" t="s">
        <v>70</v>
      </c>
      <c r="AM925" t="s">
        <v>1602</v>
      </c>
      <c r="AN925">
        <v>2455091007</v>
      </c>
    </row>
    <row r="926" spans="1:40" x14ac:dyDescent="0.25">
      <c r="A926" s="4">
        <f t="shared" si="180"/>
        <v>44665</v>
      </c>
      <c r="B926" s="5">
        <f t="shared" si="181"/>
        <v>0.5625</v>
      </c>
      <c r="C926" s="6">
        <f t="shared" si="182"/>
        <v>0.57152777777777775</v>
      </c>
      <c r="D926" s="7">
        <f t="shared" si="177"/>
        <v>3.0671296262880787E-3</v>
      </c>
      <c r="E926" s="6" t="str">
        <f t="shared" si="178"/>
        <v>ANA</v>
      </c>
      <c r="F926" s="6" t="str">
        <f t="shared" si="183"/>
        <v>qui</v>
      </c>
      <c r="G926" s="6" t="str">
        <f t="shared" si="179"/>
        <v>47</v>
      </c>
      <c r="H926" s="6" t="str">
        <f>IFERROR(VLOOKUP($G926,DDD!$B:$D,3,0),"-")</f>
        <v>SC</v>
      </c>
      <c r="I926" s="6" t="str">
        <f>IFERROR(VLOOKUP($H926,DDD!$I:$K,3,0),"-")</f>
        <v>Sul</v>
      </c>
      <c r="J926">
        <v>8545478</v>
      </c>
      <c r="K926">
        <v>25724463</v>
      </c>
      <c r="L926" s="14">
        <v>44665.571782407409</v>
      </c>
      <c r="M926" s="14">
        <v>44665.574849537035</v>
      </c>
      <c r="N926" t="s">
        <v>3133</v>
      </c>
      <c r="O926" t="s">
        <v>64</v>
      </c>
      <c r="P926">
        <v>17281</v>
      </c>
      <c r="Q926" t="s">
        <v>65</v>
      </c>
      <c r="R926" t="s">
        <v>85</v>
      </c>
      <c r="S926" t="s">
        <v>86</v>
      </c>
      <c r="T926" t="s">
        <v>85</v>
      </c>
      <c r="U926" t="s">
        <v>86</v>
      </c>
      <c r="X926">
        <v>47996165323</v>
      </c>
      <c r="AA926" t="s">
        <v>113</v>
      </c>
      <c r="AB926" s="15">
        <v>1649954586441560</v>
      </c>
      <c r="AC926" t="s">
        <v>68</v>
      </c>
      <c r="AD926">
        <v>10738</v>
      </c>
      <c r="AE926" t="s">
        <v>69</v>
      </c>
      <c r="AF926" t="s">
        <v>70</v>
      </c>
      <c r="AM926" t="s">
        <v>374</v>
      </c>
      <c r="AN926">
        <v>3055225902</v>
      </c>
    </row>
    <row r="927" spans="1:40" x14ac:dyDescent="0.25">
      <c r="A927" s="4">
        <f t="shared" si="180"/>
        <v>44665</v>
      </c>
      <c r="B927" s="5">
        <f t="shared" si="181"/>
        <v>0.5625</v>
      </c>
      <c r="C927" s="6">
        <f t="shared" si="182"/>
        <v>0.57708333333333328</v>
      </c>
      <c r="D927" s="7">
        <f t="shared" si="177"/>
        <v>3.9351851592073217E-4</v>
      </c>
      <c r="E927" s="6" t="str">
        <f t="shared" si="178"/>
        <v>SILVIO</v>
      </c>
      <c r="F927" s="6" t="str">
        <f t="shared" si="183"/>
        <v>qui</v>
      </c>
      <c r="G927" s="6" t="str">
        <f t="shared" si="179"/>
        <v>55</v>
      </c>
      <c r="H927" s="6" t="str">
        <f>IFERROR(VLOOKUP($G927,DDD!$B:$D,3,0),"-")</f>
        <v>RS</v>
      </c>
      <c r="I927" s="6" t="str">
        <f>IFERROR(VLOOKUP($H927,DDD!$I:$K,3,0),"-")</f>
        <v>Sul</v>
      </c>
      <c r="J927">
        <v>8546187</v>
      </c>
      <c r="K927">
        <v>25426031</v>
      </c>
      <c r="L927" s="14">
        <v>44665.577476851853</v>
      </c>
      <c r="M927" s="14">
        <v>44665.577870370369</v>
      </c>
      <c r="N927" t="s">
        <v>3133</v>
      </c>
      <c r="O927" t="s">
        <v>84</v>
      </c>
      <c r="P927">
        <v>17286</v>
      </c>
      <c r="Q927" t="s">
        <v>65</v>
      </c>
      <c r="R927" t="s">
        <v>136</v>
      </c>
      <c r="S927" t="s">
        <v>832</v>
      </c>
      <c r="T927" t="s">
        <v>136</v>
      </c>
      <c r="U927" t="s">
        <v>832</v>
      </c>
      <c r="X927">
        <v>55999621117</v>
      </c>
      <c r="Y927">
        <v>55999621117</v>
      </c>
      <c r="Z927" s="14">
        <v>44665.598611111112</v>
      </c>
      <c r="AA927" t="s">
        <v>118</v>
      </c>
      <c r="AB927" s="15">
        <v>1649955078445460</v>
      </c>
      <c r="AC927" t="s">
        <v>68</v>
      </c>
      <c r="AD927">
        <v>10738</v>
      </c>
      <c r="AE927" t="s">
        <v>69</v>
      </c>
      <c r="AF927" t="s">
        <v>70</v>
      </c>
      <c r="AM927" t="s">
        <v>805</v>
      </c>
      <c r="AN927">
        <v>12202379657</v>
      </c>
    </row>
    <row r="928" spans="1:40" x14ac:dyDescent="0.25">
      <c r="A928" s="4">
        <f t="shared" si="180"/>
        <v>44665</v>
      </c>
      <c r="B928" s="5">
        <f t="shared" si="181"/>
        <v>0.5625</v>
      </c>
      <c r="C928" s="6">
        <f t="shared" si="182"/>
        <v>0.5805555555555556</v>
      </c>
      <c r="D928" s="7">
        <f t="shared" si="177"/>
        <v>4.8611111560603604E-4</v>
      </c>
      <c r="E928" s="6" t="str">
        <f t="shared" si="178"/>
        <v>ANA</v>
      </c>
      <c r="F928" s="6" t="str">
        <f t="shared" si="183"/>
        <v>qui</v>
      </c>
      <c r="G928" s="6" t="str">
        <f t="shared" si="179"/>
        <v>12</v>
      </c>
      <c r="H928" s="6" t="str">
        <f>IFERROR(VLOOKUP($G928,DDD!$B:$D,3,0),"-")</f>
        <v>SP</v>
      </c>
      <c r="I928" s="6" t="str">
        <f>IFERROR(VLOOKUP($H928,DDD!$I:$K,3,0),"-")</f>
        <v>Sudeste</v>
      </c>
      <c r="J928">
        <v>8546650</v>
      </c>
      <c r="K928">
        <v>23637865</v>
      </c>
      <c r="L928" s="14">
        <v>44665.580578703702</v>
      </c>
      <c r="M928" s="14">
        <v>44665.581064814818</v>
      </c>
      <c r="N928" t="s">
        <v>3133</v>
      </c>
      <c r="O928" t="s">
        <v>64</v>
      </c>
      <c r="P928">
        <v>17281</v>
      </c>
      <c r="Q928" t="s">
        <v>65</v>
      </c>
      <c r="R928" t="s">
        <v>136</v>
      </c>
      <c r="S928" t="s">
        <v>273</v>
      </c>
      <c r="T928" t="s">
        <v>136</v>
      </c>
      <c r="U928" t="s">
        <v>273</v>
      </c>
      <c r="X928">
        <v>12997074724</v>
      </c>
      <c r="Y928">
        <v>12997074724</v>
      </c>
      <c r="Z928" s="14">
        <v>44665.601388888892</v>
      </c>
      <c r="AA928" t="s">
        <v>108</v>
      </c>
      <c r="AB928" s="15">
        <v>1649955272447190</v>
      </c>
      <c r="AC928" t="s">
        <v>68</v>
      </c>
      <c r="AD928">
        <v>10738</v>
      </c>
      <c r="AE928" t="s">
        <v>69</v>
      </c>
      <c r="AF928" t="s">
        <v>70</v>
      </c>
      <c r="AM928" t="s">
        <v>274</v>
      </c>
      <c r="AN928">
        <v>27477020816</v>
      </c>
    </row>
    <row r="929" spans="1:40" x14ac:dyDescent="0.25">
      <c r="A929" s="4">
        <f t="shared" si="180"/>
        <v>44665</v>
      </c>
      <c r="B929" s="5">
        <f t="shared" si="181"/>
        <v>0.5625</v>
      </c>
      <c r="C929" s="6">
        <f t="shared" si="182"/>
        <v>0.5805555555555556</v>
      </c>
      <c r="D929" s="7">
        <f t="shared" si="177"/>
        <v>4.6296296204673126E-4</v>
      </c>
      <c r="E929" s="6" t="str">
        <f t="shared" si="178"/>
        <v>BIANCA</v>
      </c>
      <c r="F929" s="6" t="str">
        <f t="shared" si="183"/>
        <v>qui</v>
      </c>
      <c r="G929" s="6" t="str">
        <f t="shared" si="179"/>
        <v>17</v>
      </c>
      <c r="H929" s="6" t="str">
        <f>IFERROR(VLOOKUP($G929,DDD!$B:$D,3,0),"-")</f>
        <v>SP</v>
      </c>
      <c r="I929" s="6" t="str">
        <f>IFERROR(VLOOKUP($H929,DDD!$I:$K,3,0),"-")</f>
        <v>Sudeste</v>
      </c>
      <c r="J929">
        <v>8546733</v>
      </c>
      <c r="K929">
        <v>25724550</v>
      </c>
      <c r="L929" s="14">
        <v>44665.581041666665</v>
      </c>
      <c r="M929" s="14">
        <v>44665.581504629627</v>
      </c>
      <c r="N929" t="s">
        <v>3133</v>
      </c>
      <c r="O929" t="s">
        <v>78</v>
      </c>
      <c r="P929">
        <v>17283</v>
      </c>
      <c r="Q929" t="s">
        <v>65</v>
      </c>
      <c r="R929" t="s">
        <v>136</v>
      </c>
      <c r="S929" t="s">
        <v>273</v>
      </c>
      <c r="T929" t="s">
        <v>136</v>
      </c>
      <c r="U929" t="s">
        <v>273</v>
      </c>
      <c r="X929">
        <v>17991828705</v>
      </c>
      <c r="Y929">
        <v>17991828705</v>
      </c>
      <c r="Z929" s="14">
        <v>44665.75</v>
      </c>
      <c r="AA929" t="s">
        <v>113</v>
      </c>
      <c r="AB929" s="15">
        <v>1649955381448390</v>
      </c>
      <c r="AC929" t="s">
        <v>68</v>
      </c>
      <c r="AD929">
        <v>10738</v>
      </c>
      <c r="AE929" t="s">
        <v>69</v>
      </c>
      <c r="AF929" t="s">
        <v>70</v>
      </c>
      <c r="AM929" t="s">
        <v>1252</v>
      </c>
      <c r="AN929">
        <v>4781747990</v>
      </c>
    </row>
    <row r="930" spans="1:40" x14ac:dyDescent="0.25">
      <c r="A930" s="4">
        <f t="shared" si="180"/>
        <v>44665</v>
      </c>
      <c r="B930" s="5">
        <f t="shared" si="181"/>
        <v>0.5625</v>
      </c>
      <c r="C930" s="6">
        <f t="shared" si="182"/>
        <v>0.58263888888888882</v>
      </c>
      <c r="D930" s="7">
        <f t="shared" si="177"/>
        <v>1.8634259322425351E-3</v>
      </c>
      <c r="E930" s="6" t="str">
        <f t="shared" si="178"/>
        <v>BIANCA</v>
      </c>
      <c r="F930" s="6" t="str">
        <f t="shared" si="183"/>
        <v>qui</v>
      </c>
      <c r="G930" s="6" t="str">
        <f t="shared" si="179"/>
        <v>54</v>
      </c>
      <c r="H930" s="6" t="str">
        <f>IFERROR(VLOOKUP($G930,DDD!$B:$D,3,0),"-")</f>
        <v>RS</v>
      </c>
      <c r="I930" s="6" t="str">
        <f>IFERROR(VLOOKUP($H930,DDD!$I:$K,3,0),"-")</f>
        <v>Sul</v>
      </c>
      <c r="J930">
        <v>8546972</v>
      </c>
      <c r="K930">
        <v>25724490</v>
      </c>
      <c r="L930" s="14">
        <v>44665.582685185182</v>
      </c>
      <c r="M930" s="14">
        <v>44665.584548611114</v>
      </c>
      <c r="N930" t="s">
        <v>3133</v>
      </c>
      <c r="O930" t="s">
        <v>78</v>
      </c>
      <c r="P930">
        <v>17283</v>
      </c>
      <c r="Q930" t="s">
        <v>65</v>
      </c>
      <c r="R930" t="s">
        <v>85</v>
      </c>
      <c r="S930" t="s">
        <v>86</v>
      </c>
      <c r="T930" t="s">
        <v>85</v>
      </c>
      <c r="U930" t="s">
        <v>86</v>
      </c>
      <c r="X930">
        <v>54991060535</v>
      </c>
      <c r="AA930" t="s">
        <v>113</v>
      </c>
      <c r="AB930" s="15">
        <v>1649955522450140</v>
      </c>
      <c r="AC930" t="s">
        <v>68</v>
      </c>
      <c r="AD930">
        <v>10738</v>
      </c>
      <c r="AE930" t="s">
        <v>69</v>
      </c>
      <c r="AF930" t="s">
        <v>70</v>
      </c>
      <c r="AM930" t="s">
        <v>498</v>
      </c>
      <c r="AN930">
        <v>4084951030</v>
      </c>
    </row>
    <row r="931" spans="1:40" x14ac:dyDescent="0.25">
      <c r="A931" s="4">
        <f t="shared" si="180"/>
        <v>44665</v>
      </c>
      <c r="B931" s="5">
        <f t="shared" si="181"/>
        <v>0.58333333333333337</v>
      </c>
      <c r="C931" s="6">
        <f t="shared" si="182"/>
        <v>0.58472222222222225</v>
      </c>
      <c r="D931" s="7">
        <f t="shared" si="177"/>
        <v>5.092592618893832E-4</v>
      </c>
      <c r="E931" s="6" t="str">
        <f t="shared" si="178"/>
        <v>BIANCA</v>
      </c>
      <c r="F931" s="6" t="str">
        <f t="shared" si="183"/>
        <v>qui</v>
      </c>
      <c r="G931" s="6" t="str">
        <f t="shared" si="179"/>
        <v>53</v>
      </c>
      <c r="H931" s="6" t="str">
        <f>IFERROR(VLOOKUP($G931,DDD!$B:$D,3,0),"-")</f>
        <v>RS</v>
      </c>
      <c r="I931" s="6" t="str">
        <f>IFERROR(VLOOKUP($H931,DDD!$I:$K,3,0),"-")</f>
        <v>Sul</v>
      </c>
      <c r="J931">
        <v>8547327</v>
      </c>
      <c r="K931">
        <v>25536771</v>
      </c>
      <c r="L931" s="14">
        <v>44665.585034722222</v>
      </c>
      <c r="M931" s="14">
        <v>44665.585543981484</v>
      </c>
      <c r="N931" t="s">
        <v>3133</v>
      </c>
      <c r="O931" t="s">
        <v>78</v>
      </c>
      <c r="P931">
        <v>17283</v>
      </c>
      <c r="Q931" t="s">
        <v>65</v>
      </c>
      <c r="R931" t="s">
        <v>136</v>
      </c>
      <c r="S931" t="s">
        <v>273</v>
      </c>
      <c r="T931" t="s">
        <v>136</v>
      </c>
      <c r="U931" t="s">
        <v>273</v>
      </c>
      <c r="X931">
        <v>53999465123</v>
      </c>
      <c r="Y931">
        <v>53999465123</v>
      </c>
      <c r="Z931" s="14">
        <v>44665.625</v>
      </c>
      <c r="AA931" t="s">
        <v>174</v>
      </c>
      <c r="AB931" s="15">
        <v>1649955722453040</v>
      </c>
      <c r="AC931" t="s">
        <v>68</v>
      </c>
      <c r="AD931">
        <v>10738</v>
      </c>
      <c r="AE931" t="s">
        <v>69</v>
      </c>
      <c r="AF931" t="s">
        <v>70</v>
      </c>
      <c r="AM931" t="s">
        <v>1044</v>
      </c>
      <c r="AN931">
        <v>84111577091</v>
      </c>
    </row>
    <row r="932" spans="1:40" x14ac:dyDescent="0.25">
      <c r="A932" s="4">
        <f t="shared" si="180"/>
        <v>44665</v>
      </c>
      <c r="B932" s="5">
        <f t="shared" si="181"/>
        <v>0.58333333333333337</v>
      </c>
      <c r="C932" s="6">
        <f t="shared" si="182"/>
        <v>0.58333333333333337</v>
      </c>
      <c r="D932" s="7">
        <f t="shared" si="177"/>
        <v>5.2430555588216521E-3</v>
      </c>
      <c r="E932" s="6" t="str">
        <f t="shared" si="178"/>
        <v>SILVIO</v>
      </c>
      <c r="F932" s="6" t="str">
        <f t="shared" si="183"/>
        <v>qui</v>
      </c>
      <c r="G932" s="6" t="str">
        <f t="shared" si="179"/>
        <v>11</v>
      </c>
      <c r="H932" s="6" t="str">
        <f>IFERROR(VLOOKUP($G932,DDD!$B:$D,3,0),"-")</f>
        <v>SP</v>
      </c>
      <c r="I932" s="6" t="str">
        <f>IFERROR(VLOOKUP($H932,DDD!$I:$K,3,0),"-")</f>
        <v>Sudeste</v>
      </c>
      <c r="J932">
        <v>8547108</v>
      </c>
      <c r="K932">
        <v>24072640</v>
      </c>
      <c r="L932" s="14">
        <v>44665.583622685182</v>
      </c>
      <c r="M932" s="14">
        <v>44665.588865740741</v>
      </c>
      <c r="N932" t="s">
        <v>3133</v>
      </c>
      <c r="O932" t="s">
        <v>84</v>
      </c>
      <c r="P932">
        <v>17286</v>
      </c>
      <c r="Q932" t="s">
        <v>65</v>
      </c>
      <c r="R932" t="s">
        <v>136</v>
      </c>
      <c r="S932" t="s">
        <v>137</v>
      </c>
      <c r="T932" t="s">
        <v>136</v>
      </c>
      <c r="U932" t="s">
        <v>137</v>
      </c>
      <c r="X932">
        <v>11987706187</v>
      </c>
      <c r="Y932">
        <v>11987706187</v>
      </c>
      <c r="Z932" s="14">
        <v>44672.609027777777</v>
      </c>
      <c r="AA932" t="s">
        <v>87</v>
      </c>
      <c r="AB932" s="15">
        <v>1649955611451140</v>
      </c>
      <c r="AC932" t="s">
        <v>68</v>
      </c>
      <c r="AD932">
        <v>10738</v>
      </c>
      <c r="AE932" t="s">
        <v>69</v>
      </c>
      <c r="AF932" t="s">
        <v>70</v>
      </c>
      <c r="AM932" t="s">
        <v>1137</v>
      </c>
      <c r="AN932">
        <v>37006186897</v>
      </c>
    </row>
    <row r="933" spans="1:40" x14ac:dyDescent="0.25">
      <c r="A933" s="4">
        <f t="shared" si="180"/>
        <v>44665</v>
      </c>
      <c r="B933" s="5">
        <f t="shared" si="181"/>
        <v>0.58333333333333337</v>
      </c>
      <c r="C933" s="6">
        <f t="shared" si="182"/>
        <v>0.58958333333333335</v>
      </c>
      <c r="D933" s="7">
        <f t="shared" si="177"/>
        <v>1.6550925938645378E-3</v>
      </c>
      <c r="E933" s="6" t="str">
        <f t="shared" si="178"/>
        <v>SILVIO</v>
      </c>
      <c r="F933" s="6" t="str">
        <f t="shared" si="183"/>
        <v>qui</v>
      </c>
      <c r="G933" s="6" t="str">
        <f t="shared" si="179"/>
        <v>11</v>
      </c>
      <c r="H933" s="6" t="str">
        <f>IFERROR(VLOOKUP($G933,DDD!$B:$D,3,0),"-")</f>
        <v>SP</v>
      </c>
      <c r="I933" s="6" t="str">
        <f>IFERROR(VLOOKUP($H933,DDD!$I:$K,3,0),"-")</f>
        <v>Sudeste</v>
      </c>
      <c r="J933">
        <v>8548034</v>
      </c>
      <c r="K933">
        <v>23414213</v>
      </c>
      <c r="L933" s="14">
        <v>44665.589606481481</v>
      </c>
      <c r="M933" s="14">
        <v>44665.591261574074</v>
      </c>
      <c r="N933" t="s">
        <v>3133</v>
      </c>
      <c r="O933" t="s">
        <v>84</v>
      </c>
      <c r="P933">
        <v>17286</v>
      </c>
      <c r="Q933" t="s">
        <v>65</v>
      </c>
      <c r="R933" t="s">
        <v>136</v>
      </c>
      <c r="S933" t="s">
        <v>832</v>
      </c>
      <c r="T933" t="s">
        <v>136</v>
      </c>
      <c r="U933" t="s">
        <v>832</v>
      </c>
      <c r="X933">
        <v>11912645936</v>
      </c>
      <c r="Y933">
        <v>11912645936</v>
      </c>
      <c r="Z933" s="14">
        <v>44665.611805555556</v>
      </c>
      <c r="AA933" t="s">
        <v>141</v>
      </c>
      <c r="AB933" s="15">
        <v>1649956116458110</v>
      </c>
      <c r="AC933" t="s">
        <v>68</v>
      </c>
      <c r="AD933">
        <v>10738</v>
      </c>
      <c r="AE933" t="s">
        <v>69</v>
      </c>
      <c r="AF933" t="s">
        <v>70</v>
      </c>
      <c r="AM933" t="s">
        <v>833</v>
      </c>
      <c r="AN933">
        <v>42002135835</v>
      </c>
    </row>
    <row r="934" spans="1:40" x14ac:dyDescent="0.25">
      <c r="A934" s="4">
        <f t="shared" si="180"/>
        <v>44665</v>
      </c>
      <c r="B934" s="5">
        <f t="shared" si="181"/>
        <v>0.58333333333333337</v>
      </c>
      <c r="C934" s="6">
        <f t="shared" si="182"/>
        <v>0.59027777777777779</v>
      </c>
      <c r="D934" s="7">
        <f t="shared" si="177"/>
        <v>1.782407402060926E-3</v>
      </c>
      <c r="E934" s="6" t="str">
        <f t="shared" si="178"/>
        <v>BIANCA</v>
      </c>
      <c r="F934" s="6" t="str">
        <f t="shared" si="183"/>
        <v>qui</v>
      </c>
      <c r="G934" s="6" t="str">
        <f t="shared" si="179"/>
        <v>13</v>
      </c>
      <c r="H934" s="6" t="str">
        <f>IFERROR(VLOOKUP($G934,DDD!$B:$D,3,0),"-")</f>
        <v>SP</v>
      </c>
      <c r="I934" s="6" t="str">
        <f>IFERROR(VLOOKUP($H934,DDD!$I:$K,3,0),"-")</f>
        <v>Sudeste</v>
      </c>
      <c r="J934">
        <v>8548221</v>
      </c>
      <c r="K934">
        <v>25724565</v>
      </c>
      <c r="L934" s="14">
        <v>44665.590775462966</v>
      </c>
      <c r="M934" s="14">
        <v>44665.592557870368</v>
      </c>
      <c r="N934" t="s">
        <v>3133</v>
      </c>
      <c r="O934" t="s">
        <v>78</v>
      </c>
      <c r="P934">
        <v>17283</v>
      </c>
      <c r="Q934" t="s">
        <v>65</v>
      </c>
      <c r="R934" t="s">
        <v>85</v>
      </c>
      <c r="S934" t="s">
        <v>86</v>
      </c>
      <c r="T934" t="s">
        <v>85</v>
      </c>
      <c r="U934" t="s">
        <v>86</v>
      </c>
      <c r="X934">
        <v>13991162101</v>
      </c>
      <c r="AA934" t="s">
        <v>113</v>
      </c>
      <c r="AB934" s="15">
        <v>1649956222459130</v>
      </c>
      <c r="AC934" t="s">
        <v>68</v>
      </c>
      <c r="AD934">
        <v>10738</v>
      </c>
      <c r="AE934" t="s">
        <v>69</v>
      </c>
      <c r="AF934" t="s">
        <v>70</v>
      </c>
      <c r="AM934" t="s">
        <v>650</v>
      </c>
      <c r="AN934">
        <v>42240850892</v>
      </c>
    </row>
    <row r="935" spans="1:40" x14ac:dyDescent="0.25">
      <c r="A935" s="4">
        <f t="shared" si="180"/>
        <v>44665</v>
      </c>
      <c r="B935" s="5">
        <f t="shared" si="181"/>
        <v>0.58333333333333337</v>
      </c>
      <c r="C935" s="6">
        <f t="shared" si="182"/>
        <v>0.59652777777777777</v>
      </c>
      <c r="D935" s="7">
        <f t="shared" si="177"/>
        <v>1.5046296903165057E-4</v>
      </c>
      <c r="E935" s="6" t="str">
        <f t="shared" si="178"/>
        <v>ANA</v>
      </c>
      <c r="F935" s="6" t="str">
        <f t="shared" si="183"/>
        <v>qui</v>
      </c>
      <c r="G935" s="6" t="str">
        <f t="shared" si="179"/>
        <v>54</v>
      </c>
      <c r="H935" s="6" t="str">
        <f>IFERROR(VLOOKUP($G935,DDD!$B:$D,3,0),"-")</f>
        <v>RS</v>
      </c>
      <c r="I935" s="6" t="str">
        <f>IFERROR(VLOOKUP($H935,DDD!$I:$K,3,0),"-")</f>
        <v>Sul</v>
      </c>
      <c r="J935">
        <v>8549176</v>
      </c>
      <c r="K935">
        <v>23694374</v>
      </c>
      <c r="L935" s="14">
        <v>44665.596539351849</v>
      </c>
      <c r="M935" s="14">
        <v>44665.596689814818</v>
      </c>
      <c r="N935" t="s">
        <v>3133</v>
      </c>
      <c r="O935" t="s">
        <v>64</v>
      </c>
      <c r="P935">
        <v>17281</v>
      </c>
      <c r="Q935" t="s">
        <v>65</v>
      </c>
      <c r="R935" t="s">
        <v>85</v>
      </c>
      <c r="S935" t="s">
        <v>86</v>
      </c>
      <c r="T935" t="s">
        <v>85</v>
      </c>
      <c r="U935" t="s">
        <v>86</v>
      </c>
      <c r="X935">
        <v>54993227609</v>
      </c>
      <c r="AA935" t="s">
        <v>179</v>
      </c>
      <c r="AB935" s="15">
        <v>1649956571463420</v>
      </c>
      <c r="AC935" t="s">
        <v>68</v>
      </c>
      <c r="AD935">
        <v>10738</v>
      </c>
      <c r="AE935" t="s">
        <v>69</v>
      </c>
      <c r="AF935" t="s">
        <v>70</v>
      </c>
      <c r="AM935" t="s">
        <v>916</v>
      </c>
      <c r="AN935">
        <v>3098295007</v>
      </c>
    </row>
    <row r="936" spans="1:40" x14ac:dyDescent="0.25">
      <c r="A936" s="4">
        <f t="shared" si="180"/>
        <v>44665</v>
      </c>
      <c r="B936" s="5">
        <f t="shared" si="181"/>
        <v>0.58333333333333337</v>
      </c>
      <c r="C936" s="6">
        <f t="shared" si="182"/>
        <v>0.59583333333333333</v>
      </c>
      <c r="D936" s="7">
        <f t="shared" si="177"/>
        <v>5.1041666738456115E-3</v>
      </c>
      <c r="E936" s="6" t="str">
        <f t="shared" si="178"/>
        <v>SILVIO</v>
      </c>
      <c r="F936" s="6" t="str">
        <f t="shared" si="183"/>
        <v>qui</v>
      </c>
      <c r="G936" s="6" t="str">
        <f t="shared" si="179"/>
        <v>54</v>
      </c>
      <c r="H936" s="6" t="str">
        <f>IFERROR(VLOOKUP($G936,DDD!$B:$D,3,0),"-")</f>
        <v>RS</v>
      </c>
      <c r="I936" s="6" t="str">
        <f>IFERROR(VLOOKUP($H936,DDD!$I:$K,3,0),"-")</f>
        <v>Sul</v>
      </c>
      <c r="J936">
        <v>8549167</v>
      </c>
      <c r="K936">
        <v>25449620</v>
      </c>
      <c r="L936" s="14">
        <v>44665.596504629626</v>
      </c>
      <c r="M936" s="14">
        <v>44665.6016087963</v>
      </c>
      <c r="N936" t="s">
        <v>3133</v>
      </c>
      <c r="O936" t="s">
        <v>84</v>
      </c>
      <c r="P936">
        <v>17286</v>
      </c>
      <c r="Q936" t="s">
        <v>65</v>
      </c>
      <c r="R936" t="s">
        <v>136</v>
      </c>
      <c r="S936" t="s">
        <v>273</v>
      </c>
      <c r="T936" t="s">
        <v>136</v>
      </c>
      <c r="U936" t="s">
        <v>273</v>
      </c>
      <c r="X936">
        <v>54996084273</v>
      </c>
      <c r="Y936">
        <v>54996084273</v>
      </c>
      <c r="Z936" s="14">
        <v>44665.763888888891</v>
      </c>
      <c r="AA936" t="s">
        <v>223</v>
      </c>
      <c r="AB936" s="15">
        <v>1649956721466400</v>
      </c>
      <c r="AC936" t="s">
        <v>68</v>
      </c>
      <c r="AD936">
        <v>10738</v>
      </c>
      <c r="AE936" t="s">
        <v>69</v>
      </c>
      <c r="AF936" t="s">
        <v>70</v>
      </c>
      <c r="AM936" t="s">
        <v>984</v>
      </c>
      <c r="AN936">
        <v>3653499097</v>
      </c>
    </row>
    <row r="937" spans="1:40" x14ac:dyDescent="0.25">
      <c r="A937" s="4">
        <f t="shared" si="180"/>
        <v>44665</v>
      </c>
      <c r="B937" s="5">
        <f t="shared" si="181"/>
        <v>0.58333333333333337</v>
      </c>
      <c r="C937" s="6">
        <f t="shared" si="182"/>
        <v>0.60347222222222219</v>
      </c>
      <c r="D937" s="7">
        <f t="shared" ref="D937:D992" si="184">IFERROR(($M937-$L937),0)</f>
        <v>6.9444446125999093E-5</v>
      </c>
      <c r="E937" s="6" t="str">
        <f t="shared" ref="E937:E992" si="185">SUBSTITUTE(MID($O937,1,SEARCH(" ",$O937,1))," ","")</f>
        <v>ANA</v>
      </c>
      <c r="F937" s="6" t="str">
        <f t="shared" si="183"/>
        <v>qui</v>
      </c>
      <c r="G937" s="6" t="str">
        <f t="shared" si="179"/>
        <v>15</v>
      </c>
      <c r="H937" s="6" t="str">
        <f>IFERROR(VLOOKUP($G937,DDD!$B:$D,3,0),"-")</f>
        <v>SP</v>
      </c>
      <c r="I937" s="6" t="str">
        <f>IFERROR(VLOOKUP($H937,DDD!$I:$K,3,0),"-")</f>
        <v>Sudeste</v>
      </c>
      <c r="J937">
        <v>8550356</v>
      </c>
      <c r="K937">
        <v>25462372</v>
      </c>
      <c r="L937" s="14">
        <v>44665.603796296295</v>
      </c>
      <c r="M937" s="14">
        <v>44665.603865740741</v>
      </c>
      <c r="N937" t="s">
        <v>3133</v>
      </c>
      <c r="O937" t="s">
        <v>64</v>
      </c>
      <c r="P937">
        <v>17281</v>
      </c>
      <c r="Q937" t="s">
        <v>65</v>
      </c>
      <c r="R937" t="s">
        <v>136</v>
      </c>
      <c r="S937" t="s">
        <v>273</v>
      </c>
      <c r="T937" t="s">
        <v>136</v>
      </c>
      <c r="U937" t="s">
        <v>273</v>
      </c>
      <c r="X937">
        <v>15991455760</v>
      </c>
      <c r="Y937">
        <v>15991455760</v>
      </c>
      <c r="Z937" s="14">
        <v>44665.624305555553</v>
      </c>
      <c r="AA937" t="s">
        <v>211</v>
      </c>
      <c r="AB937" s="15">
        <v>1649957278472940</v>
      </c>
      <c r="AC937" t="s">
        <v>68</v>
      </c>
      <c r="AD937">
        <v>10738</v>
      </c>
      <c r="AE937" t="s">
        <v>69</v>
      </c>
      <c r="AF937" t="s">
        <v>70</v>
      </c>
      <c r="AM937" t="s">
        <v>1269</v>
      </c>
      <c r="AN937">
        <v>2127640802</v>
      </c>
    </row>
    <row r="938" spans="1:40" x14ac:dyDescent="0.25">
      <c r="A938" s="4">
        <f t="shared" si="180"/>
        <v>44665</v>
      </c>
      <c r="B938" s="5">
        <f t="shared" si="181"/>
        <v>0.60416666666666663</v>
      </c>
      <c r="C938" s="6">
        <f t="shared" si="182"/>
        <v>0.61249999999999993</v>
      </c>
      <c r="D938" s="7">
        <f t="shared" si="184"/>
        <v>1.1574073869269341E-4</v>
      </c>
      <c r="E938" s="6" t="str">
        <f t="shared" si="185"/>
        <v>ANA</v>
      </c>
      <c r="F938" s="6" t="str">
        <f t="shared" si="183"/>
        <v>qui</v>
      </c>
      <c r="G938" s="6" t="str">
        <f t="shared" si="179"/>
        <v>19</v>
      </c>
      <c r="H938" s="6" t="str">
        <f>IFERROR(VLOOKUP($G938,DDD!$B:$D,3,0),"-")</f>
        <v>SP</v>
      </c>
      <c r="I938" s="6" t="str">
        <f>IFERROR(VLOOKUP($H938,DDD!$I:$K,3,0),"-")</f>
        <v>Sudeste</v>
      </c>
      <c r="J938">
        <v>8551590</v>
      </c>
      <c r="K938">
        <v>23638025</v>
      </c>
      <c r="L938" s="14">
        <v>44665.612557870372</v>
      </c>
      <c r="M938" s="14">
        <v>44665.612673611111</v>
      </c>
      <c r="N938" t="s">
        <v>3133</v>
      </c>
      <c r="O938" t="s">
        <v>64</v>
      </c>
      <c r="P938">
        <v>17281</v>
      </c>
      <c r="Q938" t="s">
        <v>65</v>
      </c>
      <c r="R938" t="s">
        <v>136</v>
      </c>
      <c r="S938" t="s">
        <v>273</v>
      </c>
      <c r="T938" t="s">
        <v>136</v>
      </c>
      <c r="U938" t="s">
        <v>273</v>
      </c>
      <c r="X938">
        <v>19998285601</v>
      </c>
      <c r="Y938">
        <v>19998285601</v>
      </c>
      <c r="Z938" s="14">
        <v>44665.633333333331</v>
      </c>
      <c r="AA938" t="s">
        <v>108</v>
      </c>
      <c r="AB938" s="15">
        <v>1649958024492020</v>
      </c>
      <c r="AC938" t="s">
        <v>68</v>
      </c>
      <c r="AD938">
        <v>10738</v>
      </c>
      <c r="AE938" t="s">
        <v>69</v>
      </c>
      <c r="AF938" t="s">
        <v>70</v>
      </c>
      <c r="AM938" t="s">
        <v>842</v>
      </c>
      <c r="AN938">
        <v>41329705823</v>
      </c>
    </row>
    <row r="939" spans="1:40" x14ac:dyDescent="0.25">
      <c r="A939" s="4">
        <f t="shared" si="180"/>
        <v>44665</v>
      </c>
      <c r="B939" s="5">
        <f t="shared" si="181"/>
        <v>0.60416666666666663</v>
      </c>
      <c r="C939" s="6">
        <f t="shared" si="182"/>
        <v>0.6069444444444444</v>
      </c>
      <c r="D939" s="7">
        <f t="shared" si="184"/>
        <v>6.0763888905057684E-3</v>
      </c>
      <c r="E939" s="6" t="str">
        <f t="shared" si="185"/>
        <v>SILVIO</v>
      </c>
      <c r="F939" s="6" t="str">
        <f t="shared" si="183"/>
        <v>qui</v>
      </c>
      <c r="G939" s="6" t="str">
        <f t="shared" si="179"/>
        <v>16</v>
      </c>
      <c r="H939" s="6" t="str">
        <f>IFERROR(VLOOKUP($G939,DDD!$B:$D,3,0),"-")</f>
        <v>SP</v>
      </c>
      <c r="I939" s="6" t="str">
        <f>IFERROR(VLOOKUP($H939,DDD!$I:$K,3,0),"-")</f>
        <v>Sudeste</v>
      </c>
      <c r="J939">
        <v>8550894</v>
      </c>
      <c r="K939">
        <v>24073069</v>
      </c>
      <c r="L939" s="14">
        <v>44665.607546296298</v>
      </c>
      <c r="M939" s="14">
        <v>44665.613622685189</v>
      </c>
      <c r="N939" t="s">
        <v>3133</v>
      </c>
      <c r="O939" t="s">
        <v>84</v>
      </c>
      <c r="P939">
        <v>17286</v>
      </c>
      <c r="Q939" t="s">
        <v>65</v>
      </c>
      <c r="R939" t="s">
        <v>85</v>
      </c>
      <c r="S939" t="s">
        <v>86</v>
      </c>
      <c r="T939" t="s">
        <v>85</v>
      </c>
      <c r="U939" t="s">
        <v>86</v>
      </c>
      <c r="X939">
        <v>16997060844</v>
      </c>
      <c r="AA939" t="s">
        <v>87</v>
      </c>
      <c r="AB939" s="15">
        <v>1649957674482040</v>
      </c>
      <c r="AC939" t="s">
        <v>68</v>
      </c>
      <c r="AD939">
        <v>10738</v>
      </c>
      <c r="AE939" t="s">
        <v>69</v>
      </c>
      <c r="AF939" t="s">
        <v>70</v>
      </c>
      <c r="AM939" t="s">
        <v>254</v>
      </c>
      <c r="AN939">
        <v>44052781805</v>
      </c>
    </row>
    <row r="940" spans="1:40" x14ac:dyDescent="0.25">
      <c r="A940" s="4">
        <f t="shared" si="180"/>
        <v>44665</v>
      </c>
      <c r="B940" s="5">
        <f t="shared" si="181"/>
        <v>0.60416666666666663</v>
      </c>
      <c r="C940" s="6">
        <f t="shared" si="182"/>
        <v>0.61458333333333337</v>
      </c>
      <c r="D940" s="7">
        <f t="shared" si="184"/>
        <v>4.1435185194131918E-3</v>
      </c>
      <c r="E940" s="6" t="str">
        <f t="shared" si="185"/>
        <v>SILVIO</v>
      </c>
      <c r="F940" s="6" t="str">
        <f t="shared" si="183"/>
        <v>qui</v>
      </c>
      <c r="G940" s="6" t="str">
        <f t="shared" si="179"/>
        <v>16</v>
      </c>
      <c r="H940" s="6" t="str">
        <f>IFERROR(VLOOKUP($G940,DDD!$B:$D,3,0),"-")</f>
        <v>SP</v>
      </c>
      <c r="I940" s="6" t="str">
        <f>IFERROR(VLOOKUP($H940,DDD!$I:$K,3,0),"-")</f>
        <v>Sudeste</v>
      </c>
      <c r="J940">
        <v>8551921</v>
      </c>
      <c r="K940">
        <v>25462275</v>
      </c>
      <c r="L940" s="14">
        <v>44665.614687499998</v>
      </c>
      <c r="M940" s="14">
        <v>44665.618831018517</v>
      </c>
      <c r="N940" t="s">
        <v>3133</v>
      </c>
      <c r="O940" t="s">
        <v>84</v>
      </c>
      <c r="P940">
        <v>17286</v>
      </c>
      <c r="Q940" t="s">
        <v>65</v>
      </c>
      <c r="R940" t="s">
        <v>85</v>
      </c>
      <c r="S940" t="s">
        <v>86</v>
      </c>
      <c r="T940" t="s">
        <v>85</v>
      </c>
      <c r="U940" t="s">
        <v>86</v>
      </c>
      <c r="X940">
        <v>16994227123</v>
      </c>
      <c r="AA940" t="s">
        <v>211</v>
      </c>
      <c r="AB940" s="15">
        <v>1649958295500330</v>
      </c>
      <c r="AC940" t="s">
        <v>68</v>
      </c>
      <c r="AD940">
        <v>10738</v>
      </c>
      <c r="AE940" t="s">
        <v>69</v>
      </c>
      <c r="AF940" t="s">
        <v>70</v>
      </c>
      <c r="AM940" t="s">
        <v>501</v>
      </c>
      <c r="AN940">
        <v>43727850892</v>
      </c>
    </row>
    <row r="941" spans="1:40" x14ac:dyDescent="0.25">
      <c r="A941" s="4">
        <f t="shared" si="180"/>
        <v>44665</v>
      </c>
      <c r="B941" s="5">
        <f t="shared" si="181"/>
        <v>0.60416666666666663</v>
      </c>
      <c r="C941" s="6">
        <f t="shared" si="182"/>
        <v>0.62152777777777779</v>
      </c>
      <c r="D941" s="7">
        <f t="shared" si="184"/>
        <v>6.7129629314877093E-4</v>
      </c>
      <c r="E941" s="6" t="str">
        <f t="shared" si="185"/>
        <v>ANA</v>
      </c>
      <c r="F941" s="6" t="str">
        <f t="shared" si="183"/>
        <v>qui</v>
      </c>
      <c r="G941" s="6" t="str">
        <f t="shared" si="179"/>
        <v>14</v>
      </c>
      <c r="H941" s="6" t="str">
        <f>IFERROR(VLOOKUP($G941,DDD!$B:$D,3,0),"-")</f>
        <v>SP</v>
      </c>
      <c r="I941" s="6" t="str">
        <f>IFERROR(VLOOKUP($H941,DDD!$I:$K,3,0),"-")</f>
        <v>Sudeste</v>
      </c>
      <c r="J941">
        <v>8553022</v>
      </c>
      <c r="K941">
        <v>25724465</v>
      </c>
      <c r="L941" s="14">
        <v>44665.621921296297</v>
      </c>
      <c r="M941" s="14">
        <v>44665.62259259259</v>
      </c>
      <c r="N941" t="s">
        <v>3133</v>
      </c>
      <c r="O941" t="s">
        <v>64</v>
      </c>
      <c r="P941">
        <v>17281</v>
      </c>
      <c r="Q941" t="s">
        <v>65</v>
      </c>
      <c r="R941" t="s">
        <v>136</v>
      </c>
      <c r="S941" t="s">
        <v>273</v>
      </c>
      <c r="T941" t="s">
        <v>136</v>
      </c>
      <c r="U941" t="s">
        <v>273</v>
      </c>
      <c r="X941">
        <v>14996367542</v>
      </c>
      <c r="Y941">
        <v>14996367542</v>
      </c>
      <c r="Z941" s="14">
        <v>44665.643055555556</v>
      </c>
      <c r="AA941" t="s">
        <v>113</v>
      </c>
      <c r="AB941" s="15">
        <v>1649958917520450</v>
      </c>
      <c r="AC941" t="s">
        <v>68</v>
      </c>
      <c r="AD941">
        <v>10738</v>
      </c>
      <c r="AE941" t="s">
        <v>69</v>
      </c>
      <c r="AF941" t="s">
        <v>70</v>
      </c>
      <c r="AM941" t="s">
        <v>1089</v>
      </c>
      <c r="AN941">
        <v>42459658869</v>
      </c>
    </row>
    <row r="942" spans="1:40" x14ac:dyDescent="0.25">
      <c r="A942" s="4">
        <f t="shared" si="180"/>
        <v>44665</v>
      </c>
      <c r="B942" s="5">
        <f t="shared" si="181"/>
        <v>0.60416666666666663</v>
      </c>
      <c r="C942" s="6">
        <f t="shared" si="182"/>
        <v>0.62291666666666667</v>
      </c>
      <c r="D942" s="7">
        <f t="shared" si="184"/>
        <v>1.377314816636499E-3</v>
      </c>
      <c r="E942" s="6" t="str">
        <f t="shared" si="185"/>
        <v>ANA</v>
      </c>
      <c r="F942" s="6" t="str">
        <f t="shared" si="183"/>
        <v>qui</v>
      </c>
      <c r="G942" s="6" t="str">
        <f t="shared" si="179"/>
        <v>11</v>
      </c>
      <c r="H942" s="6" t="str">
        <f>IFERROR(VLOOKUP($G942,DDD!$B:$D,3,0),"-")</f>
        <v>SP</v>
      </c>
      <c r="I942" s="6" t="str">
        <f>IFERROR(VLOOKUP($H942,DDD!$I:$K,3,0),"-")</f>
        <v>Sudeste</v>
      </c>
      <c r="J942">
        <v>8553264</v>
      </c>
      <c r="K942">
        <v>25386661</v>
      </c>
      <c r="L942" s="14">
        <v>44665.623310185183</v>
      </c>
      <c r="M942" s="14">
        <v>44665.6246875</v>
      </c>
      <c r="N942" t="s">
        <v>3133</v>
      </c>
      <c r="O942" t="s">
        <v>64</v>
      </c>
      <c r="P942">
        <v>17281</v>
      </c>
      <c r="Q942" t="s">
        <v>65</v>
      </c>
      <c r="R942" t="s">
        <v>66</v>
      </c>
      <c r="S942" t="s">
        <v>1039</v>
      </c>
      <c r="T942" t="s">
        <v>66</v>
      </c>
      <c r="U942" t="s">
        <v>1039</v>
      </c>
      <c r="X942">
        <v>11963800843</v>
      </c>
      <c r="AA942" t="s">
        <v>520</v>
      </c>
      <c r="AB942" s="15">
        <v>1649959033524240</v>
      </c>
      <c r="AC942" t="s">
        <v>68</v>
      </c>
      <c r="AD942">
        <v>10738</v>
      </c>
      <c r="AE942" t="s">
        <v>69</v>
      </c>
      <c r="AF942" t="s">
        <v>70</v>
      </c>
      <c r="AM942" t="s">
        <v>1327</v>
      </c>
      <c r="AN942">
        <v>42499251883</v>
      </c>
    </row>
    <row r="943" spans="1:40" x14ac:dyDescent="0.25">
      <c r="A943" s="4">
        <f t="shared" si="180"/>
        <v>44665</v>
      </c>
      <c r="B943" s="5">
        <f t="shared" si="181"/>
        <v>0.625</v>
      </c>
      <c r="C943" s="6">
        <f t="shared" si="182"/>
        <v>0.62638888888888888</v>
      </c>
      <c r="D943" s="7">
        <f t="shared" si="184"/>
        <v>1.3541666703531519E-3</v>
      </c>
      <c r="E943" s="6" t="str">
        <f t="shared" si="185"/>
        <v>ANA</v>
      </c>
      <c r="F943" s="6" t="str">
        <f t="shared" si="183"/>
        <v>qui</v>
      </c>
      <c r="G943" s="6" t="str">
        <f t="shared" si="179"/>
        <v>12</v>
      </c>
      <c r="H943" s="6" t="str">
        <f>IFERROR(VLOOKUP($G943,DDD!$B:$D,3,0),"-")</f>
        <v>SP</v>
      </c>
      <c r="I943" s="6" t="str">
        <f>IFERROR(VLOOKUP($H943,DDD!$I:$K,3,0),"-")</f>
        <v>Sudeste</v>
      </c>
      <c r="J943">
        <v>8553672</v>
      </c>
      <c r="K943">
        <v>27230916</v>
      </c>
      <c r="L943" s="14">
        <v>44665.626550925925</v>
      </c>
      <c r="M943" s="14">
        <v>44665.627905092595</v>
      </c>
      <c r="N943" t="s">
        <v>3133</v>
      </c>
      <c r="O943" t="s">
        <v>64</v>
      </c>
      <c r="P943">
        <v>17281</v>
      </c>
      <c r="Q943" t="s">
        <v>65</v>
      </c>
      <c r="R943" t="s">
        <v>85</v>
      </c>
      <c r="S943" t="s">
        <v>86</v>
      </c>
      <c r="T943" t="s">
        <v>85</v>
      </c>
      <c r="U943" t="s">
        <v>86</v>
      </c>
      <c r="X943">
        <v>12988985881</v>
      </c>
      <c r="AA943" t="s">
        <v>167</v>
      </c>
      <c r="AB943" s="15">
        <v>1649959313532780</v>
      </c>
      <c r="AC943" t="s">
        <v>68</v>
      </c>
      <c r="AD943">
        <v>10738</v>
      </c>
      <c r="AE943" t="s">
        <v>69</v>
      </c>
      <c r="AF943" t="s">
        <v>70</v>
      </c>
      <c r="AM943" t="s">
        <v>606</v>
      </c>
      <c r="AN943">
        <v>37569329821</v>
      </c>
    </row>
    <row r="944" spans="1:40" x14ac:dyDescent="0.25">
      <c r="A944" s="4">
        <f t="shared" si="180"/>
        <v>44665</v>
      </c>
      <c r="B944" s="5">
        <f t="shared" si="181"/>
        <v>0.625</v>
      </c>
      <c r="C944" s="6">
        <f t="shared" si="182"/>
        <v>0.62638888888888888</v>
      </c>
      <c r="D944" s="7">
        <f t="shared" si="184"/>
        <v>4.7916666662786156E-3</v>
      </c>
      <c r="E944" s="6" t="str">
        <f t="shared" si="185"/>
        <v>SILVIO</v>
      </c>
      <c r="F944" s="6" t="str">
        <f t="shared" si="183"/>
        <v>qui</v>
      </c>
      <c r="G944" s="6" t="str">
        <f t="shared" si="179"/>
        <v>19</v>
      </c>
      <c r="H944" s="6" t="str">
        <f>IFERROR(VLOOKUP($G944,DDD!$B:$D,3,0),"-")</f>
        <v>SP</v>
      </c>
      <c r="I944" s="6" t="str">
        <f>IFERROR(VLOOKUP($H944,DDD!$I:$K,3,0),"-")</f>
        <v>Sudeste</v>
      </c>
      <c r="J944">
        <v>8553705</v>
      </c>
      <c r="K944">
        <v>27230922</v>
      </c>
      <c r="L944" s="14">
        <v>44665.626863425925</v>
      </c>
      <c r="M944" s="14">
        <v>44665.631655092591</v>
      </c>
      <c r="N944" t="s">
        <v>3133</v>
      </c>
      <c r="O944" t="s">
        <v>84</v>
      </c>
      <c r="P944">
        <v>17286</v>
      </c>
      <c r="Q944" t="s">
        <v>65</v>
      </c>
      <c r="R944" t="s">
        <v>136</v>
      </c>
      <c r="S944" t="s">
        <v>137</v>
      </c>
      <c r="T944" t="s">
        <v>136</v>
      </c>
      <c r="U944" t="s">
        <v>137</v>
      </c>
      <c r="X944">
        <v>19984105399</v>
      </c>
      <c r="Y944">
        <v>19984105399</v>
      </c>
      <c r="Z944" s="14">
        <v>44672.652083333334</v>
      </c>
      <c r="AA944" t="s">
        <v>167</v>
      </c>
      <c r="AB944" s="15">
        <v>1649959332533220</v>
      </c>
      <c r="AC944" t="s">
        <v>68</v>
      </c>
      <c r="AD944">
        <v>10738</v>
      </c>
      <c r="AE944" t="s">
        <v>69</v>
      </c>
      <c r="AF944" t="s">
        <v>70</v>
      </c>
      <c r="AM944" t="s">
        <v>1105</v>
      </c>
      <c r="AN944">
        <v>47736946884</v>
      </c>
    </row>
    <row r="945" spans="1:40" x14ac:dyDescent="0.25">
      <c r="A945" s="4">
        <f t="shared" si="180"/>
        <v>44665</v>
      </c>
      <c r="B945" s="5">
        <f t="shared" si="181"/>
        <v>0.625</v>
      </c>
      <c r="C945" s="6">
        <f t="shared" si="182"/>
        <v>0.62986111111111109</v>
      </c>
      <c r="D945" s="7">
        <f t="shared" si="184"/>
        <v>4.2129629655391909E-3</v>
      </c>
      <c r="E945" s="6" t="str">
        <f t="shared" si="185"/>
        <v>ANA</v>
      </c>
      <c r="F945" s="6" t="str">
        <f t="shared" si="183"/>
        <v>qui</v>
      </c>
      <c r="G945" s="6" t="str">
        <f t="shared" si="179"/>
        <v>11</v>
      </c>
      <c r="H945" s="6" t="str">
        <f>IFERROR(VLOOKUP($G945,DDD!$B:$D,3,0),"-")</f>
        <v>SP</v>
      </c>
      <c r="I945" s="6" t="str">
        <f>IFERROR(VLOOKUP($H945,DDD!$I:$K,3,0),"-")</f>
        <v>Sudeste</v>
      </c>
      <c r="J945">
        <v>8554034</v>
      </c>
      <c r="K945">
        <v>27230980</v>
      </c>
      <c r="L945" s="14">
        <v>44665.630347222221</v>
      </c>
      <c r="M945" s="14">
        <v>44665.634560185186</v>
      </c>
      <c r="N945" t="s">
        <v>3133</v>
      </c>
      <c r="O945" t="s">
        <v>64</v>
      </c>
      <c r="P945">
        <v>17281</v>
      </c>
      <c r="Q945" t="s">
        <v>65</v>
      </c>
      <c r="R945" t="s">
        <v>85</v>
      </c>
      <c r="S945" t="s">
        <v>86</v>
      </c>
      <c r="T945" t="s">
        <v>85</v>
      </c>
      <c r="U945" t="s">
        <v>86</v>
      </c>
      <c r="X945">
        <v>11983976109</v>
      </c>
      <c r="AA945" t="s">
        <v>167</v>
      </c>
      <c r="AB945" s="15">
        <v>1649959614540980</v>
      </c>
      <c r="AC945" t="s">
        <v>68</v>
      </c>
      <c r="AD945">
        <v>10738</v>
      </c>
      <c r="AE945" t="s">
        <v>69</v>
      </c>
      <c r="AF945" t="s">
        <v>70</v>
      </c>
      <c r="AM945" t="s">
        <v>504</v>
      </c>
      <c r="AN945">
        <v>84226080904</v>
      </c>
    </row>
    <row r="946" spans="1:40" x14ac:dyDescent="0.25">
      <c r="A946" s="4">
        <f t="shared" si="180"/>
        <v>44665</v>
      </c>
      <c r="B946" s="5">
        <f t="shared" si="181"/>
        <v>0.625</v>
      </c>
      <c r="C946" s="6">
        <f t="shared" si="182"/>
        <v>0.63472222222222219</v>
      </c>
      <c r="D946" s="7">
        <f t="shared" si="184"/>
        <v>2.6504629640839994E-3</v>
      </c>
      <c r="E946" s="6" t="str">
        <f t="shared" si="185"/>
        <v>ANA</v>
      </c>
      <c r="F946" s="6" t="str">
        <f t="shared" si="183"/>
        <v>qui</v>
      </c>
      <c r="G946" s="6" t="str">
        <f t="shared" si="179"/>
        <v>16</v>
      </c>
      <c r="H946" s="6" t="str">
        <f>IFERROR(VLOOKUP($G946,DDD!$B:$D,3,0),"-")</f>
        <v>SP</v>
      </c>
      <c r="I946" s="6" t="str">
        <f>IFERROR(VLOOKUP($H946,DDD!$I:$K,3,0),"-")</f>
        <v>Sudeste</v>
      </c>
      <c r="J946">
        <v>8554590</v>
      </c>
      <c r="K946">
        <v>27231066</v>
      </c>
      <c r="L946" s="14">
        <v>44665.63486111111</v>
      </c>
      <c r="M946" s="14">
        <v>44665.637511574074</v>
      </c>
      <c r="N946" t="s">
        <v>3133</v>
      </c>
      <c r="O946" t="s">
        <v>64</v>
      </c>
      <c r="P946">
        <v>17281</v>
      </c>
      <c r="Q946" t="s">
        <v>65</v>
      </c>
      <c r="R946" t="s">
        <v>85</v>
      </c>
      <c r="S946" t="s">
        <v>86</v>
      </c>
      <c r="T946" t="s">
        <v>85</v>
      </c>
      <c r="U946" t="s">
        <v>86</v>
      </c>
      <c r="X946">
        <v>16994549305</v>
      </c>
      <c r="AA946" t="s">
        <v>167</v>
      </c>
      <c r="AB946" s="15">
        <v>1649960027557860</v>
      </c>
      <c r="AC946" t="s">
        <v>68</v>
      </c>
      <c r="AD946">
        <v>10738</v>
      </c>
      <c r="AE946" t="s">
        <v>69</v>
      </c>
      <c r="AF946" t="s">
        <v>70</v>
      </c>
      <c r="AM946" t="s">
        <v>508</v>
      </c>
      <c r="AN946">
        <v>32476603805</v>
      </c>
    </row>
    <row r="947" spans="1:40" x14ac:dyDescent="0.25">
      <c r="A947" s="4">
        <f t="shared" si="180"/>
        <v>44665</v>
      </c>
      <c r="B947" s="5">
        <f t="shared" si="181"/>
        <v>0.625</v>
      </c>
      <c r="C947" s="6">
        <f t="shared" si="182"/>
        <v>0.64513888888888882</v>
      </c>
      <c r="D947" s="7">
        <f t="shared" si="184"/>
        <v>1.6666666633682325E-3</v>
      </c>
      <c r="E947" s="6" t="str">
        <f t="shared" si="185"/>
        <v>SILVIO</v>
      </c>
      <c r="F947" s="6" t="str">
        <f t="shared" si="183"/>
        <v>qui</v>
      </c>
      <c r="G947" s="6" t="str">
        <f t="shared" ref="G947:G1010" si="186">TRIM(LEFT($X947,2))</f>
        <v>11</v>
      </c>
      <c r="H947" s="6" t="str">
        <f>IFERROR(VLOOKUP($G947,DDD!$B:$D,3,0),"-")</f>
        <v>SP</v>
      </c>
      <c r="I947" s="6" t="str">
        <f>IFERROR(VLOOKUP($H947,DDD!$I:$K,3,0),"-")</f>
        <v>Sudeste</v>
      </c>
      <c r="J947">
        <v>8556154</v>
      </c>
      <c r="K947">
        <v>22945071</v>
      </c>
      <c r="L947" s="14">
        <v>44665.645543981482</v>
      </c>
      <c r="M947" s="14">
        <v>44665.647210648145</v>
      </c>
      <c r="N947" t="s">
        <v>3133</v>
      </c>
      <c r="O947" t="s">
        <v>84</v>
      </c>
      <c r="P947">
        <v>17286</v>
      </c>
      <c r="Q947" t="s">
        <v>65</v>
      </c>
      <c r="R947" t="s">
        <v>136</v>
      </c>
      <c r="S947" t="s">
        <v>137</v>
      </c>
      <c r="T947" t="s">
        <v>136</v>
      </c>
      <c r="U947" t="s">
        <v>137</v>
      </c>
      <c r="X947">
        <v>11973070561</v>
      </c>
      <c r="Y947">
        <v>11973070561</v>
      </c>
      <c r="Z947" s="14">
        <v>44665.667361111111</v>
      </c>
      <c r="AA947" t="s">
        <v>67</v>
      </c>
      <c r="AB947" s="15">
        <v>1649960956614040</v>
      </c>
      <c r="AC947" t="s">
        <v>68</v>
      </c>
      <c r="AD947">
        <v>10738</v>
      </c>
      <c r="AE947" t="s">
        <v>69</v>
      </c>
      <c r="AF947" t="s">
        <v>70</v>
      </c>
      <c r="AM947" t="s">
        <v>955</v>
      </c>
      <c r="AN947">
        <v>43642104800</v>
      </c>
    </row>
    <row r="948" spans="1:40" x14ac:dyDescent="0.25">
      <c r="A948" s="4">
        <f t="shared" si="180"/>
        <v>44665</v>
      </c>
      <c r="B948" s="5">
        <f t="shared" si="181"/>
        <v>0.64583333333333337</v>
      </c>
      <c r="C948" s="6">
        <f t="shared" si="182"/>
        <v>0.65763888888888888</v>
      </c>
      <c r="D948" s="7">
        <f t="shared" si="184"/>
        <v>7.7546296233776957E-4</v>
      </c>
      <c r="E948" s="6" t="str">
        <f t="shared" si="185"/>
        <v>ANA</v>
      </c>
      <c r="F948" s="6" t="str">
        <f t="shared" si="183"/>
        <v>qui</v>
      </c>
      <c r="G948" s="6" t="str">
        <f t="shared" si="186"/>
        <v>11</v>
      </c>
      <c r="H948" s="6" t="str">
        <f>IFERROR(VLOOKUP($G948,DDD!$B:$D,3,0),"-")</f>
        <v>SP</v>
      </c>
      <c r="I948" s="6" t="str">
        <f>IFERROR(VLOOKUP($H948,DDD!$I:$K,3,0),"-")</f>
        <v>Sudeste</v>
      </c>
      <c r="J948">
        <v>8558030</v>
      </c>
      <c r="K948">
        <v>25426261</v>
      </c>
      <c r="L948" s="14">
        <v>44665.658090277779</v>
      </c>
      <c r="M948" s="14">
        <v>44665.658865740741</v>
      </c>
      <c r="N948" t="s">
        <v>3133</v>
      </c>
      <c r="O948" t="s">
        <v>64</v>
      </c>
      <c r="P948">
        <v>17281</v>
      </c>
      <c r="Q948" t="s">
        <v>65</v>
      </c>
      <c r="R948" t="s">
        <v>136</v>
      </c>
      <c r="S948" t="s">
        <v>273</v>
      </c>
      <c r="T948" t="s">
        <v>136</v>
      </c>
      <c r="U948" t="s">
        <v>273</v>
      </c>
      <c r="X948">
        <v>11941262265</v>
      </c>
      <c r="Y948">
        <v>11941262265</v>
      </c>
      <c r="Z948" s="14">
        <v>44665.679166666669</v>
      </c>
      <c r="AA948" t="s">
        <v>118</v>
      </c>
      <c r="AB948" s="15">
        <v>1649962033716570</v>
      </c>
      <c r="AC948" t="s">
        <v>68</v>
      </c>
      <c r="AD948">
        <v>10738</v>
      </c>
      <c r="AE948" t="s">
        <v>69</v>
      </c>
      <c r="AF948" t="s">
        <v>70</v>
      </c>
      <c r="AM948" t="s">
        <v>906</v>
      </c>
      <c r="AN948">
        <v>42740817886</v>
      </c>
    </row>
    <row r="949" spans="1:40" x14ac:dyDescent="0.25">
      <c r="A949" s="4">
        <f t="shared" si="180"/>
        <v>44665</v>
      </c>
      <c r="B949" s="5">
        <f t="shared" si="181"/>
        <v>0.64583333333333337</v>
      </c>
      <c r="C949" s="6">
        <f t="shared" si="182"/>
        <v>0.65833333333333333</v>
      </c>
      <c r="D949" s="7">
        <f t="shared" si="184"/>
        <v>1.8750000017462298E-3</v>
      </c>
      <c r="E949" s="6" t="str">
        <f t="shared" si="185"/>
        <v>SILVIO</v>
      </c>
      <c r="F949" s="6" t="str">
        <f t="shared" si="183"/>
        <v>qui</v>
      </c>
      <c r="G949" s="6" t="str">
        <f t="shared" si="186"/>
        <v>19</v>
      </c>
      <c r="H949" s="6" t="str">
        <f>IFERROR(VLOOKUP($G949,DDD!$B:$D,3,0),"-")</f>
        <v>SP</v>
      </c>
      <c r="I949" s="6" t="str">
        <f>IFERROR(VLOOKUP($H949,DDD!$I:$K,3,0),"-")</f>
        <v>Sudeste</v>
      </c>
      <c r="J949">
        <v>8558086</v>
      </c>
      <c r="K949">
        <v>24165803</v>
      </c>
      <c r="L949" s="14">
        <v>44665.658391203702</v>
      </c>
      <c r="M949" s="14">
        <v>44665.660266203704</v>
      </c>
      <c r="N949" t="s">
        <v>3133</v>
      </c>
      <c r="O949" t="s">
        <v>84</v>
      </c>
      <c r="P949">
        <v>17286</v>
      </c>
      <c r="Q949" t="s">
        <v>65</v>
      </c>
      <c r="R949" t="s">
        <v>136</v>
      </c>
      <c r="S949" t="s">
        <v>273</v>
      </c>
      <c r="T949" t="s">
        <v>136</v>
      </c>
      <c r="U949" t="s">
        <v>273</v>
      </c>
      <c r="X949">
        <v>19982648270</v>
      </c>
      <c r="Y949">
        <v>19982648270</v>
      </c>
      <c r="Z949" s="14">
        <v>44669.680555555555</v>
      </c>
      <c r="AA949" t="s">
        <v>142</v>
      </c>
      <c r="AB949" s="15">
        <v>1649962072721630</v>
      </c>
      <c r="AC949" t="s">
        <v>68</v>
      </c>
      <c r="AD949">
        <v>10738</v>
      </c>
      <c r="AE949" t="s">
        <v>69</v>
      </c>
      <c r="AF949" t="s">
        <v>70</v>
      </c>
      <c r="AM949" t="s">
        <v>1432</v>
      </c>
      <c r="AN949">
        <v>5463719730</v>
      </c>
    </row>
    <row r="950" spans="1:40" x14ac:dyDescent="0.25">
      <c r="A950" s="4">
        <f t="shared" si="180"/>
        <v>44665</v>
      </c>
      <c r="B950" s="5">
        <f t="shared" si="181"/>
        <v>0.64583333333333337</v>
      </c>
      <c r="C950" s="6">
        <f t="shared" si="182"/>
        <v>0.66041666666666665</v>
      </c>
      <c r="D950" s="7">
        <f t="shared" si="184"/>
        <v>1.898148148029577E-3</v>
      </c>
      <c r="E950" s="6" t="str">
        <f t="shared" si="185"/>
        <v>SILVIO</v>
      </c>
      <c r="F950" s="6" t="str">
        <f t="shared" si="183"/>
        <v>qui</v>
      </c>
      <c r="G950" s="6" t="str">
        <f t="shared" si="186"/>
        <v>19</v>
      </c>
      <c r="H950" s="6" t="str">
        <f>IFERROR(VLOOKUP($G950,DDD!$B:$D,3,0),"-")</f>
        <v>SP</v>
      </c>
      <c r="I950" s="6" t="str">
        <f>IFERROR(VLOOKUP($H950,DDD!$I:$K,3,0),"-")</f>
        <v>Sudeste</v>
      </c>
      <c r="J950">
        <v>8558486</v>
      </c>
      <c r="K950">
        <v>24165722</v>
      </c>
      <c r="L950" s="14">
        <v>44665.660891203705</v>
      </c>
      <c r="M950" s="14">
        <v>44665.662789351853</v>
      </c>
      <c r="N950" t="s">
        <v>3133</v>
      </c>
      <c r="O950" t="s">
        <v>84</v>
      </c>
      <c r="P950">
        <v>17286</v>
      </c>
      <c r="Q950" t="s">
        <v>65</v>
      </c>
      <c r="R950" t="s">
        <v>136</v>
      </c>
      <c r="S950" t="s">
        <v>137</v>
      </c>
      <c r="T950" t="s">
        <v>136</v>
      </c>
      <c r="U950" t="s">
        <v>137</v>
      </c>
      <c r="X950">
        <v>19995999250</v>
      </c>
      <c r="Y950">
        <v>19995999250</v>
      </c>
      <c r="Z950" s="14">
        <v>44676.682638888888</v>
      </c>
      <c r="AA950" t="s">
        <v>142</v>
      </c>
      <c r="AB950" s="15">
        <v>1649962285737430</v>
      </c>
      <c r="AC950" t="s">
        <v>68</v>
      </c>
      <c r="AD950">
        <v>10738</v>
      </c>
      <c r="AE950" t="s">
        <v>69</v>
      </c>
      <c r="AF950" t="s">
        <v>70</v>
      </c>
      <c r="AM950" t="s">
        <v>1426</v>
      </c>
      <c r="AN950">
        <v>42268994821</v>
      </c>
    </row>
    <row r="951" spans="1:40" x14ac:dyDescent="0.25">
      <c r="A951" s="4">
        <f t="shared" si="180"/>
        <v>44665</v>
      </c>
      <c r="B951" s="5">
        <f t="shared" si="181"/>
        <v>0.64583333333333337</v>
      </c>
      <c r="C951" s="6">
        <f t="shared" si="182"/>
        <v>0.66180555555555554</v>
      </c>
      <c r="D951" s="7">
        <f t="shared" si="184"/>
        <v>7.4074073927477002E-4</v>
      </c>
      <c r="E951" s="6" t="str">
        <f t="shared" si="185"/>
        <v>ANA</v>
      </c>
      <c r="F951" s="6" t="str">
        <f t="shared" si="183"/>
        <v>qui</v>
      </c>
      <c r="G951" s="6" t="str">
        <f t="shared" si="186"/>
        <v>54</v>
      </c>
      <c r="H951" s="6" t="str">
        <f>IFERROR(VLOOKUP($G951,DDD!$B:$D,3,0),"-")</f>
        <v>RS</v>
      </c>
      <c r="I951" s="6" t="str">
        <f>IFERROR(VLOOKUP($H951,DDD!$I:$K,3,0),"-")</f>
        <v>Sul</v>
      </c>
      <c r="J951">
        <v>8558721</v>
      </c>
      <c r="K951">
        <v>24072854</v>
      </c>
      <c r="L951" s="14">
        <v>44665.66238425926</v>
      </c>
      <c r="M951" s="14">
        <v>44665.663124999999</v>
      </c>
      <c r="N951" t="s">
        <v>3133</v>
      </c>
      <c r="O951" t="s">
        <v>64</v>
      </c>
      <c r="P951">
        <v>17281</v>
      </c>
      <c r="Q951" t="s">
        <v>65</v>
      </c>
      <c r="R951" t="s">
        <v>136</v>
      </c>
      <c r="S951" t="s">
        <v>273</v>
      </c>
      <c r="T951" t="s">
        <v>136</v>
      </c>
      <c r="U951" t="s">
        <v>273</v>
      </c>
      <c r="X951">
        <v>54991678494</v>
      </c>
      <c r="Y951">
        <v>54991678494</v>
      </c>
      <c r="Z951" s="14">
        <v>44665.683333333334</v>
      </c>
      <c r="AA951" t="s">
        <v>87</v>
      </c>
      <c r="AB951" s="15">
        <v>1649962411747910</v>
      </c>
      <c r="AC951" t="s">
        <v>68</v>
      </c>
      <c r="AD951">
        <v>10738</v>
      </c>
      <c r="AE951" t="s">
        <v>69</v>
      </c>
      <c r="AF951" t="s">
        <v>70</v>
      </c>
      <c r="AM951" t="s">
        <v>1261</v>
      </c>
      <c r="AN951">
        <v>984640002</v>
      </c>
    </row>
    <row r="952" spans="1:40" x14ac:dyDescent="0.25">
      <c r="A952" s="4">
        <f t="shared" si="180"/>
        <v>44665</v>
      </c>
      <c r="B952" s="5">
        <f t="shared" si="181"/>
        <v>0.66666666666666663</v>
      </c>
      <c r="C952" s="6">
        <f t="shared" si="182"/>
        <v>0.66736111111111107</v>
      </c>
      <c r="D952" s="7">
        <f t="shared" si="184"/>
        <v>1.111111108912155E-3</v>
      </c>
      <c r="E952" s="6" t="str">
        <f t="shared" si="185"/>
        <v>ANA</v>
      </c>
      <c r="F952" s="6" t="str">
        <f t="shared" si="183"/>
        <v>qui</v>
      </c>
      <c r="G952" s="6" t="str">
        <f t="shared" si="186"/>
        <v>16</v>
      </c>
      <c r="H952" s="6" t="str">
        <f>IFERROR(VLOOKUP($G952,DDD!$B:$D,3,0),"-")</f>
        <v>SP</v>
      </c>
      <c r="I952" s="6" t="str">
        <f>IFERROR(VLOOKUP($H952,DDD!$I:$K,3,0),"-")</f>
        <v>Sudeste</v>
      </c>
      <c r="J952">
        <v>8559463</v>
      </c>
      <c r="K952">
        <v>24165734</v>
      </c>
      <c r="L952" s="14">
        <v>44665.667546296296</v>
      </c>
      <c r="M952" s="14">
        <v>44665.668657407405</v>
      </c>
      <c r="N952" t="s">
        <v>3133</v>
      </c>
      <c r="O952" t="s">
        <v>64</v>
      </c>
      <c r="P952">
        <v>17281</v>
      </c>
      <c r="Q952" t="s">
        <v>65</v>
      </c>
      <c r="R952" t="s">
        <v>136</v>
      </c>
      <c r="S952" t="s">
        <v>137</v>
      </c>
      <c r="T952" t="s">
        <v>136</v>
      </c>
      <c r="U952" t="s">
        <v>137</v>
      </c>
      <c r="X952">
        <v>16991164547</v>
      </c>
      <c r="Y952">
        <v>16991164547</v>
      </c>
      <c r="Z952" s="14">
        <v>44665.688888888886</v>
      </c>
      <c r="AA952" t="s">
        <v>142</v>
      </c>
      <c r="AB952" s="15">
        <v>1649962863795470</v>
      </c>
      <c r="AC952" t="s">
        <v>68</v>
      </c>
      <c r="AD952">
        <v>10738</v>
      </c>
      <c r="AE952" t="s">
        <v>69</v>
      </c>
      <c r="AF952" t="s">
        <v>70</v>
      </c>
      <c r="AM952" t="s">
        <v>1573</v>
      </c>
      <c r="AN952">
        <v>51419024809</v>
      </c>
    </row>
    <row r="953" spans="1:40" x14ac:dyDescent="0.25">
      <c r="A953" s="4">
        <f t="shared" si="180"/>
        <v>44665</v>
      </c>
      <c r="B953" s="5">
        <f t="shared" si="181"/>
        <v>0.66666666666666663</v>
      </c>
      <c r="C953" s="6">
        <f t="shared" si="182"/>
        <v>0.66805555555555562</v>
      </c>
      <c r="D953" s="7">
        <f t="shared" si="184"/>
        <v>5.7870370073942468E-4</v>
      </c>
      <c r="E953" s="6" t="str">
        <f t="shared" si="185"/>
        <v>SILVIO</v>
      </c>
      <c r="F953" s="6" t="str">
        <f t="shared" si="183"/>
        <v>qui</v>
      </c>
      <c r="G953" s="6" t="str">
        <f t="shared" si="186"/>
        <v>51</v>
      </c>
      <c r="H953" s="6" t="str">
        <f>IFERROR(VLOOKUP($G953,DDD!$B:$D,3,0),"-")</f>
        <v>RS</v>
      </c>
      <c r="I953" s="6" t="str">
        <f>IFERROR(VLOOKUP($H953,DDD!$I:$K,3,0),"-")</f>
        <v>Sul</v>
      </c>
      <c r="J953">
        <v>8559565</v>
      </c>
      <c r="K953">
        <v>22945169</v>
      </c>
      <c r="L953" s="14">
        <v>44665.668402777781</v>
      </c>
      <c r="M953" s="14">
        <v>44665.668981481482</v>
      </c>
      <c r="N953" t="s">
        <v>3133</v>
      </c>
      <c r="O953" t="s">
        <v>84</v>
      </c>
      <c r="P953">
        <v>17286</v>
      </c>
      <c r="Q953" t="s">
        <v>65</v>
      </c>
      <c r="R953" t="s">
        <v>136</v>
      </c>
      <c r="S953" t="s">
        <v>273</v>
      </c>
      <c r="T953" t="s">
        <v>136</v>
      </c>
      <c r="U953" t="s">
        <v>273</v>
      </c>
      <c r="X953">
        <v>51986456450</v>
      </c>
      <c r="Y953">
        <v>51986456450</v>
      </c>
      <c r="Z953" s="14">
        <v>44665.689583333333</v>
      </c>
      <c r="AA953" t="s">
        <v>67</v>
      </c>
      <c r="AB953" s="15">
        <v>1649962935805570</v>
      </c>
      <c r="AC953" t="s">
        <v>68</v>
      </c>
      <c r="AD953">
        <v>10738</v>
      </c>
      <c r="AE953" t="s">
        <v>69</v>
      </c>
      <c r="AF953" t="s">
        <v>70</v>
      </c>
      <c r="AM953" t="s">
        <v>958</v>
      </c>
      <c r="AN953">
        <v>93935994087</v>
      </c>
    </row>
    <row r="954" spans="1:40" x14ac:dyDescent="0.25">
      <c r="A954" s="4">
        <f t="shared" si="180"/>
        <v>44665</v>
      </c>
      <c r="B954" s="5">
        <f t="shared" si="181"/>
        <v>0.66666666666666663</v>
      </c>
      <c r="C954" s="6">
        <f t="shared" si="182"/>
        <v>0.67013888888888884</v>
      </c>
      <c r="D954" s="7">
        <f t="shared" si="184"/>
        <v>3.159722218697425E-3</v>
      </c>
      <c r="E954" s="6" t="str">
        <f t="shared" si="185"/>
        <v>SILVIO</v>
      </c>
      <c r="F954" s="6" t="str">
        <f t="shared" si="183"/>
        <v>qui</v>
      </c>
      <c r="G954" s="6" t="str">
        <f t="shared" si="186"/>
        <v>17</v>
      </c>
      <c r="H954" s="6" t="str">
        <f>IFERROR(VLOOKUP($G954,DDD!$B:$D,3,0),"-")</f>
        <v>SP</v>
      </c>
      <c r="I954" s="6" t="str">
        <f>IFERROR(VLOOKUP($H954,DDD!$I:$K,3,0),"-")</f>
        <v>Sudeste</v>
      </c>
      <c r="J954">
        <v>8559845</v>
      </c>
      <c r="K954">
        <v>24073009</v>
      </c>
      <c r="L954" s="14">
        <v>44665.670613425929</v>
      </c>
      <c r="M954" s="14">
        <v>44665.673773148148</v>
      </c>
      <c r="N954" t="s">
        <v>3133</v>
      </c>
      <c r="O954" t="s">
        <v>84</v>
      </c>
      <c r="P954">
        <v>17286</v>
      </c>
      <c r="Q954" t="s">
        <v>65</v>
      </c>
      <c r="R954" t="s">
        <v>85</v>
      </c>
      <c r="S954" t="s">
        <v>86</v>
      </c>
      <c r="T954" t="s">
        <v>85</v>
      </c>
      <c r="U954" t="s">
        <v>86</v>
      </c>
      <c r="X954">
        <v>17981089121</v>
      </c>
      <c r="AA954" t="s">
        <v>87</v>
      </c>
      <c r="AB954" s="15">
        <v>1649963130829580</v>
      </c>
      <c r="AC954" t="s">
        <v>68</v>
      </c>
      <c r="AD954">
        <v>10738</v>
      </c>
      <c r="AE954" t="s">
        <v>69</v>
      </c>
      <c r="AF954" t="s">
        <v>70</v>
      </c>
      <c r="AM954" t="s">
        <v>377</v>
      </c>
      <c r="AN954">
        <v>44721214847</v>
      </c>
    </row>
    <row r="955" spans="1:40" x14ac:dyDescent="0.25">
      <c r="A955" s="4">
        <f t="shared" si="180"/>
        <v>44665</v>
      </c>
      <c r="B955" s="5">
        <f t="shared" si="181"/>
        <v>0.66666666666666663</v>
      </c>
      <c r="C955" s="6">
        <f t="shared" si="182"/>
        <v>0.67708333333333337</v>
      </c>
      <c r="D955" s="7">
        <f t="shared" si="184"/>
        <v>4.3402777810115367E-3</v>
      </c>
      <c r="E955" s="6" t="str">
        <f t="shared" si="185"/>
        <v>ANA</v>
      </c>
      <c r="F955" s="6" t="str">
        <f t="shared" si="183"/>
        <v>qui</v>
      </c>
      <c r="G955" s="6" t="str">
        <f t="shared" si="186"/>
        <v>16</v>
      </c>
      <c r="H955" s="6" t="str">
        <f>IFERROR(VLOOKUP($G955,DDD!$B:$D,3,0),"-")</f>
        <v>SP</v>
      </c>
      <c r="I955" s="6" t="str">
        <f>IFERROR(VLOOKUP($H955,DDD!$I:$K,3,0),"-")</f>
        <v>Sudeste</v>
      </c>
      <c r="J955">
        <v>8560835</v>
      </c>
      <c r="K955">
        <v>23618487</v>
      </c>
      <c r="L955" s="14">
        <v>44665.677384259259</v>
      </c>
      <c r="M955" s="14">
        <v>44665.68172453704</v>
      </c>
      <c r="N955" t="s">
        <v>3133</v>
      </c>
      <c r="O955" t="s">
        <v>64</v>
      </c>
      <c r="P955">
        <v>17281</v>
      </c>
      <c r="Q955" t="s">
        <v>65</v>
      </c>
      <c r="R955" t="s">
        <v>85</v>
      </c>
      <c r="S955" t="s">
        <v>86</v>
      </c>
      <c r="T955" t="s">
        <v>85</v>
      </c>
      <c r="U955" t="s">
        <v>86</v>
      </c>
      <c r="X955">
        <v>16994365356</v>
      </c>
      <c r="AA955" t="s">
        <v>449</v>
      </c>
      <c r="AB955" s="15">
        <v>1649963710891890</v>
      </c>
      <c r="AC955" t="s">
        <v>68</v>
      </c>
      <c r="AD955">
        <v>10738</v>
      </c>
      <c r="AE955" t="s">
        <v>69</v>
      </c>
      <c r="AF955" t="s">
        <v>70</v>
      </c>
      <c r="AM955" t="s">
        <v>624</v>
      </c>
      <c r="AN955">
        <v>50625647866</v>
      </c>
    </row>
    <row r="956" spans="1:40" x14ac:dyDescent="0.25">
      <c r="A956" s="4">
        <f t="shared" si="180"/>
        <v>44665</v>
      </c>
      <c r="B956" s="5">
        <f t="shared" si="181"/>
        <v>0.66666666666666663</v>
      </c>
      <c r="C956" s="6">
        <f t="shared" si="182"/>
        <v>0.67708333333333337</v>
      </c>
      <c r="D956" s="7">
        <f t="shared" si="184"/>
        <v>5.5902777821756899E-3</v>
      </c>
      <c r="E956" s="6" t="str">
        <f t="shared" si="185"/>
        <v>SILVIO</v>
      </c>
      <c r="F956" s="6" t="str">
        <f t="shared" si="183"/>
        <v>qui</v>
      </c>
      <c r="G956" s="6" t="str">
        <f t="shared" si="186"/>
        <v>16</v>
      </c>
      <c r="H956" s="6" t="str">
        <f>IFERROR(VLOOKUP($G956,DDD!$B:$D,3,0),"-")</f>
        <v>SP</v>
      </c>
      <c r="I956" s="6" t="str">
        <f>IFERROR(VLOOKUP($H956,DDD!$I:$K,3,0),"-")</f>
        <v>Sudeste</v>
      </c>
      <c r="J956">
        <v>8560831</v>
      </c>
      <c r="K956">
        <v>25724788</v>
      </c>
      <c r="L956" s="14">
        <v>44665.677349537036</v>
      </c>
      <c r="M956" s="14">
        <v>44665.682939814818</v>
      </c>
      <c r="N956" t="s">
        <v>3133</v>
      </c>
      <c r="O956" t="s">
        <v>84</v>
      </c>
      <c r="P956">
        <v>17286</v>
      </c>
      <c r="Q956" t="s">
        <v>65</v>
      </c>
      <c r="R956" t="s">
        <v>85</v>
      </c>
      <c r="S956" t="s">
        <v>86</v>
      </c>
      <c r="T956" t="s">
        <v>85</v>
      </c>
      <c r="U956" t="s">
        <v>86</v>
      </c>
      <c r="X956">
        <v>16993272666</v>
      </c>
      <c r="AA956" t="s">
        <v>113</v>
      </c>
      <c r="AB956" s="15">
        <v>1649963696890260</v>
      </c>
      <c r="AC956" t="s">
        <v>68</v>
      </c>
      <c r="AD956">
        <v>10738</v>
      </c>
      <c r="AE956" t="s">
        <v>69</v>
      </c>
      <c r="AF956" t="s">
        <v>70</v>
      </c>
      <c r="AM956" t="s">
        <v>1605</v>
      </c>
      <c r="AN956">
        <v>10673088812</v>
      </c>
    </row>
    <row r="957" spans="1:40" x14ac:dyDescent="0.25">
      <c r="A957" s="4">
        <f t="shared" si="180"/>
        <v>44665</v>
      </c>
      <c r="B957" s="5">
        <f t="shared" si="181"/>
        <v>0.66666666666666663</v>
      </c>
      <c r="C957" s="6">
        <f t="shared" si="182"/>
        <v>0.68263888888888891</v>
      </c>
      <c r="D957" s="7">
        <f t="shared" si="184"/>
        <v>7.8703703911742195E-4</v>
      </c>
      <c r="E957" s="6" t="str">
        <f t="shared" si="185"/>
        <v>ANA</v>
      </c>
      <c r="F957" s="6" t="str">
        <f t="shared" si="183"/>
        <v>qui</v>
      </c>
      <c r="G957" s="6" t="str">
        <f t="shared" si="186"/>
        <v>12</v>
      </c>
      <c r="H957" s="6" t="str">
        <f>IFERROR(VLOOKUP($G957,DDD!$B:$D,3,0),"-")</f>
        <v>SP</v>
      </c>
      <c r="I957" s="6" t="str">
        <f>IFERROR(VLOOKUP($H957,DDD!$I:$K,3,0),"-")</f>
        <v>Sudeste</v>
      </c>
      <c r="J957">
        <v>8561619</v>
      </c>
      <c r="K957">
        <v>23434336</v>
      </c>
      <c r="L957" s="14">
        <v>44665.682638888888</v>
      </c>
      <c r="M957" s="14">
        <v>44665.683425925927</v>
      </c>
      <c r="N957" t="s">
        <v>3133</v>
      </c>
      <c r="O957" t="s">
        <v>64</v>
      </c>
      <c r="P957">
        <v>17281</v>
      </c>
      <c r="Q957" t="s">
        <v>65</v>
      </c>
      <c r="R957" t="s">
        <v>136</v>
      </c>
      <c r="S957" t="s">
        <v>273</v>
      </c>
      <c r="T957" t="s">
        <v>136</v>
      </c>
      <c r="U957" t="s">
        <v>273</v>
      </c>
      <c r="X957">
        <v>12991429408</v>
      </c>
      <c r="Y957">
        <v>12991429408</v>
      </c>
      <c r="Z957" s="14">
        <v>44665.706944444442</v>
      </c>
      <c r="AA957" t="s">
        <v>416</v>
      </c>
      <c r="AB957" s="15">
        <v>1649964167938860</v>
      </c>
      <c r="AC957" t="s">
        <v>68</v>
      </c>
      <c r="AD957">
        <v>10738</v>
      </c>
      <c r="AE957" t="s">
        <v>69</v>
      </c>
      <c r="AF957" t="s">
        <v>70</v>
      </c>
      <c r="AM957" t="s">
        <v>783</v>
      </c>
      <c r="AN957">
        <v>13014690767</v>
      </c>
    </row>
    <row r="958" spans="1:40" x14ac:dyDescent="0.25">
      <c r="A958" s="4">
        <f t="shared" si="180"/>
        <v>44665</v>
      </c>
      <c r="B958" s="5">
        <f t="shared" si="181"/>
        <v>0.66666666666666663</v>
      </c>
      <c r="C958" s="6">
        <f t="shared" si="182"/>
        <v>0.68680555555555556</v>
      </c>
      <c r="D958" s="7">
        <f t="shared" si="184"/>
        <v>9.2592592409346253E-4</v>
      </c>
      <c r="E958" s="6" t="str">
        <f t="shared" si="185"/>
        <v>ANA</v>
      </c>
      <c r="F958" s="6" t="str">
        <f t="shared" si="183"/>
        <v>qui</v>
      </c>
      <c r="G958" s="6" t="str">
        <f t="shared" si="186"/>
        <v>11</v>
      </c>
      <c r="H958" s="6" t="str">
        <f>IFERROR(VLOOKUP($G958,DDD!$B:$D,3,0),"-")</f>
        <v>SP</v>
      </c>
      <c r="I958" s="6" t="str">
        <f>IFERROR(VLOOKUP($H958,DDD!$I:$K,3,0),"-")</f>
        <v>Sudeste</v>
      </c>
      <c r="J958">
        <v>8562261</v>
      </c>
      <c r="K958">
        <v>23694274</v>
      </c>
      <c r="L958" s="14">
        <v>44665.6871875</v>
      </c>
      <c r="M958" s="14">
        <v>44665.688113425924</v>
      </c>
      <c r="N958" t="s">
        <v>3133</v>
      </c>
      <c r="O958" t="s">
        <v>64</v>
      </c>
      <c r="P958">
        <v>17281</v>
      </c>
      <c r="Q958" t="s">
        <v>65</v>
      </c>
      <c r="R958" t="s">
        <v>136</v>
      </c>
      <c r="S958" t="s">
        <v>273</v>
      </c>
      <c r="T958" t="s">
        <v>136</v>
      </c>
      <c r="U958" t="s">
        <v>273</v>
      </c>
      <c r="X958">
        <v>11940576530</v>
      </c>
      <c r="Y958">
        <v>11940576530</v>
      </c>
      <c r="Z958" s="14">
        <v>44665.708333333336</v>
      </c>
      <c r="AA958" t="s">
        <v>179</v>
      </c>
      <c r="AB958" s="15">
        <v>1649964557985060</v>
      </c>
      <c r="AC958" t="s">
        <v>68</v>
      </c>
      <c r="AD958">
        <v>10738</v>
      </c>
      <c r="AE958" t="s">
        <v>69</v>
      </c>
      <c r="AF958" t="s">
        <v>70</v>
      </c>
      <c r="AM958" t="s">
        <v>815</v>
      </c>
      <c r="AN958">
        <v>15043791870</v>
      </c>
    </row>
    <row r="959" spans="1:40" x14ac:dyDescent="0.25">
      <c r="A959" s="4">
        <f t="shared" si="180"/>
        <v>44665</v>
      </c>
      <c r="B959" s="5">
        <f t="shared" si="181"/>
        <v>0.6875</v>
      </c>
      <c r="C959" s="6">
        <f t="shared" si="182"/>
        <v>0.6972222222222223</v>
      </c>
      <c r="D959" s="7">
        <f t="shared" si="184"/>
        <v>8.3333333168411627E-4</v>
      </c>
      <c r="E959" s="6" t="str">
        <f t="shared" si="185"/>
        <v>SILVIO</v>
      </c>
      <c r="F959" s="6" t="str">
        <f t="shared" si="183"/>
        <v>qui</v>
      </c>
      <c r="G959" s="6" t="str">
        <f t="shared" si="186"/>
        <v>51</v>
      </c>
      <c r="H959" s="6" t="str">
        <f>IFERROR(VLOOKUP($G959,DDD!$B:$D,3,0),"-")</f>
        <v>RS</v>
      </c>
      <c r="I959" s="6" t="str">
        <f>IFERROR(VLOOKUP($H959,DDD!$I:$K,3,0),"-")</f>
        <v>Sul</v>
      </c>
      <c r="J959">
        <v>8563812</v>
      </c>
      <c r="K959">
        <v>27231021</v>
      </c>
      <c r="L959" s="14">
        <v>44665.697615740741</v>
      </c>
      <c r="M959" s="14">
        <v>44665.698449074072</v>
      </c>
      <c r="N959" t="s">
        <v>3133</v>
      </c>
      <c r="O959" t="s">
        <v>84</v>
      </c>
      <c r="P959">
        <v>17286</v>
      </c>
      <c r="Q959" t="s">
        <v>65</v>
      </c>
      <c r="R959" t="s">
        <v>136</v>
      </c>
      <c r="S959" t="s">
        <v>273</v>
      </c>
      <c r="T959" t="s">
        <v>136</v>
      </c>
      <c r="U959" t="s">
        <v>273</v>
      </c>
      <c r="X959">
        <v>51984619008</v>
      </c>
      <c r="Y959">
        <v>51984619008</v>
      </c>
      <c r="Z959" s="14">
        <v>44665.756944444445</v>
      </c>
      <c r="AA959" t="s">
        <v>167</v>
      </c>
      <c r="AB959" s="15">
        <v>1.64996545310788E+16</v>
      </c>
      <c r="AC959" t="s">
        <v>68</v>
      </c>
      <c r="AD959">
        <v>10738</v>
      </c>
      <c r="AE959" t="s">
        <v>69</v>
      </c>
      <c r="AF959" t="s">
        <v>70</v>
      </c>
      <c r="AM959" t="s">
        <v>1121</v>
      </c>
      <c r="AN959">
        <v>2185227033</v>
      </c>
    </row>
    <row r="960" spans="1:40" x14ac:dyDescent="0.25">
      <c r="A960" s="4">
        <f t="shared" si="180"/>
        <v>44665</v>
      </c>
      <c r="B960" s="5">
        <f t="shared" si="181"/>
        <v>0.6875</v>
      </c>
      <c r="C960" s="6">
        <f t="shared" si="182"/>
        <v>0.7006944444444444</v>
      </c>
      <c r="D960" s="7">
        <f t="shared" si="184"/>
        <v>7.6388888555811718E-4</v>
      </c>
      <c r="E960" s="6" t="str">
        <f t="shared" si="185"/>
        <v>ANA</v>
      </c>
      <c r="F960" s="6" t="str">
        <f t="shared" si="183"/>
        <v>qui</v>
      </c>
      <c r="G960" s="6" t="str">
        <f t="shared" si="186"/>
        <v>51</v>
      </c>
      <c r="H960" s="6" t="str">
        <f>IFERROR(VLOOKUP($G960,DDD!$B:$D,3,0),"-")</f>
        <v>RS</v>
      </c>
      <c r="I960" s="6" t="str">
        <f>IFERROR(VLOOKUP($H960,DDD!$I:$K,3,0),"-")</f>
        <v>Sul</v>
      </c>
      <c r="J960">
        <v>8564285</v>
      </c>
      <c r="K960">
        <v>27201851</v>
      </c>
      <c r="L960" s="14">
        <v>44665.700821759259</v>
      </c>
      <c r="M960" s="14">
        <v>44665.701585648145</v>
      </c>
      <c r="N960" t="s">
        <v>3133</v>
      </c>
      <c r="O960" t="s">
        <v>64</v>
      </c>
      <c r="P960">
        <v>17281</v>
      </c>
      <c r="Q960" t="s">
        <v>65</v>
      </c>
      <c r="R960" t="s">
        <v>136</v>
      </c>
      <c r="S960" t="s">
        <v>420</v>
      </c>
      <c r="T960" t="s">
        <v>136</v>
      </c>
      <c r="U960" t="s">
        <v>420</v>
      </c>
      <c r="X960">
        <v>51981322640</v>
      </c>
      <c r="Y960">
        <v>51981322640</v>
      </c>
      <c r="Z960" s="14">
        <v>44665.722222222219</v>
      </c>
      <c r="AA960" t="s">
        <v>93</v>
      </c>
      <c r="AB960" s="15">
        <v>1.64996573811109E+16</v>
      </c>
      <c r="AC960" t="s">
        <v>68</v>
      </c>
      <c r="AD960">
        <v>10738</v>
      </c>
      <c r="AE960" t="s">
        <v>69</v>
      </c>
      <c r="AF960" t="s">
        <v>70</v>
      </c>
      <c r="AM960" t="s">
        <v>1384</v>
      </c>
      <c r="AN960">
        <v>61393312004</v>
      </c>
    </row>
    <row r="961" spans="1:40" x14ac:dyDescent="0.25">
      <c r="A961" s="4">
        <f t="shared" si="180"/>
        <v>44665</v>
      </c>
      <c r="B961" s="5">
        <f t="shared" si="181"/>
        <v>0.6875</v>
      </c>
      <c r="C961" s="6">
        <f t="shared" si="182"/>
        <v>0.70138888888888884</v>
      </c>
      <c r="D961" s="7">
        <f t="shared" si="184"/>
        <v>1.4930555553291924E-3</v>
      </c>
      <c r="E961" s="6" t="str">
        <f t="shared" si="185"/>
        <v>ANA</v>
      </c>
      <c r="F961" s="6" t="str">
        <f t="shared" si="183"/>
        <v>qui</v>
      </c>
      <c r="G961" s="6" t="str">
        <f t="shared" si="186"/>
        <v>14</v>
      </c>
      <c r="H961" s="6" t="str">
        <f>IFERROR(VLOOKUP($G961,DDD!$B:$D,3,0),"-")</f>
        <v>SP</v>
      </c>
      <c r="I961" s="6" t="str">
        <f>IFERROR(VLOOKUP($H961,DDD!$I:$K,3,0),"-")</f>
        <v>Sudeste</v>
      </c>
      <c r="J961">
        <v>8564398</v>
      </c>
      <c r="K961">
        <v>26463147</v>
      </c>
      <c r="L961" s="14">
        <v>44665.701666666668</v>
      </c>
      <c r="M961" s="14">
        <v>44665.703159722223</v>
      </c>
      <c r="N961" t="s">
        <v>3133</v>
      </c>
      <c r="O961" t="s">
        <v>64</v>
      </c>
      <c r="P961">
        <v>17281</v>
      </c>
      <c r="Q961" t="s">
        <v>65</v>
      </c>
      <c r="R961" t="s">
        <v>85</v>
      </c>
      <c r="S961" t="s">
        <v>86</v>
      </c>
      <c r="T961" t="s">
        <v>85</v>
      </c>
      <c r="U961" t="s">
        <v>86</v>
      </c>
      <c r="X961">
        <v>14991405823</v>
      </c>
      <c r="AA961" t="s">
        <v>103</v>
      </c>
      <c r="AB961" s="15">
        <v>1.64996579411175E+16</v>
      </c>
      <c r="AC961" t="s">
        <v>68</v>
      </c>
      <c r="AD961">
        <v>10738</v>
      </c>
      <c r="AE961" t="s">
        <v>69</v>
      </c>
      <c r="AF961" t="s">
        <v>70</v>
      </c>
      <c r="AM961" t="s">
        <v>1664</v>
      </c>
      <c r="AN961">
        <v>39836264833</v>
      </c>
    </row>
    <row r="962" spans="1:40" x14ac:dyDescent="0.25">
      <c r="A962" s="4">
        <f t="shared" si="180"/>
        <v>44665</v>
      </c>
      <c r="B962" s="5">
        <f t="shared" si="181"/>
        <v>0.6875</v>
      </c>
      <c r="C962" s="6">
        <f t="shared" si="182"/>
        <v>0.70000000000000007</v>
      </c>
      <c r="D962" s="7">
        <f t="shared" si="184"/>
        <v>4.2592592581058852E-3</v>
      </c>
      <c r="E962" s="6" t="str">
        <f t="shared" si="185"/>
        <v>SILVIO</v>
      </c>
      <c r="F962" s="6" t="str">
        <f t="shared" si="183"/>
        <v>qui</v>
      </c>
      <c r="G962" s="6" t="str">
        <f t="shared" si="186"/>
        <v>16</v>
      </c>
      <c r="H962" s="6" t="str">
        <f>IFERROR(VLOOKUP($G962,DDD!$B:$D,3,0),"-")</f>
        <v>SP</v>
      </c>
      <c r="I962" s="6" t="str">
        <f>IFERROR(VLOOKUP($H962,DDD!$I:$K,3,0),"-")</f>
        <v>Sudeste</v>
      </c>
      <c r="J962">
        <v>8564233</v>
      </c>
      <c r="K962">
        <v>27231110</v>
      </c>
      <c r="L962" s="14">
        <v>44665.700555555559</v>
      </c>
      <c r="M962" s="14">
        <v>44665.704814814817</v>
      </c>
      <c r="N962" t="s">
        <v>3133</v>
      </c>
      <c r="O962" t="s">
        <v>84</v>
      </c>
      <c r="P962">
        <v>17286</v>
      </c>
      <c r="Q962" t="s">
        <v>65</v>
      </c>
      <c r="R962" t="s">
        <v>85</v>
      </c>
      <c r="S962" t="s">
        <v>86</v>
      </c>
      <c r="T962" t="s">
        <v>85</v>
      </c>
      <c r="U962" t="s">
        <v>86</v>
      </c>
      <c r="X962">
        <v>16994570069</v>
      </c>
      <c r="AA962" t="s">
        <v>167</v>
      </c>
      <c r="AB962" s="15">
        <v>1.64996570911074E+16</v>
      </c>
      <c r="AC962" t="s">
        <v>68</v>
      </c>
      <c r="AD962">
        <v>10738</v>
      </c>
      <c r="AE962" t="s">
        <v>69</v>
      </c>
      <c r="AF962" t="s">
        <v>70</v>
      </c>
      <c r="AM962" t="s">
        <v>1668</v>
      </c>
      <c r="AN962">
        <v>39094097842</v>
      </c>
    </row>
    <row r="963" spans="1:40" x14ac:dyDescent="0.25">
      <c r="A963" s="4">
        <f t="shared" ref="A963:A1020" si="187">DATEVALUE(TEXT(L963,"dd/mm"))</f>
        <v>44665</v>
      </c>
      <c r="B963" s="5">
        <f t="shared" ref="B963:B1020" si="188">TIMEVALUE(TEXT(LEFT(TEXT(L963,"hh:mm"),2)&amp;":"&amp;IF(RIGHT(TEXT(L963,"hh:mm"),2)&lt;"30",0,30),"hh:mm"))</f>
        <v>0.6875</v>
      </c>
      <c r="C963" s="6">
        <f t="shared" ref="C963:C1020" si="189">TIMEVALUE(TEXT(L963,"hh:mm"))</f>
        <v>0.70486111111111116</v>
      </c>
      <c r="D963" s="7">
        <f t="shared" si="184"/>
        <v>5.4050925900810398E-3</v>
      </c>
      <c r="E963" s="6" t="str">
        <f t="shared" si="185"/>
        <v>SILVIO</v>
      </c>
      <c r="F963" s="6" t="str">
        <f t="shared" ref="F963:F1020" si="190">TEXT(L963,"ddd")</f>
        <v>qui</v>
      </c>
      <c r="G963" s="6" t="str">
        <f t="shared" si="186"/>
        <v>14</v>
      </c>
      <c r="H963" s="6" t="str">
        <f>IFERROR(VLOOKUP($G963,DDD!$B:$D,3,0),"-")</f>
        <v>SP</v>
      </c>
      <c r="I963" s="6" t="str">
        <f>IFERROR(VLOOKUP($H963,DDD!$I:$K,3,0),"-")</f>
        <v>Sudeste</v>
      </c>
      <c r="J963">
        <v>8564786</v>
      </c>
      <c r="K963">
        <v>25536909</v>
      </c>
      <c r="L963" s="14">
        <v>44665.70516203704</v>
      </c>
      <c r="M963" s="14">
        <v>44665.71056712963</v>
      </c>
      <c r="N963" t="s">
        <v>3133</v>
      </c>
      <c r="O963" t="s">
        <v>84</v>
      </c>
      <c r="P963">
        <v>17286</v>
      </c>
      <c r="Q963" t="s">
        <v>65</v>
      </c>
      <c r="R963" t="s">
        <v>85</v>
      </c>
      <c r="S963" t="s">
        <v>86</v>
      </c>
      <c r="T963" t="s">
        <v>85</v>
      </c>
      <c r="U963" t="s">
        <v>86</v>
      </c>
      <c r="X963">
        <v>14981994322</v>
      </c>
      <c r="AA963" t="s">
        <v>174</v>
      </c>
      <c r="AB963" s="15">
        <v>1.6499660961153E+16</v>
      </c>
      <c r="AC963" t="s">
        <v>68</v>
      </c>
      <c r="AD963">
        <v>10738</v>
      </c>
      <c r="AE963" t="s">
        <v>69</v>
      </c>
      <c r="AF963" t="s">
        <v>70</v>
      </c>
      <c r="AM963" t="s">
        <v>335</v>
      </c>
      <c r="AN963">
        <v>43314172800</v>
      </c>
    </row>
    <row r="964" spans="1:40" x14ac:dyDescent="0.25">
      <c r="A964" s="4">
        <f t="shared" si="187"/>
        <v>44665</v>
      </c>
      <c r="B964" s="5">
        <f t="shared" si="188"/>
        <v>0.70833333333333337</v>
      </c>
      <c r="C964" s="6">
        <f t="shared" si="189"/>
        <v>0.71180555555555547</v>
      </c>
      <c r="D964" s="7">
        <f t="shared" si="184"/>
        <v>1.9791666636592709E-3</v>
      </c>
      <c r="E964" s="6" t="str">
        <f t="shared" si="185"/>
        <v>ANA</v>
      </c>
      <c r="F964" s="6" t="str">
        <f t="shared" si="190"/>
        <v>qui</v>
      </c>
      <c r="G964" s="6" t="str">
        <f t="shared" si="186"/>
        <v>51</v>
      </c>
      <c r="H964" s="6" t="str">
        <f>IFERROR(VLOOKUP($G964,DDD!$B:$D,3,0),"-")</f>
        <v>RS</v>
      </c>
      <c r="I964" s="6" t="str">
        <f>IFERROR(VLOOKUP($H964,DDD!$I:$K,3,0),"-")</f>
        <v>Sul</v>
      </c>
      <c r="J964">
        <v>8565283</v>
      </c>
      <c r="K964">
        <v>25536795</v>
      </c>
      <c r="L964" s="14">
        <v>44665.712152777778</v>
      </c>
      <c r="M964" s="14">
        <v>44665.714131944442</v>
      </c>
      <c r="N964" t="s">
        <v>3133</v>
      </c>
      <c r="O964" t="s">
        <v>64</v>
      </c>
      <c r="P964">
        <v>17281</v>
      </c>
      <c r="Q964" t="s">
        <v>65</v>
      </c>
      <c r="R964" t="s">
        <v>136</v>
      </c>
      <c r="S964" t="s">
        <v>273</v>
      </c>
      <c r="T964" t="s">
        <v>136</v>
      </c>
      <c r="U964" t="s">
        <v>273</v>
      </c>
      <c r="X964">
        <v>51993516334</v>
      </c>
      <c r="Y964">
        <v>51993516334</v>
      </c>
      <c r="Z964" s="14">
        <v>44665.73333333333</v>
      </c>
      <c r="AA964" t="s">
        <v>174</v>
      </c>
      <c r="AB964" s="15">
        <v>1.64996671311945E+16</v>
      </c>
      <c r="AC964" t="s">
        <v>68</v>
      </c>
      <c r="AD964">
        <v>10738</v>
      </c>
      <c r="AE964" t="s">
        <v>69</v>
      </c>
      <c r="AF964" t="s">
        <v>70</v>
      </c>
      <c r="AM964" t="s">
        <v>867</v>
      </c>
      <c r="AN964">
        <v>2549916026</v>
      </c>
    </row>
    <row r="965" spans="1:40" x14ac:dyDescent="0.25">
      <c r="A965" s="4">
        <f t="shared" si="187"/>
        <v>44665</v>
      </c>
      <c r="B965" s="5">
        <f t="shared" si="188"/>
        <v>0.70833333333333337</v>
      </c>
      <c r="C965" s="6">
        <f t="shared" si="189"/>
        <v>0.71458333333333324</v>
      </c>
      <c r="D965" s="7">
        <f t="shared" si="184"/>
        <v>4.2824073898373172E-4</v>
      </c>
      <c r="E965" s="6" t="str">
        <f t="shared" si="185"/>
        <v>SILVIO</v>
      </c>
      <c r="F965" s="6" t="str">
        <f t="shared" si="190"/>
        <v>qui</v>
      </c>
      <c r="G965" s="6" t="str">
        <f t="shared" si="186"/>
        <v>17</v>
      </c>
      <c r="H965" s="6" t="str">
        <f>IFERROR(VLOOKUP($G965,DDD!$B:$D,3,0),"-")</f>
        <v>SP</v>
      </c>
      <c r="I965" s="6" t="str">
        <f>IFERROR(VLOOKUP($H965,DDD!$I:$K,3,0),"-")</f>
        <v>Sudeste</v>
      </c>
      <c r="J965">
        <v>8565476</v>
      </c>
      <c r="K965">
        <v>24165831</v>
      </c>
      <c r="L965" s="14">
        <v>44665.714930555558</v>
      </c>
      <c r="M965" s="14">
        <v>44665.715358796297</v>
      </c>
      <c r="N965" t="s">
        <v>3133</v>
      </c>
      <c r="O965" t="s">
        <v>84</v>
      </c>
      <c r="P965">
        <v>17286</v>
      </c>
      <c r="Q965" t="s">
        <v>65</v>
      </c>
      <c r="R965" t="s">
        <v>85</v>
      </c>
      <c r="S965" t="s">
        <v>86</v>
      </c>
      <c r="T965" t="s">
        <v>85</v>
      </c>
      <c r="U965" t="s">
        <v>86</v>
      </c>
      <c r="X965">
        <v>17997080466</v>
      </c>
      <c r="AA965" t="s">
        <v>142</v>
      </c>
      <c r="AC965" t="s">
        <v>202</v>
      </c>
      <c r="AD965">
        <v>10738</v>
      </c>
      <c r="AE965" t="s">
        <v>69</v>
      </c>
      <c r="AF965" t="s">
        <v>70</v>
      </c>
      <c r="AM965" t="s">
        <v>258</v>
      </c>
      <c r="AN965">
        <v>34673372875</v>
      </c>
    </row>
    <row r="966" spans="1:40" x14ac:dyDescent="0.25">
      <c r="A966" s="4">
        <f t="shared" si="187"/>
        <v>44665</v>
      </c>
      <c r="B966" s="5">
        <f t="shared" si="188"/>
        <v>0.70833333333333337</v>
      </c>
      <c r="C966" s="6">
        <f t="shared" si="189"/>
        <v>0.71666666666666667</v>
      </c>
      <c r="D966" s="7">
        <f t="shared" si="184"/>
        <v>5.671296312357299E-4</v>
      </c>
      <c r="E966" s="6" t="str">
        <f t="shared" si="185"/>
        <v>ANA</v>
      </c>
      <c r="F966" s="6" t="str">
        <f t="shared" si="190"/>
        <v>qui</v>
      </c>
      <c r="G966" s="6" t="str">
        <f t="shared" si="186"/>
        <v>11</v>
      </c>
      <c r="H966" s="6" t="str">
        <f>IFERROR(VLOOKUP($G966,DDD!$B:$D,3,0),"-")</f>
        <v>SP</v>
      </c>
      <c r="I966" s="6" t="str">
        <f>IFERROR(VLOOKUP($H966,DDD!$I:$K,3,0),"-")</f>
        <v>Sudeste</v>
      </c>
      <c r="J966">
        <v>8565592</v>
      </c>
      <c r="K966">
        <v>27230938</v>
      </c>
      <c r="L966" s="14">
        <v>44665.716666666667</v>
      </c>
      <c r="M966" s="14">
        <v>44665.717233796298</v>
      </c>
      <c r="N966" t="s">
        <v>3133</v>
      </c>
      <c r="O966" t="s">
        <v>64</v>
      </c>
      <c r="P966">
        <v>17281</v>
      </c>
      <c r="Q966" t="s">
        <v>65</v>
      </c>
      <c r="R966" t="s">
        <v>136</v>
      </c>
      <c r="S966" t="s">
        <v>273</v>
      </c>
      <c r="T966" t="s">
        <v>136</v>
      </c>
      <c r="U966" t="s">
        <v>273</v>
      </c>
      <c r="X966">
        <v>11987968259</v>
      </c>
      <c r="Y966">
        <v>11987968259</v>
      </c>
      <c r="Z966" s="14">
        <v>44665.75</v>
      </c>
      <c r="AA966" t="s">
        <v>167</v>
      </c>
      <c r="AB966" s="15">
        <v>1.64996710512015E+16</v>
      </c>
      <c r="AC966" t="s">
        <v>68</v>
      </c>
      <c r="AD966">
        <v>10738</v>
      </c>
      <c r="AE966" t="s">
        <v>69</v>
      </c>
      <c r="AF966" t="s">
        <v>70</v>
      </c>
      <c r="AM966" t="s">
        <v>1142</v>
      </c>
      <c r="AN966">
        <v>45174694843</v>
      </c>
    </row>
    <row r="967" spans="1:40" x14ac:dyDescent="0.25">
      <c r="A967" s="4">
        <f t="shared" si="187"/>
        <v>44665</v>
      </c>
      <c r="B967" s="5">
        <f t="shared" si="188"/>
        <v>0.70833333333333337</v>
      </c>
      <c r="C967" s="6">
        <f t="shared" si="189"/>
        <v>0.71736111111111101</v>
      </c>
      <c r="D967" s="7">
        <f t="shared" si="184"/>
        <v>9.6064814715646207E-4</v>
      </c>
      <c r="E967" s="6" t="str">
        <f t="shared" si="185"/>
        <v>ANA</v>
      </c>
      <c r="F967" s="6" t="str">
        <f t="shared" si="190"/>
        <v>qui</v>
      </c>
      <c r="G967" s="6" t="str">
        <f t="shared" si="186"/>
        <v>14</v>
      </c>
      <c r="H967" s="6" t="str">
        <f>IFERROR(VLOOKUP($G967,DDD!$B:$D,3,0),"-")</f>
        <v>SP</v>
      </c>
      <c r="I967" s="6" t="str">
        <f>IFERROR(VLOOKUP($H967,DDD!$I:$K,3,0),"-")</f>
        <v>Sudeste</v>
      </c>
      <c r="J967">
        <v>8565695</v>
      </c>
      <c r="K967">
        <v>27230944</v>
      </c>
      <c r="L967" s="14">
        <v>44665.717557870368</v>
      </c>
      <c r="M967" s="14">
        <v>44665.718518518515</v>
      </c>
      <c r="N967" t="s">
        <v>3133</v>
      </c>
      <c r="O967" t="s">
        <v>64</v>
      </c>
      <c r="P967">
        <v>17281</v>
      </c>
      <c r="Q967" t="s">
        <v>65</v>
      </c>
      <c r="R967" t="s">
        <v>136</v>
      </c>
      <c r="S967" t="s">
        <v>273</v>
      </c>
      <c r="T967" t="s">
        <v>136</v>
      </c>
      <c r="U967" t="s">
        <v>273</v>
      </c>
      <c r="X967">
        <v>14997390653</v>
      </c>
      <c r="Y967">
        <v>14997390653</v>
      </c>
      <c r="Z967" s="14">
        <v>44665.738888888889</v>
      </c>
      <c r="AA967" t="s">
        <v>167</v>
      </c>
      <c r="AB967" s="15">
        <v>1.64996714412046E+16</v>
      </c>
      <c r="AC967" t="s">
        <v>68</v>
      </c>
      <c r="AD967">
        <v>10738</v>
      </c>
      <c r="AE967" t="s">
        <v>69</v>
      </c>
      <c r="AF967" t="s">
        <v>70</v>
      </c>
      <c r="AM967" t="s">
        <v>1144</v>
      </c>
      <c r="AN967">
        <v>25386612859</v>
      </c>
    </row>
    <row r="968" spans="1:40" x14ac:dyDescent="0.25">
      <c r="A968" s="4">
        <f t="shared" si="187"/>
        <v>44665</v>
      </c>
      <c r="B968" s="5">
        <f t="shared" si="188"/>
        <v>0.70833333333333337</v>
      </c>
      <c r="C968" s="6">
        <f t="shared" si="189"/>
        <v>0.71597222222222223</v>
      </c>
      <c r="D968" s="7">
        <f t="shared" si="184"/>
        <v>7.8125E-3</v>
      </c>
      <c r="E968" s="6" t="str">
        <f t="shared" si="185"/>
        <v>SILVIO</v>
      </c>
      <c r="F968" s="6" t="str">
        <f t="shared" si="190"/>
        <v>qui</v>
      </c>
      <c r="G968" s="6" t="str">
        <f t="shared" si="186"/>
        <v>55</v>
      </c>
      <c r="H968" s="6" t="str">
        <f>IFERROR(VLOOKUP($G968,DDD!$B:$D,3,0),"-")</f>
        <v>RS</v>
      </c>
      <c r="I968" s="6" t="str">
        <f>IFERROR(VLOOKUP($H968,DDD!$I:$K,3,0),"-")</f>
        <v>Sul</v>
      </c>
      <c r="J968">
        <v>8565575</v>
      </c>
      <c r="K968">
        <v>27230930</v>
      </c>
      <c r="L968" s="14">
        <v>44665.716481481482</v>
      </c>
      <c r="M968" s="14">
        <v>44665.724293981482</v>
      </c>
      <c r="N968" t="s">
        <v>3133</v>
      </c>
      <c r="O968" t="s">
        <v>84</v>
      </c>
      <c r="P968">
        <v>17286</v>
      </c>
      <c r="Q968" t="s">
        <v>65</v>
      </c>
      <c r="R968" t="s">
        <v>85</v>
      </c>
      <c r="S968" t="s">
        <v>86</v>
      </c>
      <c r="T968" t="s">
        <v>85</v>
      </c>
      <c r="U968" t="s">
        <v>86</v>
      </c>
      <c r="X968">
        <v>55984695317</v>
      </c>
      <c r="AA968" t="s">
        <v>167</v>
      </c>
      <c r="AB968" s="15">
        <v>1.64996708011997E+16</v>
      </c>
      <c r="AC968" t="s">
        <v>68</v>
      </c>
      <c r="AD968">
        <v>10738</v>
      </c>
      <c r="AE968" t="s">
        <v>69</v>
      </c>
      <c r="AF968" t="s">
        <v>70</v>
      </c>
      <c r="AM968" t="s">
        <v>339</v>
      </c>
      <c r="AN968">
        <v>83079440072</v>
      </c>
    </row>
    <row r="969" spans="1:40" x14ac:dyDescent="0.25">
      <c r="A969" s="4">
        <f t="shared" si="187"/>
        <v>44665</v>
      </c>
      <c r="B969" s="5">
        <f t="shared" si="188"/>
        <v>0.70833333333333337</v>
      </c>
      <c r="C969" s="6">
        <f t="shared" si="189"/>
        <v>0.72430555555555554</v>
      </c>
      <c r="D969" s="7">
        <f t="shared" si="184"/>
        <v>9.0277777781011537E-4</v>
      </c>
      <c r="E969" s="6" t="str">
        <f t="shared" si="185"/>
        <v>SILVIO</v>
      </c>
      <c r="F969" s="6" t="str">
        <f t="shared" si="190"/>
        <v>qui</v>
      </c>
      <c r="G969" s="6" t="str">
        <f t="shared" si="186"/>
        <v>51</v>
      </c>
      <c r="H969" s="6" t="str">
        <f>IFERROR(VLOOKUP($G969,DDD!$B:$D,3,0),"-")</f>
        <v>RS</v>
      </c>
      <c r="I969" s="6" t="str">
        <f>IFERROR(VLOOKUP($H969,DDD!$I:$K,3,0),"-")</f>
        <v>Sul</v>
      </c>
      <c r="J969">
        <v>8566478</v>
      </c>
      <c r="K969">
        <v>27231068</v>
      </c>
      <c r="L969" s="14">
        <v>44665.724733796298</v>
      </c>
      <c r="M969" s="14">
        <v>44665.725636574076</v>
      </c>
      <c r="N969" t="s">
        <v>3133</v>
      </c>
      <c r="O969" t="s">
        <v>84</v>
      </c>
      <c r="P969">
        <v>17286</v>
      </c>
      <c r="Q969" t="s">
        <v>65</v>
      </c>
      <c r="R969" t="s">
        <v>136</v>
      </c>
      <c r="S969" t="s">
        <v>273</v>
      </c>
      <c r="T969" t="s">
        <v>136</v>
      </c>
      <c r="U969" t="s">
        <v>273</v>
      </c>
      <c r="X969">
        <v>51989358055</v>
      </c>
      <c r="Y969">
        <v>51989358055</v>
      </c>
      <c r="Z969" s="14">
        <v>44665.798611111109</v>
      </c>
      <c r="AA969" t="s">
        <v>167</v>
      </c>
      <c r="AB969" s="15">
        <v>1.64996779712708E+16</v>
      </c>
      <c r="AC969" t="s">
        <v>68</v>
      </c>
      <c r="AD969">
        <v>10738</v>
      </c>
      <c r="AE969" t="s">
        <v>69</v>
      </c>
      <c r="AF969" t="s">
        <v>70</v>
      </c>
      <c r="AM969" t="s">
        <v>1154</v>
      </c>
      <c r="AN969">
        <v>3312610060</v>
      </c>
    </row>
    <row r="970" spans="1:40" x14ac:dyDescent="0.25">
      <c r="A970" s="4">
        <f t="shared" si="187"/>
        <v>44665</v>
      </c>
      <c r="B970" s="5">
        <f t="shared" si="188"/>
        <v>0.70833333333333337</v>
      </c>
      <c r="C970" s="6">
        <f t="shared" si="189"/>
        <v>0.72569444444444453</v>
      </c>
      <c r="D970" s="7">
        <f t="shared" si="184"/>
        <v>3.9467592578148469E-3</v>
      </c>
      <c r="E970" s="6" t="str">
        <f t="shared" si="185"/>
        <v>SILVIO</v>
      </c>
      <c r="F970" s="6" t="str">
        <f t="shared" si="190"/>
        <v>qui</v>
      </c>
      <c r="G970" s="6" t="str">
        <f t="shared" si="186"/>
        <v>34</v>
      </c>
      <c r="H970" s="6" t="str">
        <f>IFERROR(VLOOKUP($G970,DDD!$B:$D,3,0),"-")</f>
        <v>MG</v>
      </c>
      <c r="I970" s="6" t="str">
        <f>IFERROR(VLOOKUP($H970,DDD!$I:$K,3,0),"-")</f>
        <v>Sudeste</v>
      </c>
      <c r="J970">
        <v>8566590</v>
      </c>
      <c r="K970">
        <v>27231093</v>
      </c>
      <c r="L970" s="14">
        <v>44665.725821759261</v>
      </c>
      <c r="M970" s="14">
        <v>44665.729768518519</v>
      </c>
      <c r="N970" t="s">
        <v>3133</v>
      </c>
      <c r="O970" t="s">
        <v>84</v>
      </c>
      <c r="P970">
        <v>17286</v>
      </c>
      <c r="Q970" t="s">
        <v>65</v>
      </c>
      <c r="R970" t="s">
        <v>85</v>
      </c>
      <c r="S970" t="s">
        <v>86</v>
      </c>
      <c r="T970" t="s">
        <v>85</v>
      </c>
      <c r="U970" t="s">
        <v>86</v>
      </c>
      <c r="X970">
        <v>34999407899</v>
      </c>
      <c r="AA970" t="s">
        <v>167</v>
      </c>
      <c r="AB970" s="15">
        <v>1.64996789312849E+16</v>
      </c>
      <c r="AC970" t="s">
        <v>68</v>
      </c>
      <c r="AD970">
        <v>10738</v>
      </c>
      <c r="AE970" t="s">
        <v>69</v>
      </c>
      <c r="AF970" t="s">
        <v>70</v>
      </c>
      <c r="AM970" t="s">
        <v>1671</v>
      </c>
      <c r="AN970">
        <v>8195572693</v>
      </c>
    </row>
    <row r="971" spans="1:40" x14ac:dyDescent="0.25">
      <c r="A971" s="4">
        <f t="shared" si="187"/>
        <v>44665</v>
      </c>
      <c r="B971" s="5">
        <f t="shared" si="188"/>
        <v>0.70833333333333337</v>
      </c>
      <c r="C971" s="6">
        <f t="shared" si="189"/>
        <v>0.72638888888888886</v>
      </c>
      <c r="D971" s="7">
        <f t="shared" si="184"/>
        <v>5.6134259284590371E-3</v>
      </c>
      <c r="E971" s="6" t="str">
        <f t="shared" si="185"/>
        <v>ANA</v>
      </c>
      <c r="F971" s="6" t="str">
        <f t="shared" si="190"/>
        <v>qui</v>
      </c>
      <c r="G971" s="6" t="str">
        <f t="shared" si="186"/>
        <v>11</v>
      </c>
      <c r="H971" s="6" t="str">
        <f>IFERROR(VLOOKUP($G971,DDD!$B:$D,3,0),"-")</f>
        <v>SP</v>
      </c>
      <c r="I971" s="6" t="str">
        <f>IFERROR(VLOOKUP($H971,DDD!$I:$K,3,0),"-")</f>
        <v>Sudeste</v>
      </c>
      <c r="J971">
        <v>8566721</v>
      </c>
      <c r="K971">
        <v>27201785</v>
      </c>
      <c r="L971" s="14">
        <v>44665.726956018516</v>
      </c>
      <c r="M971" s="14">
        <v>44665.732569444444</v>
      </c>
      <c r="N971" t="s">
        <v>3133</v>
      </c>
      <c r="O971" t="s">
        <v>64</v>
      </c>
      <c r="P971">
        <v>17281</v>
      </c>
      <c r="Q971" t="s">
        <v>65</v>
      </c>
      <c r="R971" t="s">
        <v>85</v>
      </c>
      <c r="S971" t="s">
        <v>86</v>
      </c>
      <c r="T971" t="s">
        <v>85</v>
      </c>
      <c r="U971" t="s">
        <v>86</v>
      </c>
      <c r="X971">
        <v>11948505148</v>
      </c>
      <c r="AA971" t="s">
        <v>93</v>
      </c>
      <c r="AB971" s="15">
        <v>1.64996798512952E+16</v>
      </c>
      <c r="AC971" t="s">
        <v>68</v>
      </c>
      <c r="AD971">
        <v>10738</v>
      </c>
      <c r="AE971" t="s">
        <v>69</v>
      </c>
      <c r="AF971" t="s">
        <v>70</v>
      </c>
      <c r="AM971" t="s">
        <v>627</v>
      </c>
      <c r="AN971">
        <v>22575460832</v>
      </c>
    </row>
    <row r="972" spans="1:40" x14ac:dyDescent="0.25">
      <c r="A972" s="4">
        <f t="shared" si="187"/>
        <v>44665</v>
      </c>
      <c r="B972" s="5">
        <f t="shared" si="188"/>
        <v>0.72916666666666663</v>
      </c>
      <c r="C972" s="6">
        <f t="shared" si="189"/>
        <v>0.73055555555555562</v>
      </c>
      <c r="D972" s="7">
        <f t="shared" si="184"/>
        <v>7.442129630362615E-3</v>
      </c>
      <c r="E972" s="6" t="str">
        <f t="shared" si="185"/>
        <v>SILVIO</v>
      </c>
      <c r="F972" s="6" t="str">
        <f t="shared" si="190"/>
        <v>qui</v>
      </c>
      <c r="G972" s="6" t="str">
        <f t="shared" si="186"/>
        <v>11</v>
      </c>
      <c r="H972" s="6" t="str">
        <f>IFERROR(VLOOKUP($G972,DDD!$B:$D,3,0),"-")</f>
        <v>SP</v>
      </c>
      <c r="I972" s="6" t="str">
        <f>IFERROR(VLOOKUP($H972,DDD!$I:$K,3,0),"-")</f>
        <v>Sudeste</v>
      </c>
      <c r="J972">
        <v>8567130</v>
      </c>
      <c r="K972">
        <v>27201833</v>
      </c>
      <c r="L972" s="14">
        <v>44665.730578703704</v>
      </c>
      <c r="M972" s="14">
        <v>44665.738020833334</v>
      </c>
      <c r="N972" t="s">
        <v>3133</v>
      </c>
      <c r="O972" t="s">
        <v>84</v>
      </c>
      <c r="P972">
        <v>17286</v>
      </c>
      <c r="Q972" t="s">
        <v>65</v>
      </c>
      <c r="R972" t="s">
        <v>85</v>
      </c>
      <c r="S972" t="s">
        <v>86</v>
      </c>
      <c r="T972" t="s">
        <v>85</v>
      </c>
      <c r="U972" t="s">
        <v>86</v>
      </c>
      <c r="X972">
        <v>11963861413</v>
      </c>
      <c r="AA972" t="s">
        <v>93</v>
      </c>
      <c r="AB972" s="15">
        <v>1.64996828013234E+16</v>
      </c>
      <c r="AC972" t="s">
        <v>68</v>
      </c>
      <c r="AD972">
        <v>10738</v>
      </c>
      <c r="AE972" t="s">
        <v>69</v>
      </c>
      <c r="AF972" t="s">
        <v>70</v>
      </c>
      <c r="AM972" t="s">
        <v>610</v>
      </c>
      <c r="AN972">
        <v>25525083833</v>
      </c>
    </row>
    <row r="973" spans="1:40" x14ac:dyDescent="0.25">
      <c r="A973" s="4">
        <f t="shared" si="187"/>
        <v>44665</v>
      </c>
      <c r="B973" s="5">
        <f t="shared" si="188"/>
        <v>0.75</v>
      </c>
      <c r="C973" s="6">
        <f t="shared" si="189"/>
        <v>0.75208333333333333</v>
      </c>
      <c r="D973" s="7">
        <f t="shared" si="184"/>
        <v>1.5740740709588863E-3</v>
      </c>
      <c r="E973" s="6" t="str">
        <f t="shared" si="185"/>
        <v>ANA</v>
      </c>
      <c r="F973" s="6" t="str">
        <f t="shared" si="190"/>
        <v>qui</v>
      </c>
      <c r="G973" s="6" t="str">
        <f t="shared" si="186"/>
        <v>11</v>
      </c>
      <c r="H973" s="6" t="str">
        <f>IFERROR(VLOOKUP($G973,DDD!$B:$D,3,0),"-")</f>
        <v>SP</v>
      </c>
      <c r="I973" s="6" t="str">
        <f>IFERROR(VLOOKUP($H973,DDD!$I:$K,3,0),"-")</f>
        <v>Sudeste</v>
      </c>
      <c r="J973">
        <v>8569524</v>
      </c>
      <c r="K973">
        <v>26463134</v>
      </c>
      <c r="L973" s="14">
        <v>44665.752592592595</v>
      </c>
      <c r="M973" s="14">
        <v>44665.754166666666</v>
      </c>
      <c r="N973" t="s">
        <v>3133</v>
      </c>
      <c r="O973" t="s">
        <v>64</v>
      </c>
      <c r="P973">
        <v>17281</v>
      </c>
      <c r="Q973" t="s">
        <v>65</v>
      </c>
      <c r="R973" t="s">
        <v>136</v>
      </c>
      <c r="S973" t="s">
        <v>273</v>
      </c>
      <c r="T973" t="s">
        <v>136</v>
      </c>
      <c r="U973" t="s">
        <v>273</v>
      </c>
      <c r="X973">
        <v>11912865517</v>
      </c>
      <c r="Y973">
        <v>11912865517</v>
      </c>
      <c r="Z973" s="14">
        <v>44665.773611111108</v>
      </c>
      <c r="AA973" t="s">
        <v>103</v>
      </c>
      <c r="AB973" s="15">
        <v>1.64997021315258E+16</v>
      </c>
      <c r="AC973" t="s">
        <v>68</v>
      </c>
      <c r="AD973">
        <v>10738</v>
      </c>
      <c r="AE973" t="s">
        <v>69</v>
      </c>
      <c r="AF973" t="s">
        <v>70</v>
      </c>
      <c r="AM973" t="s">
        <v>1587</v>
      </c>
      <c r="AN973">
        <v>4501142448</v>
      </c>
    </row>
    <row r="974" spans="1:40" x14ac:dyDescent="0.25">
      <c r="A974" s="4">
        <f t="shared" si="187"/>
        <v>44665</v>
      </c>
      <c r="B974" s="5">
        <f t="shared" si="188"/>
        <v>0.75</v>
      </c>
      <c r="C974" s="6">
        <f t="shared" si="189"/>
        <v>0.75138888888888899</v>
      </c>
      <c r="D974" s="7">
        <f t="shared" si="184"/>
        <v>3.5879629649571143E-3</v>
      </c>
      <c r="E974" s="6" t="str">
        <f t="shared" si="185"/>
        <v>SILVIO</v>
      </c>
      <c r="F974" s="6" t="str">
        <f t="shared" si="190"/>
        <v>qui</v>
      </c>
      <c r="G974" s="6" t="str">
        <f t="shared" si="186"/>
        <v>11</v>
      </c>
      <c r="H974" s="6" t="str">
        <f>IFERROR(VLOOKUP($G974,DDD!$B:$D,3,0),"-")</f>
        <v>SP</v>
      </c>
      <c r="I974" s="6" t="str">
        <f>IFERROR(VLOOKUP($H974,DDD!$I:$K,3,0),"-")</f>
        <v>Sudeste</v>
      </c>
      <c r="J974">
        <v>8569455</v>
      </c>
      <c r="K974">
        <v>26463117</v>
      </c>
      <c r="L974" s="14">
        <v>44665.751967592594</v>
      </c>
      <c r="M974" s="14">
        <v>44665.755555555559</v>
      </c>
      <c r="N974" t="s">
        <v>3133</v>
      </c>
      <c r="O974" t="s">
        <v>84</v>
      </c>
      <c r="P974">
        <v>17286</v>
      </c>
      <c r="Q974" t="s">
        <v>65</v>
      </c>
      <c r="R974" t="s">
        <v>85</v>
      </c>
      <c r="S974" t="s">
        <v>86</v>
      </c>
      <c r="T974" t="s">
        <v>85</v>
      </c>
      <c r="U974" t="s">
        <v>86</v>
      </c>
      <c r="X974">
        <v>11970603511</v>
      </c>
      <c r="AA974" t="s">
        <v>103</v>
      </c>
      <c r="AB974" s="15">
        <v>1.64997015915192E+16</v>
      </c>
      <c r="AC974" t="s">
        <v>68</v>
      </c>
      <c r="AD974">
        <v>10738</v>
      </c>
      <c r="AE974" t="s">
        <v>69</v>
      </c>
      <c r="AF974" t="s">
        <v>70</v>
      </c>
      <c r="AM974" t="s">
        <v>630</v>
      </c>
      <c r="AN974">
        <v>4373262098</v>
      </c>
    </row>
    <row r="975" spans="1:40" x14ac:dyDescent="0.25">
      <c r="A975" s="4">
        <f t="shared" si="187"/>
        <v>44665</v>
      </c>
      <c r="B975" s="5">
        <f t="shared" si="188"/>
        <v>0.75</v>
      </c>
      <c r="C975" s="6">
        <f t="shared" si="189"/>
        <v>0.75694444444444453</v>
      </c>
      <c r="D975" s="7">
        <f t="shared" si="184"/>
        <v>1.7245370327145793E-3</v>
      </c>
      <c r="E975" s="6" t="str">
        <f t="shared" si="185"/>
        <v>ANA</v>
      </c>
      <c r="F975" s="6" t="str">
        <f t="shared" si="190"/>
        <v>qui</v>
      </c>
      <c r="G975" s="6" t="str">
        <f t="shared" si="186"/>
        <v>11</v>
      </c>
      <c r="H975" s="6" t="str">
        <f>IFERROR(VLOOKUP($G975,DDD!$B:$D,3,0),"-")</f>
        <v>SP</v>
      </c>
      <c r="I975" s="6" t="str">
        <f>IFERROR(VLOOKUP($H975,DDD!$I:$K,3,0),"-")</f>
        <v>Sudeste</v>
      </c>
      <c r="J975">
        <v>8569977</v>
      </c>
      <c r="K975">
        <v>26463233</v>
      </c>
      <c r="L975" s="14">
        <v>44665.757291666669</v>
      </c>
      <c r="M975" s="14">
        <v>44665.759016203701</v>
      </c>
      <c r="N975" t="s">
        <v>3133</v>
      </c>
      <c r="O975" t="s">
        <v>64</v>
      </c>
      <c r="P975">
        <v>17281</v>
      </c>
      <c r="Q975" t="s">
        <v>65</v>
      </c>
      <c r="R975" t="s">
        <v>136</v>
      </c>
      <c r="S975" t="s">
        <v>137</v>
      </c>
      <c r="T975" t="s">
        <v>136</v>
      </c>
      <c r="U975" t="s">
        <v>137</v>
      </c>
      <c r="X975">
        <v>11961220454</v>
      </c>
      <c r="Y975">
        <v>11961220454</v>
      </c>
      <c r="Z975" s="14">
        <v>44665.779166666667</v>
      </c>
      <c r="AA975" t="s">
        <v>103</v>
      </c>
      <c r="AB975" s="15">
        <v>1.64997060515928E+16</v>
      </c>
      <c r="AC975" t="s">
        <v>68</v>
      </c>
      <c r="AD975">
        <v>10738</v>
      </c>
      <c r="AE975" t="s">
        <v>69</v>
      </c>
      <c r="AF975" t="s">
        <v>70</v>
      </c>
      <c r="AM975" t="s">
        <v>1331</v>
      </c>
      <c r="AN975">
        <v>42560549875</v>
      </c>
    </row>
    <row r="976" spans="1:40" x14ac:dyDescent="0.25">
      <c r="A976" s="4">
        <f t="shared" si="187"/>
        <v>44665</v>
      </c>
      <c r="B976" s="5">
        <f t="shared" si="188"/>
        <v>0.75</v>
      </c>
      <c r="C976" s="6">
        <f t="shared" si="189"/>
        <v>0.75555555555555554</v>
      </c>
      <c r="D976" s="7">
        <f t="shared" si="184"/>
        <v>5.648148144246079E-3</v>
      </c>
      <c r="E976" s="6" t="str">
        <f t="shared" si="185"/>
        <v>SILVIO</v>
      </c>
      <c r="F976" s="6" t="str">
        <f t="shared" si="190"/>
        <v>qui</v>
      </c>
      <c r="G976" s="6" t="str">
        <f t="shared" si="186"/>
        <v>49</v>
      </c>
      <c r="H976" s="6" t="str">
        <f>IFERROR(VLOOKUP($G976,DDD!$B:$D,3,0),"-")</f>
        <v>SC</v>
      </c>
      <c r="I976" s="6" t="str">
        <f>IFERROR(VLOOKUP($H976,DDD!$I:$K,3,0),"-")</f>
        <v>Sul</v>
      </c>
      <c r="J976">
        <v>8569841</v>
      </c>
      <c r="K976">
        <v>26463192</v>
      </c>
      <c r="L976" s="14">
        <v>44665.755856481483</v>
      </c>
      <c r="M976" s="14">
        <v>44665.761504629627</v>
      </c>
      <c r="N976" t="s">
        <v>3133</v>
      </c>
      <c r="O976" t="s">
        <v>84</v>
      </c>
      <c r="P976">
        <v>17286</v>
      </c>
      <c r="Q976" t="s">
        <v>65</v>
      </c>
      <c r="R976" t="s">
        <v>85</v>
      </c>
      <c r="S976" t="s">
        <v>86</v>
      </c>
      <c r="T976" t="s">
        <v>85</v>
      </c>
      <c r="U976" t="s">
        <v>86</v>
      </c>
      <c r="X976">
        <v>49991377529</v>
      </c>
      <c r="AA976" t="s">
        <v>103</v>
      </c>
      <c r="AB976" s="15">
        <v>1.64997044915735E+16</v>
      </c>
      <c r="AC976" t="s">
        <v>68</v>
      </c>
      <c r="AD976">
        <v>10738</v>
      </c>
      <c r="AE976" t="s">
        <v>69</v>
      </c>
      <c r="AF976" t="s">
        <v>70</v>
      </c>
      <c r="AM976" t="s">
        <v>614</v>
      </c>
      <c r="AN976">
        <v>1176545906</v>
      </c>
    </row>
    <row r="977" spans="1:40" x14ac:dyDescent="0.25">
      <c r="A977" s="4">
        <f t="shared" si="187"/>
        <v>44665</v>
      </c>
      <c r="B977" s="5">
        <f t="shared" si="188"/>
        <v>0.75</v>
      </c>
      <c r="C977" s="6">
        <f t="shared" si="189"/>
        <v>0.75902777777777775</v>
      </c>
      <c r="D977" s="7">
        <f t="shared" si="184"/>
        <v>2.1990740715409629E-3</v>
      </c>
      <c r="E977" s="6" t="str">
        <f t="shared" si="185"/>
        <v>ANA</v>
      </c>
      <c r="F977" s="6" t="str">
        <f t="shared" si="190"/>
        <v>qui</v>
      </c>
      <c r="G977" s="6" t="str">
        <f t="shared" si="186"/>
        <v>53</v>
      </c>
      <c r="H977" s="6" t="str">
        <f>IFERROR(VLOOKUP($G977,DDD!$B:$D,3,0),"-")</f>
        <v>RS</v>
      </c>
      <c r="I977" s="6" t="str">
        <f>IFERROR(VLOOKUP($H977,DDD!$I:$K,3,0),"-")</f>
        <v>Sul</v>
      </c>
      <c r="J977">
        <v>8570196</v>
      </c>
      <c r="K977">
        <v>26463271</v>
      </c>
      <c r="L977" s="14">
        <v>44665.759259259263</v>
      </c>
      <c r="M977" s="14">
        <v>44665.761458333334</v>
      </c>
      <c r="N977" t="s">
        <v>3133</v>
      </c>
      <c r="O977" t="s">
        <v>64</v>
      </c>
      <c r="P977">
        <v>17281</v>
      </c>
      <c r="Q977" t="s">
        <v>65</v>
      </c>
      <c r="R977" t="s">
        <v>85</v>
      </c>
      <c r="S977" t="s">
        <v>86</v>
      </c>
      <c r="T977" t="s">
        <v>85</v>
      </c>
      <c r="U977" t="s">
        <v>86</v>
      </c>
      <c r="X977">
        <v>53999724544</v>
      </c>
      <c r="AA977" t="s">
        <v>103</v>
      </c>
      <c r="AB977" s="15">
        <v>1.64997075916117E+16</v>
      </c>
      <c r="AC977" t="s">
        <v>68</v>
      </c>
      <c r="AD977">
        <v>10738</v>
      </c>
      <c r="AE977" t="s">
        <v>69</v>
      </c>
      <c r="AF977" t="s">
        <v>70</v>
      </c>
      <c r="AM977" t="s">
        <v>262</v>
      </c>
      <c r="AN977">
        <v>3605022022</v>
      </c>
    </row>
    <row r="978" spans="1:40" x14ac:dyDescent="0.25">
      <c r="A978" s="4">
        <f t="shared" si="187"/>
        <v>44665</v>
      </c>
      <c r="B978" s="5">
        <f t="shared" si="188"/>
        <v>0.75</v>
      </c>
      <c r="C978" s="6">
        <f t="shared" si="189"/>
        <v>0.76458333333333339</v>
      </c>
      <c r="D978" s="7">
        <f t="shared" si="184"/>
        <v>2.8935185400769114E-4</v>
      </c>
      <c r="E978" s="6" t="str">
        <f t="shared" si="185"/>
        <v>ANA</v>
      </c>
      <c r="F978" s="6" t="str">
        <f t="shared" si="190"/>
        <v>qui</v>
      </c>
      <c r="G978" s="6" t="str">
        <f t="shared" si="186"/>
        <v>12</v>
      </c>
      <c r="H978" s="6" t="str">
        <f>IFERROR(VLOOKUP($G978,DDD!$B:$D,3,0),"-")</f>
        <v>SP</v>
      </c>
      <c r="I978" s="6" t="str">
        <f>IFERROR(VLOOKUP($H978,DDD!$I:$K,3,0),"-")</f>
        <v>Sudeste</v>
      </c>
      <c r="J978">
        <v>8570808</v>
      </c>
      <c r="K978">
        <v>25724799</v>
      </c>
      <c r="L978" s="14">
        <v>44665.764849537038</v>
      </c>
      <c r="M978" s="14">
        <v>44665.765138888892</v>
      </c>
      <c r="N978" t="s">
        <v>3133</v>
      </c>
      <c r="O978" t="s">
        <v>64</v>
      </c>
      <c r="P978">
        <v>17281</v>
      </c>
      <c r="Q978" t="s">
        <v>65</v>
      </c>
      <c r="R978" t="s">
        <v>85</v>
      </c>
      <c r="S978" t="s">
        <v>86</v>
      </c>
      <c r="T978" t="s">
        <v>85</v>
      </c>
      <c r="U978" t="s">
        <v>86</v>
      </c>
      <c r="X978">
        <v>12981962271</v>
      </c>
      <c r="AA978" t="s">
        <v>113</v>
      </c>
      <c r="AB978" s="15">
        <v>1.64997105516541E+16</v>
      </c>
      <c r="AC978" t="s">
        <v>68</v>
      </c>
      <c r="AD978">
        <v>10738</v>
      </c>
      <c r="AE978" t="s">
        <v>69</v>
      </c>
      <c r="AF978" t="s">
        <v>70</v>
      </c>
      <c r="AM978" t="s">
        <v>634</v>
      </c>
      <c r="AN978">
        <v>41798006839</v>
      </c>
    </row>
    <row r="979" spans="1:40" x14ac:dyDescent="0.25">
      <c r="A979" s="4">
        <f t="shared" si="187"/>
        <v>44665</v>
      </c>
      <c r="B979" s="5">
        <f t="shared" si="188"/>
        <v>0.75</v>
      </c>
      <c r="C979" s="6">
        <f t="shared" si="189"/>
        <v>0.76527777777777783</v>
      </c>
      <c r="D979" s="7">
        <f t="shared" si="184"/>
        <v>2.0254629635019228E-3</v>
      </c>
      <c r="E979" s="6" t="str">
        <f t="shared" si="185"/>
        <v>ANA</v>
      </c>
      <c r="F979" s="6" t="str">
        <f t="shared" si="190"/>
        <v>qui</v>
      </c>
      <c r="G979" s="6" t="str">
        <f t="shared" si="186"/>
        <v>11</v>
      </c>
      <c r="H979" s="6" t="str">
        <f>IFERROR(VLOOKUP($G979,DDD!$B:$D,3,0),"-")</f>
        <v>SP</v>
      </c>
      <c r="I979" s="6" t="str">
        <f>IFERROR(VLOOKUP($H979,DDD!$I:$K,3,0),"-")</f>
        <v>Sudeste</v>
      </c>
      <c r="J979">
        <v>8570849</v>
      </c>
      <c r="K979">
        <v>24227927</v>
      </c>
      <c r="L979" s="14">
        <v>44665.765289351853</v>
      </c>
      <c r="M979" s="14">
        <v>44665.767314814817</v>
      </c>
      <c r="N979" t="s">
        <v>3133</v>
      </c>
      <c r="O979" t="s">
        <v>64</v>
      </c>
      <c r="P979">
        <v>17281</v>
      </c>
      <c r="Q979" t="s">
        <v>65</v>
      </c>
      <c r="R979" t="s">
        <v>136</v>
      </c>
      <c r="S979" t="s">
        <v>273</v>
      </c>
      <c r="T979" t="s">
        <v>136</v>
      </c>
      <c r="U979" t="s">
        <v>137</v>
      </c>
      <c r="X979">
        <v>11978403646</v>
      </c>
      <c r="Y979">
        <v>11978403646</v>
      </c>
      <c r="Z979" s="14">
        <v>44665.787499999999</v>
      </c>
      <c r="AA979" t="s">
        <v>194</v>
      </c>
      <c r="AB979" s="15">
        <v>1.64997130016801E+16</v>
      </c>
      <c r="AC979" t="s">
        <v>68</v>
      </c>
      <c r="AD979">
        <v>10738</v>
      </c>
      <c r="AE979" t="s">
        <v>69</v>
      </c>
      <c r="AF979" t="s">
        <v>70</v>
      </c>
      <c r="AM979" t="s">
        <v>1474</v>
      </c>
      <c r="AN979">
        <v>49819166802</v>
      </c>
    </row>
    <row r="980" spans="1:40" x14ac:dyDescent="0.25">
      <c r="A980" s="4">
        <f t="shared" si="187"/>
        <v>44665</v>
      </c>
      <c r="B980" s="5">
        <f t="shared" si="188"/>
        <v>0.75</v>
      </c>
      <c r="C980" s="6">
        <f t="shared" si="189"/>
        <v>0.77013888888888893</v>
      </c>
      <c r="D980" s="7">
        <f t="shared" si="184"/>
        <v>1.1805555550381541E-3</v>
      </c>
      <c r="E980" s="6" t="str">
        <f t="shared" si="185"/>
        <v>ANA</v>
      </c>
      <c r="F980" s="6" t="str">
        <f t="shared" si="190"/>
        <v>qui</v>
      </c>
      <c r="G980" s="6" t="str">
        <f t="shared" si="186"/>
        <v>15</v>
      </c>
      <c r="H980" s="6" t="str">
        <f>IFERROR(VLOOKUP($G980,DDD!$B:$D,3,0),"-")</f>
        <v>SP</v>
      </c>
      <c r="I980" s="6" t="str">
        <f>IFERROR(VLOOKUP($H980,DDD!$I:$K,3,0),"-")</f>
        <v>Sudeste</v>
      </c>
      <c r="J980">
        <v>8571333</v>
      </c>
      <c r="K980">
        <v>24072961</v>
      </c>
      <c r="L980" s="14">
        <v>44665.770173611112</v>
      </c>
      <c r="M980" s="14">
        <v>44665.771354166667</v>
      </c>
      <c r="N980" t="s">
        <v>3133</v>
      </c>
      <c r="O980" t="s">
        <v>64</v>
      </c>
      <c r="P980">
        <v>17281</v>
      </c>
      <c r="Q980" t="s">
        <v>65</v>
      </c>
      <c r="R980" t="s">
        <v>136</v>
      </c>
      <c r="S980" t="s">
        <v>137</v>
      </c>
      <c r="T980" t="s">
        <v>136</v>
      </c>
      <c r="U980" t="s">
        <v>137</v>
      </c>
      <c r="X980">
        <v>15997060518</v>
      </c>
      <c r="Y980">
        <v>15997060518</v>
      </c>
      <c r="Z980" s="14">
        <v>44665.791666666664</v>
      </c>
      <c r="AA980" t="s">
        <v>87</v>
      </c>
      <c r="AB980" s="15">
        <v>1.64997173117325E+16</v>
      </c>
      <c r="AC980" t="s">
        <v>68</v>
      </c>
      <c r="AD980">
        <v>10738</v>
      </c>
      <c r="AE980" t="s">
        <v>69</v>
      </c>
      <c r="AF980" t="s">
        <v>70</v>
      </c>
      <c r="AM980" t="s">
        <v>1263</v>
      </c>
      <c r="AN980">
        <v>42227387866</v>
      </c>
    </row>
    <row r="981" spans="1:40" x14ac:dyDescent="0.25">
      <c r="A981" s="4">
        <f t="shared" si="187"/>
        <v>44665</v>
      </c>
      <c r="B981" s="5">
        <f t="shared" si="188"/>
        <v>0.75</v>
      </c>
      <c r="C981" s="6">
        <f t="shared" si="189"/>
        <v>0.76874999999999993</v>
      </c>
      <c r="D981" s="7">
        <f t="shared" si="184"/>
        <v>4.9999999973806553E-3</v>
      </c>
      <c r="E981" s="6" t="str">
        <f t="shared" si="185"/>
        <v>SILVIO</v>
      </c>
      <c r="F981" s="6" t="str">
        <f t="shared" si="190"/>
        <v>qui</v>
      </c>
      <c r="G981" s="6" t="str">
        <f t="shared" si="186"/>
        <v>15</v>
      </c>
      <c r="H981" s="6" t="str">
        <f>IFERROR(VLOOKUP($G981,DDD!$B:$D,3,0),"-")</f>
        <v>SP</v>
      </c>
      <c r="I981" s="6" t="str">
        <f>IFERROR(VLOOKUP($H981,DDD!$I:$K,3,0),"-")</f>
        <v>Sudeste</v>
      </c>
      <c r="J981">
        <v>8571254</v>
      </c>
      <c r="K981">
        <v>25724504</v>
      </c>
      <c r="L981" s="14">
        <v>44665.769328703704</v>
      </c>
      <c r="M981" s="14">
        <v>44665.774328703701</v>
      </c>
      <c r="N981" t="s">
        <v>3133</v>
      </c>
      <c r="O981" t="s">
        <v>84</v>
      </c>
      <c r="P981">
        <v>17286</v>
      </c>
      <c r="Q981" t="s">
        <v>65</v>
      </c>
      <c r="R981" t="s">
        <v>136</v>
      </c>
      <c r="S981" t="s">
        <v>137</v>
      </c>
      <c r="T981" t="s">
        <v>136</v>
      </c>
      <c r="U981" t="s">
        <v>137</v>
      </c>
      <c r="X981">
        <v>15998553190</v>
      </c>
      <c r="Y981">
        <v>15998553190</v>
      </c>
      <c r="Z981" s="14">
        <v>44676.794444444444</v>
      </c>
      <c r="AA981" t="s">
        <v>113</v>
      </c>
      <c r="AB981" s="15">
        <v>1.64997165217231E+16</v>
      </c>
      <c r="AC981" t="s">
        <v>68</v>
      </c>
      <c r="AD981">
        <v>10738</v>
      </c>
      <c r="AE981" t="s">
        <v>69</v>
      </c>
      <c r="AF981" t="s">
        <v>70</v>
      </c>
      <c r="AM981" t="s">
        <v>1522</v>
      </c>
      <c r="AN981">
        <v>45114193880</v>
      </c>
    </row>
    <row r="982" spans="1:40" x14ac:dyDescent="0.25">
      <c r="A982" s="4">
        <f t="shared" si="187"/>
        <v>44665</v>
      </c>
      <c r="B982" s="5">
        <f t="shared" si="188"/>
        <v>0.77083333333333337</v>
      </c>
      <c r="C982" s="6">
        <f t="shared" si="189"/>
        <v>0.77708333333333324</v>
      </c>
      <c r="D982" s="7">
        <f t="shared" si="184"/>
        <v>1.7129629632108845E-3</v>
      </c>
      <c r="E982" s="6" t="str">
        <f t="shared" si="185"/>
        <v>ANA</v>
      </c>
      <c r="F982" s="6" t="str">
        <f t="shared" si="190"/>
        <v>qui</v>
      </c>
      <c r="G982" s="6" t="str">
        <f t="shared" si="186"/>
        <v>51</v>
      </c>
      <c r="H982" s="6" t="str">
        <f>IFERROR(VLOOKUP($G982,DDD!$B:$D,3,0),"-")</f>
        <v>RS</v>
      </c>
      <c r="I982" s="6" t="str">
        <f>IFERROR(VLOOKUP($H982,DDD!$I:$K,3,0),"-")</f>
        <v>Sul</v>
      </c>
      <c r="J982">
        <v>8572112</v>
      </c>
      <c r="K982">
        <v>25724759</v>
      </c>
      <c r="L982" s="14">
        <v>44665.777418981481</v>
      </c>
      <c r="M982" s="14">
        <v>44665.779131944444</v>
      </c>
      <c r="N982" t="s">
        <v>3133</v>
      </c>
      <c r="O982" t="s">
        <v>64</v>
      </c>
      <c r="P982">
        <v>17281</v>
      </c>
      <c r="Q982" t="s">
        <v>65</v>
      </c>
      <c r="R982" t="s">
        <v>66</v>
      </c>
      <c r="S982" t="s">
        <v>1096</v>
      </c>
      <c r="T982" t="s">
        <v>66</v>
      </c>
      <c r="U982" t="s">
        <v>1096</v>
      </c>
      <c r="X982">
        <v>51981376062</v>
      </c>
      <c r="AA982" t="s">
        <v>113</v>
      </c>
      <c r="AB982" s="15">
        <v>1.64997234018077E+16</v>
      </c>
      <c r="AC982" t="s">
        <v>68</v>
      </c>
      <c r="AD982">
        <v>10738</v>
      </c>
      <c r="AE982" t="s">
        <v>69</v>
      </c>
      <c r="AF982" t="s">
        <v>70</v>
      </c>
      <c r="AM982" t="s">
        <v>1209</v>
      </c>
      <c r="AN982">
        <v>90116046015</v>
      </c>
    </row>
    <row r="983" spans="1:40" x14ac:dyDescent="0.25">
      <c r="A983" s="4">
        <f t="shared" si="187"/>
        <v>44665</v>
      </c>
      <c r="B983" s="5">
        <f t="shared" si="188"/>
        <v>0.77083333333333337</v>
      </c>
      <c r="C983" s="6">
        <f t="shared" si="189"/>
        <v>0.78611111111111109</v>
      </c>
      <c r="D983" s="7">
        <f t="shared" si="184"/>
        <v>4.0509259270038456E-4</v>
      </c>
      <c r="E983" s="6" t="str">
        <f t="shared" si="185"/>
        <v>ANA</v>
      </c>
      <c r="F983" s="6" t="str">
        <f t="shared" si="190"/>
        <v>qui</v>
      </c>
      <c r="G983" s="6" t="str">
        <f t="shared" si="186"/>
        <v>19</v>
      </c>
      <c r="H983" s="6" t="str">
        <f>IFERROR(VLOOKUP($G983,DDD!$B:$D,3,0),"-")</f>
        <v>SP</v>
      </c>
      <c r="I983" s="6" t="str">
        <f>IFERROR(VLOOKUP($H983,DDD!$I:$K,3,0),"-")</f>
        <v>Sudeste</v>
      </c>
      <c r="J983">
        <v>8572884</v>
      </c>
      <c r="K983">
        <v>25724749</v>
      </c>
      <c r="L983" s="14">
        <v>44665.786157407405</v>
      </c>
      <c r="M983" s="14">
        <v>44665.786562499998</v>
      </c>
      <c r="N983" t="s">
        <v>3133</v>
      </c>
      <c r="O983" t="s">
        <v>64</v>
      </c>
      <c r="P983">
        <v>17281</v>
      </c>
      <c r="Q983" t="s">
        <v>65</v>
      </c>
      <c r="R983" t="s">
        <v>136</v>
      </c>
      <c r="S983" t="s">
        <v>674</v>
      </c>
      <c r="T983" t="s">
        <v>136</v>
      </c>
      <c r="U983" t="s">
        <v>674</v>
      </c>
      <c r="X983">
        <v>19999204058</v>
      </c>
      <c r="Y983">
        <v>19999204058</v>
      </c>
      <c r="Z983" s="14">
        <v>44665.806944444441</v>
      </c>
      <c r="AA983" t="s">
        <v>113</v>
      </c>
      <c r="AB983" s="15">
        <v>1.6499730951884E+16</v>
      </c>
      <c r="AC983" t="s">
        <v>68</v>
      </c>
      <c r="AD983">
        <v>10738</v>
      </c>
      <c r="AE983" t="s">
        <v>69</v>
      </c>
      <c r="AF983" t="s">
        <v>70</v>
      </c>
      <c r="AM983" t="s">
        <v>1004</v>
      </c>
      <c r="AN983">
        <v>46200881880</v>
      </c>
    </row>
    <row r="984" spans="1:40" x14ac:dyDescent="0.25">
      <c r="A984" s="4">
        <f t="shared" si="187"/>
        <v>44665</v>
      </c>
      <c r="B984" s="5">
        <f t="shared" si="188"/>
        <v>0.77083333333333337</v>
      </c>
      <c r="C984" s="6">
        <f t="shared" si="189"/>
        <v>0.78888888888888886</v>
      </c>
      <c r="D984" s="7">
        <f t="shared" si="184"/>
        <v>7.4074073927477002E-4</v>
      </c>
      <c r="E984" s="6" t="str">
        <f t="shared" si="185"/>
        <v>SILVIO</v>
      </c>
      <c r="F984" s="6" t="str">
        <f t="shared" si="190"/>
        <v>qui</v>
      </c>
      <c r="G984" s="6" t="str">
        <f t="shared" si="186"/>
        <v>14</v>
      </c>
      <c r="H984" s="6" t="str">
        <f>IFERROR(VLOOKUP($G984,DDD!$B:$D,3,0),"-")</f>
        <v>SP</v>
      </c>
      <c r="I984" s="6" t="str">
        <f>IFERROR(VLOOKUP($H984,DDD!$I:$K,3,0),"-")</f>
        <v>Sudeste</v>
      </c>
      <c r="J984">
        <v>8573104</v>
      </c>
      <c r="K984">
        <v>24072909</v>
      </c>
      <c r="L984" s="14">
        <v>44665.789097222223</v>
      </c>
      <c r="M984" s="14">
        <v>44665.789837962962</v>
      </c>
      <c r="N984" t="s">
        <v>3133</v>
      </c>
      <c r="O984" t="s">
        <v>84</v>
      </c>
      <c r="P984">
        <v>17286</v>
      </c>
      <c r="Q984" t="s">
        <v>65</v>
      </c>
      <c r="R984" t="s">
        <v>85</v>
      </c>
      <c r="S984" t="s">
        <v>86</v>
      </c>
      <c r="T984" t="s">
        <v>85</v>
      </c>
      <c r="U984" t="s">
        <v>86</v>
      </c>
      <c r="X984">
        <v>14998719994</v>
      </c>
      <c r="AA984" t="s">
        <v>87</v>
      </c>
      <c r="AC984" t="s">
        <v>202</v>
      </c>
      <c r="AD984">
        <v>10738</v>
      </c>
      <c r="AE984" t="s">
        <v>69</v>
      </c>
      <c r="AF984" t="s">
        <v>70</v>
      </c>
      <c r="AM984" t="s">
        <v>343</v>
      </c>
      <c r="AN984">
        <v>51854719807</v>
      </c>
    </row>
    <row r="985" spans="1:40" x14ac:dyDescent="0.25">
      <c r="A985" s="4">
        <f t="shared" si="187"/>
        <v>44665</v>
      </c>
      <c r="B985" s="5">
        <f t="shared" si="188"/>
        <v>0.77083333333333337</v>
      </c>
      <c r="C985" s="6">
        <f t="shared" si="189"/>
        <v>0.79027777777777775</v>
      </c>
      <c r="D985" s="7">
        <f t="shared" si="184"/>
        <v>1.3888889225199819E-4</v>
      </c>
      <c r="E985" s="6" t="str">
        <f t="shared" si="185"/>
        <v>ANA</v>
      </c>
      <c r="F985" s="6" t="str">
        <f t="shared" si="190"/>
        <v>qui</v>
      </c>
      <c r="G985" s="6" t="str">
        <f t="shared" si="186"/>
        <v>19</v>
      </c>
      <c r="H985" s="6" t="str">
        <f>IFERROR(VLOOKUP($G985,DDD!$B:$D,3,0),"-")</f>
        <v>SP</v>
      </c>
      <c r="I985" s="6" t="str">
        <f>IFERROR(VLOOKUP($H985,DDD!$I:$K,3,0),"-")</f>
        <v>Sudeste</v>
      </c>
      <c r="J985">
        <v>8573207</v>
      </c>
      <c r="K985">
        <v>25462331</v>
      </c>
      <c r="L985" s="14">
        <v>44665.790671296294</v>
      </c>
      <c r="M985" s="14">
        <v>44665.790810185186</v>
      </c>
      <c r="N985" t="s">
        <v>3133</v>
      </c>
      <c r="O985" t="s">
        <v>64</v>
      </c>
      <c r="P985">
        <v>17281</v>
      </c>
      <c r="Q985" t="s">
        <v>65</v>
      </c>
      <c r="R985" t="s">
        <v>136</v>
      </c>
      <c r="S985" t="s">
        <v>420</v>
      </c>
      <c r="T985" t="s">
        <v>136</v>
      </c>
      <c r="U985" t="s">
        <v>420</v>
      </c>
      <c r="X985">
        <v>19993519916</v>
      </c>
      <c r="Y985">
        <v>19993519916</v>
      </c>
      <c r="Z985" s="14">
        <v>44665.811111111114</v>
      </c>
      <c r="AA985" t="s">
        <v>211</v>
      </c>
      <c r="AB985" s="15">
        <v>1.6499732601906E+16</v>
      </c>
      <c r="AC985" t="s">
        <v>68</v>
      </c>
      <c r="AD985">
        <v>10738</v>
      </c>
      <c r="AE985" t="s">
        <v>69</v>
      </c>
      <c r="AF985" t="s">
        <v>70</v>
      </c>
      <c r="AM985" t="s">
        <v>1293</v>
      </c>
      <c r="AN985">
        <v>48517505875</v>
      </c>
    </row>
    <row r="986" spans="1:40" x14ac:dyDescent="0.25">
      <c r="A986" s="4">
        <f t="shared" si="187"/>
        <v>44665</v>
      </c>
      <c r="B986" s="5">
        <f t="shared" si="188"/>
        <v>0.77083333333333337</v>
      </c>
      <c r="C986" s="6">
        <f t="shared" si="189"/>
        <v>0.7909722222222223</v>
      </c>
      <c r="D986" s="7">
        <f t="shared" si="184"/>
        <v>4.8495370356249623E-3</v>
      </c>
      <c r="E986" s="6" t="str">
        <f t="shared" si="185"/>
        <v>SILVIO</v>
      </c>
      <c r="F986" s="6" t="str">
        <f t="shared" si="190"/>
        <v>qui</v>
      </c>
      <c r="G986" s="6" t="str">
        <f t="shared" si="186"/>
        <v>47</v>
      </c>
      <c r="H986" s="6" t="str">
        <f>IFERROR(VLOOKUP($G986,DDD!$B:$D,3,0),"-")</f>
        <v>SC</v>
      </c>
      <c r="I986" s="6" t="str">
        <f>IFERROR(VLOOKUP($H986,DDD!$I:$K,3,0),"-")</f>
        <v>Sul</v>
      </c>
      <c r="J986">
        <v>8573280</v>
      </c>
      <c r="K986">
        <v>24161070</v>
      </c>
      <c r="L986" s="14">
        <v>44665.791655092595</v>
      </c>
      <c r="M986" s="14">
        <v>44665.79650462963</v>
      </c>
      <c r="N986" t="s">
        <v>3133</v>
      </c>
      <c r="O986" t="s">
        <v>84</v>
      </c>
      <c r="P986">
        <v>17286</v>
      </c>
      <c r="Q986" t="s">
        <v>65</v>
      </c>
      <c r="R986" t="s">
        <v>136</v>
      </c>
      <c r="S986" t="s">
        <v>137</v>
      </c>
      <c r="T986" t="s">
        <v>136</v>
      </c>
      <c r="U986" t="s">
        <v>137</v>
      </c>
      <c r="X986">
        <v>47996448515</v>
      </c>
      <c r="Y986">
        <v>47996448515</v>
      </c>
      <c r="Z986" s="14">
        <v>44665.816666666666</v>
      </c>
      <c r="AA986" t="s">
        <v>235</v>
      </c>
      <c r="AB986" s="15">
        <v>1.6499735771945E+16</v>
      </c>
      <c r="AC986" t="s">
        <v>68</v>
      </c>
      <c r="AD986">
        <v>10738</v>
      </c>
      <c r="AE986" t="s">
        <v>69</v>
      </c>
      <c r="AF986" t="s">
        <v>70</v>
      </c>
      <c r="AM986" t="s">
        <v>1027</v>
      </c>
      <c r="AN986">
        <v>6897384984</v>
      </c>
    </row>
    <row r="987" spans="1:40" x14ac:dyDescent="0.25">
      <c r="A987" s="4">
        <f t="shared" si="187"/>
        <v>44666</v>
      </c>
      <c r="B987" s="5">
        <f t="shared" si="188"/>
        <v>0.33333333333333331</v>
      </c>
      <c r="C987" s="6">
        <f t="shared" si="189"/>
        <v>0.35000000000000003</v>
      </c>
      <c r="D987" s="7">
        <f t="shared" si="184"/>
        <v>6.8287036992842332E-4</v>
      </c>
      <c r="E987" s="6" t="str">
        <f t="shared" si="185"/>
        <v>ANA</v>
      </c>
      <c r="F987" s="6" t="str">
        <f t="shared" si="190"/>
        <v>sex</v>
      </c>
      <c r="G987" s="6" t="str">
        <f t="shared" si="186"/>
        <v>16</v>
      </c>
      <c r="H987" s="6" t="str">
        <f>IFERROR(VLOOKUP($G987,DDD!$B:$D,3,0),"-")</f>
        <v>SP</v>
      </c>
      <c r="I987" s="6" t="str">
        <f>IFERROR(VLOOKUP($H987,DDD!$I:$K,3,0),"-")</f>
        <v>Sudeste</v>
      </c>
      <c r="J987">
        <v>8579953</v>
      </c>
      <c r="K987">
        <v>27230962</v>
      </c>
      <c r="L987" s="14">
        <v>44666.35056712963</v>
      </c>
      <c r="M987" s="14">
        <v>44666.35125</v>
      </c>
      <c r="N987" t="s">
        <v>3133</v>
      </c>
      <c r="O987" t="s">
        <v>64</v>
      </c>
      <c r="P987">
        <v>17281</v>
      </c>
      <c r="Q987" t="s">
        <v>65</v>
      </c>
      <c r="R987" t="s">
        <v>136</v>
      </c>
      <c r="S987" t="s">
        <v>273</v>
      </c>
      <c r="T987" t="s">
        <v>136</v>
      </c>
      <c r="U987" t="s">
        <v>273</v>
      </c>
      <c r="X987">
        <v>16994259547</v>
      </c>
      <c r="Y987">
        <v>16994259547</v>
      </c>
      <c r="Z987" s="14">
        <v>44666.371527777781</v>
      </c>
      <c r="AA987" t="s">
        <v>167</v>
      </c>
      <c r="AB987" s="15">
        <v>16500218682064</v>
      </c>
      <c r="AC987" t="s">
        <v>68</v>
      </c>
      <c r="AD987">
        <v>10738</v>
      </c>
      <c r="AE987" t="s">
        <v>69</v>
      </c>
      <c r="AF987" t="s">
        <v>70</v>
      </c>
      <c r="AM987" t="s">
        <v>1174</v>
      </c>
      <c r="AN987">
        <v>21764756827</v>
      </c>
    </row>
    <row r="988" spans="1:40" x14ac:dyDescent="0.25">
      <c r="A988" s="4">
        <f t="shared" si="187"/>
        <v>44666</v>
      </c>
      <c r="B988" s="5">
        <f t="shared" si="188"/>
        <v>0.33333333333333331</v>
      </c>
      <c r="C988" s="6">
        <f t="shared" si="189"/>
        <v>0.35000000000000003</v>
      </c>
      <c r="D988" s="7">
        <f t="shared" si="184"/>
        <v>1.377314816636499E-3</v>
      </c>
      <c r="E988" s="6" t="str">
        <f t="shared" si="185"/>
        <v>BIANCA</v>
      </c>
      <c r="F988" s="6" t="str">
        <f t="shared" si="190"/>
        <v>sex</v>
      </c>
      <c r="G988" s="6" t="str">
        <f t="shared" si="186"/>
        <v>16</v>
      </c>
      <c r="H988" s="6" t="str">
        <f>IFERROR(VLOOKUP($G988,DDD!$B:$D,3,0),"-")</f>
        <v>SP</v>
      </c>
      <c r="I988" s="6" t="str">
        <f>IFERROR(VLOOKUP($H988,DDD!$I:$K,3,0),"-")</f>
        <v>Sudeste</v>
      </c>
      <c r="J988">
        <v>8579950</v>
      </c>
      <c r="K988">
        <v>27230935</v>
      </c>
      <c r="L988" s="14">
        <v>44666.350057870368</v>
      </c>
      <c r="M988" s="14">
        <v>44666.351435185185</v>
      </c>
      <c r="N988" t="s">
        <v>3133</v>
      </c>
      <c r="O988" t="s">
        <v>78</v>
      </c>
      <c r="P988">
        <v>17283</v>
      </c>
      <c r="Q988" t="s">
        <v>65</v>
      </c>
      <c r="R988" t="s">
        <v>85</v>
      </c>
      <c r="S988" t="s">
        <v>86</v>
      </c>
      <c r="T988" t="s">
        <v>85</v>
      </c>
      <c r="U988" t="s">
        <v>86</v>
      </c>
      <c r="X988">
        <v>16991803235</v>
      </c>
      <c r="AA988" t="s">
        <v>167</v>
      </c>
      <c r="AB988" s="15">
        <v>16500218261044</v>
      </c>
      <c r="AC988" t="s">
        <v>68</v>
      </c>
      <c r="AD988">
        <v>10738</v>
      </c>
      <c r="AE988" t="s">
        <v>69</v>
      </c>
      <c r="AF988" t="s">
        <v>70</v>
      </c>
      <c r="AM988" t="s">
        <v>717</v>
      </c>
      <c r="AN988">
        <v>48915147871</v>
      </c>
    </row>
    <row r="989" spans="1:40" x14ac:dyDescent="0.25">
      <c r="A989" s="4">
        <f t="shared" si="187"/>
        <v>44666</v>
      </c>
      <c r="B989" s="5">
        <f t="shared" si="188"/>
        <v>0.33333333333333331</v>
      </c>
      <c r="C989" s="6">
        <f t="shared" si="189"/>
        <v>0.35138888888888892</v>
      </c>
      <c r="D989" s="7">
        <f t="shared" si="184"/>
        <v>5.3240740817273036E-4</v>
      </c>
      <c r="E989" s="6" t="str">
        <f t="shared" si="185"/>
        <v>ANA</v>
      </c>
      <c r="F989" s="6" t="str">
        <f t="shared" si="190"/>
        <v>sex</v>
      </c>
      <c r="G989" s="6" t="str">
        <f t="shared" si="186"/>
        <v>11</v>
      </c>
      <c r="H989" s="6" t="str">
        <f>IFERROR(VLOOKUP($G989,DDD!$B:$D,3,0),"-")</f>
        <v>SP</v>
      </c>
      <c r="I989" s="6" t="str">
        <f>IFERROR(VLOOKUP($H989,DDD!$I:$K,3,0),"-")</f>
        <v>Sudeste</v>
      </c>
      <c r="J989">
        <v>8579955</v>
      </c>
      <c r="K989">
        <v>27231050</v>
      </c>
      <c r="L989" s="14">
        <v>44666.351527777777</v>
      </c>
      <c r="M989" s="14">
        <v>44666.352060185185</v>
      </c>
      <c r="N989" t="s">
        <v>3133</v>
      </c>
      <c r="O989" t="s">
        <v>64</v>
      </c>
      <c r="P989">
        <v>17281</v>
      </c>
      <c r="Q989" t="s">
        <v>65</v>
      </c>
      <c r="R989" t="s">
        <v>136</v>
      </c>
      <c r="S989" t="s">
        <v>273</v>
      </c>
      <c r="T989" t="s">
        <v>136</v>
      </c>
      <c r="U989" t="s">
        <v>273</v>
      </c>
      <c r="X989">
        <v>11991266951</v>
      </c>
      <c r="Y989">
        <v>11991266951</v>
      </c>
      <c r="Z989" s="14">
        <v>44666.37222222222</v>
      </c>
      <c r="AA989" t="s">
        <v>167</v>
      </c>
      <c r="AB989" s="15">
        <v>16500219594534</v>
      </c>
      <c r="AC989" t="s">
        <v>68</v>
      </c>
      <c r="AD989">
        <v>10738</v>
      </c>
      <c r="AE989" t="s">
        <v>69</v>
      </c>
      <c r="AF989" t="s">
        <v>70</v>
      </c>
      <c r="AM989" t="s">
        <v>1176</v>
      </c>
      <c r="AN989">
        <v>53959033800</v>
      </c>
    </row>
    <row r="990" spans="1:40" x14ac:dyDescent="0.25">
      <c r="A990" s="4">
        <f t="shared" si="187"/>
        <v>44666</v>
      </c>
      <c r="B990" s="5">
        <f t="shared" si="188"/>
        <v>0.33333333333333331</v>
      </c>
      <c r="C990" s="6">
        <f t="shared" si="189"/>
        <v>0.35138888888888892</v>
      </c>
      <c r="D990" s="7">
        <f t="shared" si="184"/>
        <v>1.4583333322661929E-3</v>
      </c>
      <c r="E990" s="6" t="str">
        <f t="shared" si="185"/>
        <v>BIANCA</v>
      </c>
      <c r="F990" s="6" t="str">
        <f t="shared" si="190"/>
        <v>sex</v>
      </c>
      <c r="G990" s="6" t="str">
        <f t="shared" si="186"/>
        <v>19</v>
      </c>
      <c r="H990" s="6" t="str">
        <f>IFERROR(VLOOKUP($G990,DDD!$B:$D,3,0),"-")</f>
        <v>SP</v>
      </c>
      <c r="I990" s="6" t="str">
        <f>IFERROR(VLOOKUP($H990,DDD!$I:$K,3,0),"-")</f>
        <v>Sudeste</v>
      </c>
      <c r="J990">
        <v>8579957</v>
      </c>
      <c r="K990">
        <v>27231049</v>
      </c>
      <c r="L990" s="14">
        <v>44666.351689814815</v>
      </c>
      <c r="M990" s="14">
        <v>44666.353148148148</v>
      </c>
      <c r="N990" t="s">
        <v>3133</v>
      </c>
      <c r="O990" t="s">
        <v>78</v>
      </c>
      <c r="P990">
        <v>17283</v>
      </c>
      <c r="Q990" t="s">
        <v>65</v>
      </c>
      <c r="R990" t="s">
        <v>66</v>
      </c>
      <c r="S990" t="s">
        <v>1039</v>
      </c>
      <c r="T990" t="s">
        <v>66</v>
      </c>
      <c r="U990" t="s">
        <v>1039</v>
      </c>
      <c r="X990">
        <v>19987376285</v>
      </c>
      <c r="AA990" t="s">
        <v>167</v>
      </c>
      <c r="AB990" s="15">
        <v>16500219594504</v>
      </c>
      <c r="AC990" t="s">
        <v>68</v>
      </c>
      <c r="AD990">
        <v>10738</v>
      </c>
      <c r="AE990" t="s">
        <v>69</v>
      </c>
      <c r="AF990" t="s">
        <v>70</v>
      </c>
      <c r="AM990" t="s">
        <v>1178</v>
      </c>
      <c r="AN990">
        <v>38989236819</v>
      </c>
    </row>
    <row r="991" spans="1:40" x14ac:dyDescent="0.25">
      <c r="A991" s="4">
        <f t="shared" si="187"/>
        <v>44666</v>
      </c>
      <c r="B991" s="5">
        <f t="shared" si="188"/>
        <v>0.33333333333333331</v>
      </c>
      <c r="C991" s="6">
        <f t="shared" si="189"/>
        <v>0.35069444444444442</v>
      </c>
      <c r="D991" s="7">
        <f t="shared" si="184"/>
        <v>3.1365740724140778E-3</v>
      </c>
      <c r="E991" s="6" t="str">
        <f t="shared" si="185"/>
        <v>SILVIO</v>
      </c>
      <c r="F991" s="6" t="str">
        <f t="shared" si="190"/>
        <v>sex</v>
      </c>
      <c r="G991" s="6" t="str">
        <f t="shared" si="186"/>
        <v>48</v>
      </c>
      <c r="H991" s="6" t="str">
        <f>IFERROR(VLOOKUP($G991,DDD!$B:$D,3,0),"-")</f>
        <v>SC</v>
      </c>
      <c r="I991" s="6" t="str">
        <f>IFERROR(VLOOKUP($H991,DDD!$I:$K,3,0),"-")</f>
        <v>Sul</v>
      </c>
      <c r="J991">
        <v>8579954</v>
      </c>
      <c r="K991">
        <v>27231015</v>
      </c>
      <c r="L991" s="14">
        <v>44666.351284722223</v>
      </c>
      <c r="M991" s="14">
        <v>44666.354421296295</v>
      </c>
      <c r="N991" t="s">
        <v>3133</v>
      </c>
      <c r="O991" t="s">
        <v>84</v>
      </c>
      <c r="P991">
        <v>17286</v>
      </c>
      <c r="Q991" t="s">
        <v>65</v>
      </c>
      <c r="R991" t="s">
        <v>85</v>
      </c>
      <c r="S991" t="s">
        <v>86</v>
      </c>
      <c r="T991" t="s">
        <v>85</v>
      </c>
      <c r="U991" t="s">
        <v>86</v>
      </c>
      <c r="X991">
        <v>48988545238</v>
      </c>
      <c r="AA991" t="s">
        <v>167</v>
      </c>
      <c r="AB991" s="15">
        <v>16500219343724</v>
      </c>
      <c r="AC991" t="s">
        <v>68</v>
      </c>
      <c r="AD991">
        <v>10738</v>
      </c>
      <c r="AE991" t="s">
        <v>69</v>
      </c>
      <c r="AF991" t="s">
        <v>70</v>
      </c>
      <c r="AM991" t="s">
        <v>1608</v>
      </c>
      <c r="AN991">
        <v>3753626228</v>
      </c>
    </row>
    <row r="992" spans="1:40" x14ac:dyDescent="0.25">
      <c r="A992" s="4">
        <f t="shared" si="187"/>
        <v>44666</v>
      </c>
      <c r="B992" s="5">
        <f t="shared" si="188"/>
        <v>0.33333333333333331</v>
      </c>
      <c r="C992" s="6">
        <f t="shared" si="189"/>
        <v>0.35347222222222219</v>
      </c>
      <c r="D992" s="7">
        <f t="shared" si="184"/>
        <v>7.6388888555811718E-4</v>
      </c>
      <c r="E992" s="6" t="str">
        <f t="shared" si="185"/>
        <v>ANA</v>
      </c>
      <c r="F992" s="6" t="str">
        <f t="shared" si="190"/>
        <v>sex</v>
      </c>
      <c r="G992" s="6" t="str">
        <f t="shared" si="186"/>
        <v>48</v>
      </c>
      <c r="H992" s="6" t="str">
        <f>IFERROR(VLOOKUP($G992,DDD!$B:$D,3,0),"-")</f>
        <v>SC</v>
      </c>
      <c r="I992" s="6" t="str">
        <f>IFERROR(VLOOKUP($H992,DDD!$I:$K,3,0),"-")</f>
        <v>Sul</v>
      </c>
      <c r="J992">
        <v>8579966</v>
      </c>
      <c r="K992">
        <v>27201873</v>
      </c>
      <c r="L992" s="14">
        <v>44666.353807870371</v>
      </c>
      <c r="M992" s="14">
        <v>44666.354571759257</v>
      </c>
      <c r="N992" t="s">
        <v>3133</v>
      </c>
      <c r="O992" t="s">
        <v>64</v>
      </c>
      <c r="P992">
        <v>17281</v>
      </c>
      <c r="Q992" t="s">
        <v>65</v>
      </c>
      <c r="R992" t="s">
        <v>136</v>
      </c>
      <c r="S992" t="s">
        <v>420</v>
      </c>
      <c r="T992" t="s">
        <v>136</v>
      </c>
      <c r="U992" t="s">
        <v>420</v>
      </c>
      <c r="X992">
        <v>48999204007</v>
      </c>
      <c r="Y992">
        <v>48999204007</v>
      </c>
      <c r="Z992" s="14">
        <v>44666.375</v>
      </c>
      <c r="AA992" t="s">
        <v>93</v>
      </c>
      <c r="AB992" s="15">
        <v>16500221499224</v>
      </c>
      <c r="AC992" t="s">
        <v>68</v>
      </c>
      <c r="AD992">
        <v>10738</v>
      </c>
      <c r="AE992" t="s">
        <v>69</v>
      </c>
      <c r="AF992" t="s">
        <v>70</v>
      </c>
      <c r="AM992" t="s">
        <v>1543</v>
      </c>
      <c r="AN992">
        <v>98367773934</v>
      </c>
    </row>
    <row r="993" spans="1:40" x14ac:dyDescent="0.25">
      <c r="A993" s="4">
        <f t="shared" si="187"/>
        <v>44666</v>
      </c>
      <c r="B993" s="5">
        <f t="shared" si="188"/>
        <v>0.35416666666666669</v>
      </c>
      <c r="C993" s="6">
        <f t="shared" si="189"/>
        <v>0.35555555555555557</v>
      </c>
      <c r="D993" s="7">
        <f t="shared" ref="D993:D1053" si="191">IFERROR(($M993-$L993),0)</f>
        <v>1.0416666700621136E-3</v>
      </c>
      <c r="E993" s="6" t="str">
        <f t="shared" ref="E993:E1053" si="192">SUBSTITUTE(MID($O993,1,SEARCH(" ",$O993,1))," ","")</f>
        <v>ANA</v>
      </c>
      <c r="F993" s="6" t="str">
        <f t="shared" si="190"/>
        <v>sex</v>
      </c>
      <c r="G993" s="6" t="str">
        <f t="shared" si="186"/>
        <v>51</v>
      </c>
      <c r="H993" s="6" t="str">
        <f>IFERROR(VLOOKUP($G993,DDD!$B:$D,3,0),"-")</f>
        <v>RS</v>
      </c>
      <c r="I993" s="6" t="str">
        <f>IFERROR(VLOOKUP($H993,DDD!$I:$K,3,0),"-")</f>
        <v>Sul</v>
      </c>
      <c r="J993">
        <v>8579973</v>
      </c>
      <c r="K993">
        <v>27202033</v>
      </c>
      <c r="L993" s="14">
        <v>44666.355729166666</v>
      </c>
      <c r="M993" s="14">
        <v>44666.356770833336</v>
      </c>
      <c r="N993" t="s">
        <v>3133</v>
      </c>
      <c r="O993" t="s">
        <v>64</v>
      </c>
      <c r="P993">
        <v>17281</v>
      </c>
      <c r="Q993" t="s">
        <v>65</v>
      </c>
      <c r="R993" t="s">
        <v>136</v>
      </c>
      <c r="S993" t="s">
        <v>420</v>
      </c>
      <c r="T993" t="s">
        <v>136</v>
      </c>
      <c r="U993" t="s">
        <v>420</v>
      </c>
      <c r="X993">
        <v>51991817172</v>
      </c>
      <c r="Y993">
        <v>51991817172</v>
      </c>
      <c r="Z993" s="14">
        <v>44666.377083333333</v>
      </c>
      <c r="AA993" t="s">
        <v>93</v>
      </c>
      <c r="AB993" s="15">
        <v>165002230312664</v>
      </c>
      <c r="AC993" t="s">
        <v>68</v>
      </c>
      <c r="AD993">
        <v>10738</v>
      </c>
      <c r="AE993" t="s">
        <v>69</v>
      </c>
      <c r="AF993" t="s">
        <v>70</v>
      </c>
      <c r="AM993" t="s">
        <v>1549</v>
      </c>
      <c r="AN993">
        <v>64059278068</v>
      </c>
    </row>
    <row r="994" spans="1:40" x14ac:dyDescent="0.25">
      <c r="A994" s="4">
        <f t="shared" si="187"/>
        <v>44666</v>
      </c>
      <c r="B994" s="5">
        <f t="shared" si="188"/>
        <v>0.35416666666666669</v>
      </c>
      <c r="C994" s="6">
        <f t="shared" si="189"/>
        <v>0.35694444444444445</v>
      </c>
      <c r="D994" s="7">
        <f t="shared" si="191"/>
        <v>2.8587963024619967E-3</v>
      </c>
      <c r="E994" s="6" t="str">
        <f t="shared" si="192"/>
        <v>BIANCA</v>
      </c>
      <c r="F994" s="6" t="str">
        <f t="shared" si="190"/>
        <v>sex</v>
      </c>
      <c r="G994" s="6" t="str">
        <f t="shared" si="186"/>
        <v>15</v>
      </c>
      <c r="H994" s="6" t="str">
        <f>IFERROR(VLOOKUP($G994,DDD!$B:$D,3,0),"-")</f>
        <v>SP</v>
      </c>
      <c r="I994" s="6" t="str">
        <f>IFERROR(VLOOKUP($H994,DDD!$I:$K,3,0),"-")</f>
        <v>Sudeste</v>
      </c>
      <c r="J994">
        <v>8579976</v>
      </c>
      <c r="K994">
        <v>26463242</v>
      </c>
      <c r="L994" s="14">
        <v>44666.357523148145</v>
      </c>
      <c r="M994" s="14">
        <v>44666.360381944447</v>
      </c>
      <c r="N994" t="s">
        <v>3133</v>
      </c>
      <c r="O994" t="s">
        <v>78</v>
      </c>
      <c r="P994">
        <v>17283</v>
      </c>
      <c r="Q994" t="s">
        <v>65</v>
      </c>
      <c r="R994" t="s">
        <v>85</v>
      </c>
      <c r="S994" t="s">
        <v>86</v>
      </c>
      <c r="T994" t="s">
        <v>85</v>
      </c>
      <c r="U994" t="s">
        <v>86</v>
      </c>
      <c r="X994">
        <v>15997096589</v>
      </c>
      <c r="AA994" t="s">
        <v>103</v>
      </c>
      <c r="AB994" s="15">
        <v>165002246915854</v>
      </c>
      <c r="AC994" t="s">
        <v>68</v>
      </c>
      <c r="AD994">
        <v>10738</v>
      </c>
      <c r="AE994" t="s">
        <v>69</v>
      </c>
      <c r="AF994" t="s">
        <v>70</v>
      </c>
      <c r="AM994" t="s">
        <v>745</v>
      </c>
      <c r="AN994">
        <v>37881013850</v>
      </c>
    </row>
    <row r="995" spans="1:40" x14ac:dyDescent="0.25">
      <c r="A995" s="4">
        <f t="shared" si="187"/>
        <v>44666</v>
      </c>
      <c r="B995" s="5">
        <f t="shared" si="188"/>
        <v>0.35416666666666669</v>
      </c>
      <c r="C995" s="6">
        <f t="shared" si="189"/>
        <v>0.36180555555555555</v>
      </c>
      <c r="D995" s="7">
        <f t="shared" si="191"/>
        <v>2.3611111100763083E-3</v>
      </c>
      <c r="E995" s="6" t="str">
        <f t="shared" si="192"/>
        <v>BIANCA</v>
      </c>
      <c r="F995" s="6" t="str">
        <f t="shared" si="190"/>
        <v>sex</v>
      </c>
      <c r="G995" s="6" t="str">
        <f t="shared" si="186"/>
        <v>15</v>
      </c>
      <c r="H995" s="6" t="str">
        <f>IFERROR(VLOOKUP($G995,DDD!$B:$D,3,0),"-")</f>
        <v>SP</v>
      </c>
      <c r="I995" s="6" t="str">
        <f>IFERROR(VLOOKUP($H995,DDD!$I:$K,3,0),"-")</f>
        <v>Sudeste</v>
      </c>
      <c r="J995">
        <v>8579990</v>
      </c>
      <c r="K995">
        <v>23637936</v>
      </c>
      <c r="L995" s="14">
        <v>44666.362002314818</v>
      </c>
      <c r="M995" s="14">
        <v>44666.364363425928</v>
      </c>
      <c r="N995" t="s">
        <v>3133</v>
      </c>
      <c r="O995" t="s">
        <v>78</v>
      </c>
      <c r="P995">
        <v>17283</v>
      </c>
      <c r="Q995" t="s">
        <v>65</v>
      </c>
      <c r="R995" t="s">
        <v>85</v>
      </c>
      <c r="S995" t="s">
        <v>86</v>
      </c>
      <c r="T995" t="s">
        <v>85</v>
      </c>
      <c r="U995" t="s">
        <v>86</v>
      </c>
      <c r="X995">
        <v>15996559107</v>
      </c>
      <c r="AA995" t="s">
        <v>108</v>
      </c>
      <c r="AB995" s="15">
        <v>165002285427254</v>
      </c>
      <c r="AC995" t="s">
        <v>68</v>
      </c>
      <c r="AD995">
        <v>10738</v>
      </c>
      <c r="AE995" t="s">
        <v>69</v>
      </c>
      <c r="AF995" t="s">
        <v>70</v>
      </c>
      <c r="AM995" t="s">
        <v>1674</v>
      </c>
      <c r="AN995">
        <v>51923716867</v>
      </c>
    </row>
    <row r="996" spans="1:40" x14ac:dyDescent="0.25">
      <c r="A996" s="4">
        <f t="shared" si="187"/>
        <v>44666</v>
      </c>
      <c r="B996" s="5">
        <f t="shared" si="188"/>
        <v>0.35416666666666669</v>
      </c>
      <c r="C996" s="6">
        <f t="shared" si="189"/>
        <v>0.36458333333333331</v>
      </c>
      <c r="D996" s="7">
        <f t="shared" si="191"/>
        <v>1.5046296321088448E-3</v>
      </c>
      <c r="E996" s="6" t="str">
        <f t="shared" si="192"/>
        <v>BIANCA</v>
      </c>
      <c r="F996" s="6" t="str">
        <f t="shared" si="190"/>
        <v>sex</v>
      </c>
      <c r="G996" s="6" t="str">
        <f t="shared" si="186"/>
        <v>19</v>
      </c>
      <c r="H996" s="6" t="str">
        <f>IFERROR(VLOOKUP($G996,DDD!$B:$D,3,0),"-")</f>
        <v>SP</v>
      </c>
      <c r="I996" s="6" t="str">
        <f>IFERROR(VLOOKUP($H996,DDD!$I:$K,3,0),"-")</f>
        <v>Sudeste</v>
      </c>
      <c r="J996">
        <v>8580092</v>
      </c>
      <c r="K996">
        <v>25449750</v>
      </c>
      <c r="L996" s="14">
        <v>44666.364687499998</v>
      </c>
      <c r="M996" s="14">
        <v>44666.36619212963</v>
      </c>
      <c r="N996" t="s">
        <v>3133</v>
      </c>
      <c r="O996" t="s">
        <v>78</v>
      </c>
      <c r="P996">
        <v>17283</v>
      </c>
      <c r="Q996" t="s">
        <v>65</v>
      </c>
      <c r="R996" t="s">
        <v>85</v>
      </c>
      <c r="S996" t="s">
        <v>86</v>
      </c>
      <c r="T996" t="s">
        <v>85</v>
      </c>
      <c r="U996" t="s">
        <v>86</v>
      </c>
      <c r="X996">
        <v>19994133679</v>
      </c>
      <c r="AA996" t="s">
        <v>223</v>
      </c>
      <c r="AB996" s="15">
        <v>165002308634214</v>
      </c>
      <c r="AC996" t="s">
        <v>68</v>
      </c>
      <c r="AD996">
        <v>10738</v>
      </c>
      <c r="AE996" t="s">
        <v>69</v>
      </c>
      <c r="AF996" t="s">
        <v>70</v>
      </c>
      <c r="AM996" t="s">
        <v>346</v>
      </c>
      <c r="AN996">
        <v>47430521819</v>
      </c>
    </row>
    <row r="997" spans="1:40" x14ac:dyDescent="0.25">
      <c r="A997" s="4">
        <f t="shared" si="187"/>
        <v>44666</v>
      </c>
      <c r="B997" s="5">
        <f t="shared" si="188"/>
        <v>0.35416666666666669</v>
      </c>
      <c r="C997" s="6">
        <f t="shared" si="189"/>
        <v>0.3666666666666667</v>
      </c>
      <c r="D997" s="7">
        <f t="shared" si="191"/>
        <v>3.8310185118461959E-3</v>
      </c>
      <c r="E997" s="6" t="str">
        <f t="shared" si="192"/>
        <v>BIANCA</v>
      </c>
      <c r="F997" s="6" t="str">
        <f t="shared" si="190"/>
        <v>sex</v>
      </c>
      <c r="G997" s="6" t="str">
        <f t="shared" si="186"/>
        <v>54</v>
      </c>
      <c r="H997" s="6" t="str">
        <f>IFERROR(VLOOKUP($G997,DDD!$B:$D,3,0),"-")</f>
        <v>RS</v>
      </c>
      <c r="I997" s="6" t="str">
        <f>IFERROR(VLOOKUP($H997,DDD!$I:$K,3,0),"-")</f>
        <v>Sul</v>
      </c>
      <c r="J997">
        <v>8580187</v>
      </c>
      <c r="K997">
        <v>25536904</v>
      </c>
      <c r="L997" s="14">
        <v>44666.366736111115</v>
      </c>
      <c r="M997" s="14">
        <v>44666.370567129627</v>
      </c>
      <c r="N997" t="s">
        <v>3133</v>
      </c>
      <c r="O997" t="s">
        <v>78</v>
      </c>
      <c r="P997">
        <v>17283</v>
      </c>
      <c r="Q997" t="s">
        <v>65</v>
      </c>
      <c r="R997" t="s">
        <v>85</v>
      </c>
      <c r="S997" t="s">
        <v>86</v>
      </c>
      <c r="T997" t="s">
        <v>85</v>
      </c>
      <c r="U997" t="s">
        <v>86</v>
      </c>
      <c r="X997">
        <v>54997070411</v>
      </c>
      <c r="AA997" t="s">
        <v>174</v>
      </c>
      <c r="AB997" s="15">
        <v>165002326739054</v>
      </c>
      <c r="AC997" t="s">
        <v>68</v>
      </c>
      <c r="AD997">
        <v>10738</v>
      </c>
      <c r="AE997" t="s">
        <v>69</v>
      </c>
      <c r="AF997" t="s">
        <v>70</v>
      </c>
      <c r="AM997" t="s">
        <v>266</v>
      </c>
      <c r="AN997">
        <v>5540255070</v>
      </c>
    </row>
    <row r="998" spans="1:40" x14ac:dyDescent="0.25">
      <c r="A998" s="4">
        <f t="shared" si="187"/>
        <v>44666</v>
      </c>
      <c r="B998" s="5">
        <f t="shared" si="188"/>
        <v>0.35416666666666669</v>
      </c>
      <c r="C998" s="6">
        <f t="shared" si="189"/>
        <v>0.36458333333333331</v>
      </c>
      <c r="D998" s="7">
        <f t="shared" si="191"/>
        <v>5.7291666671517305E-3</v>
      </c>
      <c r="E998" s="6" t="str">
        <f t="shared" si="192"/>
        <v>SILVIO</v>
      </c>
      <c r="F998" s="6" t="str">
        <f t="shared" si="190"/>
        <v>sex</v>
      </c>
      <c r="G998" s="6" t="str">
        <f t="shared" si="186"/>
        <v>53</v>
      </c>
      <c r="H998" s="6" t="str">
        <f>IFERROR(VLOOKUP($G998,DDD!$B:$D,3,0),"-")</f>
        <v>RS</v>
      </c>
      <c r="I998" s="6" t="str">
        <f>IFERROR(VLOOKUP($H998,DDD!$I:$K,3,0),"-")</f>
        <v>Sul</v>
      </c>
      <c r="J998">
        <v>8580106</v>
      </c>
      <c r="K998">
        <v>23618566</v>
      </c>
      <c r="L998" s="14">
        <v>44666.364965277775</v>
      </c>
      <c r="M998" s="14">
        <v>44666.370694444442</v>
      </c>
      <c r="N998" t="s">
        <v>3133</v>
      </c>
      <c r="O998" t="s">
        <v>84</v>
      </c>
      <c r="P998">
        <v>17286</v>
      </c>
      <c r="Q998" t="s">
        <v>65</v>
      </c>
      <c r="R998" t="s">
        <v>136</v>
      </c>
      <c r="S998" t="s">
        <v>137</v>
      </c>
      <c r="T998" t="s">
        <v>136</v>
      </c>
      <c r="U998" t="s">
        <v>137</v>
      </c>
      <c r="X998">
        <v>53999636015</v>
      </c>
      <c r="Y998">
        <v>53999636015</v>
      </c>
      <c r="Z998" s="14">
        <v>44676.765972222223</v>
      </c>
      <c r="AA998" t="s">
        <v>449</v>
      </c>
      <c r="AB998" s="15">
        <v>165002310534894</v>
      </c>
      <c r="AC998" t="s">
        <v>68</v>
      </c>
      <c r="AD998">
        <v>10738</v>
      </c>
      <c r="AE998" t="s">
        <v>69</v>
      </c>
      <c r="AF998" t="s">
        <v>70</v>
      </c>
      <c r="AM998" t="s">
        <v>1538</v>
      </c>
      <c r="AN998">
        <v>3120000060</v>
      </c>
    </row>
    <row r="999" spans="1:40" x14ac:dyDescent="0.25">
      <c r="A999" s="4">
        <f t="shared" si="187"/>
        <v>44666</v>
      </c>
      <c r="B999" s="5">
        <f t="shared" si="188"/>
        <v>0.35416666666666669</v>
      </c>
      <c r="C999" s="6">
        <f t="shared" si="189"/>
        <v>0.37013888888888885</v>
      </c>
      <c r="D999" s="7">
        <f t="shared" si="191"/>
        <v>1.1458333319751546E-3</v>
      </c>
      <c r="E999" s="6" t="str">
        <f t="shared" si="192"/>
        <v>BIANCA</v>
      </c>
      <c r="F999" s="6" t="str">
        <f t="shared" si="190"/>
        <v>sex</v>
      </c>
      <c r="G999" s="6" t="str">
        <f t="shared" si="186"/>
        <v>16</v>
      </c>
      <c r="H999" s="6" t="str">
        <f>IFERROR(VLOOKUP($G999,DDD!$B:$D,3,0),"-")</f>
        <v>SP</v>
      </c>
      <c r="I999" s="6" t="str">
        <f>IFERROR(VLOOKUP($H999,DDD!$I:$K,3,0),"-")</f>
        <v>Sudeste</v>
      </c>
      <c r="J999">
        <v>8580403</v>
      </c>
      <c r="K999">
        <v>25449759</v>
      </c>
      <c r="L999" s="14">
        <v>44666.370810185188</v>
      </c>
      <c r="M999" s="14">
        <v>44666.37195601852</v>
      </c>
      <c r="N999" t="s">
        <v>3133</v>
      </c>
      <c r="O999" t="s">
        <v>78</v>
      </c>
      <c r="P999">
        <v>17283</v>
      </c>
      <c r="Q999" t="s">
        <v>65</v>
      </c>
      <c r="R999" t="s">
        <v>136</v>
      </c>
      <c r="S999" t="s">
        <v>273</v>
      </c>
      <c r="T999" t="s">
        <v>136</v>
      </c>
      <c r="U999" t="s">
        <v>273</v>
      </c>
      <c r="X999">
        <v>16994460121</v>
      </c>
      <c r="Y999">
        <v>16994460121</v>
      </c>
      <c r="Z999" s="14">
        <v>44669.39166666667</v>
      </c>
      <c r="AA999" t="s">
        <v>223</v>
      </c>
      <c r="AB999" s="15">
        <v>165002362247104</v>
      </c>
      <c r="AC999" t="s">
        <v>68</v>
      </c>
      <c r="AD999">
        <v>10738</v>
      </c>
      <c r="AE999" t="s">
        <v>69</v>
      </c>
      <c r="AF999" t="s">
        <v>70</v>
      </c>
      <c r="AM999" t="s">
        <v>1050</v>
      </c>
      <c r="AN999">
        <v>50269691863</v>
      </c>
    </row>
    <row r="1000" spans="1:40" x14ac:dyDescent="0.25">
      <c r="A1000" s="4">
        <f t="shared" si="187"/>
        <v>44666</v>
      </c>
      <c r="B1000" s="5">
        <f t="shared" si="188"/>
        <v>0.35416666666666669</v>
      </c>
      <c r="C1000" s="6">
        <f t="shared" si="189"/>
        <v>0.3666666666666667</v>
      </c>
      <c r="D1000" s="7">
        <f t="shared" si="191"/>
        <v>4.2939814811688848E-3</v>
      </c>
      <c r="E1000" s="6" t="str">
        <f t="shared" si="192"/>
        <v>ANA</v>
      </c>
      <c r="F1000" s="6" t="str">
        <f t="shared" si="190"/>
        <v>sex</v>
      </c>
      <c r="G1000" s="6" t="str">
        <f t="shared" si="186"/>
        <v>11</v>
      </c>
      <c r="H1000" s="6" t="str">
        <f>IFERROR(VLOOKUP($G1000,DDD!$B:$D,3,0),"-")</f>
        <v>SP</v>
      </c>
      <c r="I1000" s="6" t="str">
        <f>IFERROR(VLOOKUP($H1000,DDD!$I:$K,3,0),"-")</f>
        <v>Sudeste</v>
      </c>
      <c r="J1000">
        <v>8580201</v>
      </c>
      <c r="K1000">
        <v>25724728</v>
      </c>
      <c r="L1000" s="14">
        <v>44666.367152777777</v>
      </c>
      <c r="M1000" s="14">
        <v>44666.371446759258</v>
      </c>
      <c r="N1000" t="s">
        <v>3133</v>
      </c>
      <c r="O1000" t="s">
        <v>64</v>
      </c>
      <c r="P1000">
        <v>17281</v>
      </c>
      <c r="Q1000" t="s">
        <v>65</v>
      </c>
      <c r="R1000" t="s">
        <v>66</v>
      </c>
      <c r="S1000" t="s">
        <v>879</v>
      </c>
      <c r="T1000" t="s">
        <v>66</v>
      </c>
      <c r="U1000" t="s">
        <v>879</v>
      </c>
      <c r="X1000">
        <v>11978731909</v>
      </c>
      <c r="AA1000" t="s">
        <v>113</v>
      </c>
      <c r="AB1000" s="15">
        <v>165002330940344</v>
      </c>
      <c r="AC1000" t="s">
        <v>68</v>
      </c>
      <c r="AD1000">
        <v>10738</v>
      </c>
      <c r="AE1000" t="s">
        <v>69</v>
      </c>
      <c r="AF1000" t="s">
        <v>70</v>
      </c>
      <c r="AM1000" t="s">
        <v>880</v>
      </c>
      <c r="AN1000">
        <v>31599593840</v>
      </c>
    </row>
    <row r="1001" spans="1:40" x14ac:dyDescent="0.25">
      <c r="A1001" s="4">
        <f t="shared" si="187"/>
        <v>44666</v>
      </c>
      <c r="B1001" s="5">
        <f t="shared" si="188"/>
        <v>0.35416666666666669</v>
      </c>
      <c r="C1001" s="6">
        <f t="shared" si="189"/>
        <v>0.37222222222222223</v>
      </c>
      <c r="D1001" s="7">
        <f t="shared" si="191"/>
        <v>3.5995370417367667E-3</v>
      </c>
      <c r="E1001" s="6" t="str">
        <f t="shared" si="192"/>
        <v>BIANCA</v>
      </c>
      <c r="F1001" s="6" t="str">
        <f t="shared" si="190"/>
        <v>sex</v>
      </c>
      <c r="G1001" s="6" t="str">
        <f t="shared" si="186"/>
        <v>16</v>
      </c>
      <c r="H1001" s="6" t="str">
        <f>IFERROR(VLOOKUP($G1001,DDD!$B:$D,3,0),"-")</f>
        <v>SP</v>
      </c>
      <c r="I1001" s="6" t="str">
        <f>IFERROR(VLOOKUP($H1001,DDD!$I:$K,3,0),"-")</f>
        <v>Sudeste</v>
      </c>
      <c r="J1001">
        <v>8580521</v>
      </c>
      <c r="K1001">
        <v>25724564</v>
      </c>
      <c r="L1001" s="14">
        <v>44666.372557870367</v>
      </c>
      <c r="M1001" s="14">
        <v>44666.376157407409</v>
      </c>
      <c r="N1001" t="s">
        <v>3133</v>
      </c>
      <c r="O1001" t="s">
        <v>78</v>
      </c>
      <c r="P1001">
        <v>17283</v>
      </c>
      <c r="Q1001" t="s">
        <v>65</v>
      </c>
      <c r="R1001" t="s">
        <v>85</v>
      </c>
      <c r="S1001" t="s">
        <v>86</v>
      </c>
      <c r="T1001" t="s">
        <v>85</v>
      </c>
      <c r="U1001" t="s">
        <v>86</v>
      </c>
      <c r="X1001">
        <v>16997348065</v>
      </c>
      <c r="AA1001" t="s">
        <v>113</v>
      </c>
      <c r="AB1001" s="15">
        <v>165002376751934</v>
      </c>
      <c r="AC1001" t="s">
        <v>68</v>
      </c>
      <c r="AD1001">
        <v>10738</v>
      </c>
      <c r="AE1001" t="s">
        <v>69</v>
      </c>
      <c r="AF1001" t="s">
        <v>70</v>
      </c>
      <c r="AM1001" t="s">
        <v>1619</v>
      </c>
      <c r="AN1001">
        <v>39751138809</v>
      </c>
    </row>
    <row r="1002" spans="1:40" x14ac:dyDescent="0.25">
      <c r="A1002" s="4">
        <f t="shared" si="187"/>
        <v>44666</v>
      </c>
      <c r="B1002" s="5">
        <f t="shared" si="188"/>
        <v>0.35416666666666669</v>
      </c>
      <c r="C1002" s="6">
        <f t="shared" si="189"/>
        <v>0.37291666666666662</v>
      </c>
      <c r="D1002" s="7">
        <f t="shared" si="191"/>
        <v>4.1435185194131918E-3</v>
      </c>
      <c r="E1002" s="6" t="str">
        <f t="shared" si="192"/>
        <v>SILVIO</v>
      </c>
      <c r="F1002" s="6" t="str">
        <f t="shared" si="190"/>
        <v>sex</v>
      </c>
      <c r="G1002" s="6" t="str">
        <f t="shared" si="186"/>
        <v>13</v>
      </c>
      <c r="H1002" s="6" t="str">
        <f>IFERROR(VLOOKUP($G1002,DDD!$B:$D,3,0),"-")</f>
        <v>SP</v>
      </c>
      <c r="I1002" s="6" t="str">
        <f>IFERROR(VLOOKUP($H1002,DDD!$I:$K,3,0),"-")</f>
        <v>Sudeste</v>
      </c>
      <c r="J1002">
        <v>8580562</v>
      </c>
      <c r="K1002">
        <v>25724870</v>
      </c>
      <c r="L1002" s="14">
        <v>44666.373067129629</v>
      </c>
      <c r="M1002" s="14">
        <v>44666.377210648148</v>
      </c>
      <c r="N1002" t="s">
        <v>3133</v>
      </c>
      <c r="O1002" t="s">
        <v>84</v>
      </c>
      <c r="P1002">
        <v>17286</v>
      </c>
      <c r="Q1002" t="s">
        <v>65</v>
      </c>
      <c r="R1002" t="s">
        <v>85</v>
      </c>
      <c r="S1002" t="s">
        <v>86</v>
      </c>
      <c r="T1002" t="s">
        <v>85</v>
      </c>
      <c r="U1002" t="s">
        <v>86</v>
      </c>
      <c r="X1002">
        <v>13991852180</v>
      </c>
      <c r="AA1002" t="s">
        <v>113</v>
      </c>
      <c r="AB1002" s="15">
        <v>165002380753324</v>
      </c>
      <c r="AC1002" t="s">
        <v>68</v>
      </c>
      <c r="AD1002">
        <v>10738</v>
      </c>
      <c r="AE1002" t="s">
        <v>69</v>
      </c>
      <c r="AF1002" t="s">
        <v>70</v>
      </c>
      <c r="AM1002" t="s">
        <v>618</v>
      </c>
      <c r="AN1002">
        <v>48200471837</v>
      </c>
    </row>
    <row r="1003" spans="1:40" x14ac:dyDescent="0.25">
      <c r="A1003" s="4">
        <f t="shared" si="187"/>
        <v>44666</v>
      </c>
      <c r="B1003" s="5">
        <f t="shared" si="188"/>
        <v>0.375</v>
      </c>
      <c r="C1003" s="6">
        <f t="shared" si="189"/>
        <v>0.37777777777777777</v>
      </c>
      <c r="D1003" s="7">
        <f t="shared" si="191"/>
        <v>6.0416666674427688E-3</v>
      </c>
      <c r="E1003" s="6" t="str">
        <f t="shared" si="192"/>
        <v>BIANCA</v>
      </c>
      <c r="F1003" s="6" t="str">
        <f t="shared" si="190"/>
        <v>sex</v>
      </c>
      <c r="G1003" s="6" t="str">
        <f t="shared" si="186"/>
        <v>11</v>
      </c>
      <c r="H1003" s="6" t="str">
        <f>IFERROR(VLOOKUP($G1003,DDD!$B:$D,3,0),"-")</f>
        <v>SP</v>
      </c>
      <c r="I1003" s="6" t="str">
        <f>IFERROR(VLOOKUP($H1003,DDD!$I:$K,3,0),"-")</f>
        <v>Sudeste</v>
      </c>
      <c r="J1003">
        <v>8581024</v>
      </c>
      <c r="K1003">
        <v>25724553</v>
      </c>
      <c r="L1003" s="14">
        <v>44666.377824074072</v>
      </c>
      <c r="M1003" s="14">
        <v>44666.38386574074</v>
      </c>
      <c r="N1003" t="s">
        <v>3133</v>
      </c>
      <c r="O1003" t="s">
        <v>78</v>
      </c>
      <c r="P1003">
        <v>17283</v>
      </c>
      <c r="Q1003" t="s">
        <v>65</v>
      </c>
      <c r="R1003" t="s">
        <v>85</v>
      </c>
      <c r="S1003" t="s">
        <v>86</v>
      </c>
      <c r="T1003" t="s">
        <v>85</v>
      </c>
      <c r="U1003" t="s">
        <v>86</v>
      </c>
      <c r="X1003">
        <v>11954763611</v>
      </c>
      <c r="AA1003" t="s">
        <v>113</v>
      </c>
      <c r="AB1003" s="15">
        <v>165002422667194</v>
      </c>
      <c r="AC1003" t="s">
        <v>68</v>
      </c>
      <c r="AD1003">
        <v>10738</v>
      </c>
      <c r="AE1003" t="s">
        <v>69</v>
      </c>
      <c r="AF1003" t="s">
        <v>70</v>
      </c>
      <c r="AM1003" t="s">
        <v>1620</v>
      </c>
      <c r="AN1003">
        <v>8369648533</v>
      </c>
    </row>
    <row r="1004" spans="1:40" x14ac:dyDescent="0.25">
      <c r="A1004" s="4">
        <f t="shared" si="187"/>
        <v>44666</v>
      </c>
      <c r="B1004" s="5">
        <f t="shared" si="188"/>
        <v>0.375</v>
      </c>
      <c r="C1004" s="6">
        <f t="shared" si="189"/>
        <v>0.38055555555555554</v>
      </c>
      <c r="D1004" s="7">
        <f t="shared" si="191"/>
        <v>3.5069444493274204E-3</v>
      </c>
      <c r="E1004" s="6" t="str">
        <f t="shared" si="192"/>
        <v>SILVIO</v>
      </c>
      <c r="F1004" s="6" t="str">
        <f t="shared" si="190"/>
        <v>sex</v>
      </c>
      <c r="G1004" s="6" t="str">
        <f t="shared" si="186"/>
        <v>16</v>
      </c>
      <c r="H1004" s="6" t="str">
        <f>IFERROR(VLOOKUP($G1004,DDD!$B:$D,3,0),"-")</f>
        <v>SP</v>
      </c>
      <c r="I1004" s="6" t="str">
        <f>IFERROR(VLOOKUP($H1004,DDD!$I:$K,3,0),"-")</f>
        <v>Sudeste</v>
      </c>
      <c r="J1004">
        <v>8581432</v>
      </c>
      <c r="K1004">
        <v>24228149</v>
      </c>
      <c r="L1004" s="14">
        <v>44666.380868055552</v>
      </c>
      <c r="M1004" s="14">
        <v>44666.384375000001</v>
      </c>
      <c r="N1004" t="s">
        <v>3133</v>
      </c>
      <c r="O1004" t="s">
        <v>84</v>
      </c>
      <c r="P1004">
        <v>17286</v>
      </c>
      <c r="Q1004" t="s">
        <v>65</v>
      </c>
      <c r="R1004" t="s">
        <v>85</v>
      </c>
      <c r="S1004" t="s">
        <v>86</v>
      </c>
      <c r="T1004" t="s">
        <v>85</v>
      </c>
      <c r="U1004" t="s">
        <v>86</v>
      </c>
      <c r="X1004">
        <v>16993344887</v>
      </c>
      <c r="AA1004" t="s">
        <v>194</v>
      </c>
      <c r="AB1004" s="15">
        <v>165002448679604</v>
      </c>
      <c r="AC1004" t="s">
        <v>68</v>
      </c>
      <c r="AD1004">
        <v>10738</v>
      </c>
      <c r="AE1004" t="s">
        <v>69</v>
      </c>
      <c r="AF1004" t="s">
        <v>70</v>
      </c>
      <c r="AM1004" t="s">
        <v>720</v>
      </c>
      <c r="AN1004">
        <v>47701076840</v>
      </c>
    </row>
    <row r="1005" spans="1:40" x14ac:dyDescent="0.25">
      <c r="A1005" s="4">
        <f t="shared" si="187"/>
        <v>44666</v>
      </c>
      <c r="B1005" s="5">
        <f t="shared" si="188"/>
        <v>0.375</v>
      </c>
      <c r="C1005" s="6">
        <f t="shared" si="189"/>
        <v>0.38472222222222219</v>
      </c>
      <c r="D1005" s="7">
        <f t="shared" si="191"/>
        <v>6.4814814686542377E-4</v>
      </c>
      <c r="E1005" s="6" t="str">
        <f t="shared" si="192"/>
        <v>BIANCA</v>
      </c>
      <c r="F1005" s="6" t="str">
        <f t="shared" si="190"/>
        <v>sex</v>
      </c>
      <c r="G1005" s="6" t="str">
        <f t="shared" si="186"/>
        <v>11</v>
      </c>
      <c r="H1005" s="6" t="str">
        <f>IFERROR(VLOOKUP($G1005,DDD!$B:$D,3,0),"-")</f>
        <v>SP</v>
      </c>
      <c r="I1005" s="6" t="str">
        <f>IFERROR(VLOOKUP($H1005,DDD!$I:$K,3,0),"-")</f>
        <v>Sudeste</v>
      </c>
      <c r="J1005">
        <v>8582125</v>
      </c>
      <c r="K1005">
        <v>25426258</v>
      </c>
      <c r="L1005" s="14">
        <v>44666.385231481479</v>
      </c>
      <c r="M1005" s="14">
        <v>44666.385879629626</v>
      </c>
      <c r="N1005" t="s">
        <v>3133</v>
      </c>
      <c r="O1005" t="s">
        <v>78</v>
      </c>
      <c r="P1005">
        <v>17283</v>
      </c>
      <c r="Q1005" t="s">
        <v>65</v>
      </c>
      <c r="R1005" t="s">
        <v>136</v>
      </c>
      <c r="S1005" t="s">
        <v>273</v>
      </c>
      <c r="T1005" t="s">
        <v>136</v>
      </c>
      <c r="U1005" t="s">
        <v>273</v>
      </c>
      <c r="X1005">
        <v>11984630082</v>
      </c>
      <c r="Y1005">
        <v>11984630082</v>
      </c>
      <c r="Z1005" s="14">
        <v>44669.405555555553</v>
      </c>
      <c r="AA1005" t="s">
        <v>118</v>
      </c>
      <c r="AB1005" s="15">
        <v>165002486296714</v>
      </c>
      <c r="AC1005" t="s">
        <v>68</v>
      </c>
      <c r="AD1005">
        <v>10738</v>
      </c>
      <c r="AE1005" t="s">
        <v>69</v>
      </c>
      <c r="AF1005" t="s">
        <v>70</v>
      </c>
      <c r="AM1005" t="s">
        <v>870</v>
      </c>
      <c r="AN1005">
        <v>30153066857</v>
      </c>
    </row>
    <row r="1006" spans="1:40" x14ac:dyDescent="0.25">
      <c r="A1006" s="4">
        <f t="shared" si="187"/>
        <v>44666</v>
      </c>
      <c r="B1006" s="5">
        <f t="shared" si="188"/>
        <v>0.375</v>
      </c>
      <c r="C1006" s="6">
        <f t="shared" si="189"/>
        <v>0.38541666666666669</v>
      </c>
      <c r="D1006" s="7">
        <f t="shared" si="191"/>
        <v>1.2962962937308475E-3</v>
      </c>
      <c r="E1006" s="6" t="str">
        <f t="shared" si="192"/>
        <v>BIANCA</v>
      </c>
      <c r="F1006" s="6" t="str">
        <f t="shared" si="190"/>
        <v>sex</v>
      </c>
      <c r="G1006" s="6" t="str">
        <f t="shared" si="186"/>
        <v>12</v>
      </c>
      <c r="H1006" s="6" t="str">
        <f>IFERROR(VLOOKUP($G1006,DDD!$B:$D,3,0),"-")</f>
        <v>SP</v>
      </c>
      <c r="I1006" s="6" t="str">
        <f>IFERROR(VLOOKUP($H1006,DDD!$I:$K,3,0),"-")</f>
        <v>Sudeste</v>
      </c>
      <c r="J1006">
        <v>8582254</v>
      </c>
      <c r="K1006">
        <v>25426188</v>
      </c>
      <c r="L1006" s="14">
        <v>44666.386064814818</v>
      </c>
      <c r="M1006" s="14">
        <v>44666.387361111112</v>
      </c>
      <c r="N1006" t="s">
        <v>3133</v>
      </c>
      <c r="O1006" t="s">
        <v>78</v>
      </c>
      <c r="P1006">
        <v>17283</v>
      </c>
      <c r="Q1006" t="s">
        <v>65</v>
      </c>
      <c r="R1006" t="s">
        <v>85</v>
      </c>
      <c r="S1006" t="s">
        <v>86</v>
      </c>
      <c r="T1006" t="s">
        <v>85</v>
      </c>
      <c r="U1006" t="s">
        <v>86</v>
      </c>
      <c r="X1006">
        <v>12981615842</v>
      </c>
      <c r="AA1006" t="s">
        <v>118</v>
      </c>
      <c r="AB1006" s="15">
        <v>1650024942101540</v>
      </c>
      <c r="AC1006" t="s">
        <v>68</v>
      </c>
      <c r="AD1006">
        <v>10738</v>
      </c>
      <c r="AE1006" t="s">
        <v>69</v>
      </c>
      <c r="AF1006" t="s">
        <v>70</v>
      </c>
      <c r="AM1006" t="s">
        <v>269</v>
      </c>
      <c r="AN1006">
        <v>23087295892</v>
      </c>
    </row>
    <row r="1007" spans="1:40" x14ac:dyDescent="0.25">
      <c r="A1007" s="4">
        <f t="shared" si="187"/>
        <v>44666</v>
      </c>
      <c r="B1007" s="5">
        <f t="shared" si="188"/>
        <v>0.375</v>
      </c>
      <c r="C1007" s="6">
        <f t="shared" si="189"/>
        <v>0.38819444444444445</v>
      </c>
      <c r="D1007" s="7">
        <f t="shared" si="191"/>
        <v>2.1990740788169205E-4</v>
      </c>
      <c r="E1007" s="6" t="str">
        <f t="shared" si="192"/>
        <v>ANA</v>
      </c>
      <c r="F1007" s="6" t="str">
        <f t="shared" si="190"/>
        <v>sex</v>
      </c>
      <c r="G1007" s="6" t="str">
        <f t="shared" si="186"/>
        <v>11</v>
      </c>
      <c r="H1007" s="6" t="str">
        <f>IFERROR(VLOOKUP($G1007,DDD!$B:$D,3,0),"-")</f>
        <v>SP</v>
      </c>
      <c r="I1007" s="6" t="str">
        <f>IFERROR(VLOOKUP($H1007,DDD!$I:$K,3,0),"-")</f>
        <v>Sudeste</v>
      </c>
      <c r="J1007">
        <v>8582658</v>
      </c>
      <c r="K1007">
        <v>25462291</v>
      </c>
      <c r="L1007" s="14">
        <v>44666.388784722221</v>
      </c>
      <c r="M1007" s="14">
        <v>44666.389004629629</v>
      </c>
      <c r="N1007" t="s">
        <v>3133</v>
      </c>
      <c r="O1007" t="s">
        <v>64</v>
      </c>
      <c r="P1007">
        <v>17281</v>
      </c>
      <c r="Q1007" t="s">
        <v>65</v>
      </c>
      <c r="R1007" t="s">
        <v>136</v>
      </c>
      <c r="S1007" t="s">
        <v>674</v>
      </c>
      <c r="T1007" t="s">
        <v>136</v>
      </c>
      <c r="U1007" t="s">
        <v>674</v>
      </c>
      <c r="X1007">
        <v>11958418266</v>
      </c>
      <c r="Y1007">
        <v>11958418266</v>
      </c>
      <c r="Z1007" s="14">
        <v>44666.409722222219</v>
      </c>
      <c r="AA1007" t="s">
        <v>211</v>
      </c>
      <c r="AB1007" s="15">
        <v>1650024920100310</v>
      </c>
      <c r="AC1007" t="s">
        <v>68</v>
      </c>
      <c r="AD1007">
        <v>10738</v>
      </c>
      <c r="AE1007" t="s">
        <v>69</v>
      </c>
      <c r="AF1007" t="s">
        <v>70</v>
      </c>
      <c r="AM1007" t="s">
        <v>1309</v>
      </c>
      <c r="AN1007">
        <v>28378216837</v>
      </c>
    </row>
    <row r="1008" spans="1:40" x14ac:dyDescent="0.25">
      <c r="A1008" s="4">
        <f t="shared" si="187"/>
        <v>44666</v>
      </c>
      <c r="B1008" s="5">
        <f t="shared" si="188"/>
        <v>0.375</v>
      </c>
      <c r="C1008" s="6">
        <f t="shared" si="189"/>
        <v>0.38958333333333334</v>
      </c>
      <c r="D1008" s="7">
        <f t="shared" si="191"/>
        <v>1.8287037019035779E-3</v>
      </c>
      <c r="E1008" s="6" t="str">
        <f t="shared" si="192"/>
        <v>ANA</v>
      </c>
      <c r="F1008" s="6" t="str">
        <f t="shared" si="190"/>
        <v>sex</v>
      </c>
      <c r="G1008" s="6" t="str">
        <f t="shared" si="186"/>
        <v>51</v>
      </c>
      <c r="H1008" s="6" t="str">
        <f>IFERROR(VLOOKUP($G1008,DDD!$B:$D,3,0),"-")</f>
        <v>RS</v>
      </c>
      <c r="I1008" s="6" t="str">
        <f>IFERROR(VLOOKUP($H1008,DDD!$I:$K,3,0),"-")</f>
        <v>Sul</v>
      </c>
      <c r="J1008">
        <v>8582895</v>
      </c>
      <c r="K1008">
        <v>25724824</v>
      </c>
      <c r="L1008" s="14">
        <v>44666.390046296299</v>
      </c>
      <c r="M1008" s="14">
        <v>44666.391875000001</v>
      </c>
      <c r="N1008" t="s">
        <v>3133</v>
      </c>
      <c r="O1008" t="s">
        <v>64</v>
      </c>
      <c r="P1008">
        <v>17281</v>
      </c>
      <c r="Q1008" t="s">
        <v>65</v>
      </c>
      <c r="R1008" t="s">
        <v>136</v>
      </c>
      <c r="S1008" t="s">
        <v>674</v>
      </c>
      <c r="T1008" t="s">
        <v>136</v>
      </c>
      <c r="U1008" t="s">
        <v>674</v>
      </c>
      <c r="X1008">
        <v>51989603022</v>
      </c>
      <c r="Y1008">
        <v>51989603022</v>
      </c>
      <c r="Z1008" s="14">
        <v>44666.411111111112</v>
      </c>
      <c r="AA1008" t="s">
        <v>113</v>
      </c>
      <c r="AB1008" s="15">
        <v>1650025284122200</v>
      </c>
      <c r="AC1008" t="s">
        <v>68</v>
      </c>
      <c r="AD1008">
        <v>10738</v>
      </c>
      <c r="AE1008" t="s">
        <v>69</v>
      </c>
      <c r="AF1008" t="s">
        <v>70</v>
      </c>
      <c r="AM1008" t="s">
        <v>1002</v>
      </c>
      <c r="AN1008">
        <v>22036555004</v>
      </c>
    </row>
    <row r="1009" spans="1:40" x14ac:dyDescent="0.25">
      <c r="A1009" s="4">
        <f t="shared" si="187"/>
        <v>44666</v>
      </c>
      <c r="B1009" s="5">
        <f t="shared" si="188"/>
        <v>0.375</v>
      </c>
      <c r="C1009" s="6">
        <f t="shared" si="189"/>
        <v>0.38680555555555557</v>
      </c>
      <c r="D1009" s="7">
        <f t="shared" si="191"/>
        <v>3.8888888884685002E-3</v>
      </c>
      <c r="E1009" s="6" t="str">
        <f t="shared" si="192"/>
        <v>SILVIO</v>
      </c>
      <c r="F1009" s="6" t="str">
        <f t="shared" si="190"/>
        <v>sex</v>
      </c>
      <c r="G1009" s="6" t="str">
        <f t="shared" si="186"/>
        <v>11</v>
      </c>
      <c r="H1009" s="6" t="str">
        <f>IFERROR(VLOOKUP($G1009,DDD!$B:$D,3,0),"-")</f>
        <v>SP</v>
      </c>
      <c r="I1009" s="6" t="str">
        <f>IFERROR(VLOOKUP($H1009,DDD!$I:$K,3,0),"-")</f>
        <v>Sudeste</v>
      </c>
      <c r="J1009">
        <v>8582389</v>
      </c>
      <c r="K1009">
        <v>24072823</v>
      </c>
      <c r="L1009" s="14">
        <v>44666.387037037035</v>
      </c>
      <c r="M1009" s="14">
        <v>44666.390925925924</v>
      </c>
      <c r="N1009" t="s">
        <v>3133</v>
      </c>
      <c r="O1009" t="s">
        <v>84</v>
      </c>
      <c r="P1009">
        <v>17286</v>
      </c>
      <c r="Q1009" t="s">
        <v>65</v>
      </c>
      <c r="R1009" t="s">
        <v>85</v>
      </c>
      <c r="S1009" t="s">
        <v>86</v>
      </c>
      <c r="T1009" t="s">
        <v>85</v>
      </c>
      <c r="U1009" t="s">
        <v>86</v>
      </c>
      <c r="X1009">
        <v>11996991509</v>
      </c>
      <c r="AA1009" t="s">
        <v>87</v>
      </c>
      <c r="AB1009" s="15">
        <v>1650025024106860</v>
      </c>
      <c r="AC1009" t="s">
        <v>68</v>
      </c>
      <c r="AD1009">
        <v>10738</v>
      </c>
      <c r="AE1009" t="s">
        <v>69</v>
      </c>
      <c r="AF1009" t="s">
        <v>70</v>
      </c>
      <c r="AM1009" t="s">
        <v>381</v>
      </c>
      <c r="AN1009">
        <v>18746928820</v>
      </c>
    </row>
    <row r="1010" spans="1:40" x14ac:dyDescent="0.25">
      <c r="A1010" s="4">
        <f t="shared" si="187"/>
        <v>44666</v>
      </c>
      <c r="B1010" s="5">
        <f t="shared" si="188"/>
        <v>0.375</v>
      </c>
      <c r="C1010" s="6">
        <f t="shared" si="189"/>
        <v>0.39166666666666666</v>
      </c>
      <c r="D1010" s="7">
        <f t="shared" si="191"/>
        <v>1.0416666918899864E-4</v>
      </c>
      <c r="E1010" s="6" t="str">
        <f t="shared" si="192"/>
        <v>ANA</v>
      </c>
      <c r="F1010" s="6" t="str">
        <f t="shared" si="190"/>
        <v>sex</v>
      </c>
      <c r="G1010" s="6" t="str">
        <f t="shared" si="186"/>
        <v>51</v>
      </c>
      <c r="H1010" s="6" t="str">
        <f>IFERROR(VLOOKUP($G1010,DDD!$B:$D,3,0),"-")</f>
        <v>RS</v>
      </c>
      <c r="I1010" s="6" t="str">
        <f>IFERROR(VLOOKUP($H1010,DDD!$I:$K,3,0),"-")</f>
        <v>Sul</v>
      </c>
      <c r="J1010">
        <v>8583172</v>
      </c>
      <c r="K1010">
        <v>21516997</v>
      </c>
      <c r="L1010" s="14">
        <v>44666.391886574071</v>
      </c>
      <c r="M1010" s="14">
        <v>44666.39199074074</v>
      </c>
      <c r="N1010" t="s">
        <v>3133</v>
      </c>
      <c r="O1010" t="s">
        <v>64</v>
      </c>
      <c r="P1010">
        <v>17281</v>
      </c>
      <c r="Q1010" t="s">
        <v>65</v>
      </c>
      <c r="R1010" t="s">
        <v>136</v>
      </c>
      <c r="S1010" t="s">
        <v>420</v>
      </c>
      <c r="T1010" t="s">
        <v>136</v>
      </c>
      <c r="U1010" t="s">
        <v>420</v>
      </c>
      <c r="X1010">
        <v>51997905440</v>
      </c>
      <c r="Y1010">
        <v>51997905440</v>
      </c>
      <c r="Z1010" s="14">
        <v>44666.412499999999</v>
      </c>
      <c r="AA1010" t="s">
        <v>960</v>
      </c>
      <c r="AB1010" s="15">
        <v>1650025340125560</v>
      </c>
      <c r="AC1010" t="s">
        <v>68</v>
      </c>
      <c r="AD1010">
        <v>10738</v>
      </c>
      <c r="AE1010" t="s">
        <v>69</v>
      </c>
      <c r="AF1010" t="s">
        <v>70</v>
      </c>
      <c r="AM1010" t="s">
        <v>961</v>
      </c>
      <c r="AN1010">
        <v>80789897091</v>
      </c>
    </row>
    <row r="1011" spans="1:40" x14ac:dyDescent="0.25">
      <c r="A1011" s="4">
        <f t="shared" si="187"/>
        <v>44666</v>
      </c>
      <c r="B1011" s="5">
        <f t="shared" si="188"/>
        <v>0.375</v>
      </c>
      <c r="C1011" s="6">
        <f t="shared" si="189"/>
        <v>0.39027777777777778</v>
      </c>
      <c r="D1011" s="7">
        <f t="shared" si="191"/>
        <v>3.4143518496421166E-3</v>
      </c>
      <c r="E1011" s="6" t="str">
        <f t="shared" si="192"/>
        <v>BIANCA</v>
      </c>
      <c r="F1011" s="6" t="str">
        <f t="shared" si="190"/>
        <v>sex</v>
      </c>
      <c r="G1011" s="6" t="str">
        <f t="shared" ref="G1011:G1072" si="193">TRIM(LEFT($X1011,2))</f>
        <v>34</v>
      </c>
      <c r="H1011" s="6" t="str">
        <f>IFERROR(VLOOKUP($G1011,DDD!$B:$D,3,0),"-")</f>
        <v>MG</v>
      </c>
      <c r="I1011" s="6" t="str">
        <f>IFERROR(VLOOKUP($H1011,DDD!$I:$K,3,0),"-")</f>
        <v>Sudeste</v>
      </c>
      <c r="J1011">
        <v>8582998</v>
      </c>
      <c r="K1011">
        <v>25426397</v>
      </c>
      <c r="L1011" s="14">
        <v>44666.390694444446</v>
      </c>
      <c r="M1011" s="14">
        <v>44666.394108796296</v>
      </c>
      <c r="N1011" t="s">
        <v>3133</v>
      </c>
      <c r="O1011" t="s">
        <v>78</v>
      </c>
      <c r="P1011">
        <v>17283</v>
      </c>
      <c r="Q1011" t="s">
        <v>65</v>
      </c>
      <c r="R1011" t="s">
        <v>85</v>
      </c>
      <c r="S1011" t="s">
        <v>86</v>
      </c>
      <c r="T1011" t="s">
        <v>85</v>
      </c>
      <c r="U1011" t="s">
        <v>86</v>
      </c>
      <c r="X1011">
        <v>34998227879</v>
      </c>
      <c r="AA1011" t="s">
        <v>128</v>
      </c>
      <c r="AB1011" s="15">
        <v>1650025333125120</v>
      </c>
      <c r="AC1011" t="s">
        <v>68</v>
      </c>
      <c r="AD1011">
        <v>10738</v>
      </c>
      <c r="AE1011" t="s">
        <v>69</v>
      </c>
      <c r="AF1011" t="s">
        <v>70</v>
      </c>
      <c r="AM1011" t="s">
        <v>748</v>
      </c>
      <c r="AN1011">
        <v>15780949689</v>
      </c>
    </row>
    <row r="1012" spans="1:40" x14ac:dyDescent="0.25">
      <c r="A1012" s="4">
        <f t="shared" si="187"/>
        <v>44666</v>
      </c>
      <c r="B1012" s="5">
        <f t="shared" si="188"/>
        <v>0.375</v>
      </c>
      <c r="C1012" s="6">
        <f t="shared" si="189"/>
        <v>0.3923611111111111</v>
      </c>
      <c r="D1012" s="7">
        <f t="shared" si="191"/>
        <v>2.6157407410209998E-3</v>
      </c>
      <c r="E1012" s="6" t="str">
        <f t="shared" si="192"/>
        <v>SILVIO</v>
      </c>
      <c r="F1012" s="6" t="str">
        <f t="shared" si="190"/>
        <v>sex</v>
      </c>
      <c r="G1012" s="6" t="str">
        <f t="shared" si="193"/>
        <v>55</v>
      </c>
      <c r="H1012" s="6" t="str">
        <f>IFERROR(VLOOKUP($G1012,DDD!$B:$D,3,0),"-")</f>
        <v>RS</v>
      </c>
      <c r="I1012" s="6" t="str">
        <f>IFERROR(VLOOKUP($H1012,DDD!$I:$K,3,0),"-")</f>
        <v>Sul</v>
      </c>
      <c r="J1012">
        <v>8583333</v>
      </c>
      <c r="K1012">
        <v>23413667</v>
      </c>
      <c r="L1012" s="14">
        <v>44666.392847222225</v>
      </c>
      <c r="M1012" s="14">
        <v>44666.395462962966</v>
      </c>
      <c r="N1012" t="s">
        <v>3133</v>
      </c>
      <c r="O1012" t="s">
        <v>84</v>
      </c>
      <c r="P1012">
        <v>17286</v>
      </c>
      <c r="Q1012" t="s">
        <v>65</v>
      </c>
      <c r="R1012" t="s">
        <v>136</v>
      </c>
      <c r="S1012" t="s">
        <v>137</v>
      </c>
      <c r="T1012" t="s">
        <v>136</v>
      </c>
      <c r="U1012" t="s">
        <v>137</v>
      </c>
      <c r="X1012">
        <v>55991052005</v>
      </c>
      <c r="Y1012">
        <v>55991052005</v>
      </c>
      <c r="Z1012" s="14">
        <v>44676.790972222225</v>
      </c>
      <c r="AA1012" t="s">
        <v>141</v>
      </c>
      <c r="AB1012" s="15">
        <v>1650025520135630</v>
      </c>
      <c r="AC1012" t="s">
        <v>68</v>
      </c>
      <c r="AD1012">
        <v>10738</v>
      </c>
      <c r="AE1012" t="s">
        <v>69</v>
      </c>
      <c r="AF1012" t="s">
        <v>70</v>
      </c>
      <c r="AM1012" t="s">
        <v>811</v>
      </c>
      <c r="AN1012">
        <v>69393940010</v>
      </c>
    </row>
    <row r="1013" spans="1:40" x14ac:dyDescent="0.25">
      <c r="A1013" s="4">
        <f t="shared" si="187"/>
        <v>44666</v>
      </c>
      <c r="B1013" s="5">
        <f t="shared" si="188"/>
        <v>0.39583333333333331</v>
      </c>
      <c r="C1013" s="6">
        <f t="shared" si="189"/>
        <v>0.39583333333333331</v>
      </c>
      <c r="D1013" s="7">
        <f t="shared" si="191"/>
        <v>5.0694444435066544E-3</v>
      </c>
      <c r="E1013" s="6" t="str">
        <f t="shared" si="192"/>
        <v>SILVIO</v>
      </c>
      <c r="F1013" s="6" t="str">
        <f t="shared" si="190"/>
        <v>sex</v>
      </c>
      <c r="G1013" s="6" t="str">
        <f t="shared" si="193"/>
        <v>11</v>
      </c>
      <c r="H1013" s="6" t="str">
        <f>IFERROR(VLOOKUP($G1013,DDD!$B:$D,3,0),"-")</f>
        <v>SP</v>
      </c>
      <c r="I1013" s="6" t="str">
        <f>IFERROR(VLOOKUP($H1013,DDD!$I:$K,3,0),"-")</f>
        <v>Sudeste</v>
      </c>
      <c r="J1013">
        <v>8583916</v>
      </c>
      <c r="K1013">
        <v>25536889</v>
      </c>
      <c r="L1013" s="14">
        <v>44666.396273148152</v>
      </c>
      <c r="M1013" s="14">
        <v>44666.401342592595</v>
      </c>
      <c r="N1013" t="s">
        <v>3133</v>
      </c>
      <c r="O1013" t="s">
        <v>84</v>
      </c>
      <c r="P1013">
        <v>17286</v>
      </c>
      <c r="Q1013" t="s">
        <v>65</v>
      </c>
      <c r="R1013" t="s">
        <v>85</v>
      </c>
      <c r="S1013" t="s">
        <v>86</v>
      </c>
      <c r="T1013" t="s">
        <v>85</v>
      </c>
      <c r="U1013" t="s">
        <v>86</v>
      </c>
      <c r="X1013">
        <v>11973254085</v>
      </c>
      <c r="AA1013" t="s">
        <v>174</v>
      </c>
      <c r="AB1013" s="15">
        <v>1650025822153720</v>
      </c>
      <c r="AC1013" t="s">
        <v>68</v>
      </c>
      <c r="AD1013">
        <v>10738</v>
      </c>
      <c r="AE1013" t="s">
        <v>69</v>
      </c>
      <c r="AF1013" t="s">
        <v>70</v>
      </c>
      <c r="AM1013" t="s">
        <v>722</v>
      </c>
      <c r="AN1013">
        <v>35337504851</v>
      </c>
    </row>
    <row r="1014" spans="1:40" x14ac:dyDescent="0.25">
      <c r="A1014" s="4">
        <f t="shared" si="187"/>
        <v>44666</v>
      </c>
      <c r="B1014" s="5">
        <f t="shared" si="188"/>
        <v>0.39583333333333331</v>
      </c>
      <c r="C1014" s="6">
        <f t="shared" si="189"/>
        <v>0.39999999999999997</v>
      </c>
      <c r="D1014" s="7">
        <f t="shared" si="191"/>
        <v>1.5856481477385387E-3</v>
      </c>
      <c r="E1014" s="6" t="str">
        <f t="shared" si="192"/>
        <v>ANA</v>
      </c>
      <c r="F1014" s="6" t="str">
        <f t="shared" si="190"/>
        <v>sex</v>
      </c>
      <c r="G1014" s="6" t="str">
        <f t="shared" si="193"/>
        <v>47</v>
      </c>
      <c r="H1014" s="6" t="str">
        <f>IFERROR(VLOOKUP($G1014,DDD!$B:$D,3,0),"-")</f>
        <v>SC</v>
      </c>
      <c r="I1014" s="6" t="str">
        <f>IFERROR(VLOOKUP($H1014,DDD!$I:$K,3,0),"-")</f>
        <v>Sul</v>
      </c>
      <c r="J1014">
        <v>8584539</v>
      </c>
      <c r="K1014">
        <v>25536944</v>
      </c>
      <c r="L1014" s="14">
        <v>44666.400324074071</v>
      </c>
      <c r="M1014" s="14">
        <v>44666.401909722219</v>
      </c>
      <c r="N1014" t="s">
        <v>3133</v>
      </c>
      <c r="O1014" t="s">
        <v>64</v>
      </c>
      <c r="P1014">
        <v>17281</v>
      </c>
      <c r="Q1014" t="s">
        <v>65</v>
      </c>
      <c r="R1014" t="s">
        <v>136</v>
      </c>
      <c r="S1014" t="s">
        <v>420</v>
      </c>
      <c r="T1014" t="s">
        <v>136</v>
      </c>
      <c r="U1014" t="s">
        <v>420</v>
      </c>
      <c r="X1014">
        <v>47988956850</v>
      </c>
      <c r="Y1014">
        <v>47988956850</v>
      </c>
      <c r="Z1014" s="14">
        <v>44666.421527777777</v>
      </c>
      <c r="AA1014" t="s">
        <v>174</v>
      </c>
      <c r="AB1014" s="15">
        <v>1650026156172910</v>
      </c>
      <c r="AC1014" t="s">
        <v>68</v>
      </c>
      <c r="AD1014">
        <v>10738</v>
      </c>
      <c r="AE1014" t="s">
        <v>69</v>
      </c>
      <c r="AF1014" t="s">
        <v>70</v>
      </c>
      <c r="AM1014" t="s">
        <v>964</v>
      </c>
      <c r="AN1014">
        <v>5745830921</v>
      </c>
    </row>
    <row r="1015" spans="1:40" x14ac:dyDescent="0.25">
      <c r="A1015" s="4">
        <f t="shared" si="187"/>
        <v>44666</v>
      </c>
      <c r="B1015" s="5">
        <f t="shared" si="188"/>
        <v>0.39583333333333331</v>
      </c>
      <c r="C1015" s="6">
        <f t="shared" si="189"/>
        <v>0.40347222222222223</v>
      </c>
      <c r="D1015" s="7">
        <f t="shared" si="191"/>
        <v>2.6851851798710413E-3</v>
      </c>
      <c r="E1015" s="6" t="str">
        <f t="shared" si="192"/>
        <v>BIANCA</v>
      </c>
      <c r="F1015" s="6" t="str">
        <f t="shared" si="190"/>
        <v>sex</v>
      </c>
      <c r="G1015" s="6" t="str">
        <f t="shared" si="193"/>
        <v>47</v>
      </c>
      <c r="H1015" s="6" t="str">
        <f>IFERROR(VLOOKUP($G1015,DDD!$B:$D,3,0),"-")</f>
        <v>SC</v>
      </c>
      <c r="I1015" s="6" t="str">
        <f>IFERROR(VLOOKUP($H1015,DDD!$I:$K,3,0),"-")</f>
        <v>Sul</v>
      </c>
      <c r="J1015">
        <v>8585160</v>
      </c>
      <c r="K1015">
        <v>22878832</v>
      </c>
      <c r="L1015" s="14">
        <v>44666.403831018521</v>
      </c>
      <c r="M1015" s="14">
        <v>44666.4065162037</v>
      </c>
      <c r="N1015" t="s">
        <v>3133</v>
      </c>
      <c r="O1015" t="s">
        <v>78</v>
      </c>
      <c r="P1015">
        <v>17283</v>
      </c>
      <c r="Q1015" t="s">
        <v>65</v>
      </c>
      <c r="R1015" t="s">
        <v>85</v>
      </c>
      <c r="S1015" t="s">
        <v>86</v>
      </c>
      <c r="T1015" t="s">
        <v>85</v>
      </c>
      <c r="U1015" t="s">
        <v>86</v>
      </c>
      <c r="X1015">
        <v>47984953581</v>
      </c>
      <c r="AA1015" t="s">
        <v>155</v>
      </c>
      <c r="AB1015" s="15">
        <v>1650026465196010</v>
      </c>
      <c r="AC1015" t="s">
        <v>68</v>
      </c>
      <c r="AD1015">
        <v>10738</v>
      </c>
      <c r="AE1015" t="s">
        <v>69</v>
      </c>
      <c r="AF1015" t="s">
        <v>70</v>
      </c>
      <c r="AM1015" t="s">
        <v>751</v>
      </c>
      <c r="AN1015">
        <v>6803013995</v>
      </c>
    </row>
    <row r="1016" spans="1:40" x14ac:dyDescent="0.25">
      <c r="A1016" s="4">
        <f t="shared" si="187"/>
        <v>44666</v>
      </c>
      <c r="B1016" s="5">
        <f t="shared" si="188"/>
        <v>0.39583333333333331</v>
      </c>
      <c r="C1016" s="6">
        <f t="shared" si="189"/>
        <v>0.40486111111111112</v>
      </c>
      <c r="D1016" s="7">
        <f t="shared" si="191"/>
        <v>2.418981479422655E-3</v>
      </c>
      <c r="E1016" s="6" t="str">
        <f t="shared" si="192"/>
        <v>SILVIO</v>
      </c>
      <c r="F1016" s="6" t="str">
        <f t="shared" si="190"/>
        <v>sex</v>
      </c>
      <c r="G1016" s="6" t="str">
        <f t="shared" si="193"/>
        <v>19</v>
      </c>
      <c r="H1016" s="6" t="str">
        <f>IFERROR(VLOOKUP($G1016,DDD!$B:$D,3,0),"-")</f>
        <v>SP</v>
      </c>
      <c r="I1016" s="6" t="str">
        <f>IFERROR(VLOOKUP($H1016,DDD!$I:$K,3,0),"-")</f>
        <v>Sudeste</v>
      </c>
      <c r="J1016">
        <v>8585374</v>
      </c>
      <c r="K1016">
        <v>27231088</v>
      </c>
      <c r="L1016" s="14">
        <v>44666.404988425929</v>
      </c>
      <c r="M1016" s="14">
        <v>44666.407407407409</v>
      </c>
      <c r="N1016" t="s">
        <v>3133</v>
      </c>
      <c r="O1016" t="s">
        <v>84</v>
      </c>
      <c r="P1016">
        <v>17286</v>
      </c>
      <c r="Q1016" t="s">
        <v>65</v>
      </c>
      <c r="R1016" t="s">
        <v>66</v>
      </c>
      <c r="S1016" t="s">
        <v>1186</v>
      </c>
      <c r="T1016" t="s">
        <v>66</v>
      </c>
      <c r="U1016" t="s">
        <v>1186</v>
      </c>
      <c r="X1016">
        <v>19997005719</v>
      </c>
      <c r="AA1016" t="s">
        <v>167</v>
      </c>
      <c r="AB1016" s="15">
        <v>1650026571203950</v>
      </c>
      <c r="AC1016" t="s">
        <v>68</v>
      </c>
      <c r="AD1016">
        <v>10738</v>
      </c>
      <c r="AE1016" t="s">
        <v>69</v>
      </c>
      <c r="AF1016" t="s">
        <v>70</v>
      </c>
      <c r="AM1016" t="s">
        <v>1139</v>
      </c>
      <c r="AN1016">
        <v>59997230868</v>
      </c>
    </row>
    <row r="1017" spans="1:40" x14ac:dyDescent="0.25">
      <c r="A1017" s="4">
        <f t="shared" si="187"/>
        <v>44666</v>
      </c>
      <c r="B1017" s="5">
        <f t="shared" si="188"/>
        <v>0.39583333333333331</v>
      </c>
      <c r="C1017" s="6">
        <f t="shared" si="189"/>
        <v>0.40763888888888888</v>
      </c>
      <c r="D1017" s="7">
        <f t="shared" si="191"/>
        <v>1.8171296251239255E-3</v>
      </c>
      <c r="E1017" s="6" t="str">
        <f t="shared" si="192"/>
        <v>ANA</v>
      </c>
      <c r="F1017" s="6" t="str">
        <f t="shared" si="190"/>
        <v>sex</v>
      </c>
      <c r="G1017" s="6" t="str">
        <f t="shared" si="193"/>
        <v>11</v>
      </c>
      <c r="H1017" s="6" t="str">
        <f>IFERROR(VLOOKUP($G1017,DDD!$B:$D,3,0),"-")</f>
        <v>SP</v>
      </c>
      <c r="I1017" s="6" t="str">
        <f>IFERROR(VLOOKUP($H1017,DDD!$I:$K,3,0),"-")</f>
        <v>Sudeste</v>
      </c>
      <c r="J1017">
        <v>8585902</v>
      </c>
      <c r="K1017">
        <v>27201992</v>
      </c>
      <c r="L1017" s="14">
        <v>44666.40766203704</v>
      </c>
      <c r="M1017" s="14">
        <v>44666.409479166665</v>
      </c>
      <c r="N1017" t="s">
        <v>3133</v>
      </c>
      <c r="O1017" t="s">
        <v>64</v>
      </c>
      <c r="P1017">
        <v>17281</v>
      </c>
      <c r="Q1017" t="s">
        <v>65</v>
      </c>
      <c r="R1017" t="s">
        <v>85</v>
      </c>
      <c r="S1017" t="s">
        <v>86</v>
      </c>
      <c r="T1017" t="s">
        <v>85</v>
      </c>
      <c r="U1017" t="s">
        <v>86</v>
      </c>
      <c r="X1017">
        <v>11958834378</v>
      </c>
      <c r="AA1017" t="s">
        <v>93</v>
      </c>
      <c r="AB1017" s="15">
        <v>1650026654209870</v>
      </c>
      <c r="AC1017" t="s">
        <v>68</v>
      </c>
      <c r="AD1017">
        <v>10738</v>
      </c>
      <c r="AE1017" t="s">
        <v>69</v>
      </c>
      <c r="AF1017" t="s">
        <v>70</v>
      </c>
      <c r="AM1017" t="s">
        <v>726</v>
      </c>
      <c r="AN1017">
        <v>46562691826</v>
      </c>
    </row>
    <row r="1018" spans="1:40" x14ac:dyDescent="0.25">
      <c r="A1018" s="4">
        <f t="shared" si="187"/>
        <v>44666</v>
      </c>
      <c r="B1018" s="5">
        <f t="shared" si="188"/>
        <v>0.39583333333333331</v>
      </c>
      <c r="C1018" s="6">
        <f t="shared" si="189"/>
        <v>0.40833333333333338</v>
      </c>
      <c r="D1018" s="7">
        <f t="shared" si="191"/>
        <v>7.6388888555811718E-4</v>
      </c>
      <c r="E1018" s="6" t="str">
        <f t="shared" si="192"/>
        <v>SILVIO</v>
      </c>
      <c r="F1018" s="6" t="str">
        <f t="shared" si="190"/>
        <v>sex</v>
      </c>
      <c r="G1018" s="6" t="str">
        <f t="shared" si="193"/>
        <v>16</v>
      </c>
      <c r="H1018" s="6" t="str">
        <f>IFERROR(VLOOKUP($G1018,DDD!$B:$D,3,0),"-")</f>
        <v>SP</v>
      </c>
      <c r="I1018" s="6" t="str">
        <f>IFERROR(VLOOKUP($H1018,DDD!$I:$K,3,0),"-")</f>
        <v>Sudeste</v>
      </c>
      <c r="J1018">
        <v>8586069</v>
      </c>
      <c r="K1018">
        <v>24165747</v>
      </c>
      <c r="L1018" s="14">
        <v>44666.408530092594</v>
      </c>
      <c r="M1018" s="14">
        <v>44666.40929398148</v>
      </c>
      <c r="N1018" t="s">
        <v>3133</v>
      </c>
      <c r="O1018" t="s">
        <v>84</v>
      </c>
      <c r="P1018">
        <v>17286</v>
      </c>
      <c r="Q1018" t="s">
        <v>65</v>
      </c>
      <c r="R1018" t="s">
        <v>136</v>
      </c>
      <c r="S1018" t="s">
        <v>832</v>
      </c>
      <c r="T1018" t="s">
        <v>136</v>
      </c>
      <c r="U1018" t="s">
        <v>832</v>
      </c>
      <c r="X1018">
        <v>16981172080</v>
      </c>
      <c r="Y1018">
        <v>16981172080</v>
      </c>
      <c r="Z1018" s="14">
        <v>44666.429861111108</v>
      </c>
      <c r="AA1018" t="s">
        <v>142</v>
      </c>
      <c r="AB1018" s="15">
        <v>1650026877226790</v>
      </c>
      <c r="AC1018" t="s">
        <v>68</v>
      </c>
      <c r="AD1018">
        <v>10738</v>
      </c>
      <c r="AE1018" t="s">
        <v>69</v>
      </c>
      <c r="AF1018" t="s">
        <v>70</v>
      </c>
      <c r="AM1018" t="s">
        <v>1430</v>
      </c>
      <c r="AN1018">
        <v>34513618841</v>
      </c>
    </row>
    <row r="1019" spans="1:40" x14ac:dyDescent="0.25">
      <c r="A1019" s="4">
        <f t="shared" si="187"/>
        <v>44666</v>
      </c>
      <c r="B1019" s="5">
        <f t="shared" si="188"/>
        <v>0.39583333333333331</v>
      </c>
      <c r="C1019" s="6">
        <f t="shared" si="189"/>
        <v>0.41180555555555554</v>
      </c>
      <c r="D1019" s="7">
        <f t="shared" si="191"/>
        <v>5.7870369346346706E-5</v>
      </c>
      <c r="E1019" s="6" t="str">
        <f t="shared" si="192"/>
        <v>ANA</v>
      </c>
      <c r="F1019" s="6" t="str">
        <f t="shared" si="190"/>
        <v>sex</v>
      </c>
      <c r="G1019" s="6" t="str">
        <f t="shared" si="193"/>
        <v>12</v>
      </c>
      <c r="H1019" s="6" t="str">
        <f>IFERROR(VLOOKUP($G1019,DDD!$B:$D,3,0),"-")</f>
        <v>SP</v>
      </c>
      <c r="I1019" s="6" t="str">
        <f>IFERROR(VLOOKUP($H1019,DDD!$I:$K,3,0),"-")</f>
        <v>Sudeste</v>
      </c>
      <c r="J1019">
        <v>8586704</v>
      </c>
      <c r="K1019">
        <v>24161145</v>
      </c>
      <c r="L1019" s="14">
        <v>44666.41196759259</v>
      </c>
      <c r="M1019" s="14">
        <v>44666.41202546296</v>
      </c>
      <c r="N1019" t="s">
        <v>3133</v>
      </c>
      <c r="O1019" t="s">
        <v>64</v>
      </c>
      <c r="P1019">
        <v>17281</v>
      </c>
      <c r="Q1019" t="s">
        <v>65</v>
      </c>
      <c r="R1019" t="s">
        <v>136</v>
      </c>
      <c r="S1019" t="s">
        <v>420</v>
      </c>
      <c r="T1019" t="s">
        <v>136</v>
      </c>
      <c r="U1019" t="s">
        <v>420</v>
      </c>
      <c r="X1019">
        <v>12992512576</v>
      </c>
      <c r="Y1019">
        <v>12992512576</v>
      </c>
      <c r="Z1019" s="14">
        <v>44666.432638888888</v>
      </c>
      <c r="AA1019" t="s">
        <v>235</v>
      </c>
      <c r="AB1019" s="15">
        <v>1650027112246130</v>
      </c>
      <c r="AC1019" t="s">
        <v>68</v>
      </c>
      <c r="AD1019">
        <v>10738</v>
      </c>
      <c r="AE1019" t="s">
        <v>69</v>
      </c>
      <c r="AF1019" t="s">
        <v>70</v>
      </c>
      <c r="AM1019" t="s">
        <v>1079</v>
      </c>
      <c r="AN1019">
        <v>46349835832</v>
      </c>
    </row>
    <row r="1020" spans="1:40" x14ac:dyDescent="0.25">
      <c r="A1020" s="4">
        <f t="shared" si="187"/>
        <v>44666</v>
      </c>
      <c r="B1020" s="5">
        <f t="shared" si="188"/>
        <v>0.39583333333333331</v>
      </c>
      <c r="C1020" s="6">
        <f t="shared" si="189"/>
        <v>0.41180555555555554</v>
      </c>
      <c r="D1020" s="7">
        <f t="shared" si="191"/>
        <v>3.4027777728624642E-3</v>
      </c>
      <c r="E1020" s="6" t="str">
        <f t="shared" si="192"/>
        <v>SILVIO</v>
      </c>
      <c r="F1020" s="6" t="str">
        <f t="shared" si="190"/>
        <v>sex</v>
      </c>
      <c r="G1020" s="6" t="str">
        <f t="shared" si="193"/>
        <v>11</v>
      </c>
      <c r="H1020" s="6" t="str">
        <f>IFERROR(VLOOKUP($G1020,DDD!$B:$D,3,0),"-")</f>
        <v>SP</v>
      </c>
      <c r="I1020" s="6" t="str">
        <f>IFERROR(VLOOKUP($H1020,DDD!$I:$K,3,0),"-")</f>
        <v>Sudeste</v>
      </c>
      <c r="J1020">
        <v>8586732</v>
      </c>
      <c r="K1020">
        <v>24072676</v>
      </c>
      <c r="L1020" s="14">
        <v>44666.412141203706</v>
      </c>
      <c r="M1020" s="14">
        <v>44666.415543981479</v>
      </c>
      <c r="N1020" t="s">
        <v>3133</v>
      </c>
      <c r="O1020" t="s">
        <v>84</v>
      </c>
      <c r="P1020">
        <v>17286</v>
      </c>
      <c r="Q1020" t="s">
        <v>65</v>
      </c>
      <c r="R1020" t="s">
        <v>85</v>
      </c>
      <c r="S1020" t="s">
        <v>86</v>
      </c>
      <c r="T1020" t="s">
        <v>85</v>
      </c>
      <c r="U1020" t="s">
        <v>86</v>
      </c>
      <c r="X1020">
        <v>11945520407</v>
      </c>
      <c r="AA1020" t="s">
        <v>87</v>
      </c>
      <c r="AB1020" s="15">
        <v>1650027157250180</v>
      </c>
      <c r="AC1020" t="s">
        <v>68</v>
      </c>
      <c r="AD1020">
        <v>10738</v>
      </c>
      <c r="AE1020" t="s">
        <v>69</v>
      </c>
      <c r="AF1020" t="s">
        <v>70</v>
      </c>
      <c r="AM1020" t="s">
        <v>754</v>
      </c>
      <c r="AN1020">
        <v>36096786820</v>
      </c>
    </row>
    <row r="1021" spans="1:40" x14ac:dyDescent="0.25">
      <c r="A1021" s="4">
        <f t="shared" ref="A1021:A1081" si="194">DATEVALUE(TEXT(L1021,"dd/mm"))</f>
        <v>44666</v>
      </c>
      <c r="B1021" s="5">
        <f t="shared" ref="B1021:B1081" si="195">TIMEVALUE(TEXT(LEFT(TEXT(L1021,"hh:mm"),2)&amp;":"&amp;IF(RIGHT(TEXT(L1021,"hh:mm"),2)&lt;"30",0,30),"hh:mm"))</f>
        <v>0.39583333333333331</v>
      </c>
      <c r="C1021" s="6">
        <f t="shared" ref="C1021:C1081" si="196">TIMEVALUE(TEXT(L1021,"hh:mm"))</f>
        <v>0.40902777777777777</v>
      </c>
      <c r="D1021" s="7">
        <f t="shared" si="191"/>
        <v>8.4375000005820766E-3</v>
      </c>
      <c r="E1021" s="6" t="str">
        <f t="shared" si="192"/>
        <v>BIANCA</v>
      </c>
      <c r="F1021" s="6" t="str">
        <f t="shared" ref="F1021:F1081" si="197">TEXT(L1021,"ddd")</f>
        <v>sex</v>
      </c>
      <c r="G1021" s="6" t="str">
        <f t="shared" si="193"/>
        <v>13</v>
      </c>
      <c r="H1021" s="6" t="str">
        <f>IFERROR(VLOOKUP($G1021,DDD!$B:$D,3,0),"-")</f>
        <v>SP</v>
      </c>
      <c r="I1021" s="6" t="str">
        <f>IFERROR(VLOOKUP($H1021,DDD!$I:$K,3,0),"-")</f>
        <v>Sudeste</v>
      </c>
      <c r="J1021">
        <v>8586206</v>
      </c>
      <c r="K1021">
        <v>25724650</v>
      </c>
      <c r="L1021" s="14">
        <v>44666.409351851849</v>
      </c>
      <c r="M1021" s="14">
        <v>44666.41778935185</v>
      </c>
      <c r="N1021" t="s">
        <v>3133</v>
      </c>
      <c r="O1021" t="s">
        <v>78</v>
      </c>
      <c r="P1021">
        <v>17283</v>
      </c>
      <c r="Q1021" t="s">
        <v>65</v>
      </c>
      <c r="R1021" t="s">
        <v>85</v>
      </c>
      <c r="S1021" t="s">
        <v>86</v>
      </c>
      <c r="T1021" t="s">
        <v>85</v>
      </c>
      <c r="U1021" t="s">
        <v>86</v>
      </c>
      <c r="X1021">
        <v>13997678457</v>
      </c>
      <c r="AA1021" t="s">
        <v>113</v>
      </c>
      <c r="AB1021" s="15">
        <v>1650026949232750</v>
      </c>
      <c r="AC1021" t="s">
        <v>68</v>
      </c>
      <c r="AD1021">
        <v>10738</v>
      </c>
      <c r="AE1021" t="s">
        <v>69</v>
      </c>
      <c r="AF1021" t="s">
        <v>70</v>
      </c>
      <c r="AM1021" t="s">
        <v>544</v>
      </c>
      <c r="AN1021">
        <v>36094891899</v>
      </c>
    </row>
    <row r="1022" spans="1:40" x14ac:dyDescent="0.25">
      <c r="A1022" s="4">
        <f t="shared" si="194"/>
        <v>44666</v>
      </c>
      <c r="B1022" s="5">
        <f t="shared" si="195"/>
        <v>0.41666666666666669</v>
      </c>
      <c r="C1022" s="6">
        <f t="shared" si="196"/>
        <v>0.41736111111111113</v>
      </c>
      <c r="D1022" s="7">
        <f t="shared" si="191"/>
        <v>2.9050925877527334E-3</v>
      </c>
      <c r="E1022" s="6" t="str">
        <f t="shared" si="192"/>
        <v>SILVIO</v>
      </c>
      <c r="F1022" s="6" t="str">
        <f t="shared" si="197"/>
        <v>sex</v>
      </c>
      <c r="G1022" s="6" t="str">
        <f t="shared" si="193"/>
        <v>11</v>
      </c>
      <c r="H1022" s="6" t="str">
        <f>IFERROR(VLOOKUP($G1022,DDD!$B:$D,3,0),"-")</f>
        <v>SP</v>
      </c>
      <c r="I1022" s="6" t="str">
        <f>IFERROR(VLOOKUP($H1022,DDD!$I:$K,3,0),"-")</f>
        <v>Sudeste</v>
      </c>
      <c r="J1022">
        <v>8587756</v>
      </c>
      <c r="K1022">
        <v>24072631</v>
      </c>
      <c r="L1022" s="14">
        <v>44666.417523148149</v>
      </c>
      <c r="M1022" s="14">
        <v>44666.420428240737</v>
      </c>
      <c r="N1022" t="s">
        <v>3133</v>
      </c>
      <c r="O1022" t="s">
        <v>84</v>
      </c>
      <c r="P1022">
        <v>17286</v>
      </c>
      <c r="Q1022" t="s">
        <v>65</v>
      </c>
      <c r="R1022" t="s">
        <v>85</v>
      </c>
      <c r="S1022" t="s">
        <v>86</v>
      </c>
      <c r="T1022" t="s">
        <v>85</v>
      </c>
      <c r="U1022" t="s">
        <v>86</v>
      </c>
      <c r="X1022">
        <v>11980324773</v>
      </c>
      <c r="AA1022" t="s">
        <v>87</v>
      </c>
      <c r="AB1022" s="15">
        <v>1650027646286180</v>
      </c>
      <c r="AC1022" t="s">
        <v>68</v>
      </c>
      <c r="AD1022">
        <v>10738</v>
      </c>
      <c r="AE1022" t="s">
        <v>69</v>
      </c>
      <c r="AF1022" t="s">
        <v>70</v>
      </c>
      <c r="AM1022" t="s">
        <v>1676</v>
      </c>
      <c r="AN1022">
        <v>10819163627</v>
      </c>
    </row>
    <row r="1023" spans="1:40" x14ac:dyDescent="0.25">
      <c r="A1023" s="4">
        <f t="shared" si="194"/>
        <v>44666</v>
      </c>
      <c r="B1023" s="5">
        <f t="shared" si="195"/>
        <v>0.41666666666666669</v>
      </c>
      <c r="C1023" s="6">
        <f t="shared" si="196"/>
        <v>0.41944444444444445</v>
      </c>
      <c r="D1023" s="7">
        <f t="shared" si="191"/>
        <v>1.6203703708015382E-3</v>
      </c>
      <c r="E1023" s="6" t="str">
        <f t="shared" si="192"/>
        <v>ANA</v>
      </c>
      <c r="F1023" s="6" t="str">
        <f t="shared" si="197"/>
        <v>sex</v>
      </c>
      <c r="G1023" s="6" t="str">
        <f t="shared" si="193"/>
        <v>11</v>
      </c>
      <c r="H1023" s="6" t="str">
        <f>IFERROR(VLOOKUP($G1023,DDD!$B:$D,3,0),"-")</f>
        <v>SP</v>
      </c>
      <c r="I1023" s="6" t="str">
        <f>IFERROR(VLOOKUP($H1023,DDD!$I:$K,3,0),"-")</f>
        <v>Sudeste</v>
      </c>
      <c r="J1023">
        <v>8588129</v>
      </c>
      <c r="K1023">
        <v>25724717</v>
      </c>
      <c r="L1023" s="14">
        <v>44666.419444444444</v>
      </c>
      <c r="M1023" s="14">
        <v>44666.421064814815</v>
      </c>
      <c r="N1023" t="s">
        <v>3133</v>
      </c>
      <c r="O1023" t="s">
        <v>64</v>
      </c>
      <c r="P1023">
        <v>17281</v>
      </c>
      <c r="Q1023" t="s">
        <v>65</v>
      </c>
      <c r="R1023" t="s">
        <v>85</v>
      </c>
      <c r="S1023" t="s">
        <v>86</v>
      </c>
      <c r="T1023" t="s">
        <v>85</v>
      </c>
      <c r="U1023" t="s">
        <v>86</v>
      </c>
      <c r="X1023">
        <v>11937668132</v>
      </c>
      <c r="AA1023" t="s">
        <v>113</v>
      </c>
      <c r="AB1023" s="15">
        <v>1650027829300070</v>
      </c>
      <c r="AC1023" t="s">
        <v>68</v>
      </c>
      <c r="AD1023">
        <v>10738</v>
      </c>
      <c r="AE1023" t="s">
        <v>69</v>
      </c>
      <c r="AF1023" t="s">
        <v>70</v>
      </c>
      <c r="AM1023" t="s">
        <v>1623</v>
      </c>
      <c r="AN1023">
        <v>38124711836</v>
      </c>
    </row>
    <row r="1024" spans="1:40" x14ac:dyDescent="0.25">
      <c r="A1024" s="4">
        <f t="shared" si="194"/>
        <v>44666</v>
      </c>
      <c r="B1024" s="5">
        <f t="shared" si="195"/>
        <v>0.41666666666666669</v>
      </c>
      <c r="C1024" s="6">
        <f t="shared" si="196"/>
        <v>0.4236111111111111</v>
      </c>
      <c r="D1024" s="7">
        <f t="shared" si="191"/>
        <v>1.6666666633682325E-3</v>
      </c>
      <c r="E1024" s="6" t="str">
        <f t="shared" si="192"/>
        <v>BIANCA</v>
      </c>
      <c r="F1024" s="6" t="str">
        <f t="shared" si="197"/>
        <v>sex</v>
      </c>
      <c r="G1024" s="6" t="str">
        <f t="shared" si="193"/>
        <v>51</v>
      </c>
      <c r="H1024" s="6" t="str">
        <f>IFERROR(VLOOKUP($G1024,DDD!$B:$D,3,0),"-")</f>
        <v>RS</v>
      </c>
      <c r="I1024" s="6" t="str">
        <f>IFERROR(VLOOKUP($H1024,DDD!$I:$K,3,0),"-")</f>
        <v>Sul</v>
      </c>
      <c r="J1024">
        <v>8589009</v>
      </c>
      <c r="K1024">
        <v>24228056</v>
      </c>
      <c r="L1024" s="14">
        <v>44666.42428240741</v>
      </c>
      <c r="M1024" s="14">
        <v>44666.425949074073</v>
      </c>
      <c r="N1024" t="s">
        <v>3133</v>
      </c>
      <c r="O1024" t="s">
        <v>78</v>
      </c>
      <c r="P1024">
        <v>17283</v>
      </c>
      <c r="Q1024" t="s">
        <v>65</v>
      </c>
      <c r="R1024" t="s">
        <v>136</v>
      </c>
      <c r="S1024" t="s">
        <v>137</v>
      </c>
      <c r="T1024" t="s">
        <v>136</v>
      </c>
      <c r="U1024" t="s">
        <v>137</v>
      </c>
      <c r="X1024">
        <v>51998772545</v>
      </c>
      <c r="Y1024">
        <v>51998772545</v>
      </c>
      <c r="Z1024" s="14">
        <v>44666.445833333331</v>
      </c>
      <c r="AA1024" t="s">
        <v>194</v>
      </c>
      <c r="AB1024" s="15">
        <v>1650028198328420</v>
      </c>
      <c r="AC1024" t="s">
        <v>68</v>
      </c>
      <c r="AD1024">
        <v>10738</v>
      </c>
      <c r="AE1024" t="s">
        <v>69</v>
      </c>
      <c r="AF1024" t="s">
        <v>70</v>
      </c>
      <c r="AM1024" t="s">
        <v>1469</v>
      </c>
      <c r="AN1024">
        <v>75882167000</v>
      </c>
    </row>
    <row r="1025" spans="1:40" x14ac:dyDescent="0.25">
      <c r="A1025" s="4">
        <f t="shared" si="194"/>
        <v>44666</v>
      </c>
      <c r="B1025" s="5">
        <f t="shared" si="195"/>
        <v>0.41666666666666669</v>
      </c>
      <c r="C1025" s="6">
        <f t="shared" si="196"/>
        <v>0.42777777777777781</v>
      </c>
      <c r="D1025" s="7">
        <f t="shared" si="191"/>
        <v>1.9097222248092294E-3</v>
      </c>
      <c r="E1025" s="6" t="str">
        <f t="shared" si="192"/>
        <v>BIANCA</v>
      </c>
      <c r="F1025" s="6" t="str">
        <f t="shared" si="197"/>
        <v>sex</v>
      </c>
      <c r="G1025" s="6" t="str">
        <f t="shared" si="193"/>
        <v>12</v>
      </c>
      <c r="H1025" s="6" t="str">
        <f>IFERROR(VLOOKUP($G1025,DDD!$B:$D,3,0),"-")</f>
        <v>SP</v>
      </c>
      <c r="I1025" s="6" t="str">
        <f>IFERROR(VLOOKUP($H1025,DDD!$I:$K,3,0),"-")</f>
        <v>Sudeste</v>
      </c>
      <c r="J1025">
        <v>8589680</v>
      </c>
      <c r="K1025">
        <v>24161056</v>
      </c>
      <c r="L1025" s="14">
        <v>44666.427847222221</v>
      </c>
      <c r="M1025" s="14">
        <v>44666.429756944446</v>
      </c>
      <c r="N1025" t="s">
        <v>3133</v>
      </c>
      <c r="O1025" t="s">
        <v>78</v>
      </c>
      <c r="P1025">
        <v>17283</v>
      </c>
      <c r="Q1025" t="s">
        <v>65</v>
      </c>
      <c r="R1025" t="s">
        <v>85</v>
      </c>
      <c r="S1025" t="s">
        <v>86</v>
      </c>
      <c r="T1025" t="s">
        <v>85</v>
      </c>
      <c r="U1025" t="s">
        <v>86</v>
      </c>
      <c r="X1025">
        <v>12992226298</v>
      </c>
      <c r="AA1025" t="s">
        <v>235</v>
      </c>
      <c r="AB1025" s="15">
        <v>1650028545352730</v>
      </c>
      <c r="AC1025" t="s">
        <v>68</v>
      </c>
      <c r="AD1025">
        <v>10738</v>
      </c>
      <c r="AE1025" t="s">
        <v>69</v>
      </c>
      <c r="AF1025" t="s">
        <v>70</v>
      </c>
      <c r="AM1025" t="s">
        <v>684</v>
      </c>
      <c r="AN1025">
        <v>43875294823</v>
      </c>
    </row>
    <row r="1026" spans="1:40" x14ac:dyDescent="0.25">
      <c r="A1026" s="4">
        <f t="shared" si="194"/>
        <v>44666</v>
      </c>
      <c r="B1026" s="5">
        <f t="shared" si="195"/>
        <v>0.41666666666666669</v>
      </c>
      <c r="C1026" s="6">
        <f t="shared" si="196"/>
        <v>0.43055555555555558</v>
      </c>
      <c r="D1026" s="7">
        <f t="shared" si="191"/>
        <v>2.3958333331393078E-3</v>
      </c>
      <c r="E1026" s="6" t="str">
        <f t="shared" si="192"/>
        <v>BIANCA</v>
      </c>
      <c r="F1026" s="6" t="str">
        <f t="shared" si="197"/>
        <v>sex</v>
      </c>
      <c r="G1026" s="6" t="str">
        <f t="shared" si="193"/>
        <v>13</v>
      </c>
      <c r="H1026" s="6" t="str">
        <f>IFERROR(VLOOKUP($G1026,DDD!$B:$D,3,0),"-")</f>
        <v>SP</v>
      </c>
      <c r="I1026" s="6" t="str">
        <f>IFERROR(VLOOKUP($H1026,DDD!$I:$K,3,0),"-")</f>
        <v>Sudeste</v>
      </c>
      <c r="J1026">
        <v>8590174</v>
      </c>
      <c r="K1026">
        <v>23637808</v>
      </c>
      <c r="L1026" s="14">
        <v>44666.430648148147</v>
      </c>
      <c r="M1026" s="14">
        <v>44666.43304398148</v>
      </c>
      <c r="N1026" t="s">
        <v>3133</v>
      </c>
      <c r="O1026" t="s">
        <v>78</v>
      </c>
      <c r="P1026">
        <v>17283</v>
      </c>
      <c r="Q1026" t="s">
        <v>65</v>
      </c>
      <c r="R1026" t="s">
        <v>85</v>
      </c>
      <c r="S1026" t="s">
        <v>86</v>
      </c>
      <c r="T1026" t="s">
        <v>85</v>
      </c>
      <c r="U1026" t="s">
        <v>86</v>
      </c>
      <c r="X1026">
        <v>13991235393</v>
      </c>
      <c r="AA1026" t="s">
        <v>108</v>
      </c>
      <c r="AB1026" s="15">
        <v>1650028789372800</v>
      </c>
      <c r="AC1026" t="s">
        <v>68</v>
      </c>
      <c r="AD1026">
        <v>10738</v>
      </c>
      <c r="AE1026" t="s">
        <v>69</v>
      </c>
      <c r="AF1026" t="s">
        <v>70</v>
      </c>
      <c r="AM1026" t="s">
        <v>1679</v>
      </c>
      <c r="AN1026">
        <v>37302759847</v>
      </c>
    </row>
    <row r="1027" spans="1:40" x14ac:dyDescent="0.25">
      <c r="A1027" s="4">
        <f t="shared" si="194"/>
        <v>44666</v>
      </c>
      <c r="B1027" s="5">
        <f t="shared" si="195"/>
        <v>0.41666666666666669</v>
      </c>
      <c r="C1027" s="6">
        <f t="shared" si="196"/>
        <v>0.43124999999999997</v>
      </c>
      <c r="D1027" s="7">
        <f t="shared" si="191"/>
        <v>7.0601852348772809E-4</v>
      </c>
      <c r="E1027" s="6" t="str">
        <f t="shared" si="192"/>
        <v>ANA</v>
      </c>
      <c r="F1027" s="6" t="str">
        <f t="shared" si="197"/>
        <v>sex</v>
      </c>
      <c r="G1027" s="6" t="str">
        <f t="shared" si="193"/>
        <v>54</v>
      </c>
      <c r="H1027" s="6" t="str">
        <f>IFERROR(VLOOKUP($G1027,DDD!$B:$D,3,0),"-")</f>
        <v>RS</v>
      </c>
      <c r="I1027" s="6" t="str">
        <f>IFERROR(VLOOKUP($H1027,DDD!$I:$K,3,0),"-")</f>
        <v>Sul</v>
      </c>
      <c r="J1027">
        <v>8590315</v>
      </c>
      <c r="K1027">
        <v>25426422</v>
      </c>
      <c r="L1027" s="14">
        <v>44666.431446759256</v>
      </c>
      <c r="M1027" s="14">
        <v>44666.432152777779</v>
      </c>
      <c r="N1027" t="s">
        <v>3133</v>
      </c>
      <c r="O1027" t="s">
        <v>64</v>
      </c>
      <c r="P1027">
        <v>17281</v>
      </c>
      <c r="Q1027" t="s">
        <v>65</v>
      </c>
      <c r="R1027" t="s">
        <v>85</v>
      </c>
      <c r="S1027" t="s">
        <v>86</v>
      </c>
      <c r="T1027" t="s">
        <v>85</v>
      </c>
      <c r="U1027" t="s">
        <v>86</v>
      </c>
      <c r="X1027">
        <v>54991445449</v>
      </c>
      <c r="AA1027" t="s">
        <v>128</v>
      </c>
      <c r="AB1027" s="15">
        <v>1650028762370430</v>
      </c>
      <c r="AC1027" t="s">
        <v>68</v>
      </c>
      <c r="AD1027">
        <v>10738</v>
      </c>
      <c r="AE1027" t="s">
        <v>69</v>
      </c>
      <c r="AF1027" t="s">
        <v>70</v>
      </c>
      <c r="AM1027" t="s">
        <v>728</v>
      </c>
      <c r="AN1027">
        <v>901406058</v>
      </c>
    </row>
    <row r="1028" spans="1:40" x14ac:dyDescent="0.25">
      <c r="A1028" s="4">
        <f t="shared" si="194"/>
        <v>44666</v>
      </c>
      <c r="B1028" s="5">
        <f t="shared" si="195"/>
        <v>0.41666666666666669</v>
      </c>
      <c r="C1028" s="6">
        <f t="shared" si="196"/>
        <v>0.43333333333333335</v>
      </c>
      <c r="D1028" s="7">
        <f t="shared" si="191"/>
        <v>2.7314814797136933E-3</v>
      </c>
      <c r="E1028" s="6" t="str">
        <f t="shared" si="192"/>
        <v>BIANCA</v>
      </c>
      <c r="F1028" s="6" t="str">
        <f t="shared" si="197"/>
        <v>sex</v>
      </c>
      <c r="G1028" s="6" t="str">
        <f t="shared" si="193"/>
        <v>11</v>
      </c>
      <c r="H1028" s="6" t="str">
        <f>IFERROR(VLOOKUP($G1028,DDD!$B:$D,3,0),"-")</f>
        <v>SP</v>
      </c>
      <c r="I1028" s="6" t="str">
        <f>IFERROR(VLOOKUP($H1028,DDD!$I:$K,3,0),"-")</f>
        <v>Sudeste</v>
      </c>
      <c r="J1028">
        <v>8590669</v>
      </c>
      <c r="K1028">
        <v>24073135</v>
      </c>
      <c r="L1028" s="14">
        <v>44666.43340277778</v>
      </c>
      <c r="M1028" s="14">
        <v>44666.43613425926</v>
      </c>
      <c r="N1028" t="s">
        <v>3133</v>
      </c>
      <c r="O1028" t="s">
        <v>78</v>
      </c>
      <c r="P1028">
        <v>17283</v>
      </c>
      <c r="Q1028" t="s">
        <v>65</v>
      </c>
      <c r="R1028" t="s">
        <v>136</v>
      </c>
      <c r="S1028" t="s">
        <v>137</v>
      </c>
      <c r="T1028" t="s">
        <v>136</v>
      </c>
      <c r="U1028" t="s">
        <v>137</v>
      </c>
      <c r="X1028">
        <v>11995624507</v>
      </c>
      <c r="Y1028">
        <v>11995624507</v>
      </c>
      <c r="Z1028" s="14">
        <v>44666.456250000003</v>
      </c>
      <c r="AA1028" t="s">
        <v>87</v>
      </c>
      <c r="AB1028" s="15">
        <v>1650029017391710</v>
      </c>
      <c r="AC1028" t="s">
        <v>68</v>
      </c>
      <c r="AD1028">
        <v>10738</v>
      </c>
      <c r="AE1028" t="s">
        <v>69</v>
      </c>
      <c r="AF1028" t="s">
        <v>70</v>
      </c>
      <c r="AM1028" t="s">
        <v>1108</v>
      </c>
      <c r="AN1028">
        <v>33017728897</v>
      </c>
    </row>
    <row r="1029" spans="1:40" x14ac:dyDescent="0.25">
      <c r="A1029" s="4">
        <f t="shared" si="194"/>
        <v>44666</v>
      </c>
      <c r="B1029" s="5">
        <f t="shared" si="195"/>
        <v>0.41666666666666669</v>
      </c>
      <c r="C1029" s="6">
        <f t="shared" si="196"/>
        <v>0.43402777777777773</v>
      </c>
      <c r="D1029" s="7">
        <f t="shared" si="191"/>
        <v>8.298611115606036E-3</v>
      </c>
      <c r="E1029" s="6" t="str">
        <f t="shared" si="192"/>
        <v>SILVIO</v>
      </c>
      <c r="F1029" s="6" t="str">
        <f t="shared" si="197"/>
        <v>sex</v>
      </c>
      <c r="G1029" s="6" t="str">
        <f t="shared" si="193"/>
        <v>12</v>
      </c>
      <c r="H1029" s="6" t="str">
        <f>IFERROR(VLOOKUP($G1029,DDD!$B:$D,3,0),"-")</f>
        <v>SP</v>
      </c>
      <c r="I1029" s="6" t="str">
        <f>IFERROR(VLOOKUP($H1029,DDD!$I:$K,3,0),"-")</f>
        <v>Sudeste</v>
      </c>
      <c r="J1029">
        <v>8590787</v>
      </c>
      <c r="K1029">
        <v>25426066</v>
      </c>
      <c r="L1029" s="14">
        <v>44666.43409722222</v>
      </c>
      <c r="M1029" s="14">
        <v>44666.442395833335</v>
      </c>
      <c r="N1029" t="s">
        <v>3133</v>
      </c>
      <c r="O1029" t="s">
        <v>84</v>
      </c>
      <c r="P1029">
        <v>17286</v>
      </c>
      <c r="Q1029" t="s">
        <v>65</v>
      </c>
      <c r="R1029" t="s">
        <v>85</v>
      </c>
      <c r="S1029" t="s">
        <v>86</v>
      </c>
      <c r="T1029" t="s">
        <v>85</v>
      </c>
      <c r="U1029" t="s">
        <v>86</v>
      </c>
      <c r="X1029">
        <v>12997765398</v>
      </c>
      <c r="AA1029" t="s">
        <v>118</v>
      </c>
      <c r="AB1029" s="15">
        <v>1650029087397580</v>
      </c>
      <c r="AC1029" t="s">
        <v>68</v>
      </c>
      <c r="AD1029">
        <v>10738</v>
      </c>
      <c r="AE1029" t="s">
        <v>69</v>
      </c>
      <c r="AF1029" t="s">
        <v>70</v>
      </c>
      <c r="AM1029" t="s">
        <v>732</v>
      </c>
      <c r="AN1029">
        <v>40116386843</v>
      </c>
    </row>
    <row r="1030" spans="1:40" x14ac:dyDescent="0.25">
      <c r="A1030" s="4">
        <f t="shared" si="194"/>
        <v>44666</v>
      </c>
      <c r="B1030" s="5">
        <f t="shared" si="195"/>
        <v>0.4375</v>
      </c>
      <c r="C1030" s="6">
        <f t="shared" si="196"/>
        <v>0.4458333333333333</v>
      </c>
      <c r="D1030" s="7">
        <f t="shared" si="191"/>
        <v>4.1666666220407933E-4</v>
      </c>
      <c r="E1030" s="6" t="str">
        <f t="shared" si="192"/>
        <v>BIANCA</v>
      </c>
      <c r="F1030" s="6" t="str">
        <f t="shared" si="197"/>
        <v>sex</v>
      </c>
      <c r="G1030" s="6" t="str">
        <f t="shared" si="193"/>
        <v>16</v>
      </c>
      <c r="H1030" s="6" t="str">
        <f>IFERROR(VLOOKUP($G1030,DDD!$B:$D,3,0),"-")</f>
        <v>SP</v>
      </c>
      <c r="I1030" s="6" t="str">
        <f>IFERROR(VLOOKUP($H1030,DDD!$I:$K,3,0),"-")</f>
        <v>Sudeste</v>
      </c>
      <c r="J1030">
        <v>8592698</v>
      </c>
      <c r="K1030">
        <v>27230943</v>
      </c>
      <c r="L1030" s="14">
        <v>44666.446099537039</v>
      </c>
      <c r="M1030" s="14">
        <v>44666.446516203701</v>
      </c>
      <c r="N1030" t="s">
        <v>3133</v>
      </c>
      <c r="O1030" t="s">
        <v>78</v>
      </c>
      <c r="P1030">
        <v>17283</v>
      </c>
      <c r="Q1030" t="s">
        <v>65</v>
      </c>
      <c r="R1030" t="s">
        <v>136</v>
      </c>
      <c r="S1030" t="s">
        <v>674</v>
      </c>
      <c r="T1030" t="s">
        <v>136</v>
      </c>
      <c r="U1030" t="s">
        <v>674</v>
      </c>
      <c r="X1030">
        <v>16988482669</v>
      </c>
      <c r="Y1030">
        <v>16988482669</v>
      </c>
      <c r="Z1030" s="14">
        <v>44666.466666666667</v>
      </c>
      <c r="AA1030" t="s">
        <v>167</v>
      </c>
      <c r="AB1030" s="15">
        <v>1650030126465810</v>
      </c>
      <c r="AC1030" t="s">
        <v>68</v>
      </c>
      <c r="AD1030">
        <v>10738</v>
      </c>
      <c r="AE1030" t="s">
        <v>69</v>
      </c>
      <c r="AF1030" t="s">
        <v>70</v>
      </c>
      <c r="AM1030" t="s">
        <v>1187</v>
      </c>
      <c r="AN1030">
        <v>36642567862</v>
      </c>
    </row>
    <row r="1031" spans="1:40" x14ac:dyDescent="0.25">
      <c r="A1031" s="4">
        <f t="shared" si="194"/>
        <v>44666</v>
      </c>
      <c r="B1031" s="5">
        <f t="shared" si="195"/>
        <v>0.4375</v>
      </c>
      <c r="C1031" s="6">
        <f t="shared" si="196"/>
        <v>0.4465277777777778</v>
      </c>
      <c r="D1031" s="7">
        <f t="shared" si="191"/>
        <v>6.2500000058207661E-4</v>
      </c>
      <c r="E1031" s="6" t="str">
        <f t="shared" si="192"/>
        <v>BIANCA</v>
      </c>
      <c r="F1031" s="6" t="str">
        <f t="shared" si="197"/>
        <v>sex</v>
      </c>
      <c r="G1031" s="6" t="str">
        <f t="shared" si="193"/>
        <v>19</v>
      </c>
      <c r="H1031" s="6" t="str">
        <f>IFERROR(VLOOKUP($G1031,DDD!$B:$D,3,0),"-")</f>
        <v>SP</v>
      </c>
      <c r="I1031" s="6" t="str">
        <f>IFERROR(VLOOKUP($H1031,DDD!$I:$K,3,0),"-")</f>
        <v>Sudeste</v>
      </c>
      <c r="J1031">
        <v>8592821</v>
      </c>
      <c r="K1031">
        <v>27231020</v>
      </c>
      <c r="L1031" s="14">
        <v>44666.446863425925</v>
      </c>
      <c r="M1031" s="14">
        <v>44666.447488425925</v>
      </c>
      <c r="N1031" t="s">
        <v>3133</v>
      </c>
      <c r="O1031" t="s">
        <v>78</v>
      </c>
      <c r="P1031">
        <v>17283</v>
      </c>
      <c r="Q1031" t="s">
        <v>65</v>
      </c>
      <c r="R1031" t="s">
        <v>136</v>
      </c>
      <c r="S1031" t="s">
        <v>674</v>
      </c>
      <c r="T1031" t="s">
        <v>136</v>
      </c>
      <c r="U1031" t="s">
        <v>674</v>
      </c>
      <c r="X1031">
        <v>19996705772</v>
      </c>
      <c r="Y1031">
        <v>19996705772</v>
      </c>
      <c r="Z1031" s="14">
        <v>44666.467361111114</v>
      </c>
      <c r="AA1031" t="s">
        <v>167</v>
      </c>
      <c r="AB1031" s="15">
        <v>1650030192470940</v>
      </c>
      <c r="AC1031" t="s">
        <v>68</v>
      </c>
      <c r="AD1031">
        <v>10738</v>
      </c>
      <c r="AE1031" t="s">
        <v>69</v>
      </c>
      <c r="AF1031" t="s">
        <v>70</v>
      </c>
      <c r="AM1031" t="s">
        <v>1190</v>
      </c>
      <c r="AN1031">
        <v>35202016824</v>
      </c>
    </row>
    <row r="1032" spans="1:40" x14ac:dyDescent="0.25">
      <c r="A1032" s="4">
        <f t="shared" si="194"/>
        <v>44666</v>
      </c>
      <c r="B1032" s="5">
        <f t="shared" si="195"/>
        <v>0.4375</v>
      </c>
      <c r="C1032" s="6">
        <f t="shared" si="196"/>
        <v>0.44791666666666669</v>
      </c>
      <c r="D1032" s="7">
        <f t="shared" si="191"/>
        <v>5.5555556173203513E-4</v>
      </c>
      <c r="E1032" s="6" t="str">
        <f t="shared" si="192"/>
        <v>BIANCA</v>
      </c>
      <c r="F1032" s="6" t="str">
        <f t="shared" si="197"/>
        <v>sex</v>
      </c>
      <c r="G1032" s="6" t="str">
        <f t="shared" si="193"/>
        <v>48</v>
      </c>
      <c r="H1032" s="6" t="str">
        <f>IFERROR(VLOOKUP($G1032,DDD!$B:$D,3,0),"-")</f>
        <v>SC</v>
      </c>
      <c r="I1032" s="6" t="str">
        <f>IFERROR(VLOOKUP($H1032,DDD!$I:$K,3,0),"-")</f>
        <v>Sul</v>
      </c>
      <c r="J1032">
        <v>8592998</v>
      </c>
      <c r="K1032">
        <v>27231058</v>
      </c>
      <c r="L1032" s="14">
        <v>44666.448009259257</v>
      </c>
      <c r="M1032" s="14">
        <v>44666.448564814818</v>
      </c>
      <c r="N1032" t="s">
        <v>3133</v>
      </c>
      <c r="O1032" t="s">
        <v>78</v>
      </c>
      <c r="P1032">
        <v>17283</v>
      </c>
      <c r="Q1032" t="s">
        <v>65</v>
      </c>
      <c r="R1032" t="s">
        <v>136</v>
      </c>
      <c r="S1032" t="s">
        <v>674</v>
      </c>
      <c r="T1032" t="s">
        <v>136</v>
      </c>
      <c r="U1032" t="s">
        <v>674</v>
      </c>
      <c r="X1032">
        <v>48991223344</v>
      </c>
      <c r="Y1032">
        <v>48991223344</v>
      </c>
      <c r="Z1032" s="14">
        <v>44666.468055555553</v>
      </c>
      <c r="AA1032" t="s">
        <v>167</v>
      </c>
      <c r="AB1032" s="15">
        <v>1650030283476640</v>
      </c>
      <c r="AC1032" t="s">
        <v>68</v>
      </c>
      <c r="AD1032">
        <v>10738</v>
      </c>
      <c r="AE1032" t="s">
        <v>69</v>
      </c>
      <c r="AF1032" t="s">
        <v>70</v>
      </c>
      <c r="AM1032" t="s">
        <v>1193</v>
      </c>
      <c r="AN1032">
        <v>69099018002</v>
      </c>
    </row>
    <row r="1033" spans="1:40" x14ac:dyDescent="0.25">
      <c r="A1033" s="4">
        <f t="shared" si="194"/>
        <v>44666</v>
      </c>
      <c r="B1033" s="5">
        <f t="shared" si="195"/>
        <v>0.4375</v>
      </c>
      <c r="C1033" s="6">
        <f t="shared" si="196"/>
        <v>0.44791666666666669</v>
      </c>
      <c r="D1033" s="7">
        <f t="shared" si="191"/>
        <v>2.4421296329819597E-3</v>
      </c>
      <c r="E1033" s="6" t="str">
        <f t="shared" si="192"/>
        <v>ANA</v>
      </c>
      <c r="F1033" s="6" t="str">
        <f t="shared" si="197"/>
        <v>sex</v>
      </c>
      <c r="G1033" s="6" t="str">
        <f t="shared" si="193"/>
        <v>47</v>
      </c>
      <c r="H1033" s="6" t="str">
        <f>IFERROR(VLOOKUP($G1033,DDD!$B:$D,3,0),"-")</f>
        <v>SC</v>
      </c>
      <c r="I1033" s="6" t="str">
        <f>IFERROR(VLOOKUP($H1033,DDD!$I:$K,3,0),"-")</f>
        <v>Sul</v>
      </c>
      <c r="J1033">
        <v>8593043</v>
      </c>
      <c r="K1033">
        <v>27231085</v>
      </c>
      <c r="L1033" s="14">
        <v>44666.448287037034</v>
      </c>
      <c r="M1033" s="14">
        <v>44666.450729166667</v>
      </c>
      <c r="N1033" t="s">
        <v>3133</v>
      </c>
      <c r="O1033" t="s">
        <v>64</v>
      </c>
      <c r="P1033">
        <v>17281</v>
      </c>
      <c r="Q1033" t="s">
        <v>65</v>
      </c>
      <c r="R1033" t="s">
        <v>85</v>
      </c>
      <c r="S1033" t="s">
        <v>86</v>
      </c>
      <c r="T1033" t="s">
        <v>85</v>
      </c>
      <c r="U1033" t="s">
        <v>86</v>
      </c>
      <c r="X1033">
        <v>47992593808</v>
      </c>
      <c r="AA1033" t="s">
        <v>167</v>
      </c>
      <c r="AB1033" s="15">
        <v>1650030309478480</v>
      </c>
      <c r="AC1033" t="s">
        <v>68</v>
      </c>
      <c r="AD1033">
        <v>10738</v>
      </c>
      <c r="AE1033" t="s">
        <v>69</v>
      </c>
      <c r="AF1033" t="s">
        <v>70</v>
      </c>
      <c r="AM1033" t="s">
        <v>1101</v>
      </c>
      <c r="AN1033">
        <v>5261036984</v>
      </c>
    </row>
    <row r="1034" spans="1:40" x14ac:dyDescent="0.25">
      <c r="A1034" s="4">
        <f t="shared" si="194"/>
        <v>44666</v>
      </c>
      <c r="B1034" s="5">
        <f t="shared" si="195"/>
        <v>0.4375</v>
      </c>
      <c r="C1034" s="6">
        <f t="shared" si="196"/>
        <v>0.4513888888888889</v>
      </c>
      <c r="D1034" s="7">
        <f t="shared" si="191"/>
        <v>1.5972222172422335E-3</v>
      </c>
      <c r="E1034" s="6" t="str">
        <f t="shared" si="192"/>
        <v>ANA</v>
      </c>
      <c r="F1034" s="6" t="str">
        <f t="shared" si="197"/>
        <v>sex</v>
      </c>
      <c r="G1034" s="6" t="str">
        <f t="shared" si="193"/>
        <v>54</v>
      </c>
      <c r="H1034" s="6" t="str">
        <f>IFERROR(VLOOKUP($G1034,DDD!$B:$D,3,0),"-")</f>
        <v>RS</v>
      </c>
      <c r="I1034" s="6" t="str">
        <f>IFERROR(VLOOKUP($H1034,DDD!$I:$K,3,0),"-")</f>
        <v>Sul</v>
      </c>
      <c r="J1034">
        <v>8593545</v>
      </c>
      <c r="K1034">
        <v>27202010</v>
      </c>
      <c r="L1034" s="14">
        <v>44666.451388888891</v>
      </c>
      <c r="M1034" s="14">
        <v>44666.452986111108</v>
      </c>
      <c r="N1034" t="s">
        <v>3133</v>
      </c>
      <c r="O1034" t="s">
        <v>64</v>
      </c>
      <c r="P1034">
        <v>17281</v>
      </c>
      <c r="Q1034" t="s">
        <v>65</v>
      </c>
      <c r="R1034" t="s">
        <v>136</v>
      </c>
      <c r="S1034" t="s">
        <v>273</v>
      </c>
      <c r="T1034" t="s">
        <v>136</v>
      </c>
      <c r="U1034" t="s">
        <v>273</v>
      </c>
      <c r="X1034">
        <v>54992783835</v>
      </c>
      <c r="Y1034">
        <v>54992783835</v>
      </c>
      <c r="Z1034" s="14">
        <v>44666.472916666666</v>
      </c>
      <c r="AA1034" t="s">
        <v>93</v>
      </c>
      <c r="AB1034" s="15">
        <v>1650030578497490</v>
      </c>
      <c r="AC1034" t="s">
        <v>68</v>
      </c>
      <c r="AD1034">
        <v>10738</v>
      </c>
      <c r="AE1034" t="s">
        <v>69</v>
      </c>
      <c r="AF1034" t="s">
        <v>70</v>
      </c>
      <c r="AM1034" t="s">
        <v>1559</v>
      </c>
      <c r="AN1034">
        <v>87521903072</v>
      </c>
    </row>
    <row r="1035" spans="1:40" x14ac:dyDescent="0.25">
      <c r="A1035" s="4">
        <f t="shared" si="194"/>
        <v>44666</v>
      </c>
      <c r="B1035" s="5">
        <f t="shared" si="195"/>
        <v>0.4375</v>
      </c>
      <c r="C1035" s="6">
        <f t="shared" si="196"/>
        <v>0.45069444444444445</v>
      </c>
      <c r="D1035" s="7">
        <f t="shared" si="191"/>
        <v>4.2476851886021905E-3</v>
      </c>
      <c r="E1035" s="6" t="str">
        <f t="shared" si="192"/>
        <v>BIANCA</v>
      </c>
      <c r="F1035" s="6" t="str">
        <f t="shared" si="197"/>
        <v>sex</v>
      </c>
      <c r="G1035" s="6" t="str">
        <f t="shared" si="193"/>
        <v>11</v>
      </c>
      <c r="H1035" s="6" t="str">
        <f>IFERROR(VLOOKUP($G1035,DDD!$B:$D,3,0),"-")</f>
        <v>SP</v>
      </c>
      <c r="I1035" s="6" t="str">
        <f>IFERROR(VLOOKUP($H1035,DDD!$I:$K,3,0),"-")</f>
        <v>Sudeste</v>
      </c>
      <c r="J1035">
        <v>8593467</v>
      </c>
      <c r="K1035">
        <v>27201967</v>
      </c>
      <c r="L1035" s="14">
        <v>44666.450879629629</v>
      </c>
      <c r="M1035" s="14">
        <v>44666.455127314817</v>
      </c>
      <c r="N1035" t="s">
        <v>3133</v>
      </c>
      <c r="O1035" t="s">
        <v>78</v>
      </c>
      <c r="P1035">
        <v>17283</v>
      </c>
      <c r="Q1035" t="s">
        <v>65</v>
      </c>
      <c r="R1035" t="s">
        <v>85</v>
      </c>
      <c r="S1035" t="s">
        <v>86</v>
      </c>
      <c r="T1035" t="s">
        <v>85</v>
      </c>
      <c r="U1035" t="s">
        <v>86</v>
      </c>
      <c r="X1035">
        <v>11930875830</v>
      </c>
      <c r="AA1035" t="s">
        <v>93</v>
      </c>
      <c r="AB1035" s="15">
        <v>1650030544495130</v>
      </c>
      <c r="AC1035" t="s">
        <v>68</v>
      </c>
      <c r="AD1035">
        <v>10738</v>
      </c>
      <c r="AE1035" t="s">
        <v>69</v>
      </c>
      <c r="AF1035" t="s">
        <v>70</v>
      </c>
      <c r="AM1035" t="s">
        <v>477</v>
      </c>
      <c r="AN1035">
        <v>39741692889</v>
      </c>
    </row>
    <row r="1036" spans="1:40" x14ac:dyDescent="0.25">
      <c r="A1036" s="4">
        <f t="shared" si="194"/>
        <v>44666</v>
      </c>
      <c r="B1036" s="5">
        <f t="shared" si="195"/>
        <v>0.4375</v>
      </c>
      <c r="C1036" s="6">
        <f t="shared" si="196"/>
        <v>0.45277777777777778</v>
      </c>
      <c r="D1036" s="7">
        <f t="shared" si="191"/>
        <v>2.3842592563596554E-3</v>
      </c>
      <c r="E1036" s="6" t="str">
        <f t="shared" si="192"/>
        <v>ANA</v>
      </c>
      <c r="F1036" s="6" t="str">
        <f t="shared" si="197"/>
        <v>sex</v>
      </c>
      <c r="G1036" s="6" t="str">
        <f t="shared" si="193"/>
        <v>17</v>
      </c>
      <c r="H1036" s="6" t="str">
        <f>IFERROR(VLOOKUP($G1036,DDD!$B:$D,3,0),"-")</f>
        <v>SP</v>
      </c>
      <c r="I1036" s="6" t="str">
        <f>IFERROR(VLOOKUP($H1036,DDD!$I:$K,3,0),"-")</f>
        <v>Sudeste</v>
      </c>
      <c r="J1036">
        <v>8593792</v>
      </c>
      <c r="K1036">
        <v>26463194</v>
      </c>
      <c r="L1036" s="14">
        <v>44666.452997685185</v>
      </c>
      <c r="M1036" s="14">
        <v>44666.455381944441</v>
      </c>
      <c r="N1036" t="s">
        <v>3133</v>
      </c>
      <c r="O1036" t="s">
        <v>64</v>
      </c>
      <c r="P1036">
        <v>17281</v>
      </c>
      <c r="Q1036" t="s">
        <v>65</v>
      </c>
      <c r="R1036" t="s">
        <v>85</v>
      </c>
      <c r="S1036" t="s">
        <v>86</v>
      </c>
      <c r="T1036" t="s">
        <v>85</v>
      </c>
      <c r="U1036" t="s">
        <v>86</v>
      </c>
      <c r="X1036">
        <v>17997740671</v>
      </c>
      <c r="AA1036" t="s">
        <v>103</v>
      </c>
      <c r="AB1036" s="15">
        <v>1650030717506990</v>
      </c>
      <c r="AC1036" t="s">
        <v>68</v>
      </c>
      <c r="AD1036">
        <v>10738</v>
      </c>
      <c r="AE1036" t="s">
        <v>69</v>
      </c>
      <c r="AF1036" t="s">
        <v>70</v>
      </c>
      <c r="AM1036" t="s">
        <v>546</v>
      </c>
      <c r="AN1036">
        <v>36478578828</v>
      </c>
    </row>
    <row r="1037" spans="1:40" x14ac:dyDescent="0.25">
      <c r="A1037" s="4">
        <f t="shared" si="194"/>
        <v>44666</v>
      </c>
      <c r="B1037" s="5">
        <f t="shared" si="195"/>
        <v>0.4375</v>
      </c>
      <c r="C1037" s="6">
        <f t="shared" si="196"/>
        <v>0.45069444444444445</v>
      </c>
      <c r="D1037" s="7">
        <f t="shared" si="191"/>
        <v>3.8773148189648055E-3</v>
      </c>
      <c r="E1037" s="6" t="str">
        <f t="shared" si="192"/>
        <v>SILVIO</v>
      </c>
      <c r="F1037" s="6" t="str">
        <f t="shared" si="197"/>
        <v>sex</v>
      </c>
      <c r="G1037" s="6" t="str">
        <f t="shared" si="193"/>
        <v>11</v>
      </c>
      <c r="H1037" s="6" t="str">
        <f>IFERROR(VLOOKUP($G1037,DDD!$B:$D,3,0),"-")</f>
        <v>SP</v>
      </c>
      <c r="I1037" s="6" t="str">
        <f>IFERROR(VLOOKUP($H1037,DDD!$I:$K,3,0),"-")</f>
        <v>Sudeste</v>
      </c>
      <c r="J1037">
        <v>8593524</v>
      </c>
      <c r="K1037">
        <v>27202008</v>
      </c>
      <c r="L1037" s="14">
        <v>44666.451249999998</v>
      </c>
      <c r="M1037" s="14">
        <v>44666.455127314817</v>
      </c>
      <c r="N1037" t="s">
        <v>3133</v>
      </c>
      <c r="O1037" t="s">
        <v>84</v>
      </c>
      <c r="P1037">
        <v>17286</v>
      </c>
      <c r="Q1037" t="s">
        <v>65</v>
      </c>
      <c r="R1037" t="s">
        <v>85</v>
      </c>
      <c r="S1037" t="s">
        <v>86</v>
      </c>
      <c r="T1037" t="s">
        <v>85</v>
      </c>
      <c r="U1037" t="s">
        <v>86</v>
      </c>
      <c r="X1037">
        <v>11954507165</v>
      </c>
      <c r="AA1037" t="s">
        <v>93</v>
      </c>
      <c r="AB1037" s="15">
        <v>1650030575497290</v>
      </c>
      <c r="AC1037" t="s">
        <v>68</v>
      </c>
      <c r="AD1037">
        <v>10738</v>
      </c>
      <c r="AE1037" t="s">
        <v>69</v>
      </c>
      <c r="AF1037" t="s">
        <v>70</v>
      </c>
      <c r="AM1037" t="s">
        <v>735</v>
      </c>
      <c r="AN1037">
        <v>8835758769</v>
      </c>
    </row>
    <row r="1038" spans="1:40" x14ac:dyDescent="0.25">
      <c r="A1038" s="4">
        <f t="shared" si="194"/>
        <v>44666</v>
      </c>
      <c r="B1038" s="5">
        <f t="shared" si="195"/>
        <v>0.4375</v>
      </c>
      <c r="C1038" s="6">
        <f t="shared" si="196"/>
        <v>0.45624999999999999</v>
      </c>
      <c r="D1038" s="7">
        <f t="shared" si="191"/>
        <v>1.0995370394084603E-3</v>
      </c>
      <c r="E1038" s="6" t="str">
        <f t="shared" si="192"/>
        <v>ANA</v>
      </c>
      <c r="F1038" s="6" t="str">
        <f t="shared" si="197"/>
        <v>sex</v>
      </c>
      <c r="G1038" s="6" t="str">
        <f t="shared" si="193"/>
        <v>19</v>
      </c>
      <c r="H1038" s="6" t="str">
        <f>IFERROR(VLOOKUP($G1038,DDD!$B:$D,3,0),"-")</f>
        <v>SP</v>
      </c>
      <c r="I1038" s="6" t="str">
        <f>IFERROR(VLOOKUP($H1038,DDD!$I:$K,3,0),"-")</f>
        <v>Sudeste</v>
      </c>
      <c r="J1038">
        <v>8594404</v>
      </c>
      <c r="K1038">
        <v>24072979</v>
      </c>
      <c r="L1038" s="14">
        <v>44666.456770833334</v>
      </c>
      <c r="M1038" s="14">
        <v>44666.457870370374</v>
      </c>
      <c r="N1038" t="s">
        <v>3133</v>
      </c>
      <c r="O1038" t="s">
        <v>64</v>
      </c>
      <c r="P1038">
        <v>17281</v>
      </c>
      <c r="Q1038" t="s">
        <v>65</v>
      </c>
      <c r="R1038" t="s">
        <v>136</v>
      </c>
      <c r="S1038" t="s">
        <v>420</v>
      </c>
      <c r="T1038" t="s">
        <v>136</v>
      </c>
      <c r="U1038" t="s">
        <v>420</v>
      </c>
      <c r="X1038">
        <v>19988369973</v>
      </c>
      <c r="Y1038">
        <v>19988369973</v>
      </c>
      <c r="Z1038" s="14">
        <v>44666.478472222225</v>
      </c>
      <c r="AA1038" t="s">
        <v>87</v>
      </c>
      <c r="AB1038" s="15">
        <v>1650031052527980</v>
      </c>
      <c r="AC1038" t="s">
        <v>68</v>
      </c>
      <c r="AD1038">
        <v>10738</v>
      </c>
      <c r="AE1038" t="s">
        <v>69</v>
      </c>
      <c r="AF1038" t="s">
        <v>70</v>
      </c>
      <c r="AM1038" t="s">
        <v>1238</v>
      </c>
      <c r="AN1038">
        <v>31529553830</v>
      </c>
    </row>
    <row r="1039" spans="1:40" x14ac:dyDescent="0.25">
      <c r="A1039" s="4">
        <f t="shared" si="194"/>
        <v>44666</v>
      </c>
      <c r="B1039" s="5">
        <f t="shared" si="195"/>
        <v>0.45833333333333331</v>
      </c>
      <c r="C1039" s="6">
        <f t="shared" si="196"/>
        <v>0.45833333333333331</v>
      </c>
      <c r="D1039" s="7">
        <f t="shared" si="191"/>
        <v>1.9675925432238728E-4</v>
      </c>
      <c r="E1039" s="6" t="str">
        <f t="shared" si="192"/>
        <v>SILVIO</v>
      </c>
      <c r="F1039" s="6" t="str">
        <f t="shared" si="197"/>
        <v>sex</v>
      </c>
      <c r="G1039" s="6" t="str">
        <f t="shared" si="193"/>
        <v>55</v>
      </c>
      <c r="H1039" s="6" t="str">
        <f>IFERROR(VLOOKUP($G1039,DDD!$B:$D,3,0),"-")</f>
        <v>RS</v>
      </c>
      <c r="I1039" s="6" t="str">
        <f>IFERROR(VLOOKUP($H1039,DDD!$I:$K,3,0),"-")</f>
        <v>Sul</v>
      </c>
      <c r="J1039">
        <v>8594743</v>
      </c>
      <c r="K1039">
        <v>25426434</v>
      </c>
      <c r="L1039" s="14">
        <v>44666.458958333336</v>
      </c>
      <c r="M1039" s="14">
        <v>44666.459155092591</v>
      </c>
      <c r="N1039" t="s">
        <v>3133</v>
      </c>
      <c r="O1039" t="s">
        <v>84</v>
      </c>
      <c r="P1039">
        <v>17286</v>
      </c>
      <c r="Q1039" t="s">
        <v>65</v>
      </c>
      <c r="R1039" t="s">
        <v>136</v>
      </c>
      <c r="S1039" t="s">
        <v>273</v>
      </c>
      <c r="T1039" t="s">
        <v>136</v>
      </c>
      <c r="U1039" t="s">
        <v>273</v>
      </c>
      <c r="X1039">
        <v>55991323258</v>
      </c>
      <c r="Y1039">
        <v>55991323258</v>
      </c>
      <c r="Z1039" s="14">
        <v>44669.771527777775</v>
      </c>
      <c r="AA1039" t="s">
        <v>128</v>
      </c>
      <c r="AB1039" s="15">
        <v>1650031072529260</v>
      </c>
      <c r="AC1039" t="s">
        <v>68</v>
      </c>
      <c r="AD1039">
        <v>10738</v>
      </c>
      <c r="AE1039" t="s">
        <v>69</v>
      </c>
      <c r="AF1039" t="s">
        <v>70</v>
      </c>
      <c r="AM1039" t="s">
        <v>1509</v>
      </c>
      <c r="AN1039">
        <v>1184310050</v>
      </c>
    </row>
    <row r="1040" spans="1:40" x14ac:dyDescent="0.25">
      <c r="A1040" s="4">
        <f t="shared" si="194"/>
        <v>44666</v>
      </c>
      <c r="B1040" s="5">
        <f t="shared" si="195"/>
        <v>0.4375</v>
      </c>
      <c r="C1040" s="6">
        <f t="shared" si="196"/>
        <v>0.45763888888888887</v>
      </c>
      <c r="D1040" s="7">
        <f t="shared" si="191"/>
        <v>1.527777778392192E-3</v>
      </c>
      <c r="E1040" s="6" t="str">
        <f t="shared" si="192"/>
        <v>ANA</v>
      </c>
      <c r="F1040" s="6" t="str">
        <f t="shared" si="197"/>
        <v>sex</v>
      </c>
      <c r="G1040" s="6" t="str">
        <f t="shared" si="193"/>
        <v>19</v>
      </c>
      <c r="H1040" s="6" t="str">
        <f>IFERROR(VLOOKUP($G1040,DDD!$B:$D,3,0),"-")</f>
        <v>SP</v>
      </c>
      <c r="I1040" s="6" t="str">
        <f>IFERROR(VLOOKUP($H1040,DDD!$I:$K,3,0),"-")</f>
        <v>Sudeste</v>
      </c>
      <c r="J1040">
        <v>8594645</v>
      </c>
      <c r="K1040">
        <v>25724433</v>
      </c>
      <c r="L1040" s="14">
        <v>44666.458287037036</v>
      </c>
      <c r="M1040" s="14">
        <v>44666.459814814814</v>
      </c>
      <c r="N1040" t="s">
        <v>3133</v>
      </c>
      <c r="O1040" t="s">
        <v>64</v>
      </c>
      <c r="P1040">
        <v>17281</v>
      </c>
      <c r="Q1040" t="s">
        <v>65</v>
      </c>
      <c r="R1040" t="s">
        <v>85</v>
      </c>
      <c r="S1040" t="s">
        <v>86</v>
      </c>
      <c r="T1040" t="s">
        <v>85</v>
      </c>
      <c r="U1040" t="s">
        <v>86</v>
      </c>
      <c r="X1040">
        <v>19992469325</v>
      </c>
      <c r="AA1040" t="s">
        <v>113</v>
      </c>
      <c r="AB1040" s="15">
        <v>1650031180535280</v>
      </c>
      <c r="AC1040" t="s">
        <v>68</v>
      </c>
      <c r="AD1040">
        <v>10738</v>
      </c>
      <c r="AE1040" t="s">
        <v>69</v>
      </c>
      <c r="AF1040" t="s">
        <v>70</v>
      </c>
      <c r="AM1040" t="s">
        <v>384</v>
      </c>
      <c r="AN1040">
        <v>47519161811</v>
      </c>
    </row>
    <row r="1041" spans="1:40" x14ac:dyDescent="0.25">
      <c r="A1041" s="4">
        <f t="shared" si="194"/>
        <v>44666</v>
      </c>
      <c r="B1041" s="5">
        <f t="shared" si="195"/>
        <v>0.45833333333333331</v>
      </c>
      <c r="C1041" s="6">
        <f t="shared" si="196"/>
        <v>0.45833333333333331</v>
      </c>
      <c r="D1041" s="7">
        <f t="shared" si="191"/>
        <v>1.9212962943129241E-3</v>
      </c>
      <c r="E1041" s="6" t="str">
        <f t="shared" si="192"/>
        <v>BIANCA</v>
      </c>
      <c r="F1041" s="6" t="str">
        <f t="shared" si="197"/>
        <v>sex</v>
      </c>
      <c r="G1041" s="6" t="str">
        <f t="shared" si="193"/>
        <v>11</v>
      </c>
      <c r="H1041" s="6" t="str">
        <f>IFERROR(VLOOKUP($G1041,DDD!$B:$D,3,0),"-")</f>
        <v>SP</v>
      </c>
      <c r="I1041" s="6" t="str">
        <f>IFERROR(VLOOKUP($H1041,DDD!$I:$K,3,0),"-")</f>
        <v>Sudeste</v>
      </c>
      <c r="J1041">
        <v>8594701</v>
      </c>
      <c r="K1041">
        <v>23414107</v>
      </c>
      <c r="L1041" s="14">
        <v>44666.458645833336</v>
      </c>
      <c r="M1041" s="14">
        <v>44666.46056712963</v>
      </c>
      <c r="N1041" t="s">
        <v>3133</v>
      </c>
      <c r="O1041" t="s">
        <v>78</v>
      </c>
      <c r="P1041">
        <v>17283</v>
      </c>
      <c r="Q1041" t="s">
        <v>65</v>
      </c>
      <c r="R1041" t="s">
        <v>85</v>
      </c>
      <c r="S1041" t="s">
        <v>86</v>
      </c>
      <c r="T1041" t="s">
        <v>85</v>
      </c>
      <c r="U1041" t="s">
        <v>86</v>
      </c>
      <c r="X1041">
        <v>11968394947</v>
      </c>
      <c r="AA1041" t="s">
        <v>141</v>
      </c>
      <c r="AB1041" s="15">
        <v>1650031193536100</v>
      </c>
      <c r="AC1041" t="s">
        <v>68</v>
      </c>
      <c r="AD1041">
        <v>10738</v>
      </c>
      <c r="AE1041" t="s">
        <v>69</v>
      </c>
      <c r="AF1041" t="s">
        <v>70</v>
      </c>
      <c r="AM1041" t="s">
        <v>480</v>
      </c>
      <c r="AN1041">
        <v>35004737843</v>
      </c>
    </row>
    <row r="1042" spans="1:40" x14ac:dyDescent="0.25">
      <c r="A1042" s="4">
        <f t="shared" si="194"/>
        <v>44666</v>
      </c>
      <c r="B1042" s="5">
        <f t="shared" si="195"/>
        <v>0.45833333333333331</v>
      </c>
      <c r="C1042" s="6">
        <f t="shared" si="196"/>
        <v>0.4597222222222222</v>
      </c>
      <c r="D1042" s="7">
        <f t="shared" si="191"/>
        <v>2.2453703713836148E-3</v>
      </c>
      <c r="E1042" s="6" t="str">
        <f t="shared" si="192"/>
        <v>ANA</v>
      </c>
      <c r="F1042" s="6" t="str">
        <f t="shared" si="197"/>
        <v>sex</v>
      </c>
      <c r="G1042" s="6" t="str">
        <f t="shared" si="193"/>
        <v>51</v>
      </c>
      <c r="H1042" s="6" t="str">
        <f>IFERROR(VLOOKUP($G1042,DDD!$B:$D,3,0),"-")</f>
        <v>RS</v>
      </c>
      <c r="I1042" s="6" t="str">
        <f>IFERROR(VLOOKUP($H1042,DDD!$I:$K,3,0),"-")</f>
        <v>Sul</v>
      </c>
      <c r="J1042">
        <v>8594895</v>
      </c>
      <c r="K1042">
        <v>25724858</v>
      </c>
      <c r="L1042" s="14">
        <v>44666.46020833333</v>
      </c>
      <c r="M1042" s="14">
        <v>44666.462453703702</v>
      </c>
      <c r="N1042" t="s">
        <v>3133</v>
      </c>
      <c r="O1042" t="s">
        <v>64</v>
      </c>
      <c r="P1042">
        <v>17281</v>
      </c>
      <c r="Q1042" t="s">
        <v>65</v>
      </c>
      <c r="R1042" t="s">
        <v>85</v>
      </c>
      <c r="S1042" t="s">
        <v>86</v>
      </c>
      <c r="T1042" t="s">
        <v>85</v>
      </c>
      <c r="U1042" t="s">
        <v>86</v>
      </c>
      <c r="X1042">
        <v>51984108924</v>
      </c>
      <c r="AA1042" t="s">
        <v>113</v>
      </c>
      <c r="AB1042" s="15">
        <v>1650031340543800</v>
      </c>
      <c r="AC1042" t="s">
        <v>68</v>
      </c>
      <c r="AD1042">
        <v>10738</v>
      </c>
      <c r="AE1042" t="s">
        <v>69</v>
      </c>
      <c r="AF1042" t="s">
        <v>70</v>
      </c>
      <c r="AM1042" t="s">
        <v>1372</v>
      </c>
      <c r="AN1042">
        <v>10606019901</v>
      </c>
    </row>
    <row r="1043" spans="1:40" x14ac:dyDescent="0.25">
      <c r="A1043" s="4">
        <f t="shared" si="194"/>
        <v>44666</v>
      </c>
      <c r="B1043" s="5">
        <f t="shared" si="195"/>
        <v>0.45833333333333331</v>
      </c>
      <c r="C1043" s="6">
        <f t="shared" si="196"/>
        <v>0.46319444444444446</v>
      </c>
      <c r="D1043" s="7">
        <f t="shared" si="191"/>
        <v>4.5138888890505768E-3</v>
      </c>
      <c r="E1043" s="6" t="str">
        <f t="shared" si="192"/>
        <v>ANA</v>
      </c>
      <c r="F1043" s="6" t="str">
        <f t="shared" si="197"/>
        <v>sex</v>
      </c>
      <c r="G1043" s="6" t="str">
        <f t="shared" si="193"/>
        <v>19</v>
      </c>
      <c r="H1043" s="6" t="str">
        <f>IFERROR(VLOOKUP($G1043,DDD!$B:$D,3,0),"-")</f>
        <v>SP</v>
      </c>
      <c r="I1043" s="6" t="str">
        <f>IFERROR(VLOOKUP($H1043,DDD!$I:$K,3,0),"-")</f>
        <v>Sudeste</v>
      </c>
      <c r="J1043">
        <v>8595277</v>
      </c>
      <c r="K1043">
        <v>24165744</v>
      </c>
      <c r="L1043" s="14">
        <v>44666.463437500002</v>
      </c>
      <c r="M1043" s="14">
        <v>44666.467951388891</v>
      </c>
      <c r="N1043" t="s">
        <v>3133</v>
      </c>
      <c r="O1043" t="s">
        <v>64</v>
      </c>
      <c r="P1043">
        <v>17281</v>
      </c>
      <c r="Q1043" t="s">
        <v>65</v>
      </c>
      <c r="R1043" t="s">
        <v>136</v>
      </c>
      <c r="S1043" t="s">
        <v>273</v>
      </c>
      <c r="T1043" t="s">
        <v>136</v>
      </c>
      <c r="U1043" t="s">
        <v>137</v>
      </c>
      <c r="X1043">
        <v>19997623678</v>
      </c>
      <c r="Y1043">
        <v>19997623678</v>
      </c>
      <c r="Z1043" s="14">
        <v>44666.488194444442</v>
      </c>
      <c r="AA1043" t="s">
        <v>142</v>
      </c>
      <c r="AB1043" s="15">
        <v>1650031624556380</v>
      </c>
      <c r="AC1043" t="s">
        <v>68</v>
      </c>
      <c r="AD1043">
        <v>10738</v>
      </c>
      <c r="AE1043" t="s">
        <v>69</v>
      </c>
      <c r="AF1043" t="s">
        <v>70</v>
      </c>
      <c r="AM1043" t="s">
        <v>1575</v>
      </c>
      <c r="AN1043">
        <v>40331909880</v>
      </c>
    </row>
    <row r="1044" spans="1:40" x14ac:dyDescent="0.25">
      <c r="A1044" s="4">
        <f t="shared" si="194"/>
        <v>44666</v>
      </c>
      <c r="B1044" s="5">
        <f t="shared" si="195"/>
        <v>0.45833333333333331</v>
      </c>
      <c r="C1044" s="6">
        <f t="shared" si="196"/>
        <v>0.46527777777777773</v>
      </c>
      <c r="D1044" s="7">
        <f t="shared" si="191"/>
        <v>1.8287037019035779E-3</v>
      </c>
      <c r="E1044" s="6" t="str">
        <f t="shared" si="192"/>
        <v>BIANCA</v>
      </c>
      <c r="F1044" s="6" t="str">
        <f t="shared" si="197"/>
        <v>sex</v>
      </c>
      <c r="G1044" s="6" t="str">
        <f t="shared" si="193"/>
        <v>11</v>
      </c>
      <c r="H1044" s="6" t="str">
        <f>IFERROR(VLOOKUP($G1044,DDD!$B:$D,3,0),"-")</f>
        <v>SP</v>
      </c>
      <c r="I1044" s="6" t="str">
        <f>IFERROR(VLOOKUP($H1044,DDD!$I:$K,3,0),"-")</f>
        <v>Sudeste</v>
      </c>
      <c r="J1044">
        <v>8595545</v>
      </c>
      <c r="K1044">
        <v>24165787</v>
      </c>
      <c r="L1044" s="14">
        <v>44666.465648148151</v>
      </c>
      <c r="M1044" s="14">
        <v>44666.467476851853</v>
      </c>
      <c r="N1044" t="s">
        <v>3133</v>
      </c>
      <c r="O1044" t="s">
        <v>78</v>
      </c>
      <c r="P1044">
        <v>17283</v>
      </c>
      <c r="Q1044" t="s">
        <v>65</v>
      </c>
      <c r="R1044" t="s">
        <v>136</v>
      </c>
      <c r="S1044" t="s">
        <v>137</v>
      </c>
      <c r="T1044" t="s">
        <v>136</v>
      </c>
      <c r="U1044" t="s">
        <v>137</v>
      </c>
      <c r="X1044">
        <v>11985924128</v>
      </c>
      <c r="Y1044">
        <v>11985924128</v>
      </c>
      <c r="Z1044" s="14">
        <v>44666.487500000003</v>
      </c>
      <c r="AA1044" t="s">
        <v>142</v>
      </c>
      <c r="AB1044" s="15">
        <v>1650031810564700</v>
      </c>
      <c r="AC1044" t="s">
        <v>68</v>
      </c>
      <c r="AD1044">
        <v>10738</v>
      </c>
      <c r="AE1044" t="s">
        <v>69</v>
      </c>
      <c r="AF1044" t="s">
        <v>70</v>
      </c>
      <c r="AM1044" t="s">
        <v>1418</v>
      </c>
      <c r="AN1044">
        <v>53183475847</v>
      </c>
    </row>
    <row r="1045" spans="1:40" x14ac:dyDescent="0.25">
      <c r="A1045" s="4">
        <f t="shared" si="194"/>
        <v>44666</v>
      </c>
      <c r="B1045" s="5">
        <f t="shared" si="195"/>
        <v>0.45833333333333331</v>
      </c>
      <c r="C1045" s="6">
        <f t="shared" si="196"/>
        <v>0.46875</v>
      </c>
      <c r="D1045" s="7">
        <f t="shared" si="191"/>
        <v>1.1689814782585017E-3</v>
      </c>
      <c r="E1045" s="6" t="str">
        <f t="shared" si="192"/>
        <v>ANA</v>
      </c>
      <c r="F1045" s="6" t="str">
        <f t="shared" si="197"/>
        <v>sex</v>
      </c>
      <c r="G1045" s="6" t="str">
        <f t="shared" si="193"/>
        <v>49</v>
      </c>
      <c r="H1045" s="6" t="str">
        <f>IFERROR(VLOOKUP($G1045,DDD!$B:$D,3,0),"-")</f>
        <v>SC</v>
      </c>
      <c r="I1045" s="6" t="str">
        <f>IFERROR(VLOOKUP($H1045,DDD!$I:$K,3,0),"-")</f>
        <v>Sul</v>
      </c>
      <c r="J1045">
        <v>8596023</v>
      </c>
      <c r="K1045">
        <v>25449568</v>
      </c>
      <c r="L1045" s="14">
        <v>44666.468784722223</v>
      </c>
      <c r="M1045" s="14">
        <v>44666.469953703701</v>
      </c>
      <c r="N1045" t="s">
        <v>3133</v>
      </c>
      <c r="O1045" t="s">
        <v>64</v>
      </c>
      <c r="P1045">
        <v>17281</v>
      </c>
      <c r="Q1045" t="s">
        <v>65</v>
      </c>
      <c r="R1045" t="s">
        <v>85</v>
      </c>
      <c r="S1045" t="s">
        <v>86</v>
      </c>
      <c r="T1045" t="s">
        <v>85</v>
      </c>
      <c r="U1045" t="s">
        <v>86</v>
      </c>
      <c r="X1045">
        <v>49999923417</v>
      </c>
      <c r="AA1045" t="s">
        <v>223</v>
      </c>
      <c r="AB1045" s="15">
        <v>1650032087578820</v>
      </c>
      <c r="AC1045" t="s">
        <v>68</v>
      </c>
      <c r="AD1045">
        <v>10738</v>
      </c>
      <c r="AE1045" t="s">
        <v>69</v>
      </c>
      <c r="AF1045" t="s">
        <v>70</v>
      </c>
      <c r="AM1045" t="s">
        <v>1627</v>
      </c>
      <c r="AN1045">
        <v>10380845989</v>
      </c>
    </row>
    <row r="1046" spans="1:40" x14ac:dyDescent="0.25">
      <c r="A1046" s="4">
        <f t="shared" si="194"/>
        <v>44666</v>
      </c>
      <c r="B1046" s="5">
        <f t="shared" si="195"/>
        <v>0.45833333333333331</v>
      </c>
      <c r="C1046" s="6">
        <f t="shared" si="196"/>
        <v>0.47013888888888888</v>
      </c>
      <c r="D1046" s="7">
        <f t="shared" si="191"/>
        <v>1.157407408754807E-3</v>
      </c>
      <c r="E1046" s="6" t="str">
        <f t="shared" si="192"/>
        <v>BIANCA</v>
      </c>
      <c r="F1046" s="6" t="str">
        <f t="shared" si="197"/>
        <v>sex</v>
      </c>
      <c r="G1046" s="6" t="str">
        <f t="shared" si="193"/>
        <v>12</v>
      </c>
      <c r="H1046" s="6" t="str">
        <f>IFERROR(VLOOKUP($G1046,DDD!$B:$D,3,0),"-")</f>
        <v>SP</v>
      </c>
      <c r="I1046" s="6" t="str">
        <f>IFERROR(VLOOKUP($H1046,DDD!$I:$K,3,0),"-")</f>
        <v>Sudeste</v>
      </c>
      <c r="J1046">
        <v>8596275</v>
      </c>
      <c r="K1046">
        <v>25536960</v>
      </c>
      <c r="L1046" s="14">
        <v>44666.470358796294</v>
      </c>
      <c r="M1046" s="14">
        <v>44666.471516203703</v>
      </c>
      <c r="N1046" t="s">
        <v>3133</v>
      </c>
      <c r="O1046" t="s">
        <v>78</v>
      </c>
      <c r="P1046">
        <v>17283</v>
      </c>
      <c r="Q1046" t="s">
        <v>65</v>
      </c>
      <c r="R1046" t="s">
        <v>85</v>
      </c>
      <c r="S1046" t="s">
        <v>86</v>
      </c>
      <c r="T1046" t="s">
        <v>85</v>
      </c>
      <c r="U1046" t="s">
        <v>86</v>
      </c>
      <c r="X1046">
        <v>12982298624</v>
      </c>
      <c r="AA1046" t="s">
        <v>174</v>
      </c>
      <c r="AB1046" s="15">
        <v>1650032227588850</v>
      </c>
      <c r="AC1046" t="s">
        <v>68</v>
      </c>
      <c r="AD1046">
        <v>10738</v>
      </c>
      <c r="AE1046" t="s">
        <v>69</v>
      </c>
      <c r="AF1046" t="s">
        <v>70</v>
      </c>
      <c r="AM1046" t="s">
        <v>739</v>
      </c>
      <c r="AN1046">
        <v>41389938867</v>
      </c>
    </row>
    <row r="1047" spans="1:40" x14ac:dyDescent="0.25">
      <c r="A1047" s="4">
        <f t="shared" si="194"/>
        <v>44666</v>
      </c>
      <c r="B1047" s="5">
        <f t="shared" si="195"/>
        <v>0.45833333333333331</v>
      </c>
      <c r="C1047" s="6">
        <f t="shared" si="196"/>
        <v>0.46249999999999997</v>
      </c>
      <c r="D1047" s="7">
        <f t="shared" si="191"/>
        <v>9.5138888937071897E-3</v>
      </c>
      <c r="E1047" s="6" t="str">
        <f t="shared" si="192"/>
        <v>SILVIO</v>
      </c>
      <c r="F1047" s="6" t="str">
        <f t="shared" si="197"/>
        <v>sex</v>
      </c>
      <c r="G1047" s="6" t="str">
        <f t="shared" si="193"/>
        <v>11</v>
      </c>
      <c r="H1047" s="6" t="str">
        <f>IFERROR(VLOOKUP($G1047,DDD!$B:$D,3,0),"-")</f>
        <v>SP</v>
      </c>
      <c r="I1047" s="6" t="str">
        <f>IFERROR(VLOOKUP($H1047,DDD!$I:$K,3,0),"-")</f>
        <v>Sudeste</v>
      </c>
      <c r="J1047">
        <v>8595245</v>
      </c>
      <c r="K1047">
        <v>24165684</v>
      </c>
      <c r="L1047" s="14">
        <v>44666.463136574072</v>
      </c>
      <c r="M1047" s="14">
        <v>44666.472650462965</v>
      </c>
      <c r="N1047" t="s">
        <v>3133</v>
      </c>
      <c r="O1047" t="s">
        <v>84</v>
      </c>
      <c r="P1047">
        <v>17286</v>
      </c>
      <c r="Q1047" t="s">
        <v>65</v>
      </c>
      <c r="R1047" t="s">
        <v>85</v>
      </c>
      <c r="S1047" t="s">
        <v>86</v>
      </c>
      <c r="T1047" t="s">
        <v>85</v>
      </c>
      <c r="U1047" t="s">
        <v>86</v>
      </c>
      <c r="X1047">
        <v>11951653194</v>
      </c>
      <c r="AA1047" t="s">
        <v>142</v>
      </c>
      <c r="AB1047" s="15">
        <v>1650031598555190</v>
      </c>
      <c r="AC1047" t="s">
        <v>68</v>
      </c>
      <c r="AD1047">
        <v>10738</v>
      </c>
      <c r="AE1047" t="s">
        <v>69</v>
      </c>
      <c r="AF1047" t="s">
        <v>70</v>
      </c>
      <c r="AM1047" t="s">
        <v>550</v>
      </c>
      <c r="AN1047">
        <v>46101817890</v>
      </c>
    </row>
    <row r="1048" spans="1:40" x14ac:dyDescent="0.25">
      <c r="A1048" s="4">
        <f t="shared" si="194"/>
        <v>44666</v>
      </c>
      <c r="B1048" s="5">
        <f t="shared" si="195"/>
        <v>0.45833333333333331</v>
      </c>
      <c r="C1048" s="6">
        <f t="shared" si="196"/>
        <v>0.47083333333333338</v>
      </c>
      <c r="D1048" s="7">
        <f t="shared" si="191"/>
        <v>2.6620370335876942E-3</v>
      </c>
      <c r="E1048" s="6" t="str">
        <f t="shared" si="192"/>
        <v>ANA</v>
      </c>
      <c r="F1048" s="6" t="str">
        <f t="shared" si="197"/>
        <v>sex</v>
      </c>
      <c r="G1048" s="6" t="str">
        <f t="shared" si="193"/>
        <v>17</v>
      </c>
      <c r="H1048" s="6" t="str">
        <f>IFERROR(VLOOKUP($G1048,DDD!$B:$D,3,0),"-")</f>
        <v>SP</v>
      </c>
      <c r="I1048" s="6" t="str">
        <f>IFERROR(VLOOKUP($H1048,DDD!$I:$K,3,0),"-")</f>
        <v>Sudeste</v>
      </c>
      <c r="J1048">
        <v>8596417</v>
      </c>
      <c r="K1048">
        <v>25724689</v>
      </c>
      <c r="L1048" s="14">
        <v>44666.471273148149</v>
      </c>
      <c r="M1048" s="14">
        <v>44666.473935185182</v>
      </c>
      <c r="N1048" t="s">
        <v>3133</v>
      </c>
      <c r="O1048" t="s">
        <v>64</v>
      </c>
      <c r="P1048">
        <v>17281</v>
      </c>
      <c r="Q1048" t="s">
        <v>65</v>
      </c>
      <c r="R1048" t="s">
        <v>85</v>
      </c>
      <c r="S1048" t="s">
        <v>86</v>
      </c>
      <c r="T1048" t="s">
        <v>85</v>
      </c>
      <c r="U1048" t="s">
        <v>86</v>
      </c>
      <c r="X1048">
        <v>17999770001</v>
      </c>
      <c r="AA1048" t="s">
        <v>113</v>
      </c>
      <c r="AB1048" s="15">
        <v>1650032295593610</v>
      </c>
      <c r="AC1048" t="s">
        <v>68</v>
      </c>
      <c r="AD1048">
        <v>10738</v>
      </c>
      <c r="AE1048" t="s">
        <v>69</v>
      </c>
      <c r="AF1048" t="s">
        <v>70</v>
      </c>
      <c r="AM1048" t="s">
        <v>687</v>
      </c>
      <c r="AN1048">
        <v>46142769890</v>
      </c>
    </row>
    <row r="1049" spans="1:40" x14ac:dyDescent="0.25">
      <c r="A1049" s="4">
        <f t="shared" si="194"/>
        <v>44666</v>
      </c>
      <c r="B1049" s="5">
        <f t="shared" si="195"/>
        <v>0.45833333333333331</v>
      </c>
      <c r="C1049" s="6">
        <f t="shared" si="196"/>
        <v>0.47500000000000003</v>
      </c>
      <c r="D1049" s="7">
        <f t="shared" si="191"/>
        <v>6.5972222364507616E-4</v>
      </c>
      <c r="E1049" s="6" t="str">
        <f t="shared" si="192"/>
        <v>ANA</v>
      </c>
      <c r="F1049" s="6" t="str">
        <f t="shared" si="197"/>
        <v>sex</v>
      </c>
      <c r="G1049" s="6" t="str">
        <f t="shared" si="193"/>
        <v>51</v>
      </c>
      <c r="H1049" s="6" t="str">
        <f>IFERROR(VLOOKUP($G1049,DDD!$B:$D,3,0),"-")</f>
        <v>RS</v>
      </c>
      <c r="I1049" s="6" t="str">
        <f>IFERROR(VLOOKUP($H1049,DDD!$I:$K,3,0),"-")</f>
        <v>Sul</v>
      </c>
      <c r="J1049">
        <v>8597094</v>
      </c>
      <c r="K1049">
        <v>24165673</v>
      </c>
      <c r="L1049" s="14">
        <v>44666.475162037037</v>
      </c>
      <c r="M1049" s="14">
        <v>44666.475821759261</v>
      </c>
      <c r="N1049" t="s">
        <v>3133</v>
      </c>
      <c r="O1049" t="s">
        <v>64</v>
      </c>
      <c r="P1049">
        <v>17281</v>
      </c>
      <c r="Q1049" t="s">
        <v>65</v>
      </c>
      <c r="R1049" t="s">
        <v>136</v>
      </c>
      <c r="S1049" t="s">
        <v>674</v>
      </c>
      <c r="T1049" t="s">
        <v>136</v>
      </c>
      <c r="U1049" t="s">
        <v>674</v>
      </c>
      <c r="X1049">
        <v>51998725245</v>
      </c>
      <c r="Y1049">
        <v>51998725245</v>
      </c>
      <c r="Z1049" s="14">
        <v>44666.496527777781</v>
      </c>
      <c r="AA1049" t="s">
        <v>142</v>
      </c>
      <c r="AB1049" s="15">
        <v>1650032617616140</v>
      </c>
      <c r="AC1049" t="s">
        <v>68</v>
      </c>
      <c r="AD1049">
        <v>10738</v>
      </c>
      <c r="AE1049" t="s">
        <v>69</v>
      </c>
      <c r="AF1049" t="s">
        <v>70</v>
      </c>
      <c r="AM1049" t="s">
        <v>1568</v>
      </c>
      <c r="AN1049">
        <v>60063225018</v>
      </c>
    </row>
    <row r="1050" spans="1:40" x14ac:dyDescent="0.25">
      <c r="A1050" s="4">
        <f t="shared" si="194"/>
        <v>44666</v>
      </c>
      <c r="B1050" s="5">
        <f t="shared" si="195"/>
        <v>0.45833333333333331</v>
      </c>
      <c r="C1050" s="6">
        <f t="shared" si="196"/>
        <v>0.47291666666666665</v>
      </c>
      <c r="D1050" s="7">
        <f t="shared" si="191"/>
        <v>4.2708333348855376E-3</v>
      </c>
      <c r="E1050" s="6" t="str">
        <f t="shared" si="192"/>
        <v>BIANCA</v>
      </c>
      <c r="F1050" s="6" t="str">
        <f t="shared" si="197"/>
        <v>sex</v>
      </c>
      <c r="G1050" s="6" t="str">
        <f t="shared" si="193"/>
        <v>14</v>
      </c>
      <c r="H1050" s="6" t="str">
        <f>IFERROR(VLOOKUP($G1050,DDD!$B:$D,3,0),"-")</f>
        <v>SP</v>
      </c>
      <c r="I1050" s="6" t="str">
        <f>IFERROR(VLOOKUP($H1050,DDD!$I:$K,3,0),"-")</f>
        <v>Sudeste</v>
      </c>
      <c r="J1050">
        <v>8596720</v>
      </c>
      <c r="K1050">
        <v>25449632</v>
      </c>
      <c r="L1050" s="14">
        <v>44666.472986111112</v>
      </c>
      <c r="M1050" s="14">
        <v>44666.477256944447</v>
      </c>
      <c r="N1050" t="s">
        <v>3133</v>
      </c>
      <c r="O1050" t="s">
        <v>78</v>
      </c>
      <c r="P1050">
        <v>17283</v>
      </c>
      <c r="Q1050" t="s">
        <v>65</v>
      </c>
      <c r="R1050" t="s">
        <v>85</v>
      </c>
      <c r="S1050" t="s">
        <v>86</v>
      </c>
      <c r="T1050" t="s">
        <v>85</v>
      </c>
      <c r="U1050" t="s">
        <v>86</v>
      </c>
      <c r="X1050">
        <v>14997525384</v>
      </c>
      <c r="AA1050" t="s">
        <v>223</v>
      </c>
      <c r="AB1050" s="15">
        <v>1650032451604460</v>
      </c>
      <c r="AC1050" t="s">
        <v>68</v>
      </c>
      <c r="AD1050">
        <v>10738</v>
      </c>
      <c r="AE1050" t="s">
        <v>69</v>
      </c>
      <c r="AF1050" t="s">
        <v>70</v>
      </c>
      <c r="AM1050" t="s">
        <v>691</v>
      </c>
      <c r="AN1050">
        <v>36872986808</v>
      </c>
    </row>
    <row r="1051" spans="1:40" x14ac:dyDescent="0.25">
      <c r="A1051" s="4">
        <f t="shared" si="194"/>
        <v>44666</v>
      </c>
      <c r="B1051" s="5">
        <f t="shared" si="195"/>
        <v>0.45833333333333331</v>
      </c>
      <c r="C1051" s="6">
        <f t="shared" si="196"/>
        <v>0.47222222222222227</v>
      </c>
      <c r="D1051" s="7">
        <f t="shared" si="191"/>
        <v>4.2708333348855376E-3</v>
      </c>
      <c r="E1051" s="6" t="str">
        <f t="shared" si="192"/>
        <v>SILVIO</v>
      </c>
      <c r="F1051" s="6" t="str">
        <f t="shared" si="197"/>
        <v>sex</v>
      </c>
      <c r="G1051" s="6" t="str">
        <f t="shared" si="193"/>
        <v>13</v>
      </c>
      <c r="H1051" s="6" t="str">
        <f>IFERROR(VLOOKUP($G1051,DDD!$B:$D,3,0),"-")</f>
        <v>SP</v>
      </c>
      <c r="I1051" s="6" t="str">
        <f>IFERROR(VLOOKUP($H1051,DDD!$I:$K,3,0),"-")</f>
        <v>Sudeste</v>
      </c>
      <c r="J1051">
        <v>8596706</v>
      </c>
      <c r="K1051">
        <v>25426429</v>
      </c>
      <c r="L1051" s="14">
        <v>44666.472893518519</v>
      </c>
      <c r="M1051" s="14">
        <v>44666.477164351854</v>
      </c>
      <c r="N1051" t="s">
        <v>3133</v>
      </c>
      <c r="O1051" t="s">
        <v>84</v>
      </c>
      <c r="P1051">
        <v>17286</v>
      </c>
      <c r="Q1051" t="s">
        <v>65</v>
      </c>
      <c r="R1051" t="s">
        <v>85</v>
      </c>
      <c r="S1051" t="s">
        <v>86</v>
      </c>
      <c r="T1051" t="s">
        <v>85</v>
      </c>
      <c r="U1051" t="s">
        <v>86</v>
      </c>
      <c r="X1051">
        <v>13997881089</v>
      </c>
      <c r="AA1051" t="s">
        <v>128</v>
      </c>
      <c r="AB1051" s="15">
        <v>1650032437603430</v>
      </c>
      <c r="AC1051" t="s">
        <v>68</v>
      </c>
      <c r="AD1051">
        <v>10738</v>
      </c>
      <c r="AE1051" t="s">
        <v>69</v>
      </c>
      <c r="AF1051" t="s">
        <v>70</v>
      </c>
      <c r="AM1051" t="s">
        <v>483</v>
      </c>
      <c r="AN1051">
        <v>30383645840</v>
      </c>
    </row>
    <row r="1052" spans="1:40" x14ac:dyDescent="0.25">
      <c r="A1052" s="4">
        <f t="shared" si="194"/>
        <v>44666</v>
      </c>
      <c r="B1052" s="5">
        <f t="shared" si="195"/>
        <v>0.45833333333333331</v>
      </c>
      <c r="C1052" s="6">
        <f t="shared" si="196"/>
        <v>0.4770833333333333</v>
      </c>
      <c r="D1052" s="7">
        <f t="shared" si="191"/>
        <v>8.3333333168411627E-4</v>
      </c>
      <c r="E1052" s="6" t="str">
        <f t="shared" si="192"/>
        <v>SILVIO</v>
      </c>
      <c r="F1052" s="6" t="str">
        <f t="shared" si="197"/>
        <v>sex</v>
      </c>
      <c r="G1052" s="6" t="str">
        <f t="shared" si="193"/>
        <v>55</v>
      </c>
      <c r="H1052" s="6" t="str">
        <f>IFERROR(VLOOKUP($G1052,DDD!$B:$D,3,0),"-")</f>
        <v>RS</v>
      </c>
      <c r="I1052" s="6" t="str">
        <f>IFERROR(VLOOKUP($H1052,DDD!$I:$K,3,0),"-")</f>
        <v>Sul</v>
      </c>
      <c r="J1052">
        <v>8597480</v>
      </c>
      <c r="K1052">
        <v>23618691</v>
      </c>
      <c r="L1052" s="14">
        <v>44666.477488425924</v>
      </c>
      <c r="M1052" s="14">
        <v>44666.478321759256</v>
      </c>
      <c r="N1052" t="s">
        <v>3133</v>
      </c>
      <c r="O1052" t="s">
        <v>84</v>
      </c>
      <c r="P1052">
        <v>17286</v>
      </c>
      <c r="Q1052" t="s">
        <v>65</v>
      </c>
      <c r="R1052" t="s">
        <v>136</v>
      </c>
      <c r="S1052" t="s">
        <v>273</v>
      </c>
      <c r="T1052" t="s">
        <v>136</v>
      </c>
      <c r="U1052" t="s">
        <v>273</v>
      </c>
      <c r="X1052">
        <v>55991999219</v>
      </c>
      <c r="Y1052">
        <v>55991999219</v>
      </c>
      <c r="Z1052" s="14">
        <v>44669.665277777778</v>
      </c>
      <c r="AA1052" t="s">
        <v>449</v>
      </c>
      <c r="AB1052" s="15">
        <v>1650032827633680</v>
      </c>
      <c r="AC1052" t="s">
        <v>68</v>
      </c>
      <c r="AD1052">
        <v>10738</v>
      </c>
      <c r="AE1052" t="s">
        <v>69</v>
      </c>
      <c r="AF1052" t="s">
        <v>70</v>
      </c>
      <c r="AM1052" t="s">
        <v>1546</v>
      </c>
      <c r="AN1052">
        <v>5727653045</v>
      </c>
    </row>
    <row r="1053" spans="1:40" x14ac:dyDescent="0.25">
      <c r="A1053" s="4">
        <f t="shared" si="194"/>
        <v>44666</v>
      </c>
      <c r="B1053" s="5">
        <f t="shared" si="195"/>
        <v>0.47916666666666669</v>
      </c>
      <c r="C1053" s="6">
        <f t="shared" si="196"/>
        <v>0.47986111111111113</v>
      </c>
      <c r="D1053" s="7">
        <f t="shared" si="191"/>
        <v>6.7129629314877093E-4</v>
      </c>
      <c r="E1053" s="6" t="str">
        <f t="shared" si="192"/>
        <v>ANA</v>
      </c>
      <c r="F1053" s="6" t="str">
        <f t="shared" si="197"/>
        <v>sex</v>
      </c>
      <c r="G1053" s="6" t="str">
        <f t="shared" si="193"/>
        <v>54</v>
      </c>
      <c r="H1053" s="6" t="str">
        <f>IFERROR(VLOOKUP($G1053,DDD!$B:$D,3,0),"-")</f>
        <v>RS</v>
      </c>
      <c r="I1053" s="6" t="str">
        <f>IFERROR(VLOOKUP($H1053,DDD!$I:$K,3,0),"-")</f>
        <v>Sul</v>
      </c>
      <c r="J1053">
        <v>8597870</v>
      </c>
      <c r="K1053">
        <v>25536837</v>
      </c>
      <c r="L1053" s="14">
        <v>44666.480081018519</v>
      </c>
      <c r="M1053" s="14">
        <v>44666.480752314812</v>
      </c>
      <c r="N1053" t="s">
        <v>3133</v>
      </c>
      <c r="O1053" t="s">
        <v>64</v>
      </c>
      <c r="P1053">
        <v>17281</v>
      </c>
      <c r="Q1053" t="s">
        <v>65</v>
      </c>
      <c r="R1053" t="s">
        <v>136</v>
      </c>
      <c r="S1053" t="s">
        <v>273</v>
      </c>
      <c r="T1053" t="s">
        <v>136</v>
      </c>
      <c r="U1053" t="s">
        <v>273</v>
      </c>
      <c r="X1053">
        <v>54999476555</v>
      </c>
      <c r="Y1053">
        <v>54999476555</v>
      </c>
      <c r="Z1053" s="14">
        <v>44666.500694444447</v>
      </c>
      <c r="AA1053" t="s">
        <v>174</v>
      </c>
      <c r="AB1053" s="15">
        <v>1650033058655370</v>
      </c>
      <c r="AC1053" t="s">
        <v>68</v>
      </c>
      <c r="AD1053">
        <v>10738</v>
      </c>
      <c r="AE1053" t="s">
        <v>69</v>
      </c>
      <c r="AF1053" t="s">
        <v>70</v>
      </c>
      <c r="AM1053" t="s">
        <v>903</v>
      </c>
      <c r="AN1053">
        <v>4379304086</v>
      </c>
    </row>
    <row r="1054" spans="1:40" x14ac:dyDescent="0.25">
      <c r="A1054" s="4">
        <f t="shared" si="194"/>
        <v>44666</v>
      </c>
      <c r="B1054" s="5">
        <f t="shared" si="195"/>
        <v>0.47916666666666669</v>
      </c>
      <c r="C1054" s="6">
        <f t="shared" si="196"/>
        <v>0.48194444444444445</v>
      </c>
      <c r="D1054" s="7">
        <f t="shared" ref="D1054:D1115" si="198">IFERROR(($M1054-$L1054),0)</f>
        <v>1.0648148163454607E-3</v>
      </c>
      <c r="E1054" s="6" t="str">
        <f t="shared" ref="E1054:E1115" si="199">SUBSTITUTE(MID($O1054,1,SEARCH(" ",$O1054,1))," ","")</f>
        <v>ANA</v>
      </c>
      <c r="F1054" s="6" t="str">
        <f t="shared" si="197"/>
        <v>sex</v>
      </c>
      <c r="G1054" s="6" t="str">
        <f t="shared" si="193"/>
        <v>11</v>
      </c>
      <c r="H1054" s="6" t="str">
        <f>IFERROR(VLOOKUP($G1054,DDD!$B:$D,3,0),"-")</f>
        <v>SP</v>
      </c>
      <c r="I1054" s="6" t="str">
        <f>IFERROR(VLOOKUP($H1054,DDD!$I:$K,3,0),"-")</f>
        <v>Sudeste</v>
      </c>
      <c r="J1054">
        <v>8598259</v>
      </c>
      <c r="K1054">
        <v>24227865</v>
      </c>
      <c r="L1054" s="14">
        <v>44666.482465277775</v>
      </c>
      <c r="M1054" s="14">
        <v>44666.483530092592</v>
      </c>
      <c r="N1054" t="s">
        <v>3133</v>
      </c>
      <c r="O1054" t="s">
        <v>64</v>
      </c>
      <c r="P1054">
        <v>17281</v>
      </c>
      <c r="Q1054" t="s">
        <v>65</v>
      </c>
      <c r="R1054" t="s">
        <v>136</v>
      </c>
      <c r="S1054" t="s">
        <v>420</v>
      </c>
      <c r="T1054" t="s">
        <v>136</v>
      </c>
      <c r="U1054" t="s">
        <v>420</v>
      </c>
      <c r="X1054">
        <v>11940737951</v>
      </c>
      <c r="Y1054">
        <v>11940737951</v>
      </c>
      <c r="Z1054" s="14">
        <v>44666.50277777778</v>
      </c>
      <c r="AA1054" t="s">
        <v>194</v>
      </c>
      <c r="AB1054" s="15">
        <v>1650033189668290</v>
      </c>
      <c r="AC1054" t="s">
        <v>68</v>
      </c>
      <c r="AD1054">
        <v>10738</v>
      </c>
      <c r="AE1054" t="s">
        <v>69</v>
      </c>
      <c r="AF1054" t="s">
        <v>70</v>
      </c>
      <c r="AM1054" t="s">
        <v>1486</v>
      </c>
      <c r="AN1054">
        <v>14502248819</v>
      </c>
    </row>
    <row r="1055" spans="1:40" x14ac:dyDescent="0.25">
      <c r="A1055" s="4">
        <f t="shared" si="194"/>
        <v>44666</v>
      </c>
      <c r="B1055" s="5">
        <f t="shared" si="195"/>
        <v>0.47916666666666669</v>
      </c>
      <c r="C1055" s="6">
        <f t="shared" si="196"/>
        <v>0.48472222222222222</v>
      </c>
      <c r="D1055" s="7">
        <f t="shared" si="198"/>
        <v>1.1342592551955022E-3</v>
      </c>
      <c r="E1055" s="6" t="str">
        <f t="shared" si="199"/>
        <v>BIANCA</v>
      </c>
      <c r="F1055" s="6" t="str">
        <f t="shared" si="197"/>
        <v>sex</v>
      </c>
      <c r="G1055" s="6" t="str">
        <f t="shared" si="193"/>
        <v>13</v>
      </c>
      <c r="H1055" s="6" t="str">
        <f>IFERROR(VLOOKUP($G1055,DDD!$B:$D,3,0),"-")</f>
        <v>SP</v>
      </c>
      <c r="I1055" s="6" t="str">
        <f>IFERROR(VLOOKUP($H1055,DDD!$I:$K,3,0),"-")</f>
        <v>Sudeste</v>
      </c>
      <c r="J1055">
        <v>8598624</v>
      </c>
      <c r="K1055">
        <v>25462356</v>
      </c>
      <c r="L1055" s="14">
        <v>44666.484907407408</v>
      </c>
      <c r="M1055" s="14">
        <v>44666.486041666663</v>
      </c>
      <c r="N1055" t="s">
        <v>3133</v>
      </c>
      <c r="O1055" t="s">
        <v>78</v>
      </c>
      <c r="P1055">
        <v>17283</v>
      </c>
      <c r="Q1055" t="s">
        <v>65</v>
      </c>
      <c r="R1055" t="s">
        <v>136</v>
      </c>
      <c r="S1055" t="s">
        <v>137</v>
      </c>
      <c r="T1055" t="s">
        <v>136</v>
      </c>
      <c r="U1055" t="s">
        <v>137</v>
      </c>
      <c r="X1055">
        <v>13974274386</v>
      </c>
      <c r="Y1055">
        <v>13974274386</v>
      </c>
      <c r="Z1055" s="14">
        <v>44666.505555555559</v>
      </c>
      <c r="AA1055" t="s">
        <v>211</v>
      </c>
      <c r="AB1055" s="15">
        <v>1650033479693810</v>
      </c>
      <c r="AC1055" t="s">
        <v>68</v>
      </c>
      <c r="AD1055">
        <v>10738</v>
      </c>
      <c r="AE1055" t="s">
        <v>69</v>
      </c>
      <c r="AF1055" t="s">
        <v>70</v>
      </c>
      <c r="AM1055" t="s">
        <v>1256</v>
      </c>
      <c r="AN1055">
        <v>40811928802</v>
      </c>
    </row>
    <row r="1056" spans="1:40" x14ac:dyDescent="0.25">
      <c r="A1056" s="4">
        <f t="shared" si="194"/>
        <v>44666</v>
      </c>
      <c r="B1056" s="5">
        <f t="shared" si="195"/>
        <v>0.47916666666666669</v>
      </c>
      <c r="C1056" s="6">
        <f t="shared" si="196"/>
        <v>0.48541666666666666</v>
      </c>
      <c r="D1056" s="7">
        <f t="shared" si="198"/>
        <v>2.0717592560686171E-3</v>
      </c>
      <c r="E1056" s="6" t="str">
        <f t="shared" si="199"/>
        <v>ANA</v>
      </c>
      <c r="F1056" s="6" t="str">
        <f t="shared" si="197"/>
        <v>sex</v>
      </c>
      <c r="G1056" s="6" t="str">
        <f t="shared" si="193"/>
        <v>51</v>
      </c>
      <c r="H1056" s="6" t="str">
        <f>IFERROR(VLOOKUP($G1056,DDD!$B:$D,3,0),"-")</f>
        <v>RS</v>
      </c>
      <c r="I1056" s="6" t="str">
        <f>IFERROR(VLOOKUP($H1056,DDD!$I:$K,3,0),"-")</f>
        <v>Sul</v>
      </c>
      <c r="J1056">
        <v>8598783</v>
      </c>
      <c r="K1056">
        <v>25426391</v>
      </c>
      <c r="L1056" s="14">
        <v>44666.485937500001</v>
      </c>
      <c r="M1056" s="14">
        <v>44666.488009259258</v>
      </c>
      <c r="N1056" t="s">
        <v>3133</v>
      </c>
      <c r="O1056" t="s">
        <v>64</v>
      </c>
      <c r="P1056">
        <v>17281</v>
      </c>
      <c r="Q1056" t="s">
        <v>65</v>
      </c>
      <c r="R1056" t="s">
        <v>66</v>
      </c>
      <c r="S1056" t="s">
        <v>1017</v>
      </c>
      <c r="T1056" t="s">
        <v>66</v>
      </c>
      <c r="U1056" t="s">
        <v>1017</v>
      </c>
      <c r="X1056">
        <v>51985480276</v>
      </c>
      <c r="AA1056" t="s">
        <v>128</v>
      </c>
      <c r="AB1056" s="15">
        <v>1650033570702250</v>
      </c>
      <c r="AC1056" t="s">
        <v>68</v>
      </c>
      <c r="AD1056">
        <v>10738</v>
      </c>
      <c r="AE1056" t="s">
        <v>69</v>
      </c>
      <c r="AF1056" t="s">
        <v>70</v>
      </c>
      <c r="AM1056" t="s">
        <v>1502</v>
      </c>
      <c r="AN1056">
        <v>60261157060</v>
      </c>
    </row>
    <row r="1057" spans="1:40" x14ac:dyDescent="0.25">
      <c r="A1057" s="4">
        <f t="shared" si="194"/>
        <v>44666</v>
      </c>
      <c r="B1057" s="5">
        <f t="shared" si="195"/>
        <v>0.47916666666666669</v>
      </c>
      <c r="C1057" s="6">
        <f t="shared" si="196"/>
        <v>0.4861111111111111</v>
      </c>
      <c r="D1057" s="7">
        <f t="shared" si="198"/>
        <v>7.9861110862111673E-4</v>
      </c>
      <c r="E1057" s="6" t="str">
        <f t="shared" si="199"/>
        <v>SILVIO</v>
      </c>
      <c r="F1057" s="6" t="str">
        <f t="shared" si="197"/>
        <v>sex</v>
      </c>
      <c r="G1057" s="6" t="str">
        <f t="shared" si="193"/>
        <v>19</v>
      </c>
      <c r="H1057" s="6" t="str">
        <f>IFERROR(VLOOKUP($G1057,DDD!$B:$D,3,0),"-")</f>
        <v>SP</v>
      </c>
      <c r="I1057" s="6" t="str">
        <f>IFERROR(VLOOKUP($H1057,DDD!$I:$K,3,0),"-")</f>
        <v>Sudeste</v>
      </c>
      <c r="J1057">
        <v>8598870</v>
      </c>
      <c r="K1057">
        <v>25449602</v>
      </c>
      <c r="L1057" s="14">
        <v>44666.486504629633</v>
      </c>
      <c r="M1057" s="14">
        <v>44666.487303240741</v>
      </c>
      <c r="N1057" t="s">
        <v>3133</v>
      </c>
      <c r="O1057" t="s">
        <v>84</v>
      </c>
      <c r="P1057">
        <v>17286</v>
      </c>
      <c r="Q1057" t="s">
        <v>65</v>
      </c>
      <c r="R1057" t="s">
        <v>136</v>
      </c>
      <c r="S1057" t="s">
        <v>273</v>
      </c>
      <c r="T1057" t="s">
        <v>136</v>
      </c>
      <c r="U1057" t="s">
        <v>273</v>
      </c>
      <c r="X1057">
        <v>19991059990</v>
      </c>
      <c r="Y1057">
        <v>19991059990</v>
      </c>
      <c r="Z1057" s="14">
        <v>44666.625</v>
      </c>
      <c r="AA1057" t="s">
        <v>223</v>
      </c>
      <c r="AB1057" s="15">
        <v>1650033622707210</v>
      </c>
      <c r="AC1057" t="s">
        <v>68</v>
      </c>
      <c r="AD1057">
        <v>10738</v>
      </c>
      <c r="AE1057" t="s">
        <v>69</v>
      </c>
      <c r="AF1057" t="s">
        <v>70</v>
      </c>
      <c r="AM1057" t="s">
        <v>981</v>
      </c>
      <c r="AN1057">
        <v>40677390874</v>
      </c>
    </row>
    <row r="1058" spans="1:40" x14ac:dyDescent="0.25">
      <c r="A1058" s="4">
        <f t="shared" si="194"/>
        <v>44666</v>
      </c>
      <c r="B1058" s="5">
        <f t="shared" si="195"/>
        <v>0.47916666666666669</v>
      </c>
      <c r="C1058" s="6">
        <f t="shared" si="196"/>
        <v>0.48749999999999999</v>
      </c>
      <c r="D1058" s="7">
        <f t="shared" si="198"/>
        <v>1.3888888861401938E-3</v>
      </c>
      <c r="E1058" s="6" t="str">
        <f t="shared" si="199"/>
        <v>ANA</v>
      </c>
      <c r="F1058" s="6" t="str">
        <f t="shared" si="197"/>
        <v>sex</v>
      </c>
      <c r="G1058" s="6" t="str">
        <f t="shared" si="193"/>
        <v>48</v>
      </c>
      <c r="H1058" s="6" t="str">
        <f>IFERROR(VLOOKUP($G1058,DDD!$B:$D,3,0),"-")</f>
        <v>SC</v>
      </c>
      <c r="I1058" s="6" t="str">
        <f>IFERROR(VLOOKUP($H1058,DDD!$I:$K,3,0),"-")</f>
        <v>Sul</v>
      </c>
      <c r="J1058">
        <v>8599112</v>
      </c>
      <c r="K1058">
        <v>25724493</v>
      </c>
      <c r="L1058" s="14">
        <v>44666.488020833334</v>
      </c>
      <c r="M1058" s="14">
        <v>44666.48940972222</v>
      </c>
      <c r="N1058" t="s">
        <v>3133</v>
      </c>
      <c r="O1058" t="s">
        <v>64</v>
      </c>
      <c r="P1058">
        <v>17281</v>
      </c>
      <c r="Q1058" t="s">
        <v>65</v>
      </c>
      <c r="R1058" t="s">
        <v>136</v>
      </c>
      <c r="S1058" t="s">
        <v>420</v>
      </c>
      <c r="T1058" t="s">
        <v>136</v>
      </c>
      <c r="U1058" t="s">
        <v>420</v>
      </c>
      <c r="X1058">
        <v>48996712712</v>
      </c>
      <c r="Y1058">
        <v>48996712712</v>
      </c>
      <c r="Z1058" s="14">
        <v>44666.509027777778</v>
      </c>
      <c r="AA1058" t="s">
        <v>113</v>
      </c>
      <c r="AB1058" s="15">
        <v>1650033664711260</v>
      </c>
      <c r="AC1058" t="s">
        <v>68</v>
      </c>
      <c r="AD1058">
        <v>10738</v>
      </c>
      <c r="AE1058" t="s">
        <v>69</v>
      </c>
      <c r="AF1058" t="s">
        <v>70</v>
      </c>
      <c r="AM1058" t="s">
        <v>881</v>
      </c>
      <c r="AN1058">
        <v>6274103910</v>
      </c>
    </row>
    <row r="1059" spans="1:40" x14ac:dyDescent="0.25">
      <c r="A1059" s="4">
        <f t="shared" si="194"/>
        <v>44666</v>
      </c>
      <c r="B1059" s="5">
        <f t="shared" si="195"/>
        <v>0.47916666666666669</v>
      </c>
      <c r="C1059" s="6">
        <f t="shared" si="196"/>
        <v>0.48749999999999999</v>
      </c>
      <c r="D1059" s="7">
        <f t="shared" si="198"/>
        <v>5.069444450782612E-3</v>
      </c>
      <c r="E1059" s="6" t="str">
        <f t="shared" si="199"/>
        <v>BIANCA</v>
      </c>
      <c r="F1059" s="6" t="str">
        <f t="shared" si="197"/>
        <v>sex</v>
      </c>
      <c r="G1059" s="6" t="str">
        <f t="shared" si="193"/>
        <v>11</v>
      </c>
      <c r="H1059" s="6" t="str">
        <f>IFERROR(VLOOKUP($G1059,DDD!$B:$D,3,0),"-")</f>
        <v>SP</v>
      </c>
      <c r="I1059" s="6" t="str">
        <f>IFERROR(VLOOKUP($H1059,DDD!$I:$K,3,0),"-")</f>
        <v>Sudeste</v>
      </c>
      <c r="J1059">
        <v>8599076</v>
      </c>
      <c r="K1059">
        <v>25426178</v>
      </c>
      <c r="L1059" s="14">
        <v>44666.487754629627</v>
      </c>
      <c r="M1059" s="14">
        <v>44666.492824074077</v>
      </c>
      <c r="N1059" t="s">
        <v>3133</v>
      </c>
      <c r="O1059" t="s">
        <v>78</v>
      </c>
      <c r="P1059">
        <v>17283</v>
      </c>
      <c r="Q1059" t="s">
        <v>65</v>
      </c>
      <c r="R1059" t="s">
        <v>136</v>
      </c>
      <c r="S1059" t="s">
        <v>137</v>
      </c>
      <c r="T1059" t="s">
        <v>136</v>
      </c>
      <c r="U1059" t="s">
        <v>137</v>
      </c>
      <c r="X1059">
        <v>11985810057</v>
      </c>
      <c r="Y1059">
        <v>11985810057</v>
      </c>
      <c r="Z1059" s="14">
        <v>44666.512499999997</v>
      </c>
      <c r="AA1059" t="s">
        <v>118</v>
      </c>
      <c r="AB1059" s="15">
        <v>1650033721717300</v>
      </c>
      <c r="AC1059" t="s">
        <v>68</v>
      </c>
      <c r="AD1059">
        <v>10738</v>
      </c>
      <c r="AE1059" t="s">
        <v>69</v>
      </c>
      <c r="AF1059" t="s">
        <v>70</v>
      </c>
      <c r="AM1059" t="s">
        <v>839</v>
      </c>
      <c r="AN1059">
        <v>27831432833</v>
      </c>
    </row>
    <row r="1060" spans="1:40" x14ac:dyDescent="0.25">
      <c r="A1060" s="4">
        <f t="shared" si="194"/>
        <v>44666</v>
      </c>
      <c r="B1060" s="5">
        <f t="shared" si="195"/>
        <v>0.47916666666666669</v>
      </c>
      <c r="C1060" s="6">
        <f t="shared" si="196"/>
        <v>0.4916666666666667</v>
      </c>
      <c r="D1060" s="7">
        <f t="shared" si="198"/>
        <v>2.4305555416503921E-4</v>
      </c>
      <c r="E1060" s="6" t="str">
        <f t="shared" si="199"/>
        <v>ANA</v>
      </c>
      <c r="F1060" s="6" t="str">
        <f t="shared" si="197"/>
        <v>sex</v>
      </c>
      <c r="G1060" s="6" t="str">
        <f t="shared" si="193"/>
        <v>16</v>
      </c>
      <c r="H1060" s="6" t="str">
        <f>IFERROR(VLOOKUP($G1060,DDD!$B:$D,3,0),"-")</f>
        <v>SP</v>
      </c>
      <c r="I1060" s="6" t="str">
        <f>IFERROR(VLOOKUP($H1060,DDD!$I:$K,3,0),"-")</f>
        <v>Sudeste</v>
      </c>
      <c r="J1060">
        <v>8599738</v>
      </c>
      <c r="K1060">
        <v>25724865</v>
      </c>
      <c r="L1060" s="14">
        <v>44666.491909722223</v>
      </c>
      <c r="M1060" s="14">
        <v>44666.492152777777</v>
      </c>
      <c r="N1060" t="s">
        <v>3133</v>
      </c>
      <c r="O1060" t="s">
        <v>64</v>
      </c>
      <c r="P1060">
        <v>17281</v>
      </c>
      <c r="Q1060" t="s">
        <v>65</v>
      </c>
      <c r="R1060" t="s">
        <v>85</v>
      </c>
      <c r="S1060" t="s">
        <v>86</v>
      </c>
      <c r="T1060" t="s">
        <v>85</v>
      </c>
      <c r="U1060" t="s">
        <v>86</v>
      </c>
      <c r="X1060">
        <v>16994588994</v>
      </c>
      <c r="AA1060" t="s">
        <v>113</v>
      </c>
      <c r="AB1060" s="15">
        <v>1650033978743530</v>
      </c>
      <c r="AC1060" t="s">
        <v>68</v>
      </c>
      <c r="AD1060">
        <v>10738</v>
      </c>
      <c r="AE1060" t="s">
        <v>69</v>
      </c>
      <c r="AF1060" t="s">
        <v>70</v>
      </c>
      <c r="AM1060" t="s">
        <v>385</v>
      </c>
      <c r="AN1060">
        <v>8393101611</v>
      </c>
    </row>
    <row r="1061" spans="1:40" x14ac:dyDescent="0.25">
      <c r="A1061" s="4">
        <f t="shared" si="194"/>
        <v>44666</v>
      </c>
      <c r="B1061" s="5">
        <f t="shared" si="195"/>
        <v>0.47916666666666669</v>
      </c>
      <c r="C1061" s="6">
        <f t="shared" si="196"/>
        <v>0.49444444444444446</v>
      </c>
      <c r="D1061" s="7">
        <f t="shared" si="198"/>
        <v>2.2453703713836148E-3</v>
      </c>
      <c r="E1061" s="6" t="str">
        <f t="shared" si="199"/>
        <v>BIANCA</v>
      </c>
      <c r="F1061" s="6" t="str">
        <f t="shared" si="197"/>
        <v>sex</v>
      </c>
      <c r="G1061" s="6" t="str">
        <f t="shared" si="193"/>
        <v>55</v>
      </c>
      <c r="H1061" s="6" t="str">
        <f>IFERROR(VLOOKUP($G1061,DDD!$B:$D,3,0),"-")</f>
        <v>RS</v>
      </c>
      <c r="I1061" s="6" t="str">
        <f>IFERROR(VLOOKUP($H1061,DDD!$I:$K,3,0),"-")</f>
        <v>Sul</v>
      </c>
      <c r="J1061">
        <v>8600133</v>
      </c>
      <c r="K1061">
        <v>23637982</v>
      </c>
      <c r="L1061" s="14">
        <v>44666.494525462964</v>
      </c>
      <c r="M1061" s="14">
        <v>44666.496770833335</v>
      </c>
      <c r="N1061" t="s">
        <v>3133</v>
      </c>
      <c r="O1061" t="s">
        <v>78</v>
      </c>
      <c r="P1061">
        <v>17283</v>
      </c>
      <c r="Q1061" t="s">
        <v>65</v>
      </c>
      <c r="R1061" t="s">
        <v>85</v>
      </c>
      <c r="S1061" t="s">
        <v>86</v>
      </c>
      <c r="T1061" t="s">
        <v>85</v>
      </c>
      <c r="U1061" t="s">
        <v>86</v>
      </c>
      <c r="X1061">
        <v>55981217108</v>
      </c>
      <c r="AA1061" t="s">
        <v>108</v>
      </c>
      <c r="AB1061" s="15">
        <v>1650034301773480</v>
      </c>
      <c r="AC1061" t="s">
        <v>68</v>
      </c>
      <c r="AD1061">
        <v>10738</v>
      </c>
      <c r="AE1061" t="s">
        <v>69</v>
      </c>
      <c r="AF1061" t="s">
        <v>70</v>
      </c>
      <c r="AM1061" t="s">
        <v>741</v>
      </c>
      <c r="AN1061">
        <v>1558297006</v>
      </c>
    </row>
    <row r="1062" spans="1:40" x14ac:dyDescent="0.25">
      <c r="A1062" s="4">
        <f t="shared" si="194"/>
        <v>44666</v>
      </c>
      <c r="B1062" s="5">
        <f t="shared" si="195"/>
        <v>0.47916666666666669</v>
      </c>
      <c r="C1062" s="6">
        <f t="shared" si="196"/>
        <v>0.49583333333333335</v>
      </c>
      <c r="D1062" s="7">
        <f t="shared" si="198"/>
        <v>1.2037037013215013E-3</v>
      </c>
      <c r="E1062" s="6" t="str">
        <f t="shared" si="199"/>
        <v>ANA</v>
      </c>
      <c r="F1062" s="6" t="str">
        <f t="shared" si="197"/>
        <v>sex</v>
      </c>
      <c r="G1062" s="6" t="str">
        <f t="shared" si="193"/>
        <v>51</v>
      </c>
      <c r="H1062" s="6" t="str">
        <f>IFERROR(VLOOKUP($G1062,DDD!$B:$D,3,0),"-")</f>
        <v>RS</v>
      </c>
      <c r="I1062" s="6" t="str">
        <f>IFERROR(VLOOKUP($H1062,DDD!$I:$K,3,0),"-")</f>
        <v>Sul</v>
      </c>
      <c r="J1062">
        <v>8600424</v>
      </c>
      <c r="K1062">
        <v>25426442</v>
      </c>
      <c r="L1062" s="14">
        <v>44666.496180555558</v>
      </c>
      <c r="M1062" s="14">
        <v>44666.497384259259</v>
      </c>
      <c r="N1062" t="s">
        <v>3133</v>
      </c>
      <c r="O1062" t="s">
        <v>64</v>
      </c>
      <c r="P1062">
        <v>17281</v>
      </c>
      <c r="Q1062" t="s">
        <v>65</v>
      </c>
      <c r="R1062" t="s">
        <v>66</v>
      </c>
      <c r="S1062" t="s">
        <v>1497</v>
      </c>
      <c r="T1062" t="s">
        <v>66</v>
      </c>
      <c r="U1062" t="s">
        <v>1497</v>
      </c>
      <c r="X1062">
        <v>51997400623</v>
      </c>
      <c r="AA1062" t="s">
        <v>128</v>
      </c>
      <c r="AB1062" s="15">
        <v>1650034343777280</v>
      </c>
      <c r="AC1062" t="s">
        <v>68</v>
      </c>
      <c r="AD1062">
        <v>10738</v>
      </c>
      <c r="AE1062" t="s">
        <v>69</v>
      </c>
      <c r="AF1062" t="s">
        <v>70</v>
      </c>
      <c r="AM1062" t="s">
        <v>1498</v>
      </c>
      <c r="AN1062">
        <v>4974155008</v>
      </c>
    </row>
    <row r="1063" spans="1:40" x14ac:dyDescent="0.25">
      <c r="A1063" s="4">
        <f t="shared" si="194"/>
        <v>44666</v>
      </c>
      <c r="B1063" s="5">
        <f t="shared" si="195"/>
        <v>0.47916666666666669</v>
      </c>
      <c r="C1063" s="6">
        <f t="shared" si="196"/>
        <v>0.49444444444444446</v>
      </c>
      <c r="D1063" s="7">
        <f t="shared" si="198"/>
        <v>2.6851851798710413E-3</v>
      </c>
      <c r="E1063" s="6" t="str">
        <f t="shared" si="199"/>
        <v>SILVIO</v>
      </c>
      <c r="F1063" s="6" t="str">
        <f t="shared" si="197"/>
        <v>sex</v>
      </c>
      <c r="G1063" s="6" t="str">
        <f t="shared" si="193"/>
        <v>15</v>
      </c>
      <c r="H1063" s="6" t="str">
        <f>IFERROR(VLOOKUP($G1063,DDD!$B:$D,3,0),"-")</f>
        <v>SP</v>
      </c>
      <c r="I1063" s="6" t="str">
        <f>IFERROR(VLOOKUP($H1063,DDD!$I:$K,3,0),"-")</f>
        <v>Sudeste</v>
      </c>
      <c r="J1063">
        <v>8600201</v>
      </c>
      <c r="K1063">
        <v>25462265</v>
      </c>
      <c r="L1063" s="14">
        <v>44666.49490740741</v>
      </c>
      <c r="M1063" s="14">
        <v>44666.49759259259</v>
      </c>
      <c r="N1063" t="s">
        <v>3133</v>
      </c>
      <c r="O1063" t="s">
        <v>84</v>
      </c>
      <c r="P1063">
        <v>17286</v>
      </c>
      <c r="Q1063" t="s">
        <v>65</v>
      </c>
      <c r="R1063" t="s">
        <v>85</v>
      </c>
      <c r="S1063" t="s">
        <v>86</v>
      </c>
      <c r="T1063" t="s">
        <v>85</v>
      </c>
      <c r="U1063" t="s">
        <v>86</v>
      </c>
      <c r="X1063">
        <v>15997948510</v>
      </c>
      <c r="AA1063" t="s">
        <v>211</v>
      </c>
      <c r="AB1063" s="15">
        <v>1650034332776460</v>
      </c>
      <c r="AC1063" t="s">
        <v>68</v>
      </c>
      <c r="AD1063">
        <v>10738</v>
      </c>
      <c r="AE1063" t="s">
        <v>69</v>
      </c>
      <c r="AF1063" t="s">
        <v>70</v>
      </c>
      <c r="AM1063" t="s">
        <v>1629</v>
      </c>
      <c r="AN1063">
        <v>41583911804</v>
      </c>
    </row>
    <row r="1064" spans="1:40" x14ac:dyDescent="0.25">
      <c r="A1064" s="4">
        <f t="shared" si="194"/>
        <v>44666</v>
      </c>
      <c r="B1064" s="5">
        <f t="shared" si="195"/>
        <v>0.47916666666666669</v>
      </c>
      <c r="C1064" s="6">
        <f t="shared" si="196"/>
        <v>0.49722222222222223</v>
      </c>
      <c r="D1064" s="7">
        <f t="shared" si="198"/>
        <v>2.4305555416503921E-4</v>
      </c>
      <c r="E1064" s="6" t="str">
        <f t="shared" si="199"/>
        <v>ANA</v>
      </c>
      <c r="F1064" s="6" t="str">
        <f t="shared" si="197"/>
        <v>sex</v>
      </c>
      <c r="G1064" s="6" t="str">
        <f t="shared" si="193"/>
        <v>11</v>
      </c>
      <c r="H1064" s="6" t="str">
        <f>IFERROR(VLOOKUP($G1064,DDD!$B:$D,3,0),"-")</f>
        <v>SP</v>
      </c>
      <c r="I1064" s="6" t="str">
        <f>IFERROR(VLOOKUP($H1064,DDD!$I:$K,3,0),"-")</f>
        <v>Sudeste</v>
      </c>
      <c r="J1064">
        <v>8600636</v>
      </c>
      <c r="K1064">
        <v>24227969</v>
      </c>
      <c r="L1064" s="14">
        <v>44666.497395833336</v>
      </c>
      <c r="M1064" s="14">
        <v>44666.49763888889</v>
      </c>
      <c r="N1064" t="s">
        <v>3133</v>
      </c>
      <c r="O1064" t="s">
        <v>64</v>
      </c>
      <c r="P1064">
        <v>17281</v>
      </c>
      <c r="Q1064" t="s">
        <v>65</v>
      </c>
      <c r="R1064" t="s">
        <v>136</v>
      </c>
      <c r="S1064" t="s">
        <v>420</v>
      </c>
      <c r="T1064" t="s">
        <v>136</v>
      </c>
      <c r="U1064" t="s">
        <v>420</v>
      </c>
      <c r="X1064">
        <v>11973214790</v>
      </c>
      <c r="Y1064">
        <v>11973214790</v>
      </c>
      <c r="Z1064" s="14">
        <v>44666.518055555556</v>
      </c>
      <c r="AA1064" t="s">
        <v>194</v>
      </c>
      <c r="AB1064" s="15">
        <v>1650034438785050</v>
      </c>
      <c r="AC1064" t="s">
        <v>68</v>
      </c>
      <c r="AD1064">
        <v>10738</v>
      </c>
      <c r="AE1064" t="s">
        <v>69</v>
      </c>
      <c r="AF1064" t="s">
        <v>70</v>
      </c>
      <c r="AM1064" t="s">
        <v>1449</v>
      </c>
      <c r="AN1064">
        <v>43787572813</v>
      </c>
    </row>
    <row r="1065" spans="1:40" x14ac:dyDescent="0.25">
      <c r="A1065" s="4">
        <f t="shared" si="194"/>
        <v>44666</v>
      </c>
      <c r="B1065" s="5">
        <f t="shared" si="195"/>
        <v>0.47916666666666669</v>
      </c>
      <c r="C1065" s="6">
        <f t="shared" si="196"/>
        <v>0.49652777777777773</v>
      </c>
      <c r="D1065" s="7">
        <f t="shared" si="198"/>
        <v>1.2037037085974589E-3</v>
      </c>
      <c r="E1065" s="6" t="str">
        <f t="shared" si="199"/>
        <v>BIANCA</v>
      </c>
      <c r="F1065" s="6" t="str">
        <f t="shared" si="197"/>
        <v>sex</v>
      </c>
      <c r="G1065" s="6" t="str">
        <f t="shared" si="193"/>
        <v>19</v>
      </c>
      <c r="H1065" s="6" t="str">
        <f>IFERROR(VLOOKUP($G1065,DDD!$B:$D,3,0),"-")</f>
        <v>SP</v>
      </c>
      <c r="I1065" s="6" t="str">
        <f>IFERROR(VLOOKUP($H1065,DDD!$I:$K,3,0),"-")</f>
        <v>Sudeste</v>
      </c>
      <c r="J1065">
        <v>8600606</v>
      </c>
      <c r="K1065">
        <v>27231078</v>
      </c>
      <c r="L1065" s="14">
        <v>44666.497152777774</v>
      </c>
      <c r="M1065" s="14">
        <v>44666.498356481483</v>
      </c>
      <c r="N1065" t="s">
        <v>3133</v>
      </c>
      <c r="O1065" t="s">
        <v>78</v>
      </c>
      <c r="P1065">
        <v>17283</v>
      </c>
      <c r="Q1065" t="s">
        <v>65</v>
      </c>
      <c r="R1065" t="s">
        <v>85</v>
      </c>
      <c r="S1065" t="s">
        <v>86</v>
      </c>
      <c r="T1065" t="s">
        <v>85</v>
      </c>
      <c r="U1065" t="s">
        <v>86</v>
      </c>
      <c r="X1065">
        <v>19997363695</v>
      </c>
      <c r="AA1065" t="s">
        <v>167</v>
      </c>
      <c r="AB1065" s="15">
        <v>1650034546793170</v>
      </c>
      <c r="AC1065" t="s">
        <v>68</v>
      </c>
      <c r="AD1065">
        <v>10738</v>
      </c>
      <c r="AE1065" t="s">
        <v>69</v>
      </c>
      <c r="AF1065" t="s">
        <v>70</v>
      </c>
      <c r="AM1065" t="s">
        <v>758</v>
      </c>
      <c r="AN1065">
        <v>41524872830</v>
      </c>
    </row>
    <row r="1066" spans="1:40" x14ac:dyDescent="0.25">
      <c r="A1066" s="4">
        <f t="shared" si="194"/>
        <v>44666</v>
      </c>
      <c r="B1066" s="5">
        <f t="shared" si="195"/>
        <v>0.47916666666666669</v>
      </c>
      <c r="C1066" s="6">
        <f t="shared" si="196"/>
        <v>0.49791666666666662</v>
      </c>
      <c r="D1066" s="7">
        <f t="shared" si="198"/>
        <v>1.6666666706441902E-3</v>
      </c>
      <c r="E1066" s="6" t="str">
        <f t="shared" si="199"/>
        <v>ANA</v>
      </c>
      <c r="F1066" s="6" t="str">
        <f t="shared" si="197"/>
        <v>sex</v>
      </c>
      <c r="G1066" s="6" t="str">
        <f t="shared" si="193"/>
        <v>16</v>
      </c>
      <c r="H1066" s="6" t="str">
        <f>IFERROR(VLOOKUP($G1066,DDD!$B:$D,3,0),"-")</f>
        <v>SP</v>
      </c>
      <c r="I1066" s="6" t="str">
        <f>IFERROR(VLOOKUP($H1066,DDD!$I:$K,3,0),"-")</f>
        <v>Sudeste</v>
      </c>
      <c r="J1066">
        <v>8600752</v>
      </c>
      <c r="K1066">
        <v>27202030</v>
      </c>
      <c r="L1066" s="14">
        <v>44666.498090277775</v>
      </c>
      <c r="M1066" s="14">
        <v>44666.499756944446</v>
      </c>
      <c r="N1066" t="s">
        <v>3133</v>
      </c>
      <c r="O1066" t="s">
        <v>64</v>
      </c>
      <c r="P1066">
        <v>17281</v>
      </c>
      <c r="Q1066" t="s">
        <v>65</v>
      </c>
      <c r="R1066" t="s">
        <v>85</v>
      </c>
      <c r="S1066" t="s">
        <v>86</v>
      </c>
      <c r="T1066" t="s">
        <v>85</v>
      </c>
      <c r="U1066" t="s">
        <v>86</v>
      </c>
      <c r="X1066">
        <v>16997328034</v>
      </c>
      <c r="AA1066" t="s">
        <v>93</v>
      </c>
      <c r="AB1066" s="15">
        <v>1650034619798990</v>
      </c>
      <c r="AC1066" t="s">
        <v>68</v>
      </c>
      <c r="AD1066">
        <v>10738</v>
      </c>
      <c r="AE1066" t="s">
        <v>69</v>
      </c>
      <c r="AF1066" t="s">
        <v>70</v>
      </c>
      <c r="AM1066" t="s">
        <v>694</v>
      </c>
      <c r="AN1066">
        <v>40843148896</v>
      </c>
    </row>
    <row r="1067" spans="1:40" x14ac:dyDescent="0.25">
      <c r="A1067" s="4">
        <f t="shared" si="194"/>
        <v>44666</v>
      </c>
      <c r="B1067" s="5">
        <f t="shared" si="195"/>
        <v>0.5</v>
      </c>
      <c r="C1067" s="6">
        <f t="shared" si="196"/>
        <v>0.50138888888888888</v>
      </c>
      <c r="D1067" s="7">
        <f t="shared" si="198"/>
        <v>9.6064814715646207E-4</v>
      </c>
      <c r="E1067" s="6" t="str">
        <f t="shared" si="199"/>
        <v>BIANCA</v>
      </c>
      <c r="F1067" s="6" t="str">
        <f t="shared" si="197"/>
        <v>sex</v>
      </c>
      <c r="G1067" s="6" t="str">
        <f t="shared" si="193"/>
        <v>11</v>
      </c>
      <c r="H1067" s="6" t="str">
        <f>IFERROR(VLOOKUP($G1067,DDD!$B:$D,3,0),"-")</f>
        <v>SP</v>
      </c>
      <c r="I1067" s="6" t="str">
        <f>IFERROR(VLOOKUP($H1067,DDD!$I:$K,3,0),"-")</f>
        <v>Sudeste</v>
      </c>
      <c r="J1067">
        <v>8601299</v>
      </c>
      <c r="K1067">
        <v>23637802</v>
      </c>
      <c r="L1067" s="14">
        <v>44666.501516203702</v>
      </c>
      <c r="M1067" s="14">
        <v>44666.502476851849</v>
      </c>
      <c r="N1067" t="s">
        <v>3133</v>
      </c>
      <c r="O1067" t="s">
        <v>78</v>
      </c>
      <c r="P1067">
        <v>17283</v>
      </c>
      <c r="Q1067" t="s">
        <v>65</v>
      </c>
      <c r="R1067" t="s">
        <v>136</v>
      </c>
      <c r="S1067" t="s">
        <v>273</v>
      </c>
      <c r="T1067" t="s">
        <v>136</v>
      </c>
      <c r="U1067" t="s">
        <v>273</v>
      </c>
      <c r="X1067">
        <v>11993180710</v>
      </c>
      <c r="Y1067">
        <v>11993180710</v>
      </c>
      <c r="Z1067" s="14">
        <v>44669.522222222222</v>
      </c>
      <c r="AA1067" t="s">
        <v>108</v>
      </c>
      <c r="AB1067" s="15">
        <v>1650034917824240</v>
      </c>
      <c r="AC1067" t="s">
        <v>68</v>
      </c>
      <c r="AD1067">
        <v>10738</v>
      </c>
      <c r="AE1067" t="s">
        <v>69</v>
      </c>
      <c r="AF1067" t="s">
        <v>70</v>
      </c>
      <c r="AM1067" t="s">
        <v>1134</v>
      </c>
      <c r="AN1067">
        <v>46481917816</v>
      </c>
    </row>
    <row r="1068" spans="1:40" x14ac:dyDescent="0.25">
      <c r="A1068" s="4">
        <f t="shared" si="194"/>
        <v>44666</v>
      </c>
      <c r="B1068" s="5">
        <f t="shared" si="195"/>
        <v>0.5</v>
      </c>
      <c r="C1068" s="6">
        <f t="shared" si="196"/>
        <v>0.50208333333333333</v>
      </c>
      <c r="D1068" s="7">
        <f t="shared" si="198"/>
        <v>1.8287037091795355E-3</v>
      </c>
      <c r="E1068" s="6" t="str">
        <f t="shared" si="199"/>
        <v>ANA</v>
      </c>
      <c r="F1068" s="6" t="str">
        <f t="shared" si="197"/>
        <v>sex</v>
      </c>
      <c r="G1068" s="6" t="str">
        <f t="shared" si="193"/>
        <v>19</v>
      </c>
      <c r="H1068" s="6" t="str">
        <f>IFERROR(VLOOKUP($G1068,DDD!$B:$D,3,0),"-")</f>
        <v>SP</v>
      </c>
      <c r="I1068" s="6" t="str">
        <f>IFERROR(VLOOKUP($H1068,DDD!$I:$K,3,0),"-")</f>
        <v>Sudeste</v>
      </c>
      <c r="J1068">
        <v>8601432</v>
      </c>
      <c r="K1068">
        <v>25724480</v>
      </c>
      <c r="L1068" s="14">
        <v>44666.502476851849</v>
      </c>
      <c r="M1068" s="14">
        <v>44666.504305555558</v>
      </c>
      <c r="N1068" t="s">
        <v>3133</v>
      </c>
      <c r="O1068" t="s">
        <v>64</v>
      </c>
      <c r="P1068">
        <v>17281</v>
      </c>
      <c r="Q1068" t="s">
        <v>65</v>
      </c>
      <c r="R1068" t="s">
        <v>136</v>
      </c>
      <c r="S1068" t="s">
        <v>420</v>
      </c>
      <c r="T1068" t="s">
        <v>136</v>
      </c>
      <c r="U1068" t="s">
        <v>420</v>
      </c>
      <c r="X1068">
        <v>19989815944</v>
      </c>
      <c r="Y1068">
        <v>19989815944</v>
      </c>
      <c r="Z1068" s="14">
        <v>44666.524305555555</v>
      </c>
      <c r="AA1068" t="s">
        <v>113</v>
      </c>
      <c r="AB1068" s="15">
        <v>1650035001831430</v>
      </c>
      <c r="AC1068" t="s">
        <v>68</v>
      </c>
      <c r="AD1068">
        <v>10738</v>
      </c>
      <c r="AE1068" t="s">
        <v>69</v>
      </c>
      <c r="AF1068" t="s">
        <v>70</v>
      </c>
      <c r="AM1068" t="s">
        <v>539</v>
      </c>
      <c r="AN1068">
        <v>56761705819</v>
      </c>
    </row>
    <row r="1069" spans="1:40" x14ac:dyDescent="0.25">
      <c r="A1069" s="4">
        <f t="shared" si="194"/>
        <v>44666</v>
      </c>
      <c r="B1069" s="5">
        <f t="shared" si="195"/>
        <v>0.5</v>
      </c>
      <c r="C1069" s="6">
        <f t="shared" si="196"/>
        <v>0.50416666666666665</v>
      </c>
      <c r="D1069" s="7">
        <f t="shared" si="198"/>
        <v>3.2407406979473308E-4</v>
      </c>
      <c r="E1069" s="6" t="str">
        <f t="shared" si="199"/>
        <v>ANA</v>
      </c>
      <c r="F1069" s="6" t="str">
        <f t="shared" si="197"/>
        <v>sex</v>
      </c>
      <c r="G1069" s="6" t="str">
        <f t="shared" si="193"/>
        <v>11</v>
      </c>
      <c r="H1069" s="6" t="str">
        <f>IFERROR(VLOOKUP($G1069,DDD!$B:$D,3,0),"-")</f>
        <v>SP</v>
      </c>
      <c r="I1069" s="6" t="str">
        <f>IFERROR(VLOOKUP($H1069,DDD!$I:$K,3,0),"-")</f>
        <v>Sudeste</v>
      </c>
      <c r="J1069">
        <v>8601725</v>
      </c>
      <c r="K1069">
        <v>23413675</v>
      </c>
      <c r="L1069" s="14">
        <v>44666.504305555558</v>
      </c>
      <c r="M1069" s="14">
        <v>44666.504629629628</v>
      </c>
      <c r="N1069" t="s">
        <v>3133</v>
      </c>
      <c r="O1069" t="s">
        <v>64</v>
      </c>
      <c r="P1069">
        <v>17281</v>
      </c>
      <c r="Q1069" t="s">
        <v>65</v>
      </c>
      <c r="R1069" t="s">
        <v>136</v>
      </c>
      <c r="S1069" t="s">
        <v>273</v>
      </c>
      <c r="T1069" t="s">
        <v>136</v>
      </c>
      <c r="U1069" t="s">
        <v>273</v>
      </c>
      <c r="X1069">
        <v>11956989531</v>
      </c>
      <c r="Y1069">
        <v>11956989531</v>
      </c>
      <c r="Z1069" s="14">
        <v>44666.525000000001</v>
      </c>
      <c r="AA1069" t="s">
        <v>141</v>
      </c>
      <c r="AB1069" s="15">
        <v>1650035071837190</v>
      </c>
      <c r="AC1069" t="s">
        <v>68</v>
      </c>
      <c r="AD1069">
        <v>10738</v>
      </c>
      <c r="AE1069" t="s">
        <v>69</v>
      </c>
      <c r="AF1069" t="s">
        <v>70</v>
      </c>
      <c r="AM1069" t="s">
        <v>949</v>
      </c>
      <c r="AN1069">
        <v>3579463594</v>
      </c>
    </row>
    <row r="1070" spans="1:40" x14ac:dyDescent="0.25">
      <c r="A1070" s="4">
        <f t="shared" si="194"/>
        <v>44666</v>
      </c>
      <c r="B1070" s="5">
        <f t="shared" si="195"/>
        <v>0.5</v>
      </c>
      <c r="C1070" s="6">
        <f t="shared" si="196"/>
        <v>0.50208333333333333</v>
      </c>
      <c r="D1070" s="7">
        <f t="shared" si="198"/>
        <v>4.1435185194131918E-3</v>
      </c>
      <c r="E1070" s="6" t="str">
        <f t="shared" si="199"/>
        <v>SILVIO</v>
      </c>
      <c r="F1070" s="6" t="str">
        <f t="shared" si="197"/>
        <v>sex</v>
      </c>
      <c r="G1070" s="6" t="str">
        <f t="shared" si="193"/>
        <v>14</v>
      </c>
      <c r="H1070" s="6" t="str">
        <f>IFERROR(VLOOKUP($G1070,DDD!$B:$D,3,0),"-")</f>
        <v>SP</v>
      </c>
      <c r="I1070" s="6" t="str">
        <f>IFERROR(VLOOKUP($H1070,DDD!$I:$K,3,0),"-")</f>
        <v>Sudeste</v>
      </c>
      <c r="J1070">
        <v>8601431</v>
      </c>
      <c r="K1070">
        <v>24161206</v>
      </c>
      <c r="L1070" s="14">
        <v>44666.502453703702</v>
      </c>
      <c r="M1070" s="14">
        <v>44666.506597222222</v>
      </c>
      <c r="N1070" t="s">
        <v>3133</v>
      </c>
      <c r="O1070" t="s">
        <v>84</v>
      </c>
      <c r="P1070">
        <v>17286</v>
      </c>
      <c r="Q1070" t="s">
        <v>65</v>
      </c>
      <c r="R1070" t="s">
        <v>85</v>
      </c>
      <c r="S1070" t="s">
        <v>86</v>
      </c>
      <c r="T1070" t="s">
        <v>85</v>
      </c>
      <c r="U1070" t="s">
        <v>86</v>
      </c>
      <c r="X1070">
        <v>14991896171</v>
      </c>
      <c r="AA1070" t="s">
        <v>235</v>
      </c>
      <c r="AB1070" s="15">
        <v>1650034994830740</v>
      </c>
      <c r="AC1070" t="s">
        <v>68</v>
      </c>
      <c r="AD1070">
        <v>10738</v>
      </c>
      <c r="AE1070" t="s">
        <v>69</v>
      </c>
      <c r="AF1070" t="s">
        <v>70</v>
      </c>
      <c r="AM1070" t="s">
        <v>389</v>
      </c>
      <c r="AN1070">
        <v>41605013897</v>
      </c>
    </row>
    <row r="1071" spans="1:40" x14ac:dyDescent="0.25">
      <c r="A1071" s="4">
        <f t="shared" si="194"/>
        <v>44666</v>
      </c>
      <c r="B1071" s="5">
        <f t="shared" si="195"/>
        <v>0.52083333333333337</v>
      </c>
      <c r="C1071" s="6">
        <f t="shared" si="196"/>
        <v>0.52152777777777781</v>
      </c>
      <c r="D1071" s="7">
        <f t="shared" si="198"/>
        <v>1.7013888937071897E-3</v>
      </c>
      <c r="E1071" s="6" t="str">
        <f t="shared" si="199"/>
        <v>BIANCA</v>
      </c>
      <c r="F1071" s="6" t="str">
        <f t="shared" si="197"/>
        <v>sex</v>
      </c>
      <c r="G1071" s="6" t="str">
        <f t="shared" si="193"/>
        <v>11</v>
      </c>
      <c r="H1071" s="6" t="str">
        <f>IFERROR(VLOOKUP($G1071,DDD!$B:$D,3,0),"-")</f>
        <v>SP</v>
      </c>
      <c r="I1071" s="6" t="str">
        <f>IFERROR(VLOOKUP($H1071,DDD!$I:$K,3,0),"-")</f>
        <v>Sudeste</v>
      </c>
      <c r="J1071">
        <v>8603905</v>
      </c>
      <c r="K1071">
        <v>25449563</v>
      </c>
      <c r="L1071" s="14">
        <v>44666.52202546296</v>
      </c>
      <c r="M1071" s="14">
        <v>44666.523726851854</v>
      </c>
      <c r="N1071" t="s">
        <v>3133</v>
      </c>
      <c r="O1071" t="s">
        <v>78</v>
      </c>
      <c r="P1071">
        <v>17283</v>
      </c>
      <c r="Q1071" t="s">
        <v>65</v>
      </c>
      <c r="R1071" t="s">
        <v>85</v>
      </c>
      <c r="S1071" t="s">
        <v>86</v>
      </c>
      <c r="T1071" t="s">
        <v>85</v>
      </c>
      <c r="U1071" t="s">
        <v>86</v>
      </c>
      <c r="X1071">
        <v>11995025992</v>
      </c>
      <c r="AA1071" t="s">
        <v>223</v>
      </c>
      <c r="AB1071" s="15">
        <v>1650036682949580</v>
      </c>
      <c r="AC1071" t="s">
        <v>68</v>
      </c>
      <c r="AD1071">
        <v>10738</v>
      </c>
      <c r="AE1071" t="s">
        <v>69</v>
      </c>
      <c r="AF1071" t="s">
        <v>70</v>
      </c>
      <c r="AM1071" t="s">
        <v>786</v>
      </c>
      <c r="AN1071">
        <v>30319251810</v>
      </c>
    </row>
    <row r="1072" spans="1:40" x14ac:dyDescent="0.25">
      <c r="A1072" s="4">
        <f t="shared" si="194"/>
        <v>44666</v>
      </c>
      <c r="B1072" s="5">
        <f t="shared" si="195"/>
        <v>0.5</v>
      </c>
      <c r="C1072" s="6">
        <f t="shared" si="196"/>
        <v>0.52013888888888882</v>
      </c>
      <c r="D1072" s="7">
        <f t="shared" si="198"/>
        <v>4.9189814817509614E-3</v>
      </c>
      <c r="E1072" s="6" t="str">
        <f t="shared" si="199"/>
        <v>SILVIO</v>
      </c>
      <c r="F1072" s="6" t="str">
        <f t="shared" si="197"/>
        <v>sex</v>
      </c>
      <c r="G1072" s="6" t="str">
        <f t="shared" si="193"/>
        <v>51</v>
      </c>
      <c r="H1072" s="6" t="str">
        <f>IFERROR(VLOOKUP($G1072,DDD!$B:$D,3,0),"-")</f>
        <v>RS</v>
      </c>
      <c r="I1072" s="6" t="str">
        <f>IFERROR(VLOOKUP($H1072,DDD!$I:$K,3,0),"-")</f>
        <v>Sul</v>
      </c>
      <c r="J1072">
        <v>8603719</v>
      </c>
      <c r="K1072">
        <v>25724722</v>
      </c>
      <c r="L1072" s="14">
        <v>44666.520497685182</v>
      </c>
      <c r="M1072" s="14">
        <v>44666.525416666664</v>
      </c>
      <c r="N1072" t="s">
        <v>3133</v>
      </c>
      <c r="O1072" t="s">
        <v>84</v>
      </c>
      <c r="P1072">
        <v>17286</v>
      </c>
      <c r="Q1072" t="s">
        <v>65</v>
      </c>
      <c r="R1072" t="s">
        <v>85</v>
      </c>
      <c r="S1072" t="s">
        <v>86</v>
      </c>
      <c r="T1072" t="s">
        <v>85</v>
      </c>
      <c r="U1072" t="s">
        <v>86</v>
      </c>
      <c r="X1072">
        <v>51999265001</v>
      </c>
      <c r="AA1072" t="s">
        <v>113</v>
      </c>
      <c r="AB1072" s="15">
        <v>1650036543939450</v>
      </c>
      <c r="AC1072" t="s">
        <v>68</v>
      </c>
      <c r="AD1072">
        <v>10738</v>
      </c>
      <c r="AE1072" t="s">
        <v>69</v>
      </c>
      <c r="AF1072" t="s">
        <v>70</v>
      </c>
      <c r="AM1072" t="s">
        <v>697</v>
      </c>
      <c r="AN1072">
        <v>2260461093</v>
      </c>
    </row>
    <row r="1073" spans="1:40" x14ac:dyDescent="0.25">
      <c r="A1073" s="4">
        <f t="shared" si="194"/>
        <v>44666</v>
      </c>
      <c r="B1073" s="5">
        <f t="shared" si="195"/>
        <v>0.52083333333333337</v>
      </c>
      <c r="C1073" s="6">
        <f t="shared" si="196"/>
        <v>0.52638888888888891</v>
      </c>
      <c r="D1073" s="7">
        <f t="shared" si="198"/>
        <v>3.0092592351138592E-4</v>
      </c>
      <c r="E1073" s="6" t="str">
        <f t="shared" si="199"/>
        <v>ANA</v>
      </c>
      <c r="F1073" s="6" t="str">
        <f t="shared" si="197"/>
        <v>sex</v>
      </c>
      <c r="G1073" s="6" t="str">
        <f t="shared" ref="G1073:G1136" si="200">TRIM(LEFT($X1073,2))</f>
        <v>16</v>
      </c>
      <c r="H1073" s="6" t="str">
        <f>IFERROR(VLOOKUP($G1073,DDD!$B:$D,3,0),"-")</f>
        <v>SP</v>
      </c>
      <c r="I1073" s="6" t="str">
        <f>IFERROR(VLOOKUP($H1073,DDD!$I:$K,3,0),"-")</f>
        <v>Sudeste</v>
      </c>
      <c r="J1073">
        <v>8604379</v>
      </c>
      <c r="K1073">
        <v>25449571</v>
      </c>
      <c r="L1073" s="14">
        <v>44666.526550925926</v>
      </c>
      <c r="M1073" s="14">
        <v>44666.52685185185</v>
      </c>
      <c r="N1073" t="s">
        <v>3133</v>
      </c>
      <c r="O1073" t="s">
        <v>64</v>
      </c>
      <c r="P1073">
        <v>17281</v>
      </c>
      <c r="Q1073" t="s">
        <v>65</v>
      </c>
      <c r="R1073" t="s">
        <v>85</v>
      </c>
      <c r="S1073" t="s">
        <v>86</v>
      </c>
      <c r="T1073" t="s">
        <v>85</v>
      </c>
      <c r="U1073" t="s">
        <v>86</v>
      </c>
      <c r="X1073">
        <v>16994005203</v>
      </c>
      <c r="AA1073" t="s">
        <v>223</v>
      </c>
      <c r="AB1073" s="15">
        <v>1650036908967010</v>
      </c>
      <c r="AC1073" t="s">
        <v>68</v>
      </c>
      <c r="AD1073">
        <v>10738</v>
      </c>
      <c r="AE1073" t="s">
        <v>69</v>
      </c>
      <c r="AF1073" t="s">
        <v>70</v>
      </c>
      <c r="AM1073" t="s">
        <v>935</v>
      </c>
      <c r="AN1073">
        <v>38197207828</v>
      </c>
    </row>
    <row r="1074" spans="1:40" x14ac:dyDescent="0.25">
      <c r="A1074" s="4">
        <f t="shared" si="194"/>
        <v>44666</v>
      </c>
      <c r="B1074" s="5">
        <f t="shared" si="195"/>
        <v>0.52083333333333337</v>
      </c>
      <c r="C1074" s="6">
        <f t="shared" si="196"/>
        <v>0.52638888888888891</v>
      </c>
      <c r="D1074" s="7">
        <f t="shared" si="198"/>
        <v>9.9537037021946162E-4</v>
      </c>
      <c r="E1074" s="6" t="str">
        <f t="shared" si="199"/>
        <v>ANA</v>
      </c>
      <c r="F1074" s="6" t="str">
        <f t="shared" si="197"/>
        <v>sex</v>
      </c>
      <c r="G1074" s="6" t="str">
        <f t="shared" si="200"/>
        <v>17</v>
      </c>
      <c r="H1074" s="6" t="str">
        <f>IFERROR(VLOOKUP($G1074,DDD!$B:$D,3,0),"-")</f>
        <v>SP</v>
      </c>
      <c r="I1074" s="6" t="str">
        <f>IFERROR(VLOOKUP($H1074,DDD!$I:$K,3,0),"-")</f>
        <v>Sudeste</v>
      </c>
      <c r="J1074">
        <v>8604421</v>
      </c>
      <c r="K1074">
        <v>25462170</v>
      </c>
      <c r="L1074" s="14">
        <v>44666.526886574073</v>
      </c>
      <c r="M1074" s="14">
        <v>44666.527881944443</v>
      </c>
      <c r="N1074" t="s">
        <v>3133</v>
      </c>
      <c r="O1074" t="s">
        <v>64</v>
      </c>
      <c r="P1074">
        <v>17281</v>
      </c>
      <c r="Q1074" t="s">
        <v>65</v>
      </c>
      <c r="R1074" t="s">
        <v>136</v>
      </c>
      <c r="S1074" t="s">
        <v>674</v>
      </c>
      <c r="T1074" t="s">
        <v>136</v>
      </c>
      <c r="U1074" t="s">
        <v>674</v>
      </c>
      <c r="X1074">
        <v>17991752606</v>
      </c>
      <c r="Y1074">
        <v>17991752606</v>
      </c>
      <c r="Z1074" s="14">
        <v>44666.54791666667</v>
      </c>
      <c r="AA1074" t="s">
        <v>211</v>
      </c>
      <c r="AB1074" s="15">
        <v>1650037047980900</v>
      </c>
      <c r="AC1074" t="s">
        <v>68</v>
      </c>
      <c r="AD1074">
        <v>10738</v>
      </c>
      <c r="AE1074" t="s">
        <v>69</v>
      </c>
      <c r="AF1074" t="s">
        <v>70</v>
      </c>
      <c r="AM1074" t="s">
        <v>1311</v>
      </c>
      <c r="AN1074">
        <v>6443220803</v>
      </c>
    </row>
    <row r="1075" spans="1:40" x14ac:dyDescent="0.25">
      <c r="A1075" s="4">
        <f t="shared" si="194"/>
        <v>44666</v>
      </c>
      <c r="B1075" s="5">
        <f t="shared" si="195"/>
        <v>0.52083333333333337</v>
      </c>
      <c r="C1075" s="6">
        <f t="shared" si="196"/>
        <v>0.52569444444444446</v>
      </c>
      <c r="D1075" s="7">
        <f t="shared" si="198"/>
        <v>1.7129629632108845E-3</v>
      </c>
      <c r="E1075" s="6" t="str">
        <f t="shared" si="199"/>
        <v>BIANCA</v>
      </c>
      <c r="F1075" s="6" t="str">
        <f t="shared" si="197"/>
        <v>sex</v>
      </c>
      <c r="G1075" s="6" t="str">
        <f t="shared" si="200"/>
        <v>11</v>
      </c>
      <c r="H1075" s="6" t="str">
        <f>IFERROR(VLOOKUP($G1075,DDD!$B:$D,3,0),"-")</f>
        <v>SP</v>
      </c>
      <c r="I1075" s="6" t="str">
        <f>IFERROR(VLOOKUP($H1075,DDD!$I:$K,3,0),"-")</f>
        <v>Sudeste</v>
      </c>
      <c r="J1075">
        <v>8604348</v>
      </c>
      <c r="K1075">
        <v>25724498</v>
      </c>
      <c r="L1075" s="14">
        <v>44666.526261574072</v>
      </c>
      <c r="M1075" s="14">
        <v>44666.527974537035</v>
      </c>
      <c r="N1075" t="s">
        <v>3133</v>
      </c>
      <c r="O1075" t="s">
        <v>78</v>
      </c>
      <c r="P1075">
        <v>17283</v>
      </c>
      <c r="Q1075" t="s">
        <v>65</v>
      </c>
      <c r="R1075" t="s">
        <v>85</v>
      </c>
      <c r="S1075" t="s">
        <v>86</v>
      </c>
      <c r="T1075" t="s">
        <v>85</v>
      </c>
      <c r="U1075" t="s">
        <v>86</v>
      </c>
      <c r="X1075">
        <v>11943691509</v>
      </c>
      <c r="AA1075" t="s">
        <v>113</v>
      </c>
      <c r="AB1075" s="15">
        <v>1650037048981050</v>
      </c>
      <c r="AC1075" t="s">
        <v>68</v>
      </c>
      <c r="AD1075">
        <v>10738</v>
      </c>
      <c r="AE1075" t="s">
        <v>69</v>
      </c>
      <c r="AF1075" t="s">
        <v>70</v>
      </c>
      <c r="AM1075" t="s">
        <v>789</v>
      </c>
      <c r="AN1075">
        <v>45212989825</v>
      </c>
    </row>
    <row r="1076" spans="1:40" x14ac:dyDescent="0.25">
      <c r="A1076" s="4">
        <f t="shared" si="194"/>
        <v>44666</v>
      </c>
      <c r="B1076" s="5">
        <f t="shared" si="195"/>
        <v>0.52083333333333337</v>
      </c>
      <c r="C1076" s="6">
        <f t="shared" si="196"/>
        <v>0.52777777777777779</v>
      </c>
      <c r="D1076" s="7">
        <f t="shared" si="198"/>
        <v>4.9768518510973081E-4</v>
      </c>
      <c r="E1076" s="6" t="str">
        <f t="shared" si="199"/>
        <v>SILVIO</v>
      </c>
      <c r="F1076" s="6" t="str">
        <f t="shared" si="197"/>
        <v>sex</v>
      </c>
      <c r="G1076" s="6" t="str">
        <f t="shared" si="200"/>
        <v>11</v>
      </c>
      <c r="H1076" s="6" t="str">
        <f>IFERROR(VLOOKUP($G1076,DDD!$B:$D,3,0),"-")</f>
        <v>SP</v>
      </c>
      <c r="I1076" s="6" t="str">
        <f>IFERROR(VLOOKUP($H1076,DDD!$I:$K,3,0),"-")</f>
        <v>Sudeste</v>
      </c>
      <c r="J1076">
        <v>8604531</v>
      </c>
      <c r="K1076">
        <v>25386728</v>
      </c>
      <c r="L1076" s="14">
        <v>44666.527870370373</v>
      </c>
      <c r="M1076" s="14">
        <v>44666.528368055559</v>
      </c>
      <c r="N1076" t="s">
        <v>3133</v>
      </c>
      <c r="O1076" t="s">
        <v>84</v>
      </c>
      <c r="P1076">
        <v>17286</v>
      </c>
      <c r="Q1076" t="s">
        <v>65</v>
      </c>
      <c r="R1076" t="s">
        <v>85</v>
      </c>
      <c r="S1076" t="s">
        <v>86</v>
      </c>
      <c r="T1076" t="s">
        <v>85</v>
      </c>
      <c r="U1076" t="s">
        <v>86</v>
      </c>
      <c r="X1076">
        <v>11978420049</v>
      </c>
      <c r="AA1076" t="s">
        <v>520</v>
      </c>
      <c r="AC1076" t="s">
        <v>202</v>
      </c>
      <c r="AD1076">
        <v>10738</v>
      </c>
      <c r="AE1076" t="s">
        <v>69</v>
      </c>
      <c r="AF1076" t="s">
        <v>70</v>
      </c>
      <c r="AM1076" t="s">
        <v>554</v>
      </c>
      <c r="AN1076">
        <v>50874813883</v>
      </c>
    </row>
    <row r="1077" spans="1:40" x14ac:dyDescent="0.25">
      <c r="A1077" s="4">
        <f t="shared" si="194"/>
        <v>44666</v>
      </c>
      <c r="B1077" s="5">
        <f t="shared" si="195"/>
        <v>0.52083333333333337</v>
      </c>
      <c r="C1077" s="6">
        <f t="shared" si="196"/>
        <v>0.52777777777777779</v>
      </c>
      <c r="D1077" s="7">
        <f t="shared" si="198"/>
        <v>9.2592592409346253E-5</v>
      </c>
      <c r="E1077" s="6" t="str">
        <f t="shared" si="199"/>
        <v>ANA</v>
      </c>
      <c r="F1077" s="6" t="str">
        <f t="shared" si="197"/>
        <v>sex</v>
      </c>
      <c r="G1077" s="6" t="str">
        <f t="shared" si="200"/>
        <v>11</v>
      </c>
      <c r="H1077" s="6" t="str">
        <f>IFERROR(VLOOKUP($G1077,DDD!$B:$D,3,0),"-")</f>
        <v>SP</v>
      </c>
      <c r="I1077" s="6" t="str">
        <f>IFERROR(VLOOKUP($H1077,DDD!$I:$K,3,0),"-")</f>
        <v>Sudeste</v>
      </c>
      <c r="J1077">
        <v>8604536</v>
      </c>
      <c r="K1077">
        <v>24227818</v>
      </c>
      <c r="L1077" s="14">
        <v>44666.52789351852</v>
      </c>
      <c r="M1077" s="14">
        <v>44666.527986111112</v>
      </c>
      <c r="N1077" t="s">
        <v>3133</v>
      </c>
      <c r="O1077" t="s">
        <v>64</v>
      </c>
      <c r="P1077">
        <v>17281</v>
      </c>
      <c r="Q1077" t="s">
        <v>65</v>
      </c>
      <c r="R1077" t="s">
        <v>136</v>
      </c>
      <c r="S1077" t="s">
        <v>420</v>
      </c>
      <c r="T1077" t="s">
        <v>136</v>
      </c>
      <c r="U1077" t="s">
        <v>420</v>
      </c>
      <c r="X1077">
        <v>11978487679</v>
      </c>
      <c r="Y1077">
        <v>11978487679</v>
      </c>
      <c r="Z1077" s="14">
        <v>44666.548611111109</v>
      </c>
      <c r="AA1077" t="s">
        <v>194</v>
      </c>
      <c r="AB1077" s="15">
        <v>1650037124989720</v>
      </c>
      <c r="AC1077" t="s">
        <v>68</v>
      </c>
      <c r="AD1077">
        <v>10738</v>
      </c>
      <c r="AE1077" t="s">
        <v>69</v>
      </c>
      <c r="AF1077" t="s">
        <v>70</v>
      </c>
      <c r="AM1077" t="s">
        <v>1484</v>
      </c>
      <c r="AN1077">
        <v>50057400822</v>
      </c>
    </row>
    <row r="1078" spans="1:40" x14ac:dyDescent="0.25">
      <c r="A1078" s="4">
        <f t="shared" si="194"/>
        <v>44667</v>
      </c>
      <c r="B1078" s="5">
        <f t="shared" si="195"/>
        <v>0.33333333333333331</v>
      </c>
      <c r="C1078" s="6">
        <f t="shared" si="196"/>
        <v>0.34791666666666665</v>
      </c>
      <c r="D1078" s="7">
        <f t="shared" si="198"/>
        <v>6.2500000058207661E-4</v>
      </c>
      <c r="E1078" s="6" t="str">
        <f t="shared" si="199"/>
        <v>BIANCA</v>
      </c>
      <c r="F1078" s="6" t="str">
        <f t="shared" si="197"/>
        <v>sáb</v>
      </c>
      <c r="G1078" s="6" t="str">
        <f t="shared" si="200"/>
        <v>51</v>
      </c>
      <c r="H1078" s="6" t="str">
        <f>IFERROR(VLOOKUP($G1078,DDD!$B:$D,3,0),"-")</f>
        <v>RS</v>
      </c>
      <c r="I1078" s="6" t="str">
        <f>IFERROR(VLOOKUP($H1078,DDD!$I:$K,3,0),"-")</f>
        <v>Sul</v>
      </c>
      <c r="J1078">
        <v>8609157</v>
      </c>
      <c r="K1078">
        <v>27230934</v>
      </c>
      <c r="L1078" s="14">
        <v>44667.348379629628</v>
      </c>
      <c r="M1078" s="14">
        <v>44667.349004629628</v>
      </c>
      <c r="N1078" t="s">
        <v>3133</v>
      </c>
      <c r="O1078" t="s">
        <v>78</v>
      </c>
      <c r="P1078">
        <v>17283</v>
      </c>
      <c r="Q1078" t="s">
        <v>65</v>
      </c>
      <c r="R1078" t="s">
        <v>136</v>
      </c>
      <c r="S1078" t="s">
        <v>273</v>
      </c>
      <c r="T1078" t="s">
        <v>136</v>
      </c>
      <c r="U1078" t="s">
        <v>273</v>
      </c>
      <c r="X1078">
        <v>51998206787</v>
      </c>
      <c r="Y1078">
        <v>51998206787</v>
      </c>
      <c r="Z1078" s="14">
        <v>44667.416666666664</v>
      </c>
      <c r="AA1078" t="s">
        <v>167</v>
      </c>
      <c r="AB1078" s="15">
        <v>165010807914184</v>
      </c>
      <c r="AC1078" t="s">
        <v>68</v>
      </c>
      <c r="AD1078">
        <v>10738</v>
      </c>
      <c r="AE1078" t="s">
        <v>69</v>
      </c>
      <c r="AF1078" t="s">
        <v>70</v>
      </c>
      <c r="AM1078" t="s">
        <v>1159</v>
      </c>
      <c r="AN1078">
        <v>2143960026</v>
      </c>
    </row>
    <row r="1079" spans="1:40" x14ac:dyDescent="0.25">
      <c r="A1079" s="4">
        <f t="shared" si="194"/>
        <v>44667</v>
      </c>
      <c r="B1079" s="5">
        <f t="shared" si="195"/>
        <v>0.33333333333333331</v>
      </c>
      <c r="C1079" s="6">
        <f t="shared" si="196"/>
        <v>0.35000000000000003</v>
      </c>
      <c r="D1079" s="7">
        <f t="shared" si="198"/>
        <v>5.4398148495238274E-4</v>
      </c>
      <c r="E1079" s="6" t="str">
        <f t="shared" si="199"/>
        <v>ANA</v>
      </c>
      <c r="F1079" s="6" t="str">
        <f t="shared" si="197"/>
        <v>sáb</v>
      </c>
      <c r="G1079" s="6" t="str">
        <f t="shared" si="200"/>
        <v>48</v>
      </c>
      <c r="H1079" s="6" t="str">
        <f>IFERROR(VLOOKUP($G1079,DDD!$B:$D,3,0),"-")</f>
        <v>SC</v>
      </c>
      <c r="I1079" s="6" t="str">
        <f>IFERROR(VLOOKUP($H1079,DDD!$I:$K,3,0),"-")</f>
        <v>Sul</v>
      </c>
      <c r="J1079">
        <v>8609168</v>
      </c>
      <c r="K1079">
        <v>27201836</v>
      </c>
      <c r="L1079" s="14">
        <v>44667.350613425922</v>
      </c>
      <c r="M1079" s="14">
        <v>44667.351157407407</v>
      </c>
      <c r="N1079" t="s">
        <v>3133</v>
      </c>
      <c r="O1079" t="s">
        <v>64</v>
      </c>
      <c r="P1079">
        <v>17281</v>
      </c>
      <c r="Q1079" t="s">
        <v>65</v>
      </c>
      <c r="R1079" t="s">
        <v>136</v>
      </c>
      <c r="S1079" t="s">
        <v>273</v>
      </c>
      <c r="T1079" t="s">
        <v>136</v>
      </c>
      <c r="U1079" t="s">
        <v>273</v>
      </c>
      <c r="X1079">
        <v>48991236152</v>
      </c>
      <c r="Y1079">
        <v>48991236152</v>
      </c>
      <c r="Z1079" s="14">
        <v>44667.5</v>
      </c>
      <c r="AA1079" t="s">
        <v>93</v>
      </c>
      <c r="AB1079" s="15">
        <v>165010827124014</v>
      </c>
      <c r="AC1079" t="s">
        <v>68</v>
      </c>
      <c r="AD1079">
        <v>10738</v>
      </c>
      <c r="AE1079" t="s">
        <v>69</v>
      </c>
      <c r="AF1079" t="s">
        <v>70</v>
      </c>
      <c r="AM1079" t="s">
        <v>1562</v>
      </c>
      <c r="AN1079">
        <v>762882263</v>
      </c>
    </row>
    <row r="1080" spans="1:40" x14ac:dyDescent="0.25">
      <c r="A1080" s="4">
        <f t="shared" si="194"/>
        <v>44667</v>
      </c>
      <c r="B1080" s="5">
        <f t="shared" si="195"/>
        <v>0.33333333333333331</v>
      </c>
      <c r="C1080" s="6">
        <f t="shared" si="196"/>
        <v>0.34861111111111115</v>
      </c>
      <c r="D1080" s="7">
        <f t="shared" si="198"/>
        <v>3.379629626579117E-3</v>
      </c>
      <c r="E1080" s="6" t="str">
        <f t="shared" si="199"/>
        <v>BIANCA</v>
      </c>
      <c r="F1080" s="6" t="str">
        <f t="shared" si="197"/>
        <v>sáb</v>
      </c>
      <c r="G1080" s="6" t="str">
        <f t="shared" si="200"/>
        <v>14</v>
      </c>
      <c r="H1080" s="6" t="str">
        <f>IFERROR(VLOOKUP($G1080,DDD!$B:$D,3,0),"-")</f>
        <v>SP</v>
      </c>
      <c r="I1080" s="6" t="str">
        <f>IFERROR(VLOOKUP($H1080,DDD!$I:$K,3,0),"-")</f>
        <v>Sudeste</v>
      </c>
      <c r="J1080">
        <v>8609160</v>
      </c>
      <c r="K1080">
        <v>27231037</v>
      </c>
      <c r="L1080" s="14">
        <v>44667.349293981482</v>
      </c>
      <c r="M1080" s="14">
        <v>44667.352673611109</v>
      </c>
      <c r="N1080" t="s">
        <v>3133</v>
      </c>
      <c r="O1080" t="s">
        <v>78</v>
      </c>
      <c r="P1080">
        <v>17283</v>
      </c>
      <c r="Q1080" t="s">
        <v>65</v>
      </c>
      <c r="R1080" t="s">
        <v>85</v>
      </c>
      <c r="S1080" t="s">
        <v>86</v>
      </c>
      <c r="T1080" t="s">
        <v>85</v>
      </c>
      <c r="U1080" t="s">
        <v>86</v>
      </c>
      <c r="X1080">
        <v>14998999416</v>
      </c>
      <c r="AA1080" t="s">
        <v>167</v>
      </c>
      <c r="AB1080" s="15">
        <v>165010816418594</v>
      </c>
      <c r="AC1080" t="s">
        <v>68</v>
      </c>
      <c r="AD1080">
        <v>10738</v>
      </c>
      <c r="AE1080" t="s">
        <v>69</v>
      </c>
      <c r="AF1080" t="s">
        <v>70</v>
      </c>
      <c r="AM1080" t="s">
        <v>743</v>
      </c>
      <c r="AN1080">
        <v>28107878833</v>
      </c>
    </row>
    <row r="1081" spans="1:40" x14ac:dyDescent="0.25">
      <c r="A1081" s="4">
        <f t="shared" si="194"/>
        <v>44667</v>
      </c>
      <c r="B1081" s="5">
        <f t="shared" si="195"/>
        <v>0.33333333333333331</v>
      </c>
      <c r="C1081" s="6">
        <f t="shared" si="196"/>
        <v>0.3520833333333333</v>
      </c>
      <c r="D1081" s="7">
        <f t="shared" si="198"/>
        <v>7.5810185226146132E-3</v>
      </c>
      <c r="E1081" s="6" t="str">
        <f t="shared" si="199"/>
        <v>ANA</v>
      </c>
      <c r="F1081" s="6" t="str">
        <f t="shared" si="197"/>
        <v>sáb</v>
      </c>
      <c r="G1081" s="6" t="str">
        <f t="shared" si="200"/>
        <v>18</v>
      </c>
      <c r="H1081" s="6" t="str">
        <f>IFERROR(VLOOKUP($G1081,DDD!$B:$D,3,0),"-")</f>
        <v>SP</v>
      </c>
      <c r="I1081" s="6" t="str">
        <f>IFERROR(VLOOKUP($H1081,DDD!$I:$K,3,0),"-")</f>
        <v>Sudeste</v>
      </c>
      <c r="J1081">
        <v>8609176</v>
      </c>
      <c r="K1081">
        <v>27201925</v>
      </c>
      <c r="L1081" s="14">
        <v>44667.352337962962</v>
      </c>
      <c r="M1081" s="14">
        <v>44667.359918981485</v>
      </c>
      <c r="N1081" t="s">
        <v>3133</v>
      </c>
      <c r="O1081" t="s">
        <v>64</v>
      </c>
      <c r="P1081">
        <v>17281</v>
      </c>
      <c r="Q1081" t="s">
        <v>65</v>
      </c>
      <c r="R1081" t="s">
        <v>85</v>
      </c>
      <c r="S1081" t="s">
        <v>86</v>
      </c>
      <c r="T1081" t="s">
        <v>85</v>
      </c>
      <c r="U1081" t="s">
        <v>86</v>
      </c>
      <c r="X1081">
        <v>18996978438</v>
      </c>
      <c r="AA1081" t="s">
        <v>93</v>
      </c>
      <c r="AB1081" s="15">
        <v>165010838727554</v>
      </c>
      <c r="AC1081" t="s">
        <v>68</v>
      </c>
      <c r="AD1081">
        <v>10738</v>
      </c>
      <c r="AE1081" t="s">
        <v>69</v>
      </c>
      <c r="AF1081" t="s">
        <v>70</v>
      </c>
      <c r="AM1081" t="s">
        <v>762</v>
      </c>
      <c r="AN1081">
        <v>29340753895</v>
      </c>
    </row>
    <row r="1082" spans="1:40" x14ac:dyDescent="0.25">
      <c r="A1082" s="4">
        <f t="shared" ref="A1082:A1143" si="201">DATEVALUE(TEXT(L1082,"dd/mm"))</f>
        <v>44667</v>
      </c>
      <c r="B1082" s="5">
        <f t="shared" ref="B1082:B1143" si="202">TIMEVALUE(TEXT(LEFT(TEXT(L1082,"hh:mm"),2)&amp;":"&amp;IF(RIGHT(TEXT(L1082,"hh:mm"),2)&lt;"30",0,30),"hh:mm"))</f>
        <v>0.35416666666666669</v>
      </c>
      <c r="C1082" s="6">
        <f t="shared" ref="C1082:C1143" si="203">TIMEVALUE(TEXT(L1082,"hh:mm"))</f>
        <v>0.35555555555555557</v>
      </c>
      <c r="D1082" s="7">
        <f t="shared" si="198"/>
        <v>1.7013888937071897E-3</v>
      </c>
      <c r="E1082" s="6" t="str">
        <f t="shared" si="199"/>
        <v>BIANCA</v>
      </c>
      <c r="F1082" s="6" t="str">
        <f t="shared" ref="F1082:F1143" si="204">TEXT(L1082,"ddd")</f>
        <v>sáb</v>
      </c>
      <c r="G1082" s="6" t="str">
        <f t="shared" si="200"/>
        <v>14</v>
      </c>
      <c r="H1082" s="6" t="str">
        <f>IFERROR(VLOOKUP($G1082,DDD!$B:$D,3,0),"-")</f>
        <v>SP</v>
      </c>
      <c r="I1082" s="6" t="str">
        <f>IFERROR(VLOOKUP($H1082,DDD!$I:$K,3,0),"-")</f>
        <v>Sudeste</v>
      </c>
      <c r="J1082">
        <v>8609189</v>
      </c>
      <c r="K1082">
        <v>26463265</v>
      </c>
      <c r="L1082" s="14">
        <v>44667.355844907404</v>
      </c>
      <c r="M1082" s="14">
        <v>44667.357546296298</v>
      </c>
      <c r="N1082" t="s">
        <v>3133</v>
      </c>
      <c r="O1082" t="s">
        <v>78</v>
      </c>
      <c r="P1082">
        <v>17283</v>
      </c>
      <c r="Q1082" t="s">
        <v>65</v>
      </c>
      <c r="R1082" t="s">
        <v>85</v>
      </c>
      <c r="S1082" t="s">
        <v>86</v>
      </c>
      <c r="T1082" t="s">
        <v>85</v>
      </c>
      <c r="U1082" t="s">
        <v>86</v>
      </c>
      <c r="X1082">
        <v>14996117134</v>
      </c>
      <c r="AA1082" t="s">
        <v>103</v>
      </c>
      <c r="AB1082" s="15">
        <v>165010871236614</v>
      </c>
      <c r="AC1082" t="s">
        <v>68</v>
      </c>
      <c r="AD1082">
        <v>10738</v>
      </c>
      <c r="AE1082" t="s">
        <v>69</v>
      </c>
      <c r="AF1082" t="s">
        <v>70</v>
      </c>
      <c r="AM1082" t="s">
        <v>1633</v>
      </c>
      <c r="AN1082">
        <v>42680466829</v>
      </c>
    </row>
    <row r="1083" spans="1:40" x14ac:dyDescent="0.25">
      <c r="A1083" s="4">
        <f t="shared" si="201"/>
        <v>44667</v>
      </c>
      <c r="B1083" s="5">
        <f t="shared" si="202"/>
        <v>0.33333333333333331</v>
      </c>
      <c r="C1083" s="6">
        <f t="shared" si="203"/>
        <v>0.35000000000000003</v>
      </c>
      <c r="D1083" s="7">
        <f t="shared" si="198"/>
        <v>7.7199074075906537E-3</v>
      </c>
      <c r="E1083" s="6" t="str">
        <f t="shared" si="199"/>
        <v>SILVIO</v>
      </c>
      <c r="F1083" s="6" t="str">
        <f t="shared" si="204"/>
        <v>sáb</v>
      </c>
      <c r="G1083" s="6" t="str">
        <f t="shared" si="200"/>
        <v>49</v>
      </c>
      <c r="H1083" s="6" t="str">
        <f>IFERROR(VLOOKUP($G1083,DDD!$B:$D,3,0),"-")</f>
        <v>SC</v>
      </c>
      <c r="I1083" s="6" t="str">
        <f>IFERROR(VLOOKUP($H1083,DDD!$I:$K,3,0),"-")</f>
        <v>Sul</v>
      </c>
      <c r="J1083">
        <v>8609167</v>
      </c>
      <c r="K1083">
        <v>27201789</v>
      </c>
      <c r="L1083" s="14">
        <v>44667.350277777776</v>
      </c>
      <c r="M1083" s="14">
        <v>44667.357997685183</v>
      </c>
      <c r="N1083" t="s">
        <v>3133</v>
      </c>
      <c r="O1083" t="s">
        <v>84</v>
      </c>
      <c r="P1083">
        <v>17286</v>
      </c>
      <c r="Q1083" t="s">
        <v>65</v>
      </c>
      <c r="R1083" t="s">
        <v>136</v>
      </c>
      <c r="S1083" t="s">
        <v>137</v>
      </c>
      <c r="T1083" t="s">
        <v>136</v>
      </c>
      <c r="U1083" t="s">
        <v>137</v>
      </c>
      <c r="X1083">
        <v>49991112068</v>
      </c>
      <c r="Y1083">
        <v>49991112068</v>
      </c>
      <c r="Z1083" s="14">
        <v>44673.753472222219</v>
      </c>
      <c r="AA1083" t="s">
        <v>93</v>
      </c>
      <c r="AB1083" s="15">
        <v>165010822822024</v>
      </c>
      <c r="AC1083" t="s">
        <v>68</v>
      </c>
      <c r="AD1083">
        <v>10738</v>
      </c>
      <c r="AE1083" t="s">
        <v>69</v>
      </c>
      <c r="AF1083" t="s">
        <v>70</v>
      </c>
      <c r="AM1083" t="s">
        <v>1528</v>
      </c>
      <c r="AN1083">
        <v>89873254900</v>
      </c>
    </row>
    <row r="1084" spans="1:40" x14ac:dyDescent="0.25">
      <c r="A1084" s="4">
        <f t="shared" si="201"/>
        <v>44667</v>
      </c>
      <c r="B1084" s="5">
        <f t="shared" si="202"/>
        <v>0.35416666666666669</v>
      </c>
      <c r="C1084" s="6">
        <f t="shared" si="203"/>
        <v>0.35972222222222222</v>
      </c>
      <c r="D1084" s="7">
        <f t="shared" si="198"/>
        <v>7.8819444388500415E-3</v>
      </c>
      <c r="E1084" s="6" t="str">
        <f t="shared" si="199"/>
        <v>BIANCA</v>
      </c>
      <c r="F1084" s="6" t="str">
        <f t="shared" si="204"/>
        <v>sáb</v>
      </c>
      <c r="G1084" s="6" t="str">
        <f t="shared" si="200"/>
        <v>47</v>
      </c>
      <c r="H1084" s="6" t="str">
        <f>IFERROR(VLOOKUP($G1084,DDD!$B:$D,3,0),"-")</f>
        <v>SC</v>
      </c>
      <c r="I1084" s="6" t="str">
        <f>IFERROR(VLOOKUP($H1084,DDD!$I:$K,3,0),"-")</f>
        <v>Sul</v>
      </c>
      <c r="J1084">
        <v>8609197</v>
      </c>
      <c r="K1084">
        <v>25462364</v>
      </c>
      <c r="L1084" s="14">
        <v>44667.359756944446</v>
      </c>
      <c r="M1084" s="14">
        <v>44667.367638888885</v>
      </c>
      <c r="N1084" t="s">
        <v>3133</v>
      </c>
      <c r="O1084" t="s">
        <v>78</v>
      </c>
      <c r="P1084">
        <v>17283</v>
      </c>
      <c r="Q1084" t="s">
        <v>65</v>
      </c>
      <c r="R1084" t="s">
        <v>85</v>
      </c>
      <c r="S1084" t="s">
        <v>86</v>
      </c>
      <c r="T1084" t="s">
        <v>85</v>
      </c>
      <c r="U1084" t="s">
        <v>86</v>
      </c>
      <c r="X1084">
        <v>47988432574</v>
      </c>
      <c r="AA1084" t="s">
        <v>211</v>
      </c>
      <c r="AB1084" s="15">
        <v>165010906445984</v>
      </c>
      <c r="AC1084" t="s">
        <v>68</v>
      </c>
      <c r="AD1084">
        <v>10738</v>
      </c>
      <c r="AE1084" t="s">
        <v>69</v>
      </c>
      <c r="AF1084" t="s">
        <v>70</v>
      </c>
      <c r="AM1084" t="s">
        <v>487</v>
      </c>
      <c r="AN1084">
        <v>6622265267</v>
      </c>
    </row>
    <row r="1085" spans="1:40" x14ac:dyDescent="0.25">
      <c r="A1085" s="4">
        <f t="shared" si="201"/>
        <v>44667</v>
      </c>
      <c r="B1085" s="5">
        <f t="shared" si="202"/>
        <v>0.35416666666666669</v>
      </c>
      <c r="C1085" s="6">
        <f t="shared" si="203"/>
        <v>0.36388888888888887</v>
      </c>
      <c r="D1085" s="7">
        <f t="shared" si="198"/>
        <v>4.9884259278769605E-3</v>
      </c>
      <c r="E1085" s="6" t="str">
        <f t="shared" si="199"/>
        <v>SILVIO</v>
      </c>
      <c r="F1085" s="6" t="str">
        <f t="shared" si="204"/>
        <v>sáb</v>
      </c>
      <c r="G1085" s="6" t="str">
        <f t="shared" si="200"/>
        <v>11</v>
      </c>
      <c r="H1085" s="6" t="str">
        <f>IFERROR(VLOOKUP($G1085,DDD!$B:$D,3,0),"-")</f>
        <v>SP</v>
      </c>
      <c r="I1085" s="6" t="str">
        <f>IFERROR(VLOOKUP($H1085,DDD!$I:$K,3,0),"-")</f>
        <v>Sudeste</v>
      </c>
      <c r="J1085">
        <v>8609212</v>
      </c>
      <c r="K1085">
        <v>21688829</v>
      </c>
      <c r="L1085" s="14">
        <v>44667.364131944443</v>
      </c>
      <c r="M1085" s="14">
        <v>44667.369120370371</v>
      </c>
      <c r="N1085" t="s">
        <v>3133</v>
      </c>
      <c r="O1085" t="s">
        <v>84</v>
      </c>
      <c r="P1085">
        <v>17286</v>
      </c>
      <c r="Q1085" t="s">
        <v>65</v>
      </c>
      <c r="R1085" t="s">
        <v>136</v>
      </c>
      <c r="S1085" t="s">
        <v>137</v>
      </c>
      <c r="T1085" t="s">
        <v>136</v>
      </c>
      <c r="U1085" t="s">
        <v>137</v>
      </c>
      <c r="X1085">
        <v>11943196751</v>
      </c>
      <c r="Y1085">
        <v>11943196751</v>
      </c>
      <c r="Z1085" s="14">
        <v>44673.76458333333</v>
      </c>
      <c r="AA1085" t="s">
        <v>81</v>
      </c>
      <c r="AB1085" s="15">
        <v>165010943357314</v>
      </c>
      <c r="AC1085" t="s">
        <v>68</v>
      </c>
      <c r="AD1085">
        <v>10738</v>
      </c>
      <c r="AE1085" t="s">
        <v>69</v>
      </c>
      <c r="AF1085" t="s">
        <v>70</v>
      </c>
      <c r="AM1085" t="s">
        <v>138</v>
      </c>
      <c r="AN1085">
        <v>38320137845</v>
      </c>
    </row>
    <row r="1086" spans="1:40" x14ac:dyDescent="0.25">
      <c r="A1086" s="4">
        <f t="shared" si="201"/>
        <v>44667</v>
      </c>
      <c r="B1086" s="5">
        <f t="shared" si="202"/>
        <v>0.35416666666666669</v>
      </c>
      <c r="C1086" s="6">
        <f t="shared" si="203"/>
        <v>0.36805555555555558</v>
      </c>
      <c r="D1086" s="7">
        <f t="shared" si="198"/>
        <v>3.3912037033587694E-3</v>
      </c>
      <c r="E1086" s="6" t="str">
        <f t="shared" si="199"/>
        <v>BIANCA</v>
      </c>
      <c r="F1086" s="6" t="str">
        <f t="shared" si="204"/>
        <v>sáb</v>
      </c>
      <c r="G1086" s="6" t="str">
        <f t="shared" si="200"/>
        <v>55</v>
      </c>
      <c r="H1086" s="6" t="str">
        <f>IFERROR(VLOOKUP($G1086,DDD!$B:$D,3,0),"-")</f>
        <v>RS</v>
      </c>
      <c r="I1086" s="6" t="str">
        <f>IFERROR(VLOOKUP($H1086,DDD!$I:$K,3,0),"-")</f>
        <v>Sul</v>
      </c>
      <c r="J1086">
        <v>8609226</v>
      </c>
      <c r="K1086">
        <v>25724829</v>
      </c>
      <c r="L1086" s="14">
        <v>44667.368217592593</v>
      </c>
      <c r="M1086" s="14">
        <v>44667.371608796297</v>
      </c>
      <c r="N1086" t="s">
        <v>3133</v>
      </c>
      <c r="O1086" t="s">
        <v>78</v>
      </c>
      <c r="P1086">
        <v>17283</v>
      </c>
      <c r="Q1086" t="s">
        <v>65</v>
      </c>
      <c r="R1086" t="s">
        <v>85</v>
      </c>
      <c r="S1086" t="s">
        <v>86</v>
      </c>
      <c r="T1086" t="s">
        <v>85</v>
      </c>
      <c r="U1086" t="s">
        <v>86</v>
      </c>
      <c r="X1086">
        <v>55984692290</v>
      </c>
      <c r="AA1086" t="s">
        <v>113</v>
      </c>
      <c r="AB1086" s="15">
        <v>165010979569074</v>
      </c>
      <c r="AC1086" t="s">
        <v>68</v>
      </c>
      <c r="AD1086">
        <v>10738</v>
      </c>
      <c r="AE1086" t="s">
        <v>69</v>
      </c>
      <c r="AF1086" t="s">
        <v>70</v>
      </c>
      <c r="AM1086" t="s">
        <v>701</v>
      </c>
      <c r="AN1086">
        <v>1812007086</v>
      </c>
    </row>
    <row r="1087" spans="1:40" x14ac:dyDescent="0.25">
      <c r="A1087" s="4">
        <f t="shared" si="201"/>
        <v>44667</v>
      </c>
      <c r="B1087" s="5">
        <f t="shared" si="202"/>
        <v>0.35416666666666669</v>
      </c>
      <c r="C1087" s="6">
        <f t="shared" si="203"/>
        <v>0.37222222222222223</v>
      </c>
      <c r="D1087" s="7">
        <f t="shared" si="198"/>
        <v>1.6550925938645378E-3</v>
      </c>
      <c r="E1087" s="6" t="str">
        <f t="shared" si="199"/>
        <v>SILVIO</v>
      </c>
      <c r="F1087" s="6" t="str">
        <f t="shared" si="204"/>
        <v>sáb</v>
      </c>
      <c r="G1087" s="6" t="str">
        <f t="shared" si="200"/>
        <v>11</v>
      </c>
      <c r="H1087" s="6" t="str">
        <f>IFERROR(VLOOKUP($G1087,DDD!$B:$D,3,0),"-")</f>
        <v>SP</v>
      </c>
      <c r="I1087" s="6" t="str">
        <f>IFERROR(VLOOKUP($H1087,DDD!$I:$K,3,0),"-")</f>
        <v>Sudeste</v>
      </c>
      <c r="J1087">
        <v>8609240</v>
      </c>
      <c r="K1087">
        <v>23618464</v>
      </c>
      <c r="L1087" s="14">
        <v>44667.372291666667</v>
      </c>
      <c r="M1087" s="14">
        <v>44667.37394675926</v>
      </c>
      <c r="N1087" t="s">
        <v>3133</v>
      </c>
      <c r="O1087" t="s">
        <v>84</v>
      </c>
      <c r="P1087">
        <v>17286</v>
      </c>
      <c r="Q1087" t="s">
        <v>65</v>
      </c>
      <c r="R1087" t="s">
        <v>136</v>
      </c>
      <c r="S1087" t="s">
        <v>273</v>
      </c>
      <c r="T1087" t="s">
        <v>136</v>
      </c>
      <c r="U1087" t="s">
        <v>273</v>
      </c>
      <c r="X1087">
        <v>11989498702</v>
      </c>
      <c r="Y1087">
        <v>11989498702</v>
      </c>
      <c r="Z1087" s="14">
        <v>44667.5</v>
      </c>
      <c r="AA1087" t="s">
        <v>449</v>
      </c>
      <c r="AB1087" s="15">
        <v>165011013781014</v>
      </c>
      <c r="AC1087" t="s">
        <v>68</v>
      </c>
      <c r="AD1087">
        <v>10738</v>
      </c>
      <c r="AE1087" t="s">
        <v>69</v>
      </c>
      <c r="AF1087" t="s">
        <v>70</v>
      </c>
      <c r="AM1087" t="s">
        <v>1536</v>
      </c>
      <c r="AN1087">
        <v>48371832800</v>
      </c>
    </row>
    <row r="1088" spans="1:40" x14ac:dyDescent="0.25">
      <c r="A1088" s="4">
        <f t="shared" si="201"/>
        <v>44667</v>
      </c>
      <c r="B1088" s="5">
        <f t="shared" si="202"/>
        <v>0.35416666666666669</v>
      </c>
      <c r="C1088" s="6">
        <f t="shared" si="203"/>
        <v>0.37361111111111112</v>
      </c>
      <c r="D1088" s="7">
        <f t="shared" si="198"/>
        <v>5.4398147767642513E-4</v>
      </c>
      <c r="E1088" s="6" t="str">
        <f t="shared" si="199"/>
        <v>BIANCA</v>
      </c>
      <c r="F1088" s="6" t="str">
        <f t="shared" si="204"/>
        <v>sáb</v>
      </c>
      <c r="G1088" s="6" t="str">
        <f t="shared" si="200"/>
        <v>16</v>
      </c>
      <c r="H1088" s="6" t="str">
        <f>IFERROR(VLOOKUP($G1088,DDD!$B:$D,3,0),"-")</f>
        <v>SP</v>
      </c>
      <c r="I1088" s="6" t="str">
        <f>IFERROR(VLOOKUP($H1088,DDD!$I:$K,3,0),"-")</f>
        <v>Sudeste</v>
      </c>
      <c r="J1088">
        <v>8609246</v>
      </c>
      <c r="K1088">
        <v>25724835</v>
      </c>
      <c r="L1088" s="14">
        <v>44667.373923611114</v>
      </c>
      <c r="M1088" s="14">
        <v>44667.374467592592</v>
      </c>
      <c r="N1088" t="s">
        <v>3133</v>
      </c>
      <c r="O1088" t="s">
        <v>78</v>
      </c>
      <c r="P1088">
        <v>17283</v>
      </c>
      <c r="Q1088" t="s">
        <v>65</v>
      </c>
      <c r="R1088" t="s">
        <v>136</v>
      </c>
      <c r="S1088" t="s">
        <v>273</v>
      </c>
      <c r="T1088" t="s">
        <v>136</v>
      </c>
      <c r="U1088" t="s">
        <v>273</v>
      </c>
      <c r="X1088">
        <v>16997237993</v>
      </c>
      <c r="Y1088">
        <v>16997237993</v>
      </c>
      <c r="Z1088" s="14">
        <v>44667.458333333336</v>
      </c>
      <c r="AA1088" t="s">
        <v>113</v>
      </c>
      <c r="AB1088" s="15">
        <v>165011028486034</v>
      </c>
      <c r="AC1088" t="s">
        <v>68</v>
      </c>
      <c r="AD1088">
        <v>10738</v>
      </c>
      <c r="AE1088" t="s">
        <v>69</v>
      </c>
      <c r="AF1088" t="s">
        <v>70</v>
      </c>
      <c r="AM1088" t="s">
        <v>1329</v>
      </c>
      <c r="AN1088">
        <v>51781286809</v>
      </c>
    </row>
    <row r="1089" spans="1:40" x14ac:dyDescent="0.25">
      <c r="A1089" s="4">
        <f t="shared" si="201"/>
        <v>44667</v>
      </c>
      <c r="B1089" s="5">
        <f t="shared" si="202"/>
        <v>0.35416666666666669</v>
      </c>
      <c r="C1089" s="6">
        <f t="shared" si="203"/>
        <v>0.3743055555555555</v>
      </c>
      <c r="D1089" s="7">
        <f t="shared" si="198"/>
        <v>1.4814814858254977E-3</v>
      </c>
      <c r="E1089" s="6" t="str">
        <f t="shared" si="199"/>
        <v>SILVIO</v>
      </c>
      <c r="F1089" s="6" t="str">
        <f t="shared" si="204"/>
        <v>sáb</v>
      </c>
      <c r="G1089" s="6" t="str">
        <f t="shared" si="200"/>
        <v>19</v>
      </c>
      <c r="H1089" s="6" t="str">
        <f>IFERROR(VLOOKUP($G1089,DDD!$B:$D,3,0),"-")</f>
        <v>SP</v>
      </c>
      <c r="I1089" s="6" t="str">
        <f>IFERROR(VLOOKUP($H1089,DDD!$I:$K,3,0),"-")</f>
        <v>Sudeste</v>
      </c>
      <c r="J1089">
        <v>8609250</v>
      </c>
      <c r="K1089">
        <v>24072984</v>
      </c>
      <c r="L1089" s="14">
        <v>44667.374490740738</v>
      </c>
      <c r="M1089" s="14">
        <v>44667.375972222224</v>
      </c>
      <c r="N1089" t="s">
        <v>3133</v>
      </c>
      <c r="O1089" t="s">
        <v>84</v>
      </c>
      <c r="P1089">
        <v>17286</v>
      </c>
      <c r="Q1089" t="s">
        <v>65</v>
      </c>
      <c r="R1089" t="s">
        <v>85</v>
      </c>
      <c r="S1089" t="s">
        <v>86</v>
      </c>
      <c r="T1089" t="s">
        <v>85</v>
      </c>
      <c r="U1089" t="s">
        <v>86</v>
      </c>
      <c r="X1089">
        <v>19992745771</v>
      </c>
      <c r="AA1089" t="s">
        <v>87</v>
      </c>
      <c r="AB1089" s="15">
        <v>165011034087884</v>
      </c>
      <c r="AC1089" t="s">
        <v>68</v>
      </c>
      <c r="AD1089">
        <v>10738</v>
      </c>
      <c r="AE1089" t="s">
        <v>69</v>
      </c>
      <c r="AF1089" t="s">
        <v>70</v>
      </c>
      <c r="AM1089" t="s">
        <v>491</v>
      </c>
      <c r="AN1089">
        <v>33750146861</v>
      </c>
    </row>
    <row r="1090" spans="1:40" x14ac:dyDescent="0.25">
      <c r="A1090" s="4">
        <f t="shared" si="201"/>
        <v>44667</v>
      </c>
      <c r="B1090" s="5">
        <f t="shared" si="202"/>
        <v>0.35416666666666669</v>
      </c>
      <c r="C1090" s="6">
        <f t="shared" si="203"/>
        <v>0.3743055555555555</v>
      </c>
      <c r="D1090" s="7">
        <f t="shared" si="198"/>
        <v>4.5717592583969235E-3</v>
      </c>
      <c r="E1090" s="6" t="str">
        <f t="shared" si="199"/>
        <v>BIANCA</v>
      </c>
      <c r="F1090" s="6" t="str">
        <f t="shared" si="204"/>
        <v>sáb</v>
      </c>
      <c r="G1090" s="6" t="str">
        <f t="shared" si="200"/>
        <v>11</v>
      </c>
      <c r="H1090" s="6" t="str">
        <f>IFERROR(VLOOKUP($G1090,DDD!$B:$D,3,0),"-")</f>
        <v>SP</v>
      </c>
      <c r="I1090" s="6" t="str">
        <f>IFERROR(VLOOKUP($H1090,DDD!$I:$K,3,0),"-")</f>
        <v>Sudeste</v>
      </c>
      <c r="J1090">
        <v>8609251</v>
      </c>
      <c r="K1090">
        <v>24161124</v>
      </c>
      <c r="L1090" s="14">
        <v>44667.3747337963</v>
      </c>
      <c r="M1090" s="14">
        <v>44667.379305555558</v>
      </c>
      <c r="N1090" t="s">
        <v>3133</v>
      </c>
      <c r="O1090" t="s">
        <v>78</v>
      </c>
      <c r="P1090">
        <v>17283</v>
      </c>
      <c r="Q1090" t="s">
        <v>65</v>
      </c>
      <c r="R1090" t="s">
        <v>85</v>
      </c>
      <c r="S1090" t="s">
        <v>86</v>
      </c>
      <c r="T1090" t="s">
        <v>85</v>
      </c>
      <c r="U1090" t="s">
        <v>86</v>
      </c>
      <c r="X1090">
        <v>11988946865</v>
      </c>
      <c r="AA1090" t="s">
        <v>235</v>
      </c>
      <c r="AB1090" s="15">
        <v>165011035888574</v>
      </c>
      <c r="AC1090" t="s">
        <v>68</v>
      </c>
      <c r="AD1090">
        <v>10738</v>
      </c>
      <c r="AE1090" t="s">
        <v>69</v>
      </c>
      <c r="AF1090" t="s">
        <v>70</v>
      </c>
      <c r="AM1090" t="s">
        <v>393</v>
      </c>
      <c r="AN1090">
        <v>50589700820</v>
      </c>
    </row>
    <row r="1091" spans="1:40" x14ac:dyDescent="0.25">
      <c r="A1091" s="4">
        <f t="shared" si="201"/>
        <v>44667</v>
      </c>
      <c r="B1091" s="5">
        <f t="shared" si="202"/>
        <v>0.375</v>
      </c>
      <c r="C1091" s="6">
        <f t="shared" si="203"/>
        <v>0.375</v>
      </c>
      <c r="D1091" s="7">
        <f t="shared" si="198"/>
        <v>3.53009258833481E-3</v>
      </c>
      <c r="E1091" s="6" t="str">
        <f t="shared" si="199"/>
        <v>ANA</v>
      </c>
      <c r="F1091" s="6" t="str">
        <f t="shared" si="204"/>
        <v>sáb</v>
      </c>
      <c r="G1091" s="6" t="str">
        <f t="shared" si="200"/>
        <v>11</v>
      </c>
      <c r="H1091" s="6" t="str">
        <f>IFERROR(VLOOKUP($G1091,DDD!$B:$D,3,0),"-")</f>
        <v>SP</v>
      </c>
      <c r="I1091" s="6" t="str">
        <f>IFERROR(VLOOKUP($H1091,DDD!$I:$K,3,0),"-")</f>
        <v>Sudeste</v>
      </c>
      <c r="J1091">
        <v>8609253</v>
      </c>
      <c r="K1091">
        <v>25449619</v>
      </c>
      <c r="L1091" s="14">
        <v>44667.375231481485</v>
      </c>
      <c r="M1091" s="14">
        <v>44667.378761574073</v>
      </c>
      <c r="N1091" t="s">
        <v>3133</v>
      </c>
      <c r="O1091" t="s">
        <v>64</v>
      </c>
      <c r="P1091">
        <v>17281</v>
      </c>
      <c r="Q1091" t="s">
        <v>65</v>
      </c>
      <c r="R1091" t="s">
        <v>85</v>
      </c>
      <c r="S1091" t="s">
        <v>86</v>
      </c>
      <c r="T1091" t="s">
        <v>85</v>
      </c>
      <c r="U1091" t="s">
        <v>86</v>
      </c>
      <c r="X1091">
        <v>11992070503</v>
      </c>
      <c r="AA1091" t="s">
        <v>223</v>
      </c>
      <c r="AB1091" s="15">
        <v>165011040890664</v>
      </c>
      <c r="AC1091" t="s">
        <v>68</v>
      </c>
      <c r="AD1091">
        <v>10738</v>
      </c>
      <c r="AE1091" t="s">
        <v>69</v>
      </c>
      <c r="AF1091" t="s">
        <v>70</v>
      </c>
      <c r="AM1091" t="s">
        <v>702</v>
      </c>
      <c r="AN1091">
        <v>39826418889</v>
      </c>
    </row>
    <row r="1092" spans="1:40" x14ac:dyDescent="0.25">
      <c r="A1092" s="4">
        <f t="shared" si="201"/>
        <v>44667</v>
      </c>
      <c r="B1092" s="5">
        <f t="shared" si="202"/>
        <v>0.375</v>
      </c>
      <c r="C1092" s="6">
        <f t="shared" si="203"/>
        <v>0.38125000000000003</v>
      </c>
      <c r="D1092" s="7">
        <f t="shared" si="198"/>
        <v>6.0185184702277184E-4</v>
      </c>
      <c r="E1092" s="6" t="str">
        <f t="shared" si="199"/>
        <v>BIANCA</v>
      </c>
      <c r="F1092" s="6" t="str">
        <f t="shared" si="204"/>
        <v>sáb</v>
      </c>
      <c r="G1092" s="6" t="str">
        <f t="shared" si="200"/>
        <v>47</v>
      </c>
      <c r="H1092" s="6" t="str">
        <f>IFERROR(VLOOKUP($G1092,DDD!$B:$D,3,0),"-")</f>
        <v>SC</v>
      </c>
      <c r="I1092" s="6" t="str">
        <f>IFERROR(VLOOKUP($H1092,DDD!$I:$K,3,0),"-")</f>
        <v>Sul</v>
      </c>
      <c r="J1092">
        <v>8609285</v>
      </c>
      <c r="K1092">
        <v>24073032</v>
      </c>
      <c r="L1092" s="14">
        <v>44667.381574074076</v>
      </c>
      <c r="M1092" s="14">
        <v>44667.382175925923</v>
      </c>
      <c r="N1092" t="s">
        <v>3133</v>
      </c>
      <c r="O1092" t="s">
        <v>78</v>
      </c>
      <c r="P1092">
        <v>17283</v>
      </c>
      <c r="Q1092" t="s">
        <v>65</v>
      </c>
      <c r="R1092" t="s">
        <v>136</v>
      </c>
      <c r="S1092" t="s">
        <v>273</v>
      </c>
      <c r="T1092" t="s">
        <v>136</v>
      </c>
      <c r="U1092" t="s">
        <v>273</v>
      </c>
      <c r="X1092">
        <v>47991449138</v>
      </c>
      <c r="Y1092">
        <v>47991449138</v>
      </c>
      <c r="Z1092" s="14">
        <v>44667.5</v>
      </c>
      <c r="AA1092" t="s">
        <v>87</v>
      </c>
      <c r="AB1092" s="15">
        <v>1650110942110460</v>
      </c>
      <c r="AC1092" t="s">
        <v>68</v>
      </c>
      <c r="AD1092">
        <v>10738</v>
      </c>
      <c r="AE1092" t="s">
        <v>69</v>
      </c>
      <c r="AF1092" t="s">
        <v>70</v>
      </c>
      <c r="AM1092" t="s">
        <v>1128</v>
      </c>
      <c r="AN1092">
        <v>5359638311</v>
      </c>
    </row>
    <row r="1093" spans="1:40" x14ac:dyDescent="0.25">
      <c r="A1093" s="4">
        <f t="shared" si="201"/>
        <v>44667</v>
      </c>
      <c r="B1093" s="5">
        <f t="shared" si="202"/>
        <v>0.375</v>
      </c>
      <c r="C1093" s="6">
        <f t="shared" si="203"/>
        <v>0.38194444444444442</v>
      </c>
      <c r="D1093" s="7">
        <f t="shared" si="198"/>
        <v>1.4004629629198462E-3</v>
      </c>
      <c r="E1093" s="6" t="str">
        <f t="shared" si="199"/>
        <v>BIANCA</v>
      </c>
      <c r="F1093" s="6" t="str">
        <f t="shared" si="204"/>
        <v>sáb</v>
      </c>
      <c r="G1093" s="6" t="str">
        <f t="shared" si="200"/>
        <v>45</v>
      </c>
      <c r="H1093" s="6" t="str">
        <f>IFERROR(VLOOKUP($G1093,DDD!$B:$D,3,0),"-")</f>
        <v>PR</v>
      </c>
      <c r="I1093" s="6" t="str">
        <f>IFERROR(VLOOKUP($H1093,DDD!$I:$K,3,0),"-")</f>
        <v>Sul</v>
      </c>
      <c r="J1093">
        <v>8609296</v>
      </c>
      <c r="K1093">
        <v>25724822</v>
      </c>
      <c r="L1093" s="14">
        <v>44667.382233796299</v>
      </c>
      <c r="M1093" s="14">
        <v>44667.383634259262</v>
      </c>
      <c r="N1093" t="s">
        <v>3133</v>
      </c>
      <c r="O1093" t="s">
        <v>78</v>
      </c>
      <c r="P1093">
        <v>17283</v>
      </c>
      <c r="Q1093" t="s">
        <v>65</v>
      </c>
      <c r="R1093" t="s">
        <v>85</v>
      </c>
      <c r="S1093" t="s">
        <v>86</v>
      </c>
      <c r="T1093" t="s">
        <v>85</v>
      </c>
      <c r="U1093" t="s">
        <v>86</v>
      </c>
      <c r="X1093">
        <v>45991339724</v>
      </c>
      <c r="AA1093" t="s">
        <v>113</v>
      </c>
      <c r="AB1093" s="15">
        <v>1650110994112560</v>
      </c>
      <c r="AC1093" t="s">
        <v>68</v>
      </c>
      <c r="AD1093">
        <v>10738</v>
      </c>
      <c r="AE1093" t="s">
        <v>69</v>
      </c>
      <c r="AF1093" t="s">
        <v>70</v>
      </c>
      <c r="AM1093" t="s">
        <v>558</v>
      </c>
      <c r="AN1093">
        <v>2565037023</v>
      </c>
    </row>
    <row r="1094" spans="1:40" x14ac:dyDescent="0.25">
      <c r="A1094" s="4">
        <f t="shared" si="201"/>
        <v>44667</v>
      </c>
      <c r="B1094" s="5">
        <f t="shared" si="202"/>
        <v>0.375</v>
      </c>
      <c r="C1094" s="6">
        <f t="shared" si="203"/>
        <v>0.3833333333333333</v>
      </c>
      <c r="D1094" s="7">
        <f t="shared" si="198"/>
        <v>2.638888887304347E-3</v>
      </c>
      <c r="E1094" s="6" t="str">
        <f t="shared" si="199"/>
        <v>SILVIO</v>
      </c>
      <c r="F1094" s="6" t="str">
        <f t="shared" si="204"/>
        <v>sáb</v>
      </c>
      <c r="G1094" s="6" t="str">
        <f t="shared" si="200"/>
        <v>12</v>
      </c>
      <c r="H1094" s="6" t="str">
        <f>IFERROR(VLOOKUP($G1094,DDD!$B:$D,3,0),"-")</f>
        <v>SP</v>
      </c>
      <c r="I1094" s="6" t="str">
        <f>IFERROR(VLOOKUP($H1094,DDD!$I:$K,3,0),"-")</f>
        <v>Sudeste</v>
      </c>
      <c r="J1094">
        <v>8609307</v>
      </c>
      <c r="K1094">
        <v>25426046</v>
      </c>
      <c r="L1094" s="14">
        <v>44667.383344907408</v>
      </c>
      <c r="M1094" s="14">
        <v>44667.385983796295</v>
      </c>
      <c r="N1094" t="s">
        <v>3133</v>
      </c>
      <c r="O1094" t="s">
        <v>84</v>
      </c>
      <c r="P1094">
        <v>17286</v>
      </c>
      <c r="Q1094" t="s">
        <v>65</v>
      </c>
      <c r="R1094" t="s">
        <v>136</v>
      </c>
      <c r="S1094" t="s">
        <v>137</v>
      </c>
      <c r="T1094" t="s">
        <v>136</v>
      </c>
      <c r="U1094" t="s">
        <v>137</v>
      </c>
      <c r="X1094">
        <v>12996073579</v>
      </c>
      <c r="Y1094">
        <v>12996073579</v>
      </c>
      <c r="Z1094" s="14">
        <v>44669.78125</v>
      </c>
      <c r="AA1094" t="s">
        <v>118</v>
      </c>
      <c r="AB1094" s="15">
        <v>1650111092116430</v>
      </c>
      <c r="AC1094" t="s">
        <v>68</v>
      </c>
      <c r="AD1094">
        <v>10738</v>
      </c>
      <c r="AE1094" t="s">
        <v>69</v>
      </c>
      <c r="AF1094" t="s">
        <v>70</v>
      </c>
      <c r="AM1094" t="s">
        <v>823</v>
      </c>
      <c r="AN1094">
        <v>29397444832</v>
      </c>
    </row>
    <row r="1095" spans="1:40" x14ac:dyDescent="0.25">
      <c r="A1095" s="4">
        <f t="shared" si="201"/>
        <v>44667</v>
      </c>
      <c r="B1095" s="5">
        <f t="shared" si="202"/>
        <v>0.375</v>
      </c>
      <c r="C1095" s="6">
        <f t="shared" si="203"/>
        <v>0.3833333333333333</v>
      </c>
      <c r="D1095" s="7">
        <f t="shared" si="198"/>
        <v>2.3842592563596554E-3</v>
      </c>
      <c r="E1095" s="6" t="str">
        <f t="shared" si="199"/>
        <v>ANA</v>
      </c>
      <c r="F1095" s="6" t="str">
        <f t="shared" si="204"/>
        <v>sáb</v>
      </c>
      <c r="G1095" s="6" t="str">
        <f t="shared" si="200"/>
        <v>51</v>
      </c>
      <c r="H1095" s="6" t="str">
        <f>IFERROR(VLOOKUP($G1095,DDD!$B:$D,3,0),"-")</f>
        <v>RS</v>
      </c>
      <c r="I1095" s="6" t="str">
        <f>IFERROR(VLOOKUP($H1095,DDD!$I:$K,3,0),"-")</f>
        <v>Sul</v>
      </c>
      <c r="J1095">
        <v>8609308</v>
      </c>
      <c r="K1095">
        <v>24072782</v>
      </c>
      <c r="L1095" s="14">
        <v>44667.38354166667</v>
      </c>
      <c r="M1095" s="14">
        <v>44667.385925925926</v>
      </c>
      <c r="N1095" t="s">
        <v>3133</v>
      </c>
      <c r="O1095" t="s">
        <v>64</v>
      </c>
      <c r="P1095">
        <v>17281</v>
      </c>
      <c r="Q1095" t="s">
        <v>65</v>
      </c>
      <c r="R1095" t="s">
        <v>85</v>
      </c>
      <c r="S1095" t="s">
        <v>86</v>
      </c>
      <c r="T1095" t="s">
        <v>85</v>
      </c>
      <c r="U1095" t="s">
        <v>86</v>
      </c>
      <c r="X1095">
        <v>51993521459</v>
      </c>
      <c r="AA1095" t="s">
        <v>87</v>
      </c>
      <c r="AB1095" s="15">
        <v>1650111113117230</v>
      </c>
      <c r="AC1095" t="s">
        <v>68</v>
      </c>
      <c r="AD1095">
        <v>10738</v>
      </c>
      <c r="AE1095" t="s">
        <v>69</v>
      </c>
      <c r="AF1095" t="s">
        <v>70</v>
      </c>
      <c r="AM1095" t="s">
        <v>1073</v>
      </c>
      <c r="AN1095">
        <v>74481428015</v>
      </c>
    </row>
    <row r="1096" spans="1:40" x14ac:dyDescent="0.25">
      <c r="A1096" s="4">
        <f t="shared" si="201"/>
        <v>44667</v>
      </c>
      <c r="B1096" s="5">
        <f t="shared" si="202"/>
        <v>0.375</v>
      </c>
      <c r="C1096" s="6">
        <f t="shared" si="203"/>
        <v>0.38611111111111113</v>
      </c>
      <c r="D1096" s="7">
        <f t="shared" si="198"/>
        <v>7.5231481605442241E-4</v>
      </c>
      <c r="E1096" s="6" t="str">
        <f t="shared" si="199"/>
        <v>BIANCA</v>
      </c>
      <c r="F1096" s="6" t="str">
        <f t="shared" si="204"/>
        <v>sáb</v>
      </c>
      <c r="G1096" s="6" t="str">
        <f t="shared" si="200"/>
        <v>11</v>
      </c>
      <c r="H1096" s="6" t="str">
        <f>IFERROR(VLOOKUP($G1096,DDD!$B:$D,3,0),"-")</f>
        <v>SP</v>
      </c>
      <c r="I1096" s="6" t="str">
        <f>IFERROR(VLOOKUP($H1096,DDD!$I:$K,3,0),"-")</f>
        <v>Sudeste</v>
      </c>
      <c r="J1096">
        <v>8609331</v>
      </c>
      <c r="K1096">
        <v>25386679</v>
      </c>
      <c r="L1096" s="14">
        <v>44667.386412037034</v>
      </c>
      <c r="M1096" s="14">
        <v>44667.387164351851</v>
      </c>
      <c r="N1096" t="s">
        <v>3133</v>
      </c>
      <c r="O1096" t="s">
        <v>78</v>
      </c>
      <c r="P1096">
        <v>17283</v>
      </c>
      <c r="Q1096" t="s">
        <v>65</v>
      </c>
      <c r="R1096" t="s">
        <v>136</v>
      </c>
      <c r="S1096" t="s">
        <v>273</v>
      </c>
      <c r="T1096" t="s">
        <v>136</v>
      </c>
      <c r="U1096" t="s">
        <v>273</v>
      </c>
      <c r="X1096">
        <v>11934691580</v>
      </c>
      <c r="Y1096">
        <v>11934691580</v>
      </c>
      <c r="Z1096" s="14">
        <v>44667.541666666664</v>
      </c>
      <c r="AA1096" t="s">
        <v>520</v>
      </c>
      <c r="AB1096" s="15">
        <v>1650111369127060</v>
      </c>
      <c r="AC1096" t="s">
        <v>68</v>
      </c>
      <c r="AD1096">
        <v>10738</v>
      </c>
      <c r="AE1096" t="s">
        <v>69</v>
      </c>
      <c r="AF1096" t="s">
        <v>70</v>
      </c>
      <c r="AM1096" t="s">
        <v>1341</v>
      </c>
      <c r="AN1096">
        <v>36775990839</v>
      </c>
    </row>
    <row r="1097" spans="1:40" x14ac:dyDescent="0.25">
      <c r="A1097" s="4">
        <f t="shared" si="201"/>
        <v>44667</v>
      </c>
      <c r="B1097" s="5">
        <f t="shared" si="202"/>
        <v>0.375</v>
      </c>
      <c r="C1097" s="6">
        <f t="shared" si="203"/>
        <v>0.38611111111111113</v>
      </c>
      <c r="D1097" s="7">
        <f t="shared" si="198"/>
        <v>1.6319444475811906E-3</v>
      </c>
      <c r="E1097" s="6" t="str">
        <f t="shared" si="199"/>
        <v>SILVIO</v>
      </c>
      <c r="F1097" s="6" t="str">
        <f t="shared" si="204"/>
        <v>sáb</v>
      </c>
      <c r="G1097" s="6" t="str">
        <f t="shared" si="200"/>
        <v>11</v>
      </c>
      <c r="H1097" s="6" t="str">
        <f>IFERROR(VLOOKUP($G1097,DDD!$B:$D,3,0),"-")</f>
        <v>SP</v>
      </c>
      <c r="I1097" s="6" t="str">
        <f>IFERROR(VLOOKUP($H1097,DDD!$I:$K,3,0),"-")</f>
        <v>Sudeste</v>
      </c>
      <c r="J1097">
        <v>8609330</v>
      </c>
      <c r="K1097">
        <v>25462252</v>
      </c>
      <c r="L1097" s="14">
        <v>44667.386377314811</v>
      </c>
      <c r="M1097" s="14">
        <v>44667.388009259259</v>
      </c>
      <c r="N1097" t="s">
        <v>3133</v>
      </c>
      <c r="O1097" t="s">
        <v>84</v>
      </c>
      <c r="P1097">
        <v>17286</v>
      </c>
      <c r="Q1097" t="s">
        <v>65</v>
      </c>
      <c r="R1097" t="s">
        <v>136</v>
      </c>
      <c r="S1097" t="s">
        <v>273</v>
      </c>
      <c r="T1097" t="s">
        <v>136</v>
      </c>
      <c r="U1097" t="s">
        <v>273</v>
      </c>
      <c r="X1097">
        <v>11958924563</v>
      </c>
      <c r="Y1097">
        <v>11958924563</v>
      </c>
      <c r="Z1097" s="14">
        <v>44669.616666666669</v>
      </c>
      <c r="AA1097" t="s">
        <v>211</v>
      </c>
      <c r="AB1097" s="15">
        <v>1650111374127250</v>
      </c>
      <c r="AC1097" t="s">
        <v>68</v>
      </c>
      <c r="AD1097">
        <v>10738</v>
      </c>
      <c r="AE1097" t="s">
        <v>69</v>
      </c>
      <c r="AF1097" t="s">
        <v>70</v>
      </c>
      <c r="AM1097" t="s">
        <v>1285</v>
      </c>
      <c r="AN1097">
        <v>43538466807</v>
      </c>
    </row>
    <row r="1098" spans="1:40" x14ac:dyDescent="0.25">
      <c r="A1098" s="4">
        <f t="shared" si="201"/>
        <v>44667</v>
      </c>
      <c r="B1098" s="5">
        <f t="shared" si="202"/>
        <v>0.375</v>
      </c>
      <c r="C1098" s="6">
        <f t="shared" si="203"/>
        <v>0.38611111111111113</v>
      </c>
      <c r="D1098" s="7">
        <f t="shared" si="198"/>
        <v>2.9976851874380372E-3</v>
      </c>
      <c r="E1098" s="6" t="str">
        <f t="shared" si="199"/>
        <v>ANA</v>
      </c>
      <c r="F1098" s="6" t="str">
        <f t="shared" si="204"/>
        <v>sáb</v>
      </c>
      <c r="G1098" s="6" t="str">
        <f t="shared" si="200"/>
        <v>17</v>
      </c>
      <c r="H1098" s="6" t="str">
        <f>IFERROR(VLOOKUP($G1098,DDD!$B:$D,3,0),"-")</f>
        <v>SP</v>
      </c>
      <c r="I1098" s="6" t="str">
        <f>IFERROR(VLOOKUP($H1098,DDD!$I:$K,3,0),"-")</f>
        <v>Sudeste</v>
      </c>
      <c r="J1098">
        <v>8609328</v>
      </c>
      <c r="K1098">
        <v>25724716</v>
      </c>
      <c r="L1098" s="14">
        <v>44667.386319444442</v>
      </c>
      <c r="M1098" s="14">
        <v>44667.389317129629</v>
      </c>
      <c r="N1098" t="s">
        <v>3133</v>
      </c>
      <c r="O1098" t="s">
        <v>64</v>
      </c>
      <c r="P1098">
        <v>17281</v>
      </c>
      <c r="Q1098" t="s">
        <v>65</v>
      </c>
      <c r="R1098" t="s">
        <v>85</v>
      </c>
      <c r="S1098" t="s">
        <v>86</v>
      </c>
      <c r="T1098" t="s">
        <v>85</v>
      </c>
      <c r="U1098" t="s">
        <v>86</v>
      </c>
      <c r="X1098">
        <v>17997195238</v>
      </c>
      <c r="AA1098" t="s">
        <v>113</v>
      </c>
      <c r="AB1098" s="15">
        <v>1650111361126770</v>
      </c>
      <c r="AC1098" t="s">
        <v>68</v>
      </c>
      <c r="AD1098">
        <v>10738</v>
      </c>
      <c r="AE1098" t="s">
        <v>69</v>
      </c>
      <c r="AF1098" t="s">
        <v>70</v>
      </c>
      <c r="AM1098" t="s">
        <v>792</v>
      </c>
      <c r="AN1098">
        <v>7855151869</v>
      </c>
    </row>
    <row r="1099" spans="1:40" x14ac:dyDescent="0.25">
      <c r="A1099" s="4">
        <f t="shared" si="201"/>
        <v>44667</v>
      </c>
      <c r="B1099" s="5">
        <f t="shared" si="202"/>
        <v>0.375</v>
      </c>
      <c r="C1099" s="6">
        <f t="shared" si="203"/>
        <v>0.39027777777777778</v>
      </c>
      <c r="D1099" s="7">
        <f t="shared" si="198"/>
        <v>1.5162037016125396E-3</v>
      </c>
      <c r="E1099" s="6" t="str">
        <f t="shared" si="199"/>
        <v>ANA</v>
      </c>
      <c r="F1099" s="6" t="str">
        <f t="shared" si="204"/>
        <v>sáb</v>
      </c>
      <c r="G1099" s="6" t="str">
        <f t="shared" si="200"/>
        <v>11</v>
      </c>
      <c r="H1099" s="6" t="str">
        <f>IFERROR(VLOOKUP($G1099,DDD!$B:$D,3,0),"-")</f>
        <v>SP</v>
      </c>
      <c r="I1099" s="6" t="str">
        <f>IFERROR(VLOOKUP($H1099,DDD!$I:$K,3,0),"-")</f>
        <v>Sudeste</v>
      </c>
      <c r="J1099">
        <v>8609358</v>
      </c>
      <c r="K1099">
        <v>24161132</v>
      </c>
      <c r="L1099" s="14">
        <v>44667.390451388892</v>
      </c>
      <c r="M1099" s="14">
        <v>44667.391967592594</v>
      </c>
      <c r="N1099" t="s">
        <v>3133</v>
      </c>
      <c r="O1099" t="s">
        <v>64</v>
      </c>
      <c r="P1099">
        <v>17281</v>
      </c>
      <c r="Q1099" t="s">
        <v>65</v>
      </c>
      <c r="R1099" t="s">
        <v>66</v>
      </c>
      <c r="S1099" t="s">
        <v>1039</v>
      </c>
      <c r="T1099" t="s">
        <v>66</v>
      </c>
      <c r="U1099" t="s">
        <v>1039</v>
      </c>
      <c r="X1099">
        <v>11995511405</v>
      </c>
      <c r="AA1099" t="s">
        <v>235</v>
      </c>
      <c r="AB1099" s="15">
        <v>1650111722140000</v>
      </c>
      <c r="AC1099" t="s">
        <v>68</v>
      </c>
      <c r="AD1099">
        <v>10738</v>
      </c>
      <c r="AE1099" t="s">
        <v>69</v>
      </c>
      <c r="AF1099" t="s">
        <v>70</v>
      </c>
      <c r="AM1099" t="s">
        <v>1123</v>
      </c>
      <c r="AN1099">
        <v>38684647866</v>
      </c>
    </row>
    <row r="1100" spans="1:40" x14ac:dyDescent="0.25">
      <c r="A1100" s="4">
        <f t="shared" si="201"/>
        <v>44667</v>
      </c>
      <c r="B1100" s="5">
        <f t="shared" si="202"/>
        <v>0.39583333333333331</v>
      </c>
      <c r="C1100" s="6">
        <f t="shared" si="203"/>
        <v>0.3972222222222222</v>
      </c>
      <c r="D1100" s="7">
        <f t="shared" si="198"/>
        <v>5.2083333139307797E-4</v>
      </c>
      <c r="E1100" s="6" t="str">
        <f t="shared" si="199"/>
        <v>SILVIO</v>
      </c>
      <c r="F1100" s="6" t="str">
        <f t="shared" si="204"/>
        <v>sáb</v>
      </c>
      <c r="G1100" s="6" t="str">
        <f t="shared" si="200"/>
        <v>16</v>
      </c>
      <c r="H1100" s="6" t="str">
        <f>IFERROR(VLOOKUP($G1100,DDD!$B:$D,3,0),"-")</f>
        <v>SP</v>
      </c>
      <c r="I1100" s="6" t="str">
        <f>IFERROR(VLOOKUP($H1100,DDD!$I:$K,3,0),"-")</f>
        <v>Sudeste</v>
      </c>
      <c r="J1100">
        <v>8609424</v>
      </c>
      <c r="K1100">
        <v>25724814</v>
      </c>
      <c r="L1100" s="14">
        <v>44667.397326388891</v>
      </c>
      <c r="M1100" s="14">
        <v>44667.397847222222</v>
      </c>
      <c r="N1100" t="s">
        <v>3133</v>
      </c>
      <c r="O1100" t="s">
        <v>84</v>
      </c>
      <c r="P1100">
        <v>17286</v>
      </c>
      <c r="Q1100" t="s">
        <v>65</v>
      </c>
      <c r="R1100" t="s">
        <v>136</v>
      </c>
      <c r="S1100" t="s">
        <v>832</v>
      </c>
      <c r="T1100" t="s">
        <v>136</v>
      </c>
      <c r="U1100" t="s">
        <v>832</v>
      </c>
      <c r="X1100">
        <v>16991955926</v>
      </c>
      <c r="Y1100">
        <v>16991955926</v>
      </c>
      <c r="Z1100" s="14">
        <v>44667.418055555558</v>
      </c>
      <c r="AA1100" t="s">
        <v>113</v>
      </c>
      <c r="AB1100" s="15">
        <v>1650112307167990</v>
      </c>
      <c r="AC1100" t="s">
        <v>68</v>
      </c>
      <c r="AD1100">
        <v>10738</v>
      </c>
      <c r="AE1100" t="s">
        <v>69</v>
      </c>
      <c r="AF1100" t="s">
        <v>70</v>
      </c>
      <c r="AM1100" t="s">
        <v>1303</v>
      </c>
      <c r="AN1100">
        <v>51680014838</v>
      </c>
    </row>
    <row r="1101" spans="1:40" x14ac:dyDescent="0.25">
      <c r="A1101" s="4">
        <f t="shared" si="201"/>
        <v>44667</v>
      </c>
      <c r="B1101" s="5">
        <f t="shared" si="202"/>
        <v>0.39583333333333331</v>
      </c>
      <c r="C1101" s="6">
        <f t="shared" si="203"/>
        <v>0.39861111111111108</v>
      </c>
      <c r="D1101" s="7">
        <f t="shared" si="198"/>
        <v>1.0532407395658083E-3</v>
      </c>
      <c r="E1101" s="6" t="str">
        <f t="shared" si="199"/>
        <v>BIANCA</v>
      </c>
      <c r="F1101" s="6" t="str">
        <f t="shared" si="204"/>
        <v>sáb</v>
      </c>
      <c r="G1101" s="6" t="str">
        <f t="shared" si="200"/>
        <v>43</v>
      </c>
      <c r="H1101" s="6" t="str">
        <f>IFERROR(VLOOKUP($G1101,DDD!$B:$D,3,0),"-")</f>
        <v>PR</v>
      </c>
      <c r="I1101" s="6" t="str">
        <f>IFERROR(VLOOKUP($H1101,DDD!$I:$K,3,0),"-")</f>
        <v>Sul</v>
      </c>
      <c r="J1101">
        <v>8609433</v>
      </c>
      <c r="K1101">
        <v>25426042</v>
      </c>
      <c r="L1101" s="14">
        <v>44667.398692129631</v>
      </c>
      <c r="M1101" s="14">
        <v>44667.399745370371</v>
      </c>
      <c r="N1101" t="s">
        <v>3133</v>
      </c>
      <c r="O1101" t="s">
        <v>78</v>
      </c>
      <c r="P1101">
        <v>17283</v>
      </c>
      <c r="Q1101" t="s">
        <v>65</v>
      </c>
      <c r="R1101" t="s">
        <v>136</v>
      </c>
      <c r="S1101" t="s">
        <v>137</v>
      </c>
      <c r="T1101" t="s">
        <v>136</v>
      </c>
      <c r="U1101" t="s">
        <v>137</v>
      </c>
      <c r="X1101">
        <v>43991540749</v>
      </c>
      <c r="Y1101">
        <v>43991540749</v>
      </c>
      <c r="Z1101" s="14">
        <v>44667.419444444444</v>
      </c>
      <c r="AA1101" t="s">
        <v>118</v>
      </c>
      <c r="AB1101" s="15">
        <v>1650112430172860</v>
      </c>
      <c r="AC1101" t="s">
        <v>68</v>
      </c>
      <c r="AD1101">
        <v>10738</v>
      </c>
      <c r="AE1101" t="s">
        <v>69</v>
      </c>
      <c r="AF1101" t="s">
        <v>70</v>
      </c>
      <c r="AM1101" t="s">
        <v>820</v>
      </c>
      <c r="AN1101">
        <v>9079180939</v>
      </c>
    </row>
    <row r="1102" spans="1:40" x14ac:dyDescent="0.25">
      <c r="A1102" s="4">
        <f t="shared" si="201"/>
        <v>44667</v>
      </c>
      <c r="B1102" s="5">
        <f t="shared" si="202"/>
        <v>0.39583333333333331</v>
      </c>
      <c r="C1102" s="6">
        <f t="shared" si="203"/>
        <v>0.39930555555555558</v>
      </c>
      <c r="D1102" s="7">
        <f t="shared" si="198"/>
        <v>5.671296312357299E-4</v>
      </c>
      <c r="E1102" s="6" t="str">
        <f t="shared" si="199"/>
        <v>ANA</v>
      </c>
      <c r="F1102" s="6" t="str">
        <f t="shared" si="204"/>
        <v>sáb</v>
      </c>
      <c r="G1102" s="6" t="str">
        <f t="shared" si="200"/>
        <v>11</v>
      </c>
      <c r="H1102" s="6" t="str">
        <f>IFERROR(VLOOKUP($G1102,DDD!$B:$D,3,0),"-")</f>
        <v>SP</v>
      </c>
      <c r="I1102" s="6" t="str">
        <f>IFERROR(VLOOKUP($H1102,DDD!$I:$K,3,0),"-")</f>
        <v>Sudeste</v>
      </c>
      <c r="J1102">
        <v>8609442</v>
      </c>
      <c r="K1102">
        <v>27231096</v>
      </c>
      <c r="L1102" s="14">
        <v>44667.399861111109</v>
      </c>
      <c r="M1102" s="14">
        <v>44667.40042824074</v>
      </c>
      <c r="N1102" t="s">
        <v>3133</v>
      </c>
      <c r="O1102" t="s">
        <v>64</v>
      </c>
      <c r="P1102">
        <v>17281</v>
      </c>
      <c r="Q1102" t="s">
        <v>65</v>
      </c>
      <c r="R1102" t="s">
        <v>136</v>
      </c>
      <c r="S1102" t="s">
        <v>273</v>
      </c>
      <c r="T1102" t="s">
        <v>136</v>
      </c>
      <c r="U1102" t="s">
        <v>273</v>
      </c>
      <c r="X1102">
        <v>11956931011</v>
      </c>
      <c r="Y1102">
        <v>11956931011</v>
      </c>
      <c r="Z1102" s="14">
        <v>44669.42083333333</v>
      </c>
      <c r="AA1102" t="s">
        <v>167</v>
      </c>
      <c r="AB1102" s="15">
        <v>1650112530176960</v>
      </c>
      <c r="AC1102" t="s">
        <v>68</v>
      </c>
      <c r="AD1102">
        <v>10738</v>
      </c>
      <c r="AE1102" t="s">
        <v>69</v>
      </c>
      <c r="AF1102" t="s">
        <v>70</v>
      </c>
      <c r="AM1102" t="s">
        <v>1164</v>
      </c>
      <c r="AN1102">
        <v>40836453859</v>
      </c>
    </row>
    <row r="1103" spans="1:40" x14ac:dyDescent="0.25">
      <c r="A1103" s="4">
        <f t="shared" si="201"/>
        <v>44667</v>
      </c>
      <c r="B1103" s="5">
        <f t="shared" si="202"/>
        <v>0.39583333333333331</v>
      </c>
      <c r="C1103" s="6">
        <f t="shared" si="203"/>
        <v>0.39999999999999997</v>
      </c>
      <c r="D1103" s="7">
        <f t="shared" si="198"/>
        <v>4.9768518510973081E-4</v>
      </c>
      <c r="E1103" s="6" t="str">
        <f t="shared" si="199"/>
        <v>BIANCA</v>
      </c>
      <c r="F1103" s="6" t="str">
        <f t="shared" si="204"/>
        <v>sáb</v>
      </c>
      <c r="G1103" s="6" t="str">
        <f t="shared" si="200"/>
        <v>11</v>
      </c>
      <c r="H1103" s="6" t="str">
        <f>IFERROR(VLOOKUP($G1103,DDD!$B:$D,3,0),"-")</f>
        <v>SP</v>
      </c>
      <c r="I1103" s="6" t="str">
        <f>IFERROR(VLOOKUP($H1103,DDD!$I:$K,3,0),"-")</f>
        <v>Sudeste</v>
      </c>
      <c r="J1103">
        <v>8609445</v>
      </c>
      <c r="K1103">
        <v>27201816</v>
      </c>
      <c r="L1103" s="14">
        <v>44667.400092592594</v>
      </c>
      <c r="M1103" s="14">
        <v>44667.400590277779</v>
      </c>
      <c r="N1103" t="s">
        <v>3133</v>
      </c>
      <c r="O1103" t="s">
        <v>78</v>
      </c>
      <c r="P1103">
        <v>17283</v>
      </c>
      <c r="Q1103" t="s">
        <v>65</v>
      </c>
      <c r="R1103" t="s">
        <v>136</v>
      </c>
      <c r="S1103" t="s">
        <v>273</v>
      </c>
      <c r="T1103" t="s">
        <v>136</v>
      </c>
      <c r="U1103" t="s">
        <v>273</v>
      </c>
      <c r="X1103">
        <v>11972507202</v>
      </c>
      <c r="Y1103">
        <v>11972507202</v>
      </c>
      <c r="Z1103" s="14">
        <v>44669.625</v>
      </c>
      <c r="AA1103" t="s">
        <v>93</v>
      </c>
      <c r="AB1103" s="15">
        <v>1650112551177870</v>
      </c>
      <c r="AC1103" t="s">
        <v>68</v>
      </c>
      <c r="AD1103">
        <v>10738</v>
      </c>
      <c r="AE1103" t="s">
        <v>69</v>
      </c>
      <c r="AF1103" t="s">
        <v>70</v>
      </c>
      <c r="AM1103" t="s">
        <v>1565</v>
      </c>
      <c r="AN1103">
        <v>27376144811</v>
      </c>
    </row>
    <row r="1104" spans="1:40" x14ac:dyDescent="0.25">
      <c r="A1104" s="4">
        <f t="shared" si="201"/>
        <v>44667</v>
      </c>
      <c r="B1104" s="5">
        <f t="shared" si="202"/>
        <v>0.39583333333333331</v>
      </c>
      <c r="C1104" s="6">
        <f t="shared" si="203"/>
        <v>0.40069444444444446</v>
      </c>
      <c r="D1104" s="7">
        <f t="shared" si="198"/>
        <v>2.2106481483206153E-3</v>
      </c>
      <c r="E1104" s="6" t="str">
        <f t="shared" si="199"/>
        <v>ANA</v>
      </c>
      <c r="F1104" s="6" t="str">
        <f t="shared" si="204"/>
        <v>sáb</v>
      </c>
      <c r="G1104" s="6" t="str">
        <f t="shared" si="200"/>
        <v>14</v>
      </c>
      <c r="H1104" s="6" t="str">
        <f>IFERROR(VLOOKUP($G1104,DDD!$B:$D,3,0),"-")</f>
        <v>SP</v>
      </c>
      <c r="I1104" s="6" t="str">
        <f>IFERROR(VLOOKUP($H1104,DDD!$I:$K,3,0),"-")</f>
        <v>Sudeste</v>
      </c>
      <c r="J1104">
        <v>8609455</v>
      </c>
      <c r="K1104">
        <v>26463141</v>
      </c>
      <c r="L1104" s="14">
        <v>44667.401041666664</v>
      </c>
      <c r="M1104" s="14">
        <v>44667.403252314813</v>
      </c>
      <c r="N1104" t="s">
        <v>3133</v>
      </c>
      <c r="O1104" t="s">
        <v>64</v>
      </c>
      <c r="P1104">
        <v>17281</v>
      </c>
      <c r="Q1104" t="s">
        <v>65</v>
      </c>
      <c r="R1104" t="s">
        <v>66</v>
      </c>
      <c r="S1104" t="s">
        <v>25</v>
      </c>
      <c r="T1104" t="s">
        <v>66</v>
      </c>
      <c r="U1104" t="s">
        <v>25</v>
      </c>
      <c r="X1104">
        <v>14996683950</v>
      </c>
      <c r="AA1104" t="s">
        <v>103</v>
      </c>
      <c r="AB1104" s="15">
        <v>1650112635180870</v>
      </c>
      <c r="AC1104" t="s">
        <v>68</v>
      </c>
      <c r="AD1104">
        <v>10738</v>
      </c>
      <c r="AE1104" t="s">
        <v>69</v>
      </c>
      <c r="AF1104" t="s">
        <v>70</v>
      </c>
      <c r="AM1104" t="s">
        <v>1362</v>
      </c>
      <c r="AN1104">
        <v>36775455879</v>
      </c>
    </row>
    <row r="1105" spans="1:40" x14ac:dyDescent="0.25">
      <c r="A1105" s="4">
        <f t="shared" si="201"/>
        <v>44667</v>
      </c>
      <c r="B1105" s="5">
        <f t="shared" si="202"/>
        <v>0.39583333333333331</v>
      </c>
      <c r="C1105" s="6">
        <f t="shared" si="203"/>
        <v>0.40069444444444446</v>
      </c>
      <c r="D1105" s="7">
        <f t="shared" si="198"/>
        <v>2.1759259252576157E-3</v>
      </c>
      <c r="E1105" s="6" t="str">
        <f t="shared" si="199"/>
        <v>BIANCA</v>
      </c>
      <c r="F1105" s="6" t="str">
        <f t="shared" si="204"/>
        <v>sáb</v>
      </c>
      <c r="G1105" s="6" t="str">
        <f t="shared" si="200"/>
        <v>15</v>
      </c>
      <c r="H1105" s="6" t="str">
        <f>IFERROR(VLOOKUP($G1105,DDD!$B:$D,3,0),"-")</f>
        <v>SP</v>
      </c>
      <c r="I1105" s="6" t="str">
        <f>IFERROR(VLOOKUP($H1105,DDD!$I:$K,3,0),"-")</f>
        <v>Sudeste</v>
      </c>
      <c r="J1105">
        <v>8609457</v>
      </c>
      <c r="K1105">
        <v>26463170</v>
      </c>
      <c r="L1105" s="14">
        <v>44667.401145833333</v>
      </c>
      <c r="M1105" s="14">
        <v>44667.403321759259</v>
      </c>
      <c r="N1105" t="s">
        <v>3133</v>
      </c>
      <c r="O1105" t="s">
        <v>78</v>
      </c>
      <c r="P1105">
        <v>17283</v>
      </c>
      <c r="Q1105" t="s">
        <v>65</v>
      </c>
      <c r="R1105" t="s">
        <v>136</v>
      </c>
      <c r="S1105" t="s">
        <v>137</v>
      </c>
      <c r="T1105" t="s">
        <v>136</v>
      </c>
      <c r="U1105" t="s">
        <v>137</v>
      </c>
      <c r="X1105">
        <v>15997565838</v>
      </c>
      <c r="Y1105">
        <v>15997565838</v>
      </c>
      <c r="Z1105" s="14">
        <v>44667.42291666667</v>
      </c>
      <c r="AA1105" t="s">
        <v>103</v>
      </c>
      <c r="AB1105" s="15">
        <v>1650112641181110</v>
      </c>
      <c r="AC1105" t="s">
        <v>68</v>
      </c>
      <c r="AD1105">
        <v>10738</v>
      </c>
      <c r="AE1105" t="s">
        <v>69</v>
      </c>
      <c r="AF1105" t="s">
        <v>70</v>
      </c>
      <c r="AM1105" t="s">
        <v>1266</v>
      </c>
      <c r="AN1105">
        <v>51464239894</v>
      </c>
    </row>
    <row r="1106" spans="1:40" x14ac:dyDescent="0.25">
      <c r="A1106" s="4">
        <f t="shared" si="201"/>
        <v>44667</v>
      </c>
      <c r="B1106" s="5">
        <f t="shared" si="202"/>
        <v>0.39583333333333331</v>
      </c>
      <c r="C1106" s="6">
        <f t="shared" si="203"/>
        <v>0.3979166666666667</v>
      </c>
      <c r="D1106" s="7">
        <f t="shared" si="198"/>
        <v>6.1574074061354622E-3</v>
      </c>
      <c r="E1106" s="6" t="str">
        <f t="shared" si="199"/>
        <v>SILVIO</v>
      </c>
      <c r="F1106" s="6" t="str">
        <f t="shared" si="204"/>
        <v>sáb</v>
      </c>
      <c r="G1106" s="6" t="str">
        <f t="shared" si="200"/>
        <v>12</v>
      </c>
      <c r="H1106" s="6" t="str">
        <f>IFERROR(VLOOKUP($G1106,DDD!$B:$D,3,0),"-")</f>
        <v>SP</v>
      </c>
      <c r="I1106" s="6" t="str">
        <f>IFERROR(VLOOKUP($H1106,DDD!$I:$K,3,0),"-")</f>
        <v>Sudeste</v>
      </c>
      <c r="J1106">
        <v>8609427</v>
      </c>
      <c r="K1106">
        <v>25426181</v>
      </c>
      <c r="L1106" s="14">
        <v>44667.397916666669</v>
      </c>
      <c r="M1106" s="14">
        <v>44667.404074074075</v>
      </c>
      <c r="N1106" t="s">
        <v>3133</v>
      </c>
      <c r="O1106" t="s">
        <v>84</v>
      </c>
      <c r="P1106">
        <v>17286</v>
      </c>
      <c r="Q1106" t="s">
        <v>65</v>
      </c>
      <c r="R1106" t="s">
        <v>85</v>
      </c>
      <c r="S1106" t="s">
        <v>86</v>
      </c>
      <c r="T1106" t="s">
        <v>85</v>
      </c>
      <c r="U1106" t="s">
        <v>86</v>
      </c>
      <c r="X1106">
        <v>12981224215</v>
      </c>
      <c r="AA1106" t="s">
        <v>118</v>
      </c>
      <c r="AB1106" s="15">
        <v>1650112362170190</v>
      </c>
      <c r="AC1106" t="s">
        <v>68</v>
      </c>
      <c r="AD1106">
        <v>10738</v>
      </c>
      <c r="AE1106" t="s">
        <v>69</v>
      </c>
      <c r="AF1106" t="s">
        <v>70</v>
      </c>
      <c r="AM1106" t="s">
        <v>562</v>
      </c>
      <c r="AN1106">
        <v>19721978515</v>
      </c>
    </row>
    <row r="1107" spans="1:40" x14ac:dyDescent="0.25">
      <c r="A1107" s="4">
        <f t="shared" si="201"/>
        <v>44667</v>
      </c>
      <c r="B1107" s="5">
        <f t="shared" si="202"/>
        <v>0.39583333333333331</v>
      </c>
      <c r="C1107" s="6">
        <f t="shared" si="203"/>
        <v>0.40416666666666662</v>
      </c>
      <c r="D1107" s="7">
        <f t="shared" si="198"/>
        <v>5.3240740817273036E-4</v>
      </c>
      <c r="E1107" s="6" t="str">
        <f t="shared" si="199"/>
        <v>SILVIO</v>
      </c>
      <c r="F1107" s="6" t="str">
        <f t="shared" si="204"/>
        <v>sáb</v>
      </c>
      <c r="G1107" s="6" t="str">
        <f t="shared" si="200"/>
        <v>54</v>
      </c>
      <c r="H1107" s="6" t="str">
        <f>IFERROR(VLOOKUP($G1107,DDD!$B:$D,3,0),"-")</f>
        <v>RS</v>
      </c>
      <c r="I1107" s="6" t="str">
        <f>IFERROR(VLOOKUP($H1107,DDD!$I:$K,3,0),"-")</f>
        <v>Sul</v>
      </c>
      <c r="J1107">
        <v>8609596</v>
      </c>
      <c r="K1107">
        <v>23637993</v>
      </c>
      <c r="L1107" s="14">
        <v>44667.40457175926</v>
      </c>
      <c r="M1107" s="14">
        <v>44667.405104166668</v>
      </c>
      <c r="N1107" t="s">
        <v>3133</v>
      </c>
      <c r="O1107" t="s">
        <v>84</v>
      </c>
      <c r="P1107">
        <v>17286</v>
      </c>
      <c r="Q1107" t="s">
        <v>65</v>
      </c>
      <c r="R1107" t="s">
        <v>136</v>
      </c>
      <c r="S1107" t="s">
        <v>273</v>
      </c>
      <c r="T1107" t="s">
        <v>136</v>
      </c>
      <c r="U1107" t="s">
        <v>273</v>
      </c>
      <c r="X1107">
        <v>54992227090</v>
      </c>
      <c r="Y1107">
        <v>54992227090</v>
      </c>
      <c r="Z1107" s="14">
        <v>44667.520833333336</v>
      </c>
      <c r="AA1107" t="s">
        <v>108</v>
      </c>
      <c r="AB1107" s="15">
        <v>1650112932192100</v>
      </c>
      <c r="AC1107" t="s">
        <v>68</v>
      </c>
      <c r="AD1107">
        <v>10738</v>
      </c>
      <c r="AE1107" t="s">
        <v>69</v>
      </c>
      <c r="AF1107" t="s">
        <v>70</v>
      </c>
      <c r="AM1107" t="s">
        <v>930</v>
      </c>
      <c r="AN1107">
        <v>4207212078</v>
      </c>
    </row>
    <row r="1108" spans="1:40" x14ac:dyDescent="0.25">
      <c r="A1108" s="4">
        <f t="shared" si="201"/>
        <v>44667</v>
      </c>
      <c r="B1108" s="5">
        <f t="shared" si="202"/>
        <v>0.39583333333333331</v>
      </c>
      <c r="C1108" s="6">
        <f t="shared" si="203"/>
        <v>0.40416666666666662</v>
      </c>
      <c r="D1108" s="7">
        <f t="shared" si="198"/>
        <v>7.5231481605442241E-4</v>
      </c>
      <c r="E1108" s="6" t="str">
        <f t="shared" si="199"/>
        <v>BIANCA</v>
      </c>
      <c r="F1108" s="6" t="str">
        <f t="shared" si="204"/>
        <v>sáb</v>
      </c>
      <c r="G1108" s="6" t="str">
        <f t="shared" si="200"/>
        <v>11</v>
      </c>
      <c r="H1108" s="6" t="str">
        <f>IFERROR(VLOOKUP($G1108,DDD!$B:$D,3,0),"-")</f>
        <v>SP</v>
      </c>
      <c r="I1108" s="6" t="str">
        <f>IFERROR(VLOOKUP($H1108,DDD!$I:$K,3,0),"-")</f>
        <v>Sudeste</v>
      </c>
      <c r="J1108">
        <v>8609597</v>
      </c>
      <c r="K1108">
        <v>24228063</v>
      </c>
      <c r="L1108" s="14">
        <v>44667.40457175926</v>
      </c>
      <c r="M1108" s="14">
        <v>44667.405324074076</v>
      </c>
      <c r="N1108" t="s">
        <v>3133</v>
      </c>
      <c r="O1108" t="s">
        <v>78</v>
      </c>
      <c r="P1108">
        <v>17283</v>
      </c>
      <c r="Q1108" t="s">
        <v>65</v>
      </c>
      <c r="R1108" t="s">
        <v>136</v>
      </c>
      <c r="S1108" t="s">
        <v>273</v>
      </c>
      <c r="T1108" t="s">
        <v>136</v>
      </c>
      <c r="U1108" t="s">
        <v>273</v>
      </c>
      <c r="X1108">
        <v>11975103092</v>
      </c>
      <c r="Y1108">
        <v>11975103092</v>
      </c>
      <c r="Z1108" s="14">
        <v>44670.425000000003</v>
      </c>
      <c r="AA1108" t="s">
        <v>194</v>
      </c>
      <c r="AB1108" s="15">
        <v>1650112932192070</v>
      </c>
      <c r="AC1108" t="s">
        <v>68</v>
      </c>
      <c r="AD1108">
        <v>10738</v>
      </c>
      <c r="AE1108" t="s">
        <v>69</v>
      </c>
      <c r="AF1108" t="s">
        <v>70</v>
      </c>
      <c r="AM1108" t="s">
        <v>1471</v>
      </c>
      <c r="AN1108">
        <v>36149138801</v>
      </c>
    </row>
    <row r="1109" spans="1:40" x14ac:dyDescent="0.25">
      <c r="A1109" s="4">
        <f t="shared" si="201"/>
        <v>44667</v>
      </c>
      <c r="B1109" s="5">
        <f t="shared" si="202"/>
        <v>0.39583333333333331</v>
      </c>
      <c r="C1109" s="6">
        <f t="shared" si="203"/>
        <v>0.40833333333333338</v>
      </c>
      <c r="D1109" s="7">
        <f t="shared" si="198"/>
        <v>5.3240740089677274E-4</v>
      </c>
      <c r="E1109" s="6" t="str">
        <f t="shared" si="199"/>
        <v>BIANCA</v>
      </c>
      <c r="F1109" s="6" t="str">
        <f t="shared" si="204"/>
        <v>sáb</v>
      </c>
      <c r="G1109" s="6" t="str">
        <f t="shared" si="200"/>
        <v>51</v>
      </c>
      <c r="H1109" s="6" t="str">
        <f>IFERROR(VLOOKUP($G1109,DDD!$B:$D,3,0),"-")</f>
        <v>RS</v>
      </c>
      <c r="I1109" s="6" t="str">
        <f>IFERROR(VLOOKUP($H1109,DDD!$I:$K,3,0),"-")</f>
        <v>Sul</v>
      </c>
      <c r="J1109">
        <v>8610063</v>
      </c>
      <c r="K1109">
        <v>23414136</v>
      </c>
      <c r="L1109" s="14">
        <v>44667.408472222225</v>
      </c>
      <c r="M1109" s="14">
        <v>44667.409004629626</v>
      </c>
      <c r="N1109" t="s">
        <v>3133</v>
      </c>
      <c r="O1109" t="s">
        <v>78</v>
      </c>
      <c r="P1109">
        <v>17283</v>
      </c>
      <c r="Q1109" t="s">
        <v>65</v>
      </c>
      <c r="R1109" t="s">
        <v>136</v>
      </c>
      <c r="S1109" t="s">
        <v>273</v>
      </c>
      <c r="T1109" t="s">
        <v>136</v>
      </c>
      <c r="U1109" t="s">
        <v>273</v>
      </c>
      <c r="X1109">
        <v>51989425318</v>
      </c>
      <c r="Y1109">
        <v>51989425318</v>
      </c>
      <c r="Z1109" s="14">
        <v>44669.428472222222</v>
      </c>
      <c r="AA1109" t="s">
        <v>141</v>
      </c>
      <c r="AB1109" s="15">
        <v>1650113275215490</v>
      </c>
      <c r="AC1109" t="s">
        <v>68</v>
      </c>
      <c r="AD1109">
        <v>10738</v>
      </c>
      <c r="AE1109" t="s">
        <v>69</v>
      </c>
      <c r="AF1109" t="s">
        <v>70</v>
      </c>
      <c r="AM1109" t="s">
        <v>808</v>
      </c>
      <c r="AN1109">
        <v>4995610073</v>
      </c>
    </row>
    <row r="1110" spans="1:40" x14ac:dyDescent="0.25">
      <c r="A1110" s="4">
        <f t="shared" si="201"/>
        <v>44667</v>
      </c>
      <c r="B1110" s="5">
        <f t="shared" si="202"/>
        <v>0.39583333333333331</v>
      </c>
      <c r="C1110" s="6">
        <f t="shared" si="203"/>
        <v>0.40763888888888888</v>
      </c>
      <c r="D1110" s="7">
        <f t="shared" si="198"/>
        <v>1.6666666706441902E-3</v>
      </c>
      <c r="E1110" s="6" t="str">
        <f t="shared" si="199"/>
        <v>SILVIO</v>
      </c>
      <c r="F1110" s="6" t="str">
        <f t="shared" si="204"/>
        <v>sáb</v>
      </c>
      <c r="G1110" s="6" t="str">
        <f t="shared" si="200"/>
        <v>11</v>
      </c>
      <c r="H1110" s="6" t="str">
        <f>IFERROR(VLOOKUP($G1110,DDD!$B:$D,3,0),"-")</f>
        <v>SP</v>
      </c>
      <c r="I1110" s="6" t="str">
        <f>IFERROR(VLOOKUP($H1110,DDD!$I:$K,3,0),"-")</f>
        <v>Sudeste</v>
      </c>
      <c r="J1110">
        <v>8610003</v>
      </c>
      <c r="K1110">
        <v>25724682</v>
      </c>
      <c r="L1110" s="14">
        <v>44667.408113425925</v>
      </c>
      <c r="M1110" s="14">
        <v>44667.409780092596</v>
      </c>
      <c r="N1110" t="s">
        <v>3133</v>
      </c>
      <c r="O1110" t="s">
        <v>84</v>
      </c>
      <c r="P1110">
        <v>17286</v>
      </c>
      <c r="Q1110" t="s">
        <v>65</v>
      </c>
      <c r="R1110" t="s">
        <v>66</v>
      </c>
      <c r="S1110" t="s">
        <v>1401</v>
      </c>
      <c r="T1110" t="s">
        <v>66</v>
      </c>
      <c r="U1110" t="s">
        <v>1401</v>
      </c>
      <c r="X1110">
        <v>11932087765</v>
      </c>
      <c r="AA1110" t="s">
        <v>113</v>
      </c>
      <c r="AB1110" s="15">
        <v>1650113239212930</v>
      </c>
      <c r="AC1110" t="s">
        <v>68</v>
      </c>
      <c r="AD1110">
        <v>10738</v>
      </c>
      <c r="AE1110" t="s">
        <v>69</v>
      </c>
      <c r="AF1110" t="s">
        <v>70</v>
      </c>
      <c r="AM1110" t="s">
        <v>1402</v>
      </c>
      <c r="AN1110">
        <v>56442219895</v>
      </c>
    </row>
    <row r="1111" spans="1:40" x14ac:dyDescent="0.25">
      <c r="A1111" s="4">
        <f t="shared" si="201"/>
        <v>44667</v>
      </c>
      <c r="B1111" s="5">
        <f t="shared" si="202"/>
        <v>0.39583333333333331</v>
      </c>
      <c r="C1111" s="6">
        <f t="shared" si="203"/>
        <v>0.40902777777777777</v>
      </c>
      <c r="D1111" s="7">
        <f t="shared" si="198"/>
        <v>1.1111111161881126E-3</v>
      </c>
      <c r="E1111" s="6" t="str">
        <f t="shared" si="199"/>
        <v>ANA</v>
      </c>
      <c r="F1111" s="6" t="str">
        <f t="shared" si="204"/>
        <v>sáb</v>
      </c>
      <c r="G1111" s="6" t="str">
        <f t="shared" si="200"/>
        <v>49</v>
      </c>
      <c r="H1111" s="6" t="str">
        <f>IFERROR(VLOOKUP($G1111,DDD!$B:$D,3,0),"-")</f>
        <v>SC</v>
      </c>
      <c r="I1111" s="6" t="str">
        <f>IFERROR(VLOOKUP($H1111,DDD!$I:$K,3,0),"-")</f>
        <v>Sul</v>
      </c>
      <c r="J1111">
        <v>8610184</v>
      </c>
      <c r="K1111">
        <v>25426431</v>
      </c>
      <c r="L1111" s="14">
        <v>44667.40929398148</v>
      </c>
      <c r="M1111" s="14">
        <v>44667.410405092596</v>
      </c>
      <c r="N1111" t="s">
        <v>3133</v>
      </c>
      <c r="O1111" t="s">
        <v>64</v>
      </c>
      <c r="P1111">
        <v>17281</v>
      </c>
      <c r="Q1111" t="s">
        <v>65</v>
      </c>
      <c r="R1111" t="s">
        <v>85</v>
      </c>
      <c r="S1111" t="s">
        <v>86</v>
      </c>
      <c r="T1111" t="s">
        <v>85</v>
      </c>
      <c r="U1111" t="s">
        <v>86</v>
      </c>
      <c r="X1111">
        <v>49999533947</v>
      </c>
      <c r="AA1111" t="s">
        <v>128</v>
      </c>
      <c r="AB1111" s="15">
        <v>1650113346220420</v>
      </c>
      <c r="AC1111" t="s">
        <v>68</v>
      </c>
      <c r="AD1111">
        <v>10738</v>
      </c>
      <c r="AE1111" t="s">
        <v>69</v>
      </c>
      <c r="AF1111" t="s">
        <v>70</v>
      </c>
      <c r="AM1111" t="s">
        <v>397</v>
      </c>
      <c r="AN1111">
        <v>8217846928</v>
      </c>
    </row>
    <row r="1112" spans="1:40" x14ac:dyDescent="0.25">
      <c r="A1112" s="4">
        <f t="shared" si="201"/>
        <v>44667</v>
      </c>
      <c r="B1112" s="5">
        <f t="shared" si="202"/>
        <v>0.39583333333333331</v>
      </c>
      <c r="C1112" s="6">
        <f t="shared" si="203"/>
        <v>0.40972222222222227</v>
      </c>
      <c r="D1112" s="7">
        <f t="shared" si="198"/>
        <v>1.1342592551955022E-3</v>
      </c>
      <c r="E1112" s="6" t="str">
        <f t="shared" si="199"/>
        <v>BIANCA</v>
      </c>
      <c r="F1112" s="6" t="str">
        <f t="shared" si="204"/>
        <v>sáb</v>
      </c>
      <c r="G1112" s="6" t="str">
        <f t="shared" si="200"/>
        <v>48</v>
      </c>
      <c r="H1112" s="6" t="str">
        <f>IFERROR(VLOOKUP($G1112,DDD!$B:$D,3,0),"-")</f>
        <v>SC</v>
      </c>
      <c r="I1112" s="6" t="str">
        <f>IFERROR(VLOOKUP($H1112,DDD!$I:$K,3,0),"-")</f>
        <v>Sul</v>
      </c>
      <c r="J1112">
        <v>8610360</v>
      </c>
      <c r="K1112">
        <v>27202001</v>
      </c>
      <c r="L1112" s="14">
        <v>44667.410300925927</v>
      </c>
      <c r="M1112" s="14">
        <v>44667.411435185182</v>
      </c>
      <c r="N1112" t="s">
        <v>3133</v>
      </c>
      <c r="O1112" t="s">
        <v>78</v>
      </c>
      <c r="P1112">
        <v>17283</v>
      </c>
      <c r="Q1112" t="s">
        <v>65</v>
      </c>
      <c r="R1112" t="s">
        <v>85</v>
      </c>
      <c r="S1112" t="s">
        <v>86</v>
      </c>
      <c r="T1112" t="s">
        <v>85</v>
      </c>
      <c r="U1112" t="s">
        <v>86</v>
      </c>
      <c r="X1112">
        <v>48984282127</v>
      </c>
      <c r="AA1112" t="s">
        <v>93</v>
      </c>
      <c r="AB1112" s="15">
        <v>1650113422225920</v>
      </c>
      <c r="AC1112" t="s">
        <v>68</v>
      </c>
      <c r="AD1112">
        <v>10738</v>
      </c>
      <c r="AE1112" t="s">
        <v>69</v>
      </c>
      <c r="AF1112" t="s">
        <v>70</v>
      </c>
      <c r="AM1112" t="s">
        <v>1686</v>
      </c>
      <c r="AN1112">
        <v>7762298932</v>
      </c>
    </row>
    <row r="1113" spans="1:40" x14ac:dyDescent="0.25">
      <c r="A1113" s="4">
        <f t="shared" si="201"/>
        <v>44667</v>
      </c>
      <c r="B1113" s="5">
        <f t="shared" si="202"/>
        <v>0.39583333333333331</v>
      </c>
      <c r="C1113" s="6">
        <f t="shared" si="203"/>
        <v>0.41597222222222219</v>
      </c>
      <c r="D1113" s="7">
        <f t="shared" si="198"/>
        <v>1.2962962937308475E-3</v>
      </c>
      <c r="E1113" s="6" t="str">
        <f t="shared" si="199"/>
        <v>ANA</v>
      </c>
      <c r="F1113" s="6" t="str">
        <f t="shared" si="204"/>
        <v>sáb</v>
      </c>
      <c r="G1113" s="6" t="str">
        <f t="shared" si="200"/>
        <v>12</v>
      </c>
      <c r="H1113" s="6" t="str">
        <f>IFERROR(VLOOKUP($G1113,DDD!$B:$D,3,0),"-")</f>
        <v>SP</v>
      </c>
      <c r="I1113" s="6" t="str">
        <f>IFERROR(VLOOKUP($H1113,DDD!$I:$K,3,0),"-")</f>
        <v>Sudeste</v>
      </c>
      <c r="J1113">
        <v>8611441</v>
      </c>
      <c r="K1113">
        <v>27230903</v>
      </c>
      <c r="L1113" s="14">
        <v>44667.416006944448</v>
      </c>
      <c r="M1113" s="14">
        <v>44667.417303240742</v>
      </c>
      <c r="N1113" t="s">
        <v>3133</v>
      </c>
      <c r="O1113" t="s">
        <v>64</v>
      </c>
      <c r="P1113">
        <v>17281</v>
      </c>
      <c r="Q1113" t="s">
        <v>65</v>
      </c>
      <c r="R1113" t="s">
        <v>136</v>
      </c>
      <c r="S1113" t="s">
        <v>674</v>
      </c>
      <c r="T1113" t="s">
        <v>136</v>
      </c>
      <c r="U1113" t="s">
        <v>674</v>
      </c>
      <c r="X1113">
        <v>12991883212</v>
      </c>
      <c r="Y1113">
        <v>12991883212</v>
      </c>
      <c r="Z1113" s="14">
        <v>44667.436805555553</v>
      </c>
      <c r="AA1113" t="s">
        <v>167</v>
      </c>
      <c r="AB1113" s="15">
        <v>1650113930251500</v>
      </c>
      <c r="AC1113" t="s">
        <v>68</v>
      </c>
      <c r="AD1113">
        <v>10738</v>
      </c>
      <c r="AE1113" t="s">
        <v>69</v>
      </c>
      <c r="AF1113" t="s">
        <v>70</v>
      </c>
      <c r="AM1113" t="s">
        <v>1166</v>
      </c>
      <c r="AN1113">
        <v>42941453822</v>
      </c>
    </row>
    <row r="1114" spans="1:40" x14ac:dyDescent="0.25">
      <c r="A1114" s="4">
        <f t="shared" si="201"/>
        <v>44667</v>
      </c>
      <c r="B1114" s="5">
        <f t="shared" si="202"/>
        <v>0.39583333333333331</v>
      </c>
      <c r="C1114" s="6">
        <f t="shared" si="203"/>
        <v>0.41597222222222219</v>
      </c>
      <c r="D1114" s="7">
        <f t="shared" si="198"/>
        <v>1.1458333319751546E-3</v>
      </c>
      <c r="E1114" s="6" t="str">
        <f t="shared" si="199"/>
        <v>BIANCA</v>
      </c>
      <c r="F1114" s="6" t="str">
        <f t="shared" si="204"/>
        <v>sáb</v>
      </c>
      <c r="G1114" s="6" t="str">
        <f t="shared" si="200"/>
        <v>11</v>
      </c>
      <c r="H1114" s="6" t="str">
        <f>IFERROR(VLOOKUP($G1114,DDD!$B:$D,3,0),"-")</f>
        <v>SP</v>
      </c>
      <c r="I1114" s="6" t="str">
        <f>IFERROR(VLOOKUP($H1114,DDD!$I:$K,3,0),"-")</f>
        <v>Sudeste</v>
      </c>
      <c r="J1114">
        <v>8611472</v>
      </c>
      <c r="K1114">
        <v>27230931</v>
      </c>
      <c r="L1114" s="14">
        <v>44667.416087962964</v>
      </c>
      <c r="M1114" s="14">
        <v>44667.417233796295</v>
      </c>
      <c r="N1114" t="s">
        <v>3133</v>
      </c>
      <c r="O1114" t="s">
        <v>78</v>
      </c>
      <c r="P1114">
        <v>17283</v>
      </c>
      <c r="Q1114" t="s">
        <v>65</v>
      </c>
      <c r="R1114" t="s">
        <v>85</v>
      </c>
      <c r="S1114" t="s">
        <v>86</v>
      </c>
      <c r="T1114" t="s">
        <v>85</v>
      </c>
      <c r="U1114" t="s">
        <v>86</v>
      </c>
      <c r="X1114">
        <v>11977725420</v>
      </c>
      <c r="AA1114" t="s">
        <v>167</v>
      </c>
      <c r="AB1114" s="15">
        <v>1650113932251810</v>
      </c>
      <c r="AC1114" t="s">
        <v>68</v>
      </c>
      <c r="AD1114">
        <v>10738</v>
      </c>
      <c r="AE1114" t="s">
        <v>69</v>
      </c>
      <c r="AF1114" t="s">
        <v>70</v>
      </c>
      <c r="AM1114" t="s">
        <v>706</v>
      </c>
      <c r="AN1114">
        <v>40208268898</v>
      </c>
    </row>
    <row r="1115" spans="1:40" x14ac:dyDescent="0.25">
      <c r="A1115" s="4">
        <f t="shared" si="201"/>
        <v>44667</v>
      </c>
      <c r="B1115" s="5">
        <f t="shared" si="202"/>
        <v>0.41666666666666669</v>
      </c>
      <c r="C1115" s="6">
        <f t="shared" si="203"/>
        <v>0.41875000000000001</v>
      </c>
      <c r="D1115" s="7">
        <f t="shared" si="198"/>
        <v>7.5231480877846479E-4</v>
      </c>
      <c r="E1115" s="6" t="str">
        <f t="shared" si="199"/>
        <v>ANA</v>
      </c>
      <c r="F1115" s="6" t="str">
        <f t="shared" si="204"/>
        <v>sáb</v>
      </c>
      <c r="G1115" s="6" t="str">
        <f t="shared" si="200"/>
        <v>14</v>
      </c>
      <c r="H1115" s="6" t="str">
        <f>IFERROR(VLOOKUP($G1115,DDD!$B:$D,3,0),"-")</f>
        <v>SP</v>
      </c>
      <c r="I1115" s="6" t="str">
        <f>IFERROR(VLOOKUP($H1115,DDD!$I:$K,3,0),"-")</f>
        <v>Sudeste</v>
      </c>
      <c r="J1115">
        <v>8612138</v>
      </c>
      <c r="K1115">
        <v>27231034</v>
      </c>
      <c r="L1115" s="14">
        <v>44667.419120370374</v>
      </c>
      <c r="M1115" s="14">
        <v>44667.419872685183</v>
      </c>
      <c r="N1115" t="s">
        <v>3133</v>
      </c>
      <c r="O1115" t="s">
        <v>64</v>
      </c>
      <c r="P1115">
        <v>17281</v>
      </c>
      <c r="Q1115" t="s">
        <v>65</v>
      </c>
      <c r="R1115" t="s">
        <v>136</v>
      </c>
      <c r="S1115" t="s">
        <v>137</v>
      </c>
      <c r="T1115" t="s">
        <v>136</v>
      </c>
      <c r="U1115" t="s">
        <v>137</v>
      </c>
      <c r="X1115">
        <v>14996268464</v>
      </c>
      <c r="Y1115">
        <v>14996268464</v>
      </c>
      <c r="Z1115" s="14">
        <v>44667.44027777778</v>
      </c>
      <c r="AA1115" t="s">
        <v>167</v>
      </c>
      <c r="AB1115" s="15">
        <v>1650114047259690</v>
      </c>
      <c r="AC1115" t="s">
        <v>68</v>
      </c>
      <c r="AD1115">
        <v>10738</v>
      </c>
      <c r="AE1115" t="s">
        <v>69</v>
      </c>
      <c r="AF1115" t="s">
        <v>70</v>
      </c>
      <c r="AM1115" t="s">
        <v>1171</v>
      </c>
      <c r="AN1115">
        <v>40912732890</v>
      </c>
    </row>
    <row r="1116" spans="1:40" x14ac:dyDescent="0.25">
      <c r="A1116" s="4">
        <f t="shared" si="201"/>
        <v>44667</v>
      </c>
      <c r="B1116" s="5">
        <f t="shared" si="202"/>
        <v>0.41666666666666669</v>
      </c>
      <c r="C1116" s="6">
        <f t="shared" si="203"/>
        <v>0.41944444444444445</v>
      </c>
      <c r="D1116" s="7">
        <f t="shared" ref="D1116:D1175" si="205">IFERROR(($M1116-$L1116),0)</f>
        <v>1.3310185240698047E-3</v>
      </c>
      <c r="E1116" s="6" t="str">
        <f t="shared" ref="E1116:E1175" si="206">SUBSTITUTE(MID($O1116,1,SEARCH(" ",$O1116,1))," ","")</f>
        <v>BIANCA</v>
      </c>
      <c r="F1116" s="6" t="str">
        <f t="shared" si="204"/>
        <v>sáb</v>
      </c>
      <c r="G1116" s="6" t="str">
        <f t="shared" si="200"/>
        <v>19</v>
      </c>
      <c r="H1116" s="6" t="str">
        <f>IFERROR(VLOOKUP($G1116,DDD!$B:$D,3,0),"-")</f>
        <v>SP</v>
      </c>
      <c r="I1116" s="6" t="str">
        <f>IFERROR(VLOOKUP($H1116,DDD!$I:$K,3,0),"-")</f>
        <v>Sudeste</v>
      </c>
      <c r="J1116">
        <v>8612294</v>
      </c>
      <c r="K1116">
        <v>27201985</v>
      </c>
      <c r="L1116" s="14">
        <v>44667.41978009259</v>
      </c>
      <c r="M1116" s="14">
        <v>44667.421111111114</v>
      </c>
      <c r="N1116" t="s">
        <v>3133</v>
      </c>
      <c r="O1116" t="s">
        <v>78</v>
      </c>
      <c r="P1116">
        <v>17283</v>
      </c>
      <c r="Q1116" t="s">
        <v>65</v>
      </c>
      <c r="R1116" t="s">
        <v>85</v>
      </c>
      <c r="S1116" t="s">
        <v>86</v>
      </c>
      <c r="T1116" t="s">
        <v>85</v>
      </c>
      <c r="U1116" t="s">
        <v>86</v>
      </c>
      <c r="X1116">
        <v>19993131610</v>
      </c>
      <c r="AA1116" t="s">
        <v>93</v>
      </c>
      <c r="AB1116" s="15">
        <v>1650114255275450</v>
      </c>
      <c r="AC1116" t="s">
        <v>68</v>
      </c>
      <c r="AD1116">
        <v>10738</v>
      </c>
      <c r="AE1116" t="s">
        <v>69</v>
      </c>
      <c r="AF1116" t="s">
        <v>70</v>
      </c>
      <c r="AM1116" t="s">
        <v>1688</v>
      </c>
      <c r="AN1116">
        <v>37728692895</v>
      </c>
    </row>
    <row r="1117" spans="1:40" x14ac:dyDescent="0.25">
      <c r="A1117" s="4">
        <f t="shared" si="201"/>
        <v>44667</v>
      </c>
      <c r="B1117" s="5">
        <f t="shared" si="202"/>
        <v>0.41666666666666669</v>
      </c>
      <c r="C1117" s="6">
        <f t="shared" si="203"/>
        <v>0.41805555555555557</v>
      </c>
      <c r="D1117" s="7">
        <f t="shared" si="205"/>
        <v>3.0092592642176896E-3</v>
      </c>
      <c r="E1117" s="6" t="str">
        <f t="shared" si="206"/>
        <v>SILVIO</v>
      </c>
      <c r="F1117" s="6" t="str">
        <f t="shared" si="204"/>
        <v>sáb</v>
      </c>
      <c r="G1117" s="6" t="str">
        <f t="shared" si="200"/>
        <v>54</v>
      </c>
      <c r="H1117" s="6" t="str">
        <f>IFERROR(VLOOKUP($G1117,DDD!$B:$D,3,0),"-")</f>
        <v>RS</v>
      </c>
      <c r="I1117" s="6" t="str">
        <f>IFERROR(VLOOKUP($H1117,DDD!$I:$K,3,0),"-")</f>
        <v>Sul</v>
      </c>
      <c r="J1117">
        <v>8611985</v>
      </c>
      <c r="K1117">
        <v>27201820</v>
      </c>
      <c r="L1117" s="14">
        <v>44667.418437499997</v>
      </c>
      <c r="M1117" s="14">
        <v>44667.421446759261</v>
      </c>
      <c r="N1117" t="s">
        <v>3133</v>
      </c>
      <c r="O1117" t="s">
        <v>84</v>
      </c>
      <c r="P1117">
        <v>17286</v>
      </c>
      <c r="Q1117" t="s">
        <v>65</v>
      </c>
      <c r="R1117" t="s">
        <v>85</v>
      </c>
      <c r="S1117" t="s">
        <v>86</v>
      </c>
      <c r="T1117" t="s">
        <v>85</v>
      </c>
      <c r="U1117" t="s">
        <v>86</v>
      </c>
      <c r="X1117">
        <v>54996815884</v>
      </c>
      <c r="AA1117" t="s">
        <v>93</v>
      </c>
      <c r="AB1117" s="15">
        <v>1650114130265290</v>
      </c>
      <c r="AC1117" t="s">
        <v>68</v>
      </c>
      <c r="AD1117">
        <v>10738</v>
      </c>
      <c r="AE1117" t="s">
        <v>69</v>
      </c>
      <c r="AF1117" t="s">
        <v>70</v>
      </c>
      <c r="AM1117" t="s">
        <v>1382</v>
      </c>
      <c r="AN1117">
        <v>3536484000</v>
      </c>
    </row>
    <row r="1118" spans="1:40" x14ac:dyDescent="0.25">
      <c r="A1118" s="4">
        <f t="shared" si="201"/>
        <v>44667</v>
      </c>
      <c r="B1118" s="5">
        <f t="shared" si="202"/>
        <v>0.41666666666666669</v>
      </c>
      <c r="C1118" s="6">
        <f t="shared" si="203"/>
        <v>0.42152777777777778</v>
      </c>
      <c r="D1118" s="7">
        <f t="shared" si="205"/>
        <v>5.9027777751907706E-4</v>
      </c>
      <c r="E1118" s="6" t="str">
        <f t="shared" si="206"/>
        <v>BIANCA</v>
      </c>
      <c r="F1118" s="6" t="str">
        <f t="shared" si="204"/>
        <v>sáb</v>
      </c>
      <c r="G1118" s="6" t="str">
        <f t="shared" si="200"/>
        <v>11</v>
      </c>
      <c r="H1118" s="6" t="str">
        <f>IFERROR(VLOOKUP($G1118,DDD!$B:$D,3,0),"-")</f>
        <v>SP</v>
      </c>
      <c r="I1118" s="6" t="str">
        <f>IFERROR(VLOOKUP($H1118,DDD!$I:$K,3,0),"-")</f>
        <v>Sudeste</v>
      </c>
      <c r="J1118">
        <v>8612806</v>
      </c>
      <c r="K1118">
        <v>26463309</v>
      </c>
      <c r="L1118" s="14">
        <v>44667.422094907408</v>
      </c>
      <c r="M1118" s="14">
        <v>44667.422685185185</v>
      </c>
      <c r="N1118" t="s">
        <v>3133</v>
      </c>
      <c r="O1118" t="s">
        <v>78</v>
      </c>
      <c r="P1118">
        <v>17283</v>
      </c>
      <c r="Q1118" t="s">
        <v>65</v>
      </c>
      <c r="R1118" t="s">
        <v>136</v>
      </c>
      <c r="S1118" t="s">
        <v>273</v>
      </c>
      <c r="T1118" t="s">
        <v>136</v>
      </c>
      <c r="U1118" t="s">
        <v>273</v>
      </c>
      <c r="X1118">
        <v>11944937216</v>
      </c>
      <c r="Y1118">
        <v>11944937216</v>
      </c>
      <c r="Z1118" s="14">
        <v>44667.444444444445</v>
      </c>
      <c r="AA1118" t="s">
        <v>103</v>
      </c>
      <c r="AB1118" s="15">
        <v>1650114449289660</v>
      </c>
      <c r="AC1118" t="s">
        <v>68</v>
      </c>
      <c r="AD1118">
        <v>10738</v>
      </c>
      <c r="AE1118" t="s">
        <v>69</v>
      </c>
      <c r="AF1118" t="s">
        <v>70</v>
      </c>
      <c r="AM1118" t="s">
        <v>1257</v>
      </c>
      <c r="AN1118">
        <v>42217063847</v>
      </c>
    </row>
    <row r="1119" spans="1:40" x14ac:dyDescent="0.25">
      <c r="A1119" s="4">
        <f t="shared" si="201"/>
        <v>44667</v>
      </c>
      <c r="B1119" s="5">
        <f t="shared" si="202"/>
        <v>0.41666666666666669</v>
      </c>
      <c r="C1119" s="6">
        <f t="shared" si="203"/>
        <v>0.4236111111111111</v>
      </c>
      <c r="D1119" s="7">
        <f t="shared" si="205"/>
        <v>4.8611111560603604E-4</v>
      </c>
      <c r="E1119" s="6" t="str">
        <f t="shared" si="206"/>
        <v>BIANCA</v>
      </c>
      <c r="F1119" s="6" t="str">
        <f t="shared" si="204"/>
        <v>sáb</v>
      </c>
      <c r="G1119" s="6" t="str">
        <f t="shared" si="200"/>
        <v>11</v>
      </c>
      <c r="H1119" s="6" t="str">
        <f>IFERROR(VLOOKUP($G1119,DDD!$B:$D,3,0),"-")</f>
        <v>SP</v>
      </c>
      <c r="I1119" s="6" t="str">
        <f>IFERROR(VLOOKUP($H1119,DDD!$I:$K,3,0),"-")</f>
        <v>Sudeste</v>
      </c>
      <c r="J1119">
        <v>8613212</v>
      </c>
      <c r="K1119">
        <v>25536954</v>
      </c>
      <c r="L1119" s="14">
        <v>44667.423888888887</v>
      </c>
      <c r="M1119" s="14">
        <v>44667.424375000002</v>
      </c>
      <c r="N1119" t="s">
        <v>3133</v>
      </c>
      <c r="O1119" t="s">
        <v>78</v>
      </c>
      <c r="P1119">
        <v>17283</v>
      </c>
      <c r="Q1119" t="s">
        <v>65</v>
      </c>
      <c r="R1119" t="s">
        <v>136</v>
      </c>
      <c r="S1119" t="s">
        <v>273</v>
      </c>
      <c r="T1119" t="s">
        <v>136</v>
      </c>
      <c r="U1119" t="s">
        <v>273</v>
      </c>
      <c r="X1119">
        <v>11934839380</v>
      </c>
      <c r="Y1119">
        <v>11934839380</v>
      </c>
      <c r="Z1119" s="14">
        <v>44669.375</v>
      </c>
      <c r="AA1119" t="s">
        <v>174</v>
      </c>
      <c r="AB1119" s="15">
        <v>1650114601301310</v>
      </c>
      <c r="AC1119" t="s">
        <v>68</v>
      </c>
      <c r="AD1119">
        <v>10738</v>
      </c>
      <c r="AE1119" t="s">
        <v>69</v>
      </c>
      <c r="AF1119" t="s">
        <v>70</v>
      </c>
      <c r="AM1119" t="s">
        <v>1099</v>
      </c>
      <c r="AN1119">
        <v>52335142810</v>
      </c>
    </row>
    <row r="1120" spans="1:40" x14ac:dyDescent="0.25">
      <c r="A1120" s="4">
        <f t="shared" si="201"/>
        <v>44667</v>
      </c>
      <c r="B1120" s="5">
        <f t="shared" si="202"/>
        <v>0.41666666666666669</v>
      </c>
      <c r="C1120" s="6">
        <f t="shared" si="203"/>
        <v>0.4236111111111111</v>
      </c>
      <c r="D1120" s="7">
        <f t="shared" si="205"/>
        <v>2.6851851871469989E-3</v>
      </c>
      <c r="E1120" s="6" t="str">
        <f t="shared" si="206"/>
        <v>ANA</v>
      </c>
      <c r="F1120" s="6" t="str">
        <f t="shared" si="204"/>
        <v>sáb</v>
      </c>
      <c r="G1120" s="6" t="str">
        <f t="shared" si="200"/>
        <v>11</v>
      </c>
      <c r="H1120" s="6" t="str">
        <f>IFERROR(VLOOKUP($G1120,DDD!$B:$D,3,0),"-")</f>
        <v>SP</v>
      </c>
      <c r="I1120" s="6" t="str">
        <f>IFERROR(VLOOKUP($H1120,DDD!$I:$K,3,0),"-")</f>
        <v>Sudeste</v>
      </c>
      <c r="J1120">
        <v>8613225</v>
      </c>
      <c r="K1120">
        <v>23637972</v>
      </c>
      <c r="L1120" s="14">
        <v>44667.42392361111</v>
      </c>
      <c r="M1120" s="14">
        <v>44667.426608796297</v>
      </c>
      <c r="N1120" t="s">
        <v>3133</v>
      </c>
      <c r="O1120" t="s">
        <v>64</v>
      </c>
      <c r="P1120">
        <v>17281</v>
      </c>
      <c r="Q1120" t="s">
        <v>65</v>
      </c>
      <c r="R1120" t="s">
        <v>85</v>
      </c>
      <c r="S1120" t="s">
        <v>86</v>
      </c>
      <c r="T1120" t="s">
        <v>85</v>
      </c>
      <c r="U1120" t="s">
        <v>86</v>
      </c>
      <c r="X1120">
        <v>11947939938</v>
      </c>
      <c r="AA1120" t="s">
        <v>108</v>
      </c>
      <c r="AB1120" s="15">
        <v>1650114610302130</v>
      </c>
      <c r="AC1120" t="s">
        <v>68</v>
      </c>
      <c r="AD1120">
        <v>10738</v>
      </c>
      <c r="AE1120" t="s">
        <v>69</v>
      </c>
      <c r="AF1120" t="s">
        <v>70</v>
      </c>
      <c r="AM1120" t="s">
        <v>653</v>
      </c>
      <c r="AN1120">
        <v>99754169268</v>
      </c>
    </row>
    <row r="1121" spans="1:40" x14ac:dyDescent="0.25">
      <c r="A1121" s="4">
        <f t="shared" si="201"/>
        <v>44667</v>
      </c>
      <c r="B1121" s="5">
        <f t="shared" si="202"/>
        <v>0.41666666666666669</v>
      </c>
      <c r="C1121" s="6">
        <f t="shared" si="203"/>
        <v>0.42499999999999999</v>
      </c>
      <c r="D1121" s="7">
        <f t="shared" si="205"/>
        <v>3.6689814805868082E-3</v>
      </c>
      <c r="E1121" s="6" t="str">
        <f t="shared" si="206"/>
        <v>SILVIO</v>
      </c>
      <c r="F1121" s="6" t="str">
        <f t="shared" si="204"/>
        <v>sáb</v>
      </c>
      <c r="G1121" s="6" t="str">
        <f t="shared" si="200"/>
        <v>51</v>
      </c>
      <c r="H1121" s="6" t="str">
        <f>IFERROR(VLOOKUP($G1121,DDD!$B:$D,3,0),"-")</f>
        <v>RS</v>
      </c>
      <c r="I1121" s="6" t="str">
        <f>IFERROR(VLOOKUP($H1121,DDD!$I:$K,3,0),"-")</f>
        <v>Sul</v>
      </c>
      <c r="J1121">
        <v>8613576</v>
      </c>
      <c r="K1121">
        <v>25724519</v>
      </c>
      <c r="L1121" s="14">
        <v>44667.425428240742</v>
      </c>
      <c r="M1121" s="14">
        <v>44667.429097222222</v>
      </c>
      <c r="N1121" t="s">
        <v>3133</v>
      </c>
      <c r="O1121" t="s">
        <v>84</v>
      </c>
      <c r="P1121">
        <v>17286</v>
      </c>
      <c r="Q1121" t="s">
        <v>65</v>
      </c>
      <c r="R1121" t="s">
        <v>85</v>
      </c>
      <c r="S1121" t="s">
        <v>86</v>
      </c>
      <c r="T1121" t="s">
        <v>85</v>
      </c>
      <c r="U1121" t="s">
        <v>86</v>
      </c>
      <c r="X1121">
        <v>51994381202</v>
      </c>
      <c r="AA1121" t="s">
        <v>113</v>
      </c>
      <c r="AB1121" s="15">
        <v>1650114736312700</v>
      </c>
      <c r="AC1121" t="s">
        <v>68</v>
      </c>
      <c r="AD1121">
        <v>10738</v>
      </c>
      <c r="AE1121" t="s">
        <v>69</v>
      </c>
      <c r="AF1121" t="s">
        <v>70</v>
      </c>
      <c r="AM1121" t="s">
        <v>657</v>
      </c>
      <c r="AN1121">
        <v>1966412096</v>
      </c>
    </row>
    <row r="1122" spans="1:40" x14ac:dyDescent="0.25">
      <c r="A1122" s="4">
        <f t="shared" si="201"/>
        <v>44667</v>
      </c>
      <c r="B1122" s="5">
        <f t="shared" si="202"/>
        <v>0.41666666666666669</v>
      </c>
      <c r="C1122" s="6">
        <f t="shared" si="203"/>
        <v>0.4368055555555555</v>
      </c>
      <c r="D1122" s="7">
        <f t="shared" si="205"/>
        <v>7.4074073927477002E-4</v>
      </c>
      <c r="E1122" s="6" t="str">
        <f t="shared" si="206"/>
        <v>SILVIO</v>
      </c>
      <c r="F1122" s="6" t="str">
        <f t="shared" si="204"/>
        <v>sáb</v>
      </c>
      <c r="G1122" s="6" t="str">
        <f t="shared" si="200"/>
        <v>55</v>
      </c>
      <c r="H1122" s="6" t="str">
        <f>IFERROR(VLOOKUP($G1122,DDD!$B:$D,3,0),"-")</f>
        <v>RS</v>
      </c>
      <c r="I1122" s="6" t="str">
        <f>IFERROR(VLOOKUP($H1122,DDD!$I:$K,3,0),"-")</f>
        <v>Sul</v>
      </c>
      <c r="J1122">
        <v>8616266</v>
      </c>
      <c r="K1122">
        <v>25462165</v>
      </c>
      <c r="L1122" s="14">
        <v>44667.436932870369</v>
      </c>
      <c r="M1122" s="14">
        <v>44667.437673611108</v>
      </c>
      <c r="N1122" t="s">
        <v>3133</v>
      </c>
      <c r="O1122" t="s">
        <v>84</v>
      </c>
      <c r="P1122">
        <v>17286</v>
      </c>
      <c r="Q1122" t="s">
        <v>65</v>
      </c>
      <c r="R1122" t="s">
        <v>136</v>
      </c>
      <c r="S1122" t="s">
        <v>273</v>
      </c>
      <c r="T1122" t="s">
        <v>136</v>
      </c>
      <c r="U1122" t="s">
        <v>273</v>
      </c>
      <c r="X1122">
        <v>55991812608</v>
      </c>
      <c r="Y1122">
        <v>55991812608</v>
      </c>
      <c r="Z1122" s="14">
        <v>44667.53125</v>
      </c>
      <c r="AA1122" t="s">
        <v>211</v>
      </c>
      <c r="AB1122" s="15">
        <v>1650115738381630</v>
      </c>
      <c r="AC1122" t="s">
        <v>68</v>
      </c>
      <c r="AD1122">
        <v>10738</v>
      </c>
      <c r="AE1122" t="s">
        <v>69</v>
      </c>
      <c r="AF1122" t="s">
        <v>70</v>
      </c>
      <c r="AM1122" t="s">
        <v>1275</v>
      </c>
      <c r="AN1122">
        <v>92161197053</v>
      </c>
    </row>
    <row r="1123" spans="1:40" x14ac:dyDescent="0.25">
      <c r="A1123" s="4">
        <f t="shared" si="201"/>
        <v>44667</v>
      </c>
      <c r="B1123" s="5">
        <f t="shared" si="202"/>
        <v>0.4375</v>
      </c>
      <c r="C1123" s="6">
        <f t="shared" si="203"/>
        <v>0.43958333333333338</v>
      </c>
      <c r="D1123" s="7">
        <f t="shared" si="205"/>
        <v>3.4722222335403785E-4</v>
      </c>
      <c r="E1123" s="6" t="str">
        <f t="shared" si="206"/>
        <v>ANA</v>
      </c>
      <c r="F1123" s="6" t="str">
        <f t="shared" si="204"/>
        <v>sáb</v>
      </c>
      <c r="G1123" s="6" t="str">
        <f t="shared" si="200"/>
        <v>11</v>
      </c>
      <c r="H1123" s="6" t="str">
        <f>IFERROR(VLOOKUP($G1123,DDD!$B:$D,3,0),"-")</f>
        <v>SP</v>
      </c>
      <c r="I1123" s="6" t="str">
        <f>IFERROR(VLOOKUP($H1123,DDD!$I:$K,3,0),"-")</f>
        <v>Sudeste</v>
      </c>
      <c r="J1123">
        <v>8616968</v>
      </c>
      <c r="K1123">
        <v>24072918</v>
      </c>
      <c r="L1123" s="14">
        <v>44667.439826388887</v>
      </c>
      <c r="M1123" s="14">
        <v>44667.44017361111</v>
      </c>
      <c r="N1123" t="s">
        <v>3133</v>
      </c>
      <c r="O1123" t="s">
        <v>64</v>
      </c>
      <c r="P1123">
        <v>17281</v>
      </c>
      <c r="Q1123" t="s">
        <v>65</v>
      </c>
      <c r="R1123" t="s">
        <v>136</v>
      </c>
      <c r="S1123" t="s">
        <v>674</v>
      </c>
      <c r="T1123" t="s">
        <v>136</v>
      </c>
      <c r="U1123" t="s">
        <v>674</v>
      </c>
      <c r="X1123">
        <v>11973299695</v>
      </c>
      <c r="Y1123">
        <v>11973299695</v>
      </c>
      <c r="Z1123" s="14">
        <v>44667.460416666669</v>
      </c>
      <c r="AA1123" t="s">
        <v>87</v>
      </c>
      <c r="AB1123" s="15">
        <v>1650115974403690</v>
      </c>
      <c r="AC1123" t="s">
        <v>68</v>
      </c>
      <c r="AD1123">
        <v>10738</v>
      </c>
      <c r="AE1123" t="s">
        <v>69</v>
      </c>
      <c r="AF1123" t="s">
        <v>70</v>
      </c>
      <c r="AM1123" t="s">
        <v>1220</v>
      </c>
      <c r="AN1123">
        <v>11931414866</v>
      </c>
    </row>
    <row r="1124" spans="1:40" x14ac:dyDescent="0.25">
      <c r="A1124" s="4">
        <f t="shared" si="201"/>
        <v>44667</v>
      </c>
      <c r="B1124" s="5">
        <f t="shared" si="202"/>
        <v>0.4375</v>
      </c>
      <c r="C1124" s="6">
        <f t="shared" si="203"/>
        <v>0.43888888888888888</v>
      </c>
      <c r="D1124" s="7">
        <f t="shared" si="205"/>
        <v>1.3541666703531519E-3</v>
      </c>
      <c r="E1124" s="6" t="str">
        <f t="shared" si="206"/>
        <v>BIANCA</v>
      </c>
      <c r="F1124" s="6" t="str">
        <f t="shared" si="204"/>
        <v>sáb</v>
      </c>
      <c r="G1124" s="6" t="str">
        <f t="shared" si="200"/>
        <v>51</v>
      </c>
      <c r="H1124" s="6" t="str">
        <f>IFERROR(VLOOKUP($G1124,DDD!$B:$D,3,0),"-")</f>
        <v>RS</v>
      </c>
      <c r="I1124" s="6" t="str">
        <f>IFERROR(VLOOKUP($H1124,DDD!$I:$K,3,0),"-")</f>
        <v>Sul</v>
      </c>
      <c r="J1124">
        <v>8616835</v>
      </c>
      <c r="K1124">
        <v>23413932</v>
      </c>
      <c r="L1124" s="14">
        <v>44667.439259259256</v>
      </c>
      <c r="M1124" s="14">
        <v>44667.440613425926</v>
      </c>
      <c r="N1124" t="s">
        <v>3133</v>
      </c>
      <c r="O1124" t="s">
        <v>78</v>
      </c>
      <c r="P1124">
        <v>17283</v>
      </c>
      <c r="Q1124" t="s">
        <v>65</v>
      </c>
      <c r="R1124" t="s">
        <v>136</v>
      </c>
      <c r="S1124" t="s">
        <v>137</v>
      </c>
      <c r="T1124" t="s">
        <v>136</v>
      </c>
      <c r="U1124" t="s">
        <v>137</v>
      </c>
      <c r="X1124">
        <v>51995096307</v>
      </c>
      <c r="Y1124">
        <v>51995096307</v>
      </c>
      <c r="Z1124" s="14">
        <v>44667.460416666669</v>
      </c>
      <c r="AA1124" t="s">
        <v>141</v>
      </c>
      <c r="AB1124" s="15">
        <v>1650115938400280</v>
      </c>
      <c r="AC1124" t="s">
        <v>68</v>
      </c>
      <c r="AD1124">
        <v>10738</v>
      </c>
      <c r="AE1124" t="s">
        <v>69</v>
      </c>
      <c r="AF1124" t="s">
        <v>70</v>
      </c>
      <c r="AM1124" t="s">
        <v>621</v>
      </c>
      <c r="AN1124">
        <v>2268091023</v>
      </c>
    </row>
    <row r="1125" spans="1:40" x14ac:dyDescent="0.25">
      <c r="A1125" s="4">
        <f t="shared" si="201"/>
        <v>44667</v>
      </c>
      <c r="B1125" s="5">
        <f t="shared" si="202"/>
        <v>0.4375</v>
      </c>
      <c r="C1125" s="6">
        <f t="shared" si="203"/>
        <v>0.44097222222222227</v>
      </c>
      <c r="D1125" s="7">
        <f t="shared" si="205"/>
        <v>7.0601852348772809E-4</v>
      </c>
      <c r="E1125" s="6" t="str">
        <f t="shared" si="206"/>
        <v>BIANCA</v>
      </c>
      <c r="F1125" s="6" t="str">
        <f t="shared" si="204"/>
        <v>sáb</v>
      </c>
      <c r="G1125" s="6" t="str">
        <f t="shared" si="200"/>
        <v>11</v>
      </c>
      <c r="H1125" s="6" t="str">
        <f>IFERROR(VLOOKUP($G1125,DDD!$B:$D,3,0),"-")</f>
        <v>SP</v>
      </c>
      <c r="I1125" s="6" t="str">
        <f>IFERROR(VLOOKUP($H1125,DDD!$I:$K,3,0),"-")</f>
        <v>Sudeste</v>
      </c>
      <c r="J1125">
        <v>8617305</v>
      </c>
      <c r="K1125">
        <v>24227887</v>
      </c>
      <c r="L1125" s="14">
        <v>44667.441192129627</v>
      </c>
      <c r="M1125" s="14">
        <v>44667.44189814815</v>
      </c>
      <c r="N1125" t="s">
        <v>3133</v>
      </c>
      <c r="O1125" t="s">
        <v>78</v>
      </c>
      <c r="P1125">
        <v>17283</v>
      </c>
      <c r="Q1125" t="s">
        <v>65</v>
      </c>
      <c r="R1125" t="s">
        <v>136</v>
      </c>
      <c r="S1125" t="s">
        <v>420</v>
      </c>
      <c r="T1125" t="s">
        <v>136</v>
      </c>
      <c r="U1125" t="s">
        <v>420</v>
      </c>
      <c r="X1125">
        <v>11993460162</v>
      </c>
      <c r="Y1125">
        <v>11993460162</v>
      </c>
      <c r="Z1125" s="14">
        <v>44667.461805555555</v>
      </c>
      <c r="AA1125" t="s">
        <v>194</v>
      </c>
      <c r="AB1125" s="15">
        <v>1650116098415660</v>
      </c>
      <c r="AC1125" t="s">
        <v>68</v>
      </c>
      <c r="AD1125">
        <v>10738</v>
      </c>
      <c r="AE1125" t="s">
        <v>69</v>
      </c>
      <c r="AF1125" t="s">
        <v>70</v>
      </c>
      <c r="AM1125" t="s">
        <v>1488</v>
      </c>
      <c r="AN1125">
        <v>44324454833</v>
      </c>
    </row>
    <row r="1126" spans="1:40" x14ac:dyDescent="0.25">
      <c r="A1126" s="4">
        <f t="shared" si="201"/>
        <v>44667</v>
      </c>
      <c r="B1126" s="5">
        <f t="shared" si="202"/>
        <v>0.4375</v>
      </c>
      <c r="C1126" s="6">
        <f t="shared" si="203"/>
        <v>0.44236111111111115</v>
      </c>
      <c r="D1126" s="7">
        <f t="shared" si="205"/>
        <v>3.8194443914107978E-4</v>
      </c>
      <c r="E1126" s="6" t="str">
        <f t="shared" si="206"/>
        <v>BIANCA</v>
      </c>
      <c r="F1126" s="6" t="str">
        <f t="shared" si="204"/>
        <v>sáb</v>
      </c>
      <c r="G1126" s="6" t="str">
        <f t="shared" si="200"/>
        <v>19</v>
      </c>
      <c r="H1126" s="6" t="str">
        <f>IFERROR(VLOOKUP($G1126,DDD!$B:$D,3,0),"-")</f>
        <v>SP</v>
      </c>
      <c r="I1126" s="6" t="str">
        <f>IFERROR(VLOOKUP($H1126,DDD!$I:$K,3,0),"-")</f>
        <v>Sudeste</v>
      </c>
      <c r="J1126">
        <v>8617720</v>
      </c>
      <c r="K1126">
        <v>23637859</v>
      </c>
      <c r="L1126" s="14">
        <v>44667.442986111113</v>
      </c>
      <c r="M1126" s="14">
        <v>44667.443368055552</v>
      </c>
      <c r="N1126" t="s">
        <v>3133</v>
      </c>
      <c r="O1126" t="s">
        <v>78</v>
      </c>
      <c r="P1126">
        <v>17283</v>
      </c>
      <c r="Q1126" t="s">
        <v>65</v>
      </c>
      <c r="R1126" t="s">
        <v>136</v>
      </c>
      <c r="S1126" t="s">
        <v>674</v>
      </c>
      <c r="T1126" t="s">
        <v>136</v>
      </c>
      <c r="U1126" t="s">
        <v>674</v>
      </c>
      <c r="X1126">
        <v>19998548630</v>
      </c>
      <c r="Y1126">
        <v>19998548630</v>
      </c>
      <c r="Z1126" s="14">
        <v>44667.463194444441</v>
      </c>
      <c r="AA1126" t="s">
        <v>108</v>
      </c>
      <c r="AB1126" s="15">
        <v>1650116254431060</v>
      </c>
      <c r="AC1126" t="s">
        <v>68</v>
      </c>
      <c r="AD1126">
        <v>10738</v>
      </c>
      <c r="AE1126" t="s">
        <v>69</v>
      </c>
      <c r="AF1126" t="s">
        <v>70</v>
      </c>
      <c r="AM1126" t="s">
        <v>1014</v>
      </c>
      <c r="AN1126">
        <v>35647849857</v>
      </c>
    </row>
    <row r="1127" spans="1:40" x14ac:dyDescent="0.25">
      <c r="A1127" s="4">
        <f t="shared" si="201"/>
        <v>44667</v>
      </c>
      <c r="B1127" s="5">
        <f t="shared" si="202"/>
        <v>0.4375</v>
      </c>
      <c r="C1127" s="6">
        <f t="shared" si="203"/>
        <v>0.44375000000000003</v>
      </c>
      <c r="D1127" s="7">
        <f t="shared" si="205"/>
        <v>1.1342592551955022E-3</v>
      </c>
      <c r="E1127" s="6" t="str">
        <f t="shared" si="206"/>
        <v>BIANCA</v>
      </c>
      <c r="F1127" s="6" t="str">
        <f t="shared" si="204"/>
        <v>sáb</v>
      </c>
      <c r="G1127" s="6" t="str">
        <f t="shared" si="200"/>
        <v>47</v>
      </c>
      <c r="H1127" s="6" t="str">
        <f>IFERROR(VLOOKUP($G1127,DDD!$B:$D,3,0),"-")</f>
        <v>SC</v>
      </c>
      <c r="I1127" s="6" t="str">
        <f>IFERROR(VLOOKUP($H1127,DDD!$I:$K,3,0),"-")</f>
        <v>Sul</v>
      </c>
      <c r="J1127">
        <v>8618000</v>
      </c>
      <c r="K1127">
        <v>24161086</v>
      </c>
      <c r="L1127" s="14">
        <v>44667.444074074076</v>
      </c>
      <c r="M1127" s="14">
        <v>44667.445208333331</v>
      </c>
      <c r="N1127" t="s">
        <v>3133</v>
      </c>
      <c r="O1127" t="s">
        <v>78</v>
      </c>
      <c r="P1127">
        <v>17283</v>
      </c>
      <c r="Q1127" t="s">
        <v>65</v>
      </c>
      <c r="R1127" t="s">
        <v>85</v>
      </c>
      <c r="S1127" t="s">
        <v>86</v>
      </c>
      <c r="T1127" t="s">
        <v>85</v>
      </c>
      <c r="U1127" t="s">
        <v>86</v>
      </c>
      <c r="X1127">
        <v>47999706906</v>
      </c>
      <c r="AA1127" t="s">
        <v>235</v>
      </c>
      <c r="AB1127" s="15">
        <v>1650116357442480</v>
      </c>
      <c r="AC1127" t="s">
        <v>68</v>
      </c>
      <c r="AD1127">
        <v>10738</v>
      </c>
      <c r="AE1127" t="s">
        <v>69</v>
      </c>
      <c r="AF1127" t="s">
        <v>70</v>
      </c>
      <c r="AM1127" t="s">
        <v>566</v>
      </c>
      <c r="AN1127">
        <v>14246337960</v>
      </c>
    </row>
    <row r="1128" spans="1:40" x14ac:dyDescent="0.25">
      <c r="A1128" s="4">
        <f t="shared" si="201"/>
        <v>44667</v>
      </c>
      <c r="B1128" s="5">
        <f t="shared" si="202"/>
        <v>0.4375</v>
      </c>
      <c r="C1128" s="6">
        <f t="shared" si="203"/>
        <v>0.44305555555555554</v>
      </c>
      <c r="D1128" s="7">
        <f t="shared" si="205"/>
        <v>1.8287037091795355E-3</v>
      </c>
      <c r="E1128" s="6" t="str">
        <f t="shared" si="206"/>
        <v>ANA</v>
      </c>
      <c r="F1128" s="6" t="str">
        <f t="shared" si="204"/>
        <v>sáb</v>
      </c>
      <c r="G1128" s="6" t="str">
        <f t="shared" si="200"/>
        <v>13</v>
      </c>
      <c r="H1128" s="6" t="str">
        <f>IFERROR(VLOOKUP($G1128,DDD!$B:$D,3,0),"-")</f>
        <v>SP</v>
      </c>
      <c r="I1128" s="6" t="str">
        <f>IFERROR(VLOOKUP($H1128,DDD!$I:$K,3,0),"-")</f>
        <v>Sudeste</v>
      </c>
      <c r="J1128">
        <v>8617870</v>
      </c>
      <c r="K1128">
        <v>23414124</v>
      </c>
      <c r="L1128" s="14">
        <v>44667.44358796296</v>
      </c>
      <c r="M1128" s="14">
        <v>44667.445416666669</v>
      </c>
      <c r="N1128" t="s">
        <v>3133</v>
      </c>
      <c r="O1128" t="s">
        <v>64</v>
      </c>
      <c r="P1128">
        <v>17281</v>
      </c>
      <c r="Q1128" t="s">
        <v>65</v>
      </c>
      <c r="R1128" t="s">
        <v>66</v>
      </c>
      <c r="S1128" t="s">
        <v>879</v>
      </c>
      <c r="T1128" t="s">
        <v>66</v>
      </c>
      <c r="U1128" t="s">
        <v>879</v>
      </c>
      <c r="X1128">
        <v>13996758700</v>
      </c>
      <c r="AA1128" t="s">
        <v>141</v>
      </c>
      <c r="AB1128" s="15">
        <v>1650116311437440</v>
      </c>
      <c r="AC1128" t="s">
        <v>68</v>
      </c>
      <c r="AD1128">
        <v>10738</v>
      </c>
      <c r="AE1128" t="s">
        <v>69</v>
      </c>
      <c r="AF1128" t="s">
        <v>70</v>
      </c>
      <c r="AM1128" t="s">
        <v>216</v>
      </c>
      <c r="AN1128">
        <v>48159097840</v>
      </c>
    </row>
    <row r="1129" spans="1:40" x14ac:dyDescent="0.25">
      <c r="A1129" s="4">
        <f t="shared" si="201"/>
        <v>44667</v>
      </c>
      <c r="B1129" s="5">
        <f t="shared" si="202"/>
        <v>0.4375</v>
      </c>
      <c r="C1129" s="6">
        <f t="shared" si="203"/>
        <v>0.4458333333333333</v>
      </c>
      <c r="D1129" s="7">
        <f t="shared" si="205"/>
        <v>6.4814815414138138E-4</v>
      </c>
      <c r="E1129" s="6" t="str">
        <f t="shared" si="206"/>
        <v>BIANCA</v>
      </c>
      <c r="F1129" s="6" t="str">
        <f t="shared" si="204"/>
        <v>sáb</v>
      </c>
      <c r="G1129" s="6" t="str">
        <f t="shared" si="200"/>
        <v>48</v>
      </c>
      <c r="H1129" s="6" t="str">
        <f>IFERROR(VLOOKUP($G1129,DDD!$B:$D,3,0),"-")</f>
        <v>SC</v>
      </c>
      <c r="I1129" s="6" t="str">
        <f>IFERROR(VLOOKUP($H1129,DDD!$I:$K,3,0),"-")</f>
        <v>Sul</v>
      </c>
      <c r="J1129">
        <v>8618445</v>
      </c>
      <c r="K1129">
        <v>24165859</v>
      </c>
      <c r="L1129" s="14">
        <v>44667.445891203701</v>
      </c>
      <c r="M1129" s="14">
        <v>44667.446539351855</v>
      </c>
      <c r="N1129" t="s">
        <v>3133</v>
      </c>
      <c r="O1129" t="s">
        <v>78</v>
      </c>
      <c r="P1129">
        <v>17283</v>
      </c>
      <c r="Q1129" t="s">
        <v>65</v>
      </c>
      <c r="R1129" t="s">
        <v>136</v>
      </c>
      <c r="S1129" t="s">
        <v>273</v>
      </c>
      <c r="T1129" t="s">
        <v>136</v>
      </c>
      <c r="U1129" t="s">
        <v>273</v>
      </c>
      <c r="X1129">
        <v>48991560628</v>
      </c>
      <c r="Y1129">
        <v>48991560628</v>
      </c>
      <c r="Z1129" s="14">
        <v>44669.416666666664</v>
      </c>
      <c r="AA1129" t="s">
        <v>142</v>
      </c>
      <c r="AB1129" s="15">
        <v>1650116511457450</v>
      </c>
      <c r="AC1129" t="s">
        <v>68</v>
      </c>
      <c r="AD1129">
        <v>10738</v>
      </c>
      <c r="AE1129" t="s">
        <v>69</v>
      </c>
      <c r="AF1129" t="s">
        <v>70</v>
      </c>
      <c r="AM1129" t="s">
        <v>1439</v>
      </c>
      <c r="AN1129">
        <v>2426015969</v>
      </c>
    </row>
    <row r="1130" spans="1:40" x14ac:dyDescent="0.25">
      <c r="A1130" s="4">
        <f t="shared" si="201"/>
        <v>44667</v>
      </c>
      <c r="B1130" s="5">
        <f t="shared" si="202"/>
        <v>0.4375</v>
      </c>
      <c r="C1130" s="6">
        <f t="shared" si="203"/>
        <v>0.44375000000000003</v>
      </c>
      <c r="D1130" s="7">
        <f t="shared" si="205"/>
        <v>4.3518518505152315E-3</v>
      </c>
      <c r="E1130" s="6" t="str">
        <f t="shared" si="206"/>
        <v>SILVIO</v>
      </c>
      <c r="F1130" s="6" t="str">
        <f t="shared" si="204"/>
        <v>sáb</v>
      </c>
      <c r="G1130" s="6" t="str">
        <f t="shared" si="200"/>
        <v>49</v>
      </c>
      <c r="H1130" s="6" t="str">
        <f>IFERROR(VLOOKUP($G1130,DDD!$B:$D,3,0),"-")</f>
        <v>SC</v>
      </c>
      <c r="I1130" s="6" t="str">
        <f>IFERROR(VLOOKUP($H1130,DDD!$I:$K,3,0),"-")</f>
        <v>Sul</v>
      </c>
      <c r="J1130">
        <v>8617940</v>
      </c>
      <c r="K1130">
        <v>25426316</v>
      </c>
      <c r="L1130" s="14">
        <v>44667.443831018521</v>
      </c>
      <c r="M1130" s="14">
        <v>44667.448182870372</v>
      </c>
      <c r="N1130" t="s">
        <v>3133</v>
      </c>
      <c r="O1130" t="s">
        <v>84</v>
      </c>
      <c r="P1130">
        <v>17286</v>
      </c>
      <c r="Q1130" t="s">
        <v>65</v>
      </c>
      <c r="R1130" t="s">
        <v>85</v>
      </c>
      <c r="S1130" t="s">
        <v>86</v>
      </c>
      <c r="T1130" t="s">
        <v>85</v>
      </c>
      <c r="U1130" t="s">
        <v>86</v>
      </c>
      <c r="X1130">
        <v>49988745957</v>
      </c>
      <c r="AA1130" t="s">
        <v>128</v>
      </c>
      <c r="AB1130" s="15">
        <v>1650116329439140</v>
      </c>
      <c r="AC1130" t="s">
        <v>68</v>
      </c>
      <c r="AD1130">
        <v>10738</v>
      </c>
      <c r="AE1130" t="s">
        <v>69</v>
      </c>
      <c r="AF1130" t="s">
        <v>70</v>
      </c>
      <c r="AM1130" t="s">
        <v>796</v>
      </c>
      <c r="AN1130">
        <v>6948089976</v>
      </c>
    </row>
    <row r="1131" spans="1:40" x14ac:dyDescent="0.25">
      <c r="A1131" s="4">
        <f t="shared" si="201"/>
        <v>44667</v>
      </c>
      <c r="B1131" s="5">
        <f t="shared" si="202"/>
        <v>0.4375</v>
      </c>
      <c r="C1131" s="6">
        <f t="shared" si="203"/>
        <v>0.44791666666666669</v>
      </c>
      <c r="D1131" s="7">
        <f t="shared" si="205"/>
        <v>5.3240740817273036E-4</v>
      </c>
      <c r="E1131" s="6" t="str">
        <f t="shared" si="206"/>
        <v>BIANCA</v>
      </c>
      <c r="F1131" s="6" t="str">
        <f t="shared" si="204"/>
        <v>sáb</v>
      </c>
      <c r="G1131" s="6" t="str">
        <f t="shared" si="200"/>
        <v>11</v>
      </c>
      <c r="H1131" s="6" t="str">
        <f>IFERROR(VLOOKUP($G1131,DDD!$B:$D,3,0),"-")</f>
        <v>SP</v>
      </c>
      <c r="I1131" s="6" t="str">
        <f>IFERROR(VLOOKUP($H1131,DDD!$I:$K,3,0),"-")</f>
        <v>Sudeste</v>
      </c>
      <c r="J1131">
        <v>8619013</v>
      </c>
      <c r="K1131">
        <v>25426382</v>
      </c>
      <c r="L1131" s="14">
        <v>44667.448287037034</v>
      </c>
      <c r="M1131" s="14">
        <v>44667.448819444442</v>
      </c>
      <c r="N1131" t="s">
        <v>3133</v>
      </c>
      <c r="O1131" t="s">
        <v>78</v>
      </c>
      <c r="P1131">
        <v>17283</v>
      </c>
      <c r="Q1131" t="s">
        <v>65</v>
      </c>
      <c r="R1131" t="s">
        <v>136</v>
      </c>
      <c r="S1131" t="s">
        <v>273</v>
      </c>
      <c r="T1131" t="s">
        <v>136</v>
      </c>
      <c r="U1131" t="s">
        <v>273</v>
      </c>
      <c r="X1131">
        <v>11996477084</v>
      </c>
      <c r="Y1131">
        <v>11996477084</v>
      </c>
      <c r="Z1131" s="14">
        <v>44667.46875</v>
      </c>
      <c r="AA1131" t="s">
        <v>128</v>
      </c>
      <c r="AB1131" s="15">
        <v>1650116712477830</v>
      </c>
      <c r="AC1131" t="s">
        <v>68</v>
      </c>
      <c r="AD1131">
        <v>10738</v>
      </c>
      <c r="AE1131" t="s">
        <v>69</v>
      </c>
      <c r="AF1131" t="s">
        <v>70</v>
      </c>
      <c r="AM1131" t="s">
        <v>1500</v>
      </c>
      <c r="AN1131">
        <v>45281235842</v>
      </c>
    </row>
    <row r="1132" spans="1:40" x14ac:dyDescent="0.25">
      <c r="A1132" s="4">
        <f t="shared" si="201"/>
        <v>44667</v>
      </c>
      <c r="B1132" s="5">
        <f t="shared" si="202"/>
        <v>0.4375</v>
      </c>
      <c r="C1132" s="6">
        <f t="shared" si="203"/>
        <v>0.44722222222222219</v>
      </c>
      <c r="D1132" s="7">
        <f t="shared" si="205"/>
        <v>1.2962962937308475E-3</v>
      </c>
      <c r="E1132" s="6" t="str">
        <f t="shared" si="206"/>
        <v>ANA</v>
      </c>
      <c r="F1132" s="6" t="str">
        <f t="shared" si="204"/>
        <v>sáb</v>
      </c>
      <c r="G1132" s="6" t="str">
        <f t="shared" si="200"/>
        <v>47</v>
      </c>
      <c r="H1132" s="6" t="str">
        <f>IFERROR(VLOOKUP($G1132,DDD!$B:$D,3,0),"-")</f>
        <v>SC</v>
      </c>
      <c r="I1132" s="6" t="str">
        <f>IFERROR(VLOOKUP($H1132,DDD!$I:$K,3,0),"-")</f>
        <v>Sul</v>
      </c>
      <c r="J1132">
        <v>8618872</v>
      </c>
      <c r="K1132">
        <v>24165871</v>
      </c>
      <c r="L1132" s="14">
        <v>44667.447685185187</v>
      </c>
      <c r="M1132" s="14">
        <v>44667.448981481481</v>
      </c>
      <c r="N1132" t="s">
        <v>3133</v>
      </c>
      <c r="O1132" t="s">
        <v>64</v>
      </c>
      <c r="P1132">
        <v>17281</v>
      </c>
      <c r="Q1132" t="s">
        <v>65</v>
      </c>
      <c r="R1132" t="s">
        <v>136</v>
      </c>
      <c r="S1132" t="s">
        <v>137</v>
      </c>
      <c r="T1132" t="s">
        <v>136</v>
      </c>
      <c r="U1132" t="s">
        <v>137</v>
      </c>
      <c r="X1132">
        <v>47992226315</v>
      </c>
      <c r="Y1132">
        <v>47992226315</v>
      </c>
      <c r="Z1132" s="14">
        <v>44667.469444444447</v>
      </c>
      <c r="AA1132" t="s">
        <v>142</v>
      </c>
      <c r="AB1132" s="15">
        <v>1650116664472930</v>
      </c>
      <c r="AC1132" t="s">
        <v>68</v>
      </c>
      <c r="AD1132">
        <v>10738</v>
      </c>
      <c r="AE1132" t="s">
        <v>69</v>
      </c>
      <c r="AF1132" t="s">
        <v>70</v>
      </c>
      <c r="AM1132" t="s">
        <v>1423</v>
      </c>
      <c r="AN1132">
        <v>32180878800</v>
      </c>
    </row>
    <row r="1133" spans="1:40" x14ac:dyDescent="0.25">
      <c r="A1133" s="4">
        <f t="shared" si="201"/>
        <v>44667</v>
      </c>
      <c r="B1133" s="5">
        <f t="shared" si="202"/>
        <v>0.4375</v>
      </c>
      <c r="C1133" s="6">
        <f t="shared" si="203"/>
        <v>0.45</v>
      </c>
      <c r="D1133" s="7">
        <f t="shared" si="205"/>
        <v>1.6319444475811906E-3</v>
      </c>
      <c r="E1133" s="6" t="str">
        <f t="shared" si="206"/>
        <v>BIANCA</v>
      </c>
      <c r="F1133" s="6" t="str">
        <f t="shared" si="204"/>
        <v>sáb</v>
      </c>
      <c r="G1133" s="6" t="str">
        <f t="shared" si="200"/>
        <v>19</v>
      </c>
      <c r="H1133" s="6" t="str">
        <f>IFERROR(VLOOKUP($G1133,DDD!$B:$D,3,0),"-")</f>
        <v>SP</v>
      </c>
      <c r="I1133" s="6" t="str">
        <f>IFERROR(VLOOKUP($H1133,DDD!$I:$K,3,0),"-")</f>
        <v>Sudeste</v>
      </c>
      <c r="J1133">
        <v>8619557</v>
      </c>
      <c r="K1133">
        <v>24072605</v>
      </c>
      <c r="L1133" s="14">
        <v>44667.450590277775</v>
      </c>
      <c r="M1133" s="14">
        <v>44667.452222222222</v>
      </c>
      <c r="N1133" t="s">
        <v>3133</v>
      </c>
      <c r="O1133" t="s">
        <v>78</v>
      </c>
      <c r="P1133">
        <v>17283</v>
      </c>
      <c r="Q1133" t="s">
        <v>65</v>
      </c>
      <c r="R1133" t="s">
        <v>136</v>
      </c>
      <c r="S1133" t="s">
        <v>137</v>
      </c>
      <c r="T1133" t="s">
        <v>136</v>
      </c>
      <c r="U1133" t="s">
        <v>137</v>
      </c>
      <c r="X1133">
        <v>19983563602</v>
      </c>
      <c r="Y1133">
        <v>19983563602</v>
      </c>
      <c r="Z1133" s="14">
        <v>44667.472222222219</v>
      </c>
      <c r="AA1133" t="s">
        <v>87</v>
      </c>
      <c r="AB1133" s="15">
        <v>1650116916499670</v>
      </c>
      <c r="AC1133" t="s">
        <v>68</v>
      </c>
      <c r="AD1133">
        <v>10738</v>
      </c>
      <c r="AE1133" t="s">
        <v>69</v>
      </c>
      <c r="AF1133" t="s">
        <v>70</v>
      </c>
      <c r="AM1133" t="s">
        <v>1036</v>
      </c>
      <c r="AN1133">
        <v>40514502878</v>
      </c>
    </row>
    <row r="1134" spans="1:40" x14ac:dyDescent="0.25">
      <c r="A1134" s="4">
        <f t="shared" si="201"/>
        <v>44667</v>
      </c>
      <c r="B1134" s="5">
        <f t="shared" si="202"/>
        <v>0.4375</v>
      </c>
      <c r="C1134" s="6">
        <f t="shared" si="203"/>
        <v>0.45069444444444445</v>
      </c>
      <c r="D1134" s="7">
        <f t="shared" si="205"/>
        <v>3.796296296059154E-3</v>
      </c>
      <c r="E1134" s="6" t="str">
        <f t="shared" si="206"/>
        <v>SILVIO</v>
      </c>
      <c r="F1134" s="6" t="str">
        <f t="shared" si="204"/>
        <v>sáb</v>
      </c>
      <c r="G1134" s="6" t="str">
        <f t="shared" si="200"/>
        <v>11</v>
      </c>
      <c r="H1134" s="6" t="str">
        <f>IFERROR(VLOOKUP($G1134,DDD!$B:$D,3,0),"-")</f>
        <v>SP</v>
      </c>
      <c r="I1134" s="6" t="str">
        <f>IFERROR(VLOOKUP($H1134,DDD!$I:$K,3,0),"-")</f>
        <v>Sudeste</v>
      </c>
      <c r="J1134">
        <v>8619717</v>
      </c>
      <c r="K1134">
        <v>23638031</v>
      </c>
      <c r="L1134" s="14">
        <v>44667.451284722221</v>
      </c>
      <c r="M1134" s="14">
        <v>44667.455081018517</v>
      </c>
      <c r="N1134" t="s">
        <v>3133</v>
      </c>
      <c r="O1134" t="s">
        <v>84</v>
      </c>
      <c r="P1134">
        <v>17286</v>
      </c>
      <c r="Q1134" t="s">
        <v>65</v>
      </c>
      <c r="R1134" t="s">
        <v>85</v>
      </c>
      <c r="S1134" t="s">
        <v>86</v>
      </c>
      <c r="T1134" t="s">
        <v>85</v>
      </c>
      <c r="U1134" t="s">
        <v>86</v>
      </c>
      <c r="X1134">
        <v>11932144822</v>
      </c>
      <c r="AA1134" t="s">
        <v>108</v>
      </c>
      <c r="AB1134" s="15">
        <v>1650116975506450</v>
      </c>
      <c r="AC1134" t="s">
        <v>68</v>
      </c>
      <c r="AD1134">
        <v>10738</v>
      </c>
      <c r="AE1134" t="s">
        <v>69</v>
      </c>
      <c r="AF1134" t="s">
        <v>70</v>
      </c>
      <c r="AM1134" t="s">
        <v>766</v>
      </c>
      <c r="AN1134">
        <v>39567307806</v>
      </c>
    </row>
    <row r="1135" spans="1:40" x14ac:dyDescent="0.25">
      <c r="A1135" s="4">
        <f t="shared" si="201"/>
        <v>44667</v>
      </c>
      <c r="B1135" s="5">
        <f t="shared" si="202"/>
        <v>0.4375</v>
      </c>
      <c r="C1135" s="6">
        <f t="shared" si="203"/>
        <v>0.45416666666666666</v>
      </c>
      <c r="D1135" s="7">
        <f t="shared" si="205"/>
        <v>4.6296296204673126E-4</v>
      </c>
      <c r="E1135" s="6" t="str">
        <f t="shared" si="206"/>
        <v>BIANCA</v>
      </c>
      <c r="F1135" s="6" t="str">
        <f t="shared" si="204"/>
        <v>sáb</v>
      </c>
      <c r="G1135" s="6" t="str">
        <f t="shared" si="200"/>
        <v>15</v>
      </c>
      <c r="H1135" s="6" t="str">
        <f>IFERROR(VLOOKUP($G1135,DDD!$B:$D,3,0),"-")</f>
        <v>SP</v>
      </c>
      <c r="I1135" s="6" t="str">
        <f>IFERROR(VLOOKUP($H1135,DDD!$I:$K,3,0),"-")</f>
        <v>Sudeste</v>
      </c>
      <c r="J1135">
        <v>8620481</v>
      </c>
      <c r="K1135">
        <v>23434329</v>
      </c>
      <c r="L1135" s="14">
        <v>44667.45449074074</v>
      </c>
      <c r="M1135" s="14">
        <v>44667.454953703702</v>
      </c>
      <c r="N1135" t="s">
        <v>3133</v>
      </c>
      <c r="O1135" t="s">
        <v>78</v>
      </c>
      <c r="P1135">
        <v>17283</v>
      </c>
      <c r="Q1135" t="s">
        <v>65</v>
      </c>
      <c r="R1135" t="s">
        <v>136</v>
      </c>
      <c r="S1135" t="s">
        <v>674</v>
      </c>
      <c r="T1135" t="s">
        <v>136</v>
      </c>
      <c r="U1135" t="s">
        <v>674</v>
      </c>
      <c r="X1135">
        <v>15996269134</v>
      </c>
      <c r="Y1135">
        <v>15996269134</v>
      </c>
      <c r="Z1135" s="14">
        <v>44667.474999999999</v>
      </c>
      <c r="AA1135" t="s">
        <v>416</v>
      </c>
      <c r="AB1135" s="15">
        <v>1650117249534610</v>
      </c>
      <c r="AC1135" t="s">
        <v>68</v>
      </c>
      <c r="AD1135">
        <v>10738</v>
      </c>
      <c r="AE1135" t="s">
        <v>69</v>
      </c>
      <c r="AF1135" t="s">
        <v>70</v>
      </c>
      <c r="AM1135" t="s">
        <v>681</v>
      </c>
      <c r="AN1135">
        <v>46068356809</v>
      </c>
    </row>
    <row r="1136" spans="1:40" x14ac:dyDescent="0.25">
      <c r="A1136" s="4">
        <f t="shared" si="201"/>
        <v>44667</v>
      </c>
      <c r="B1136" s="5">
        <f t="shared" si="202"/>
        <v>0.4375</v>
      </c>
      <c r="C1136" s="6">
        <f t="shared" si="203"/>
        <v>0.45416666666666666</v>
      </c>
      <c r="D1136" s="7">
        <f t="shared" si="205"/>
        <v>8.3333333168411627E-4</v>
      </c>
      <c r="E1136" s="6" t="str">
        <f t="shared" si="206"/>
        <v>ANA</v>
      </c>
      <c r="F1136" s="6" t="str">
        <f t="shared" si="204"/>
        <v>sáb</v>
      </c>
      <c r="G1136" s="6" t="str">
        <f t="shared" si="200"/>
        <v>51</v>
      </c>
      <c r="H1136" s="6" t="str">
        <f>IFERROR(VLOOKUP($G1136,DDD!$B:$D,3,0),"-")</f>
        <v>RS</v>
      </c>
      <c r="I1136" s="6" t="str">
        <f>IFERROR(VLOOKUP($H1136,DDD!$I:$K,3,0),"-")</f>
        <v>Sul</v>
      </c>
      <c r="J1136">
        <v>8620497</v>
      </c>
      <c r="K1136">
        <v>25386697</v>
      </c>
      <c r="L1136" s="14">
        <v>44667.454560185186</v>
      </c>
      <c r="M1136" s="14">
        <v>44667.455393518518</v>
      </c>
      <c r="N1136" t="s">
        <v>3133</v>
      </c>
      <c r="O1136" t="s">
        <v>64</v>
      </c>
      <c r="P1136">
        <v>17281</v>
      </c>
      <c r="Q1136" t="s">
        <v>65</v>
      </c>
      <c r="R1136" t="s">
        <v>136</v>
      </c>
      <c r="S1136" t="s">
        <v>420</v>
      </c>
      <c r="T1136" t="s">
        <v>136</v>
      </c>
      <c r="U1136" t="s">
        <v>420</v>
      </c>
      <c r="X1136">
        <v>51986871800</v>
      </c>
      <c r="Y1136">
        <v>51986871800</v>
      </c>
      <c r="Z1136" s="14">
        <v>44667.475694444445</v>
      </c>
      <c r="AA1136" t="s">
        <v>520</v>
      </c>
      <c r="AB1136" s="15">
        <v>1650117255535280</v>
      </c>
      <c r="AC1136" t="s">
        <v>68</v>
      </c>
      <c r="AD1136">
        <v>10738</v>
      </c>
      <c r="AE1136" t="s">
        <v>69</v>
      </c>
      <c r="AF1136" t="s">
        <v>70</v>
      </c>
      <c r="AM1136" t="s">
        <v>1291</v>
      </c>
      <c r="AN1136">
        <v>86121880082</v>
      </c>
    </row>
    <row r="1137" spans="1:40" x14ac:dyDescent="0.25">
      <c r="A1137" s="4">
        <f t="shared" si="201"/>
        <v>44667</v>
      </c>
      <c r="B1137" s="5">
        <f t="shared" si="202"/>
        <v>0.4375</v>
      </c>
      <c r="C1137" s="6">
        <f t="shared" si="203"/>
        <v>0.4548611111111111</v>
      </c>
      <c r="D1137" s="7">
        <f t="shared" si="205"/>
        <v>1.3194444472901523E-3</v>
      </c>
      <c r="E1137" s="6" t="str">
        <f t="shared" si="206"/>
        <v>BIANCA</v>
      </c>
      <c r="F1137" s="6" t="str">
        <f t="shared" si="204"/>
        <v>sáb</v>
      </c>
      <c r="G1137" s="6" t="str">
        <f t="shared" ref="G1137:G1198" si="207">TRIM(LEFT($X1137,2))</f>
        <v>16</v>
      </c>
      <c r="H1137" s="6" t="str">
        <f>IFERROR(VLOOKUP($G1137,DDD!$B:$D,3,0),"-")</f>
        <v>SP</v>
      </c>
      <c r="I1137" s="6" t="str">
        <f>IFERROR(VLOOKUP($H1137,DDD!$I:$K,3,0),"-")</f>
        <v>Sudeste</v>
      </c>
      <c r="J1137">
        <v>8620658</v>
      </c>
      <c r="K1137">
        <v>24228083</v>
      </c>
      <c r="L1137" s="14">
        <v>44667.455243055556</v>
      </c>
      <c r="M1137" s="14">
        <v>44667.456562500003</v>
      </c>
      <c r="N1137" t="s">
        <v>3133</v>
      </c>
      <c r="O1137" t="s">
        <v>78</v>
      </c>
      <c r="P1137">
        <v>17283</v>
      </c>
      <c r="Q1137" t="s">
        <v>65</v>
      </c>
      <c r="R1137" t="s">
        <v>136</v>
      </c>
      <c r="S1137" t="s">
        <v>420</v>
      </c>
      <c r="T1137" t="s">
        <v>136</v>
      </c>
      <c r="U1137" t="s">
        <v>420</v>
      </c>
      <c r="X1137">
        <v>16993205089</v>
      </c>
      <c r="Y1137">
        <v>16993205089</v>
      </c>
      <c r="Z1137" s="14">
        <v>44667.476388888892</v>
      </c>
      <c r="AA1137" t="s">
        <v>194</v>
      </c>
      <c r="AB1137" s="15">
        <v>1650117313541000</v>
      </c>
      <c r="AC1137" t="s">
        <v>68</v>
      </c>
      <c r="AD1137">
        <v>10738</v>
      </c>
      <c r="AE1137" t="s">
        <v>69</v>
      </c>
      <c r="AF1137" t="s">
        <v>70</v>
      </c>
      <c r="AM1137" t="s">
        <v>1455</v>
      </c>
      <c r="AN1137">
        <v>43347059875</v>
      </c>
    </row>
    <row r="1138" spans="1:40" x14ac:dyDescent="0.25">
      <c r="A1138" s="4">
        <f t="shared" si="201"/>
        <v>44667</v>
      </c>
      <c r="B1138" s="5">
        <f t="shared" si="202"/>
        <v>0.4375</v>
      </c>
      <c r="C1138" s="6">
        <f t="shared" si="203"/>
        <v>0.45763888888888887</v>
      </c>
      <c r="D1138" s="7">
        <f t="shared" si="205"/>
        <v>1.0648148090695031E-3</v>
      </c>
      <c r="E1138" s="6" t="str">
        <f t="shared" si="206"/>
        <v>BIANCA</v>
      </c>
      <c r="F1138" s="6" t="str">
        <f t="shared" si="204"/>
        <v>sáb</v>
      </c>
      <c r="G1138" s="6" t="str">
        <f t="shared" si="207"/>
        <v>47</v>
      </c>
      <c r="H1138" s="6" t="str">
        <f>IFERROR(VLOOKUP($G1138,DDD!$B:$D,3,0),"-")</f>
        <v>SC</v>
      </c>
      <c r="I1138" s="6" t="str">
        <f>IFERROR(VLOOKUP($H1138,DDD!$I:$K,3,0),"-")</f>
        <v>Sul</v>
      </c>
      <c r="J1138">
        <v>8621260</v>
      </c>
      <c r="K1138">
        <v>25724680</v>
      </c>
      <c r="L1138" s="14">
        <v>44667.457928240743</v>
      </c>
      <c r="M1138" s="14">
        <v>44667.458993055552</v>
      </c>
      <c r="N1138" t="s">
        <v>3133</v>
      </c>
      <c r="O1138" t="s">
        <v>78</v>
      </c>
      <c r="P1138">
        <v>17283</v>
      </c>
      <c r="Q1138" t="s">
        <v>65</v>
      </c>
      <c r="R1138" t="s">
        <v>136</v>
      </c>
      <c r="S1138" t="s">
        <v>273</v>
      </c>
      <c r="T1138" t="s">
        <v>136</v>
      </c>
      <c r="U1138" t="s">
        <v>273</v>
      </c>
      <c r="X1138">
        <v>47992891661</v>
      </c>
      <c r="Y1138">
        <v>47992891661</v>
      </c>
      <c r="Z1138" s="14">
        <v>44667.472222222219</v>
      </c>
      <c r="AA1138" t="s">
        <v>113</v>
      </c>
      <c r="AB1138" s="15">
        <v>1650117549564690</v>
      </c>
      <c r="AC1138" t="s">
        <v>68</v>
      </c>
      <c r="AD1138">
        <v>10738</v>
      </c>
      <c r="AE1138" t="s">
        <v>69</v>
      </c>
      <c r="AF1138" t="s">
        <v>70</v>
      </c>
      <c r="AM1138" t="s">
        <v>1282</v>
      </c>
      <c r="AN1138">
        <v>8185290911</v>
      </c>
    </row>
    <row r="1139" spans="1:40" x14ac:dyDescent="0.25">
      <c r="A1139" s="4">
        <f t="shared" si="201"/>
        <v>44667</v>
      </c>
      <c r="B1139" s="5">
        <f t="shared" si="202"/>
        <v>0.4375</v>
      </c>
      <c r="C1139" s="6">
        <f t="shared" si="203"/>
        <v>0.45624999999999999</v>
      </c>
      <c r="D1139" s="7">
        <f t="shared" si="205"/>
        <v>3.3333333340124227E-3</v>
      </c>
      <c r="E1139" s="6" t="str">
        <f t="shared" si="206"/>
        <v>SILVIO</v>
      </c>
      <c r="F1139" s="6" t="str">
        <f t="shared" si="204"/>
        <v>sáb</v>
      </c>
      <c r="G1139" s="6" t="str">
        <f t="shared" si="207"/>
        <v>35</v>
      </c>
      <c r="H1139" s="6" t="str">
        <f>IFERROR(VLOOKUP($G1139,DDD!$B:$D,3,0),"-")</f>
        <v>MG</v>
      </c>
      <c r="I1139" s="6" t="str">
        <f>IFERROR(VLOOKUP($H1139,DDD!$I:$K,3,0),"-")</f>
        <v>Sudeste</v>
      </c>
      <c r="J1139">
        <v>8621012</v>
      </c>
      <c r="K1139">
        <v>22879129</v>
      </c>
      <c r="L1139" s="14">
        <v>44667.456828703704</v>
      </c>
      <c r="M1139" s="14">
        <v>44667.460162037038</v>
      </c>
      <c r="N1139" t="s">
        <v>3133</v>
      </c>
      <c r="O1139" t="s">
        <v>84</v>
      </c>
      <c r="P1139">
        <v>17286</v>
      </c>
      <c r="Q1139" t="s">
        <v>65</v>
      </c>
      <c r="R1139" t="s">
        <v>136</v>
      </c>
      <c r="S1139" t="s">
        <v>137</v>
      </c>
      <c r="T1139" t="s">
        <v>136</v>
      </c>
      <c r="U1139" t="s">
        <v>137</v>
      </c>
      <c r="X1139">
        <v>35992646652</v>
      </c>
      <c r="Y1139">
        <v>35992646652</v>
      </c>
      <c r="Z1139" s="14">
        <v>44676.480555555558</v>
      </c>
      <c r="AA1139" t="s">
        <v>155</v>
      </c>
      <c r="AB1139" s="15">
        <v>1650117449554410</v>
      </c>
      <c r="AC1139" t="s">
        <v>68</v>
      </c>
      <c r="AD1139">
        <v>10738</v>
      </c>
      <c r="AE1139" t="s">
        <v>69</v>
      </c>
      <c r="AF1139" t="s">
        <v>70</v>
      </c>
      <c r="AM1139" t="s">
        <v>952</v>
      </c>
      <c r="AN1139">
        <v>11934467677</v>
      </c>
    </row>
    <row r="1140" spans="1:40" x14ac:dyDescent="0.25">
      <c r="A1140" s="4">
        <f t="shared" si="201"/>
        <v>44667</v>
      </c>
      <c r="B1140" s="5">
        <f t="shared" si="202"/>
        <v>0.45833333333333331</v>
      </c>
      <c r="C1140" s="6">
        <f t="shared" si="203"/>
        <v>0.46180555555555558</v>
      </c>
      <c r="D1140" s="7">
        <f t="shared" si="205"/>
        <v>1.0416666918899864E-4</v>
      </c>
      <c r="E1140" s="6" t="str">
        <f t="shared" si="206"/>
        <v>ANA</v>
      </c>
      <c r="F1140" s="6" t="str">
        <f t="shared" si="204"/>
        <v>sáb</v>
      </c>
      <c r="G1140" s="6" t="str">
        <f t="shared" si="207"/>
        <v>11</v>
      </c>
      <c r="H1140" s="6" t="str">
        <f>IFERROR(VLOOKUP($G1140,DDD!$B:$D,3,0),"-")</f>
        <v>SP</v>
      </c>
      <c r="I1140" s="6" t="str">
        <f>IFERROR(VLOOKUP($H1140,DDD!$I:$K,3,0),"-")</f>
        <v>Sudeste</v>
      </c>
      <c r="J1140">
        <v>8622301</v>
      </c>
      <c r="K1140">
        <v>23618571</v>
      </c>
      <c r="L1140" s="14">
        <v>44667.462291666663</v>
      </c>
      <c r="M1140" s="14">
        <v>44667.462395833332</v>
      </c>
      <c r="N1140" t="s">
        <v>3133</v>
      </c>
      <c r="O1140" t="s">
        <v>64</v>
      </c>
      <c r="P1140">
        <v>17281</v>
      </c>
      <c r="Q1140" t="s">
        <v>65</v>
      </c>
      <c r="R1140" t="s">
        <v>136</v>
      </c>
      <c r="S1140" t="s">
        <v>674</v>
      </c>
      <c r="T1140" t="s">
        <v>136</v>
      </c>
      <c r="U1140" t="s">
        <v>674</v>
      </c>
      <c r="X1140">
        <v>11984293423</v>
      </c>
      <c r="Y1140">
        <v>11984293423</v>
      </c>
      <c r="Z1140" s="14">
        <v>44667.482638888891</v>
      </c>
      <c r="AA1140" t="s">
        <v>449</v>
      </c>
      <c r="AB1140" s="15">
        <v>1650117893598380</v>
      </c>
      <c r="AC1140" t="s">
        <v>68</v>
      </c>
      <c r="AD1140">
        <v>10738</v>
      </c>
      <c r="AE1140" t="s">
        <v>69</v>
      </c>
      <c r="AF1140" t="s">
        <v>70</v>
      </c>
      <c r="AM1140" t="s">
        <v>1558</v>
      </c>
      <c r="AN1140">
        <v>40402565819</v>
      </c>
    </row>
    <row r="1141" spans="1:40" x14ac:dyDescent="0.25">
      <c r="A1141" s="4">
        <f t="shared" si="201"/>
        <v>44667</v>
      </c>
      <c r="B1141" s="5">
        <f t="shared" si="202"/>
        <v>0.45833333333333331</v>
      </c>
      <c r="C1141" s="6">
        <f t="shared" si="203"/>
        <v>0.46180555555555558</v>
      </c>
      <c r="D1141" s="7">
        <f t="shared" si="205"/>
        <v>7.4074073927477002E-4</v>
      </c>
      <c r="E1141" s="6" t="str">
        <f t="shared" si="206"/>
        <v>BIANCA</v>
      </c>
      <c r="F1141" s="6" t="str">
        <f t="shared" si="204"/>
        <v>sáb</v>
      </c>
      <c r="G1141" s="6" t="str">
        <f t="shared" si="207"/>
        <v>13</v>
      </c>
      <c r="H1141" s="6" t="str">
        <f>IFERROR(VLOOKUP($G1141,DDD!$B:$D,3,0),"-")</f>
        <v>SP</v>
      </c>
      <c r="I1141" s="6" t="str">
        <f>IFERROR(VLOOKUP($H1141,DDD!$I:$K,3,0),"-")</f>
        <v>Sudeste</v>
      </c>
      <c r="J1141">
        <v>8622202</v>
      </c>
      <c r="K1141">
        <v>25724554</v>
      </c>
      <c r="L1141" s="14">
        <v>44667.461875000001</v>
      </c>
      <c r="M1141" s="14">
        <v>44667.46261574074</v>
      </c>
      <c r="N1141" t="s">
        <v>3133</v>
      </c>
      <c r="O1141" t="s">
        <v>78</v>
      </c>
      <c r="P1141">
        <v>17283</v>
      </c>
      <c r="Q1141" t="s">
        <v>65</v>
      </c>
      <c r="R1141" t="s">
        <v>136</v>
      </c>
      <c r="S1141" t="s">
        <v>273</v>
      </c>
      <c r="T1141" t="s">
        <v>136</v>
      </c>
      <c r="U1141" t="s">
        <v>273</v>
      </c>
      <c r="X1141">
        <v>13996226532</v>
      </c>
      <c r="Y1141">
        <v>13996226532</v>
      </c>
      <c r="Z1141" s="14">
        <v>44669.375</v>
      </c>
      <c r="AA1141" t="s">
        <v>113</v>
      </c>
      <c r="AB1141" s="15">
        <v>1650117894598530</v>
      </c>
      <c r="AC1141" t="s">
        <v>68</v>
      </c>
      <c r="AD1141">
        <v>10738</v>
      </c>
      <c r="AE1141" t="s">
        <v>69</v>
      </c>
      <c r="AF1141" t="s">
        <v>70</v>
      </c>
      <c r="AM1141" t="s">
        <v>1116</v>
      </c>
      <c r="AN1141">
        <v>32030588806</v>
      </c>
    </row>
    <row r="1142" spans="1:40" x14ac:dyDescent="0.25">
      <c r="A1142" s="4">
        <f t="shared" si="201"/>
        <v>44667</v>
      </c>
      <c r="B1142" s="5">
        <f t="shared" si="202"/>
        <v>0.45833333333333331</v>
      </c>
      <c r="C1142" s="6">
        <f t="shared" si="203"/>
        <v>0.46111111111111108</v>
      </c>
      <c r="D1142" s="7">
        <f t="shared" si="205"/>
        <v>1.8518518554628827E-3</v>
      </c>
      <c r="E1142" s="6" t="str">
        <f t="shared" si="206"/>
        <v>SILVIO</v>
      </c>
      <c r="F1142" s="6" t="str">
        <f t="shared" si="204"/>
        <v>sáb</v>
      </c>
      <c r="G1142" s="6" t="str">
        <f t="shared" si="207"/>
        <v>16</v>
      </c>
      <c r="H1142" s="6" t="str">
        <f>IFERROR(VLOOKUP($G1142,DDD!$B:$D,3,0),"-")</f>
        <v>SP</v>
      </c>
      <c r="I1142" s="6" t="str">
        <f>IFERROR(VLOOKUP($H1142,DDD!$I:$K,3,0),"-")</f>
        <v>Sudeste</v>
      </c>
      <c r="J1142">
        <v>8622176</v>
      </c>
      <c r="K1142">
        <v>25724828</v>
      </c>
      <c r="L1142" s="14">
        <v>44667.461770833332</v>
      </c>
      <c r="M1142" s="14">
        <v>44667.463622685187</v>
      </c>
      <c r="N1142" t="s">
        <v>3133</v>
      </c>
      <c r="O1142" t="s">
        <v>84</v>
      </c>
      <c r="P1142">
        <v>17286</v>
      </c>
      <c r="Q1142" t="s">
        <v>65</v>
      </c>
      <c r="R1142" t="s">
        <v>136</v>
      </c>
      <c r="S1142" t="s">
        <v>273</v>
      </c>
      <c r="T1142" t="s">
        <v>136</v>
      </c>
      <c r="U1142" t="s">
        <v>273</v>
      </c>
      <c r="X1142">
        <v>16981929144</v>
      </c>
      <c r="Y1142">
        <v>16981929144</v>
      </c>
      <c r="Z1142" s="14">
        <v>44669.650694444441</v>
      </c>
      <c r="AA1142" t="s">
        <v>113</v>
      </c>
      <c r="AB1142" s="15">
        <v>1650117886597580</v>
      </c>
      <c r="AC1142" t="s">
        <v>68</v>
      </c>
      <c r="AD1142">
        <v>10738</v>
      </c>
      <c r="AE1142" t="s">
        <v>69</v>
      </c>
      <c r="AF1142" t="s">
        <v>70</v>
      </c>
      <c r="AM1142" t="s">
        <v>1409</v>
      </c>
      <c r="AN1142">
        <v>47275240823</v>
      </c>
    </row>
    <row r="1143" spans="1:40" x14ac:dyDescent="0.25">
      <c r="A1143" s="4">
        <f t="shared" si="201"/>
        <v>44667</v>
      </c>
      <c r="B1143" s="5">
        <f t="shared" si="202"/>
        <v>0.45833333333333331</v>
      </c>
      <c r="C1143" s="6">
        <f t="shared" si="203"/>
        <v>0.46249999999999997</v>
      </c>
      <c r="D1143" s="7">
        <f t="shared" si="205"/>
        <v>1.8518518481869251E-3</v>
      </c>
      <c r="E1143" s="6" t="str">
        <f t="shared" si="206"/>
        <v>BIANCA</v>
      </c>
      <c r="F1143" s="6" t="str">
        <f t="shared" si="204"/>
        <v>sáb</v>
      </c>
      <c r="G1143" s="6" t="str">
        <f t="shared" si="207"/>
        <v>11</v>
      </c>
      <c r="H1143" s="6" t="str">
        <f>IFERROR(VLOOKUP($G1143,DDD!$B:$D,3,0),"-")</f>
        <v>SP</v>
      </c>
      <c r="I1143" s="6" t="str">
        <f>IFERROR(VLOOKUP($H1143,DDD!$I:$K,3,0),"-")</f>
        <v>Sudeste</v>
      </c>
      <c r="J1143">
        <v>8622444</v>
      </c>
      <c r="K1143">
        <v>27201803</v>
      </c>
      <c r="L1143" s="14">
        <v>44667.462881944448</v>
      </c>
      <c r="M1143" s="14">
        <v>44667.464733796296</v>
      </c>
      <c r="N1143" t="s">
        <v>3133</v>
      </c>
      <c r="O1143" t="s">
        <v>78</v>
      </c>
      <c r="P1143">
        <v>17283</v>
      </c>
      <c r="Q1143" t="s">
        <v>65</v>
      </c>
      <c r="R1143" t="s">
        <v>85</v>
      </c>
      <c r="S1143" t="s">
        <v>86</v>
      </c>
      <c r="T1143" t="s">
        <v>85</v>
      </c>
      <c r="U1143" t="s">
        <v>86</v>
      </c>
      <c r="X1143">
        <v>11973308667</v>
      </c>
      <c r="AA1143" t="s">
        <v>93</v>
      </c>
      <c r="AB1143" s="15">
        <v>1650117978606150</v>
      </c>
      <c r="AC1143" t="s">
        <v>68</v>
      </c>
      <c r="AD1143">
        <v>10738</v>
      </c>
      <c r="AE1143" t="s">
        <v>69</v>
      </c>
      <c r="AF1143" t="s">
        <v>70</v>
      </c>
      <c r="AM1143" t="s">
        <v>1689</v>
      </c>
      <c r="AN1143">
        <v>39155006825</v>
      </c>
    </row>
    <row r="1144" spans="1:40" x14ac:dyDescent="0.25">
      <c r="A1144" s="4">
        <f t="shared" ref="A1144:A1200" si="208">DATEVALUE(TEXT(L1144,"dd/mm"))</f>
        <v>44667</v>
      </c>
      <c r="B1144" s="5">
        <f t="shared" ref="B1144:B1200" si="209">TIMEVALUE(TEXT(LEFT(TEXT(L1144,"hh:mm"),2)&amp;":"&amp;IF(RIGHT(TEXT(L1144,"hh:mm"),2)&lt;"30",0,30),"hh:mm"))</f>
        <v>0.45833333333333331</v>
      </c>
      <c r="C1144" s="6">
        <f t="shared" ref="C1144:C1200" si="210">TIMEVALUE(TEXT(L1144,"hh:mm"))</f>
        <v>0.46458333333333335</v>
      </c>
      <c r="D1144" s="7">
        <f t="shared" si="205"/>
        <v>1.0416666918899864E-4</v>
      </c>
      <c r="E1144" s="6" t="str">
        <f t="shared" si="206"/>
        <v>ANA</v>
      </c>
      <c r="F1144" s="6" t="str">
        <f t="shared" ref="F1144:F1200" si="211">TEXT(L1144,"ddd")</f>
        <v>sáb</v>
      </c>
      <c r="G1144" s="6" t="str">
        <f t="shared" si="207"/>
        <v>51</v>
      </c>
      <c r="H1144" s="6" t="str">
        <f>IFERROR(VLOOKUP($G1144,DDD!$B:$D,3,0),"-")</f>
        <v>RS</v>
      </c>
      <c r="I1144" s="6" t="str">
        <f>IFERROR(VLOOKUP($H1144,DDD!$I:$K,3,0),"-")</f>
        <v>Sul</v>
      </c>
      <c r="J1144">
        <v>8623002</v>
      </c>
      <c r="K1144">
        <v>24073117</v>
      </c>
      <c r="L1144" s="14">
        <v>44667.465069444443</v>
      </c>
      <c r="M1144" s="14">
        <v>44667.465173611112</v>
      </c>
      <c r="N1144" t="s">
        <v>3133</v>
      </c>
      <c r="O1144" t="s">
        <v>64</v>
      </c>
      <c r="P1144">
        <v>17281</v>
      </c>
      <c r="Q1144" t="s">
        <v>65</v>
      </c>
      <c r="R1144" t="s">
        <v>136</v>
      </c>
      <c r="S1144" t="s">
        <v>674</v>
      </c>
      <c r="T1144" t="s">
        <v>136</v>
      </c>
      <c r="U1144" t="s">
        <v>674</v>
      </c>
      <c r="X1144">
        <v>51991528990</v>
      </c>
      <c r="Y1144">
        <v>51991528990</v>
      </c>
      <c r="Z1144" s="14">
        <v>44667.48541666667</v>
      </c>
      <c r="AA1144" t="s">
        <v>87</v>
      </c>
      <c r="AB1144" s="15">
        <v>1650118119618890</v>
      </c>
      <c r="AC1144" t="s">
        <v>68</v>
      </c>
      <c r="AD1144">
        <v>10738</v>
      </c>
      <c r="AE1144" t="s">
        <v>69</v>
      </c>
      <c r="AF1144" t="s">
        <v>70</v>
      </c>
      <c r="AM1144" t="s">
        <v>1313</v>
      </c>
      <c r="AN1144">
        <v>1707411093</v>
      </c>
    </row>
    <row r="1145" spans="1:40" x14ac:dyDescent="0.25">
      <c r="A1145" s="4">
        <f t="shared" si="208"/>
        <v>44667</v>
      </c>
      <c r="B1145" s="5">
        <f t="shared" si="209"/>
        <v>0.45833333333333331</v>
      </c>
      <c r="C1145" s="6">
        <f t="shared" si="210"/>
        <v>0.46527777777777773</v>
      </c>
      <c r="D1145" s="7">
        <f t="shared" si="205"/>
        <v>4.0509259270038456E-4</v>
      </c>
      <c r="E1145" s="6" t="str">
        <f t="shared" si="206"/>
        <v>ANA</v>
      </c>
      <c r="F1145" s="6" t="str">
        <f t="shared" si="211"/>
        <v>sáb</v>
      </c>
      <c r="G1145" s="6" t="str">
        <f t="shared" si="207"/>
        <v>55</v>
      </c>
      <c r="H1145" s="6" t="str">
        <f>IFERROR(VLOOKUP($G1145,DDD!$B:$D,3,0),"-")</f>
        <v>RS</v>
      </c>
      <c r="I1145" s="6" t="str">
        <f>IFERROR(VLOOKUP($H1145,DDD!$I:$K,3,0),"-")</f>
        <v>Sul</v>
      </c>
      <c r="J1145">
        <v>8623169</v>
      </c>
      <c r="K1145">
        <v>25426388</v>
      </c>
      <c r="L1145" s="14">
        <v>44667.465729166666</v>
      </c>
      <c r="M1145" s="14">
        <v>44667.466134259259</v>
      </c>
      <c r="N1145" t="s">
        <v>3133</v>
      </c>
      <c r="O1145" t="s">
        <v>64</v>
      </c>
      <c r="P1145">
        <v>17281</v>
      </c>
      <c r="Q1145" t="s">
        <v>65</v>
      </c>
      <c r="R1145" t="s">
        <v>136</v>
      </c>
      <c r="S1145" t="s">
        <v>674</v>
      </c>
      <c r="T1145" t="s">
        <v>136</v>
      </c>
      <c r="U1145" t="s">
        <v>674</v>
      </c>
      <c r="X1145">
        <v>55992346772</v>
      </c>
      <c r="Y1145">
        <v>55992346772</v>
      </c>
      <c r="Z1145" s="14">
        <v>44667.486805555556</v>
      </c>
      <c r="AA1145" t="s">
        <v>128</v>
      </c>
      <c r="AB1145" s="15">
        <v>1650118227627930</v>
      </c>
      <c r="AC1145" t="s">
        <v>68</v>
      </c>
      <c r="AD1145">
        <v>10738</v>
      </c>
      <c r="AE1145" t="s">
        <v>69</v>
      </c>
      <c r="AF1145" t="s">
        <v>70</v>
      </c>
      <c r="AM1145" t="s">
        <v>1492</v>
      </c>
      <c r="AN1145">
        <v>2858806080</v>
      </c>
    </row>
    <row r="1146" spans="1:40" x14ac:dyDescent="0.25">
      <c r="A1146" s="4">
        <f t="shared" si="208"/>
        <v>44667</v>
      </c>
      <c r="B1146" s="5">
        <f t="shared" si="209"/>
        <v>0.45833333333333331</v>
      </c>
      <c r="C1146" s="6">
        <f t="shared" si="210"/>
        <v>0.46736111111111112</v>
      </c>
      <c r="D1146" s="7">
        <f t="shared" si="205"/>
        <v>1.0532407395658083E-3</v>
      </c>
      <c r="E1146" s="6" t="str">
        <f t="shared" si="206"/>
        <v>ANA</v>
      </c>
      <c r="F1146" s="6" t="str">
        <f t="shared" si="211"/>
        <v>sáb</v>
      </c>
      <c r="G1146" s="6" t="str">
        <f t="shared" si="207"/>
        <v>54</v>
      </c>
      <c r="H1146" s="6" t="str">
        <f>IFERROR(VLOOKUP($G1146,DDD!$B:$D,3,0),"-")</f>
        <v>RS</v>
      </c>
      <c r="I1146" s="6" t="str">
        <f>IFERROR(VLOOKUP($H1146,DDD!$I:$K,3,0),"-")</f>
        <v>Sul</v>
      </c>
      <c r="J1146">
        <v>8623712</v>
      </c>
      <c r="K1146">
        <v>25462319</v>
      </c>
      <c r="L1146" s="14">
        <v>44667.467974537038</v>
      </c>
      <c r="M1146" s="14">
        <v>44667.469027777777</v>
      </c>
      <c r="N1146" t="s">
        <v>3133</v>
      </c>
      <c r="O1146" t="s">
        <v>64</v>
      </c>
      <c r="P1146">
        <v>17281</v>
      </c>
      <c r="Q1146" t="s">
        <v>65</v>
      </c>
      <c r="R1146" t="s">
        <v>85</v>
      </c>
      <c r="S1146" t="s">
        <v>86</v>
      </c>
      <c r="T1146" t="s">
        <v>85</v>
      </c>
      <c r="U1146" t="s">
        <v>86</v>
      </c>
      <c r="X1146">
        <v>54991572392</v>
      </c>
      <c r="AA1146" t="s">
        <v>211</v>
      </c>
      <c r="AB1146" s="15">
        <v>1650118409645210</v>
      </c>
      <c r="AC1146" t="s">
        <v>68</v>
      </c>
      <c r="AD1146">
        <v>10738</v>
      </c>
      <c r="AE1146" t="s">
        <v>69</v>
      </c>
      <c r="AF1146" t="s">
        <v>70</v>
      </c>
      <c r="AM1146" t="s">
        <v>511</v>
      </c>
      <c r="AN1146">
        <v>2621685021</v>
      </c>
    </row>
    <row r="1147" spans="1:40" x14ac:dyDescent="0.25">
      <c r="A1147" s="4">
        <f t="shared" si="208"/>
        <v>44667</v>
      </c>
      <c r="B1147" s="5">
        <f t="shared" si="209"/>
        <v>0.45833333333333331</v>
      </c>
      <c r="C1147" s="6">
        <f t="shared" si="210"/>
        <v>0.46736111111111112</v>
      </c>
      <c r="D1147" s="7">
        <f t="shared" si="205"/>
        <v>1.7708333325572312E-3</v>
      </c>
      <c r="E1147" s="6" t="str">
        <f t="shared" si="206"/>
        <v>BIANCA</v>
      </c>
      <c r="F1147" s="6" t="str">
        <f t="shared" si="211"/>
        <v>sáb</v>
      </c>
      <c r="G1147" s="6" t="str">
        <f t="shared" si="207"/>
        <v>48</v>
      </c>
      <c r="H1147" s="6" t="str">
        <f>IFERROR(VLOOKUP($G1147,DDD!$B:$D,3,0),"-")</f>
        <v>SC</v>
      </c>
      <c r="I1147" s="6" t="str">
        <f>IFERROR(VLOOKUP($H1147,DDD!$I:$K,3,0),"-")</f>
        <v>Sul</v>
      </c>
      <c r="J1147">
        <v>8623692</v>
      </c>
      <c r="K1147">
        <v>25426210</v>
      </c>
      <c r="L1147" s="14">
        <v>44667.467905092592</v>
      </c>
      <c r="M1147" s="14">
        <v>44667.469675925924</v>
      </c>
      <c r="N1147" t="s">
        <v>3133</v>
      </c>
      <c r="O1147" t="s">
        <v>78</v>
      </c>
      <c r="P1147">
        <v>17283</v>
      </c>
      <c r="Q1147" t="s">
        <v>65</v>
      </c>
      <c r="R1147" t="s">
        <v>136</v>
      </c>
      <c r="S1147" t="s">
        <v>137</v>
      </c>
      <c r="T1147" t="s">
        <v>136</v>
      </c>
      <c r="U1147" t="s">
        <v>137</v>
      </c>
      <c r="X1147">
        <v>48998449216</v>
      </c>
      <c r="Y1147">
        <v>48998449216</v>
      </c>
      <c r="Z1147" s="14">
        <v>44667.489583333336</v>
      </c>
      <c r="AA1147" t="s">
        <v>118</v>
      </c>
      <c r="AB1147" s="15">
        <v>1650118413645830</v>
      </c>
      <c r="AC1147" t="s">
        <v>68</v>
      </c>
      <c r="AD1147">
        <v>10738</v>
      </c>
      <c r="AE1147" t="s">
        <v>69</v>
      </c>
      <c r="AF1147" t="s">
        <v>70</v>
      </c>
      <c r="AM1147" t="s">
        <v>861</v>
      </c>
      <c r="AN1147">
        <v>4363465913</v>
      </c>
    </row>
    <row r="1148" spans="1:40" x14ac:dyDescent="0.25">
      <c r="A1148" s="4">
        <f t="shared" si="208"/>
        <v>44667</v>
      </c>
      <c r="B1148" s="5">
        <f t="shared" si="209"/>
        <v>0.45833333333333331</v>
      </c>
      <c r="C1148" s="6">
        <f t="shared" si="210"/>
        <v>0.47013888888888888</v>
      </c>
      <c r="D1148" s="7">
        <f t="shared" si="205"/>
        <v>6.9444443943211809E-4</v>
      </c>
      <c r="E1148" s="6" t="str">
        <f t="shared" si="206"/>
        <v>BIANCA</v>
      </c>
      <c r="F1148" s="6" t="str">
        <f t="shared" si="211"/>
        <v>sáb</v>
      </c>
      <c r="G1148" s="6" t="str">
        <f t="shared" si="207"/>
        <v>53</v>
      </c>
      <c r="H1148" s="6" t="str">
        <f>IFERROR(VLOOKUP($G1148,DDD!$B:$D,3,0),"-")</f>
        <v>RS</v>
      </c>
      <c r="I1148" s="6" t="str">
        <f>IFERROR(VLOOKUP($H1148,DDD!$I:$K,3,0),"-")</f>
        <v>Sul</v>
      </c>
      <c r="J1148">
        <v>8624241</v>
      </c>
      <c r="K1148">
        <v>25724511</v>
      </c>
      <c r="L1148" s="14">
        <v>44667.470219907409</v>
      </c>
      <c r="M1148" s="14">
        <v>44667.470914351848</v>
      </c>
      <c r="N1148" t="s">
        <v>3133</v>
      </c>
      <c r="O1148" t="s">
        <v>78</v>
      </c>
      <c r="P1148">
        <v>17283</v>
      </c>
      <c r="Q1148" t="s">
        <v>65</v>
      </c>
      <c r="R1148" t="s">
        <v>136</v>
      </c>
      <c r="S1148" t="s">
        <v>420</v>
      </c>
      <c r="T1148" t="s">
        <v>136</v>
      </c>
      <c r="U1148" t="s">
        <v>420</v>
      </c>
      <c r="X1148">
        <v>53991018606</v>
      </c>
      <c r="Y1148">
        <v>53991018606</v>
      </c>
      <c r="Z1148" s="14">
        <v>44667.490277777775</v>
      </c>
      <c r="AA1148" t="s">
        <v>113</v>
      </c>
      <c r="AB1148" s="15">
        <v>1650118606661050</v>
      </c>
      <c r="AC1148" t="s">
        <v>68</v>
      </c>
      <c r="AD1148">
        <v>10738</v>
      </c>
      <c r="AE1148" t="s">
        <v>69</v>
      </c>
      <c r="AF1148" t="s">
        <v>70</v>
      </c>
      <c r="AM1148" t="s">
        <v>884</v>
      </c>
      <c r="AN1148">
        <v>3884014005</v>
      </c>
    </row>
    <row r="1149" spans="1:40" x14ac:dyDescent="0.25">
      <c r="A1149" s="4">
        <f t="shared" si="208"/>
        <v>44667</v>
      </c>
      <c r="B1149" s="5">
        <f t="shared" si="209"/>
        <v>0.45833333333333331</v>
      </c>
      <c r="C1149" s="6">
        <f t="shared" si="210"/>
        <v>0.47222222222222227</v>
      </c>
      <c r="D1149" s="7">
        <f t="shared" si="205"/>
        <v>2.1527777789742686E-3</v>
      </c>
      <c r="E1149" s="6" t="str">
        <f t="shared" si="206"/>
        <v>BIANCA</v>
      </c>
      <c r="F1149" s="6" t="str">
        <f t="shared" si="211"/>
        <v>sáb</v>
      </c>
      <c r="G1149" s="6" t="str">
        <f t="shared" si="207"/>
        <v>11</v>
      </c>
      <c r="H1149" s="6" t="str">
        <f>IFERROR(VLOOKUP($G1149,DDD!$B:$D,3,0),"-")</f>
        <v>SP</v>
      </c>
      <c r="I1149" s="6" t="str">
        <f>IFERROR(VLOOKUP($H1149,DDD!$I:$K,3,0),"-")</f>
        <v>Sudeste</v>
      </c>
      <c r="J1149">
        <v>8624885</v>
      </c>
      <c r="K1149">
        <v>27230900</v>
      </c>
      <c r="L1149" s="14">
        <v>44667.472800925927</v>
      </c>
      <c r="M1149" s="14">
        <v>44667.474953703706</v>
      </c>
      <c r="N1149" t="s">
        <v>3133</v>
      </c>
      <c r="O1149" t="s">
        <v>78</v>
      </c>
      <c r="P1149">
        <v>17283</v>
      </c>
      <c r="Q1149" t="s">
        <v>65</v>
      </c>
      <c r="R1149" t="s">
        <v>85</v>
      </c>
      <c r="S1149" t="s">
        <v>86</v>
      </c>
      <c r="T1149" t="s">
        <v>85</v>
      </c>
      <c r="U1149" t="s">
        <v>86</v>
      </c>
      <c r="X1149">
        <v>11981307881</v>
      </c>
      <c r="AA1149" t="s">
        <v>167</v>
      </c>
      <c r="AB1149" s="15">
        <v>1650118833681200</v>
      </c>
      <c r="AC1149" t="s">
        <v>68</v>
      </c>
      <c r="AD1149">
        <v>10738</v>
      </c>
      <c r="AE1149" t="s">
        <v>69</v>
      </c>
      <c r="AF1149" t="s">
        <v>70</v>
      </c>
      <c r="AM1149" t="s">
        <v>769</v>
      </c>
      <c r="AN1149">
        <v>38500261838</v>
      </c>
    </row>
    <row r="1150" spans="1:40" x14ac:dyDescent="0.25">
      <c r="A1150" s="4">
        <f t="shared" si="208"/>
        <v>44667</v>
      </c>
      <c r="B1150" s="5">
        <f t="shared" si="209"/>
        <v>0.45833333333333331</v>
      </c>
      <c r="C1150" s="6">
        <f t="shared" si="210"/>
        <v>0.47361111111111115</v>
      </c>
      <c r="D1150" s="7">
        <f t="shared" si="205"/>
        <v>3.0787037103436887E-3</v>
      </c>
      <c r="E1150" s="6" t="str">
        <f t="shared" si="206"/>
        <v>SILVIO</v>
      </c>
      <c r="F1150" s="6" t="str">
        <f t="shared" si="211"/>
        <v>sáb</v>
      </c>
      <c r="G1150" s="6" t="str">
        <f t="shared" si="207"/>
        <v>14</v>
      </c>
      <c r="H1150" s="6" t="str">
        <f>IFERROR(VLOOKUP($G1150,DDD!$B:$D,3,0),"-")</f>
        <v>SP</v>
      </c>
      <c r="I1150" s="6" t="str">
        <f>IFERROR(VLOOKUP($H1150,DDD!$I:$K,3,0),"-")</f>
        <v>Sudeste</v>
      </c>
      <c r="J1150">
        <v>8625116</v>
      </c>
      <c r="K1150">
        <v>23413624</v>
      </c>
      <c r="L1150" s="14">
        <v>44667.473715277774</v>
      </c>
      <c r="M1150" s="14">
        <v>44667.476793981485</v>
      </c>
      <c r="N1150" t="s">
        <v>3133</v>
      </c>
      <c r="O1150" t="s">
        <v>84</v>
      </c>
      <c r="P1150">
        <v>17286</v>
      </c>
      <c r="Q1150" t="s">
        <v>65</v>
      </c>
      <c r="R1150" t="s">
        <v>85</v>
      </c>
      <c r="S1150" t="s">
        <v>86</v>
      </c>
      <c r="T1150" t="s">
        <v>85</v>
      </c>
      <c r="U1150" t="s">
        <v>86</v>
      </c>
      <c r="X1150">
        <v>14997707080</v>
      </c>
      <c r="AA1150" t="s">
        <v>141</v>
      </c>
      <c r="AC1150" t="s">
        <v>202</v>
      </c>
      <c r="AD1150">
        <v>10738</v>
      </c>
      <c r="AE1150" t="s">
        <v>69</v>
      </c>
      <c r="AF1150" t="s">
        <v>70</v>
      </c>
      <c r="AM1150" t="s">
        <v>661</v>
      </c>
      <c r="AN1150">
        <v>11806967863</v>
      </c>
    </row>
    <row r="1151" spans="1:40" x14ac:dyDescent="0.25">
      <c r="A1151" s="4">
        <f t="shared" si="208"/>
        <v>44667</v>
      </c>
      <c r="B1151" s="5">
        <f t="shared" si="209"/>
        <v>0.45833333333333331</v>
      </c>
      <c r="C1151" s="6">
        <f t="shared" si="210"/>
        <v>0.47638888888888892</v>
      </c>
      <c r="D1151" s="7">
        <f t="shared" si="205"/>
        <v>6.8287036992842332E-4</v>
      </c>
      <c r="E1151" s="6" t="str">
        <f t="shared" si="206"/>
        <v>BIANCA</v>
      </c>
      <c r="F1151" s="6" t="str">
        <f t="shared" si="211"/>
        <v>sáb</v>
      </c>
      <c r="G1151" s="6" t="str">
        <f t="shared" si="207"/>
        <v>47</v>
      </c>
      <c r="H1151" s="6" t="str">
        <f>IFERROR(VLOOKUP($G1151,DDD!$B:$D,3,0),"-")</f>
        <v>SC</v>
      </c>
      <c r="I1151" s="6" t="str">
        <f>IFERROR(VLOOKUP($H1151,DDD!$I:$K,3,0),"-")</f>
        <v>Sul</v>
      </c>
      <c r="J1151">
        <v>8625841</v>
      </c>
      <c r="K1151">
        <v>27201793</v>
      </c>
      <c r="L1151" s="14">
        <v>44667.4765625</v>
      </c>
      <c r="M1151" s="14">
        <v>44667.47724537037</v>
      </c>
      <c r="N1151" t="s">
        <v>3133</v>
      </c>
      <c r="O1151" t="s">
        <v>78</v>
      </c>
      <c r="P1151">
        <v>17283</v>
      </c>
      <c r="Q1151" t="s">
        <v>65</v>
      </c>
      <c r="R1151" t="s">
        <v>136</v>
      </c>
      <c r="S1151" t="s">
        <v>273</v>
      </c>
      <c r="T1151" t="s">
        <v>136</v>
      </c>
      <c r="U1151" t="s">
        <v>273</v>
      </c>
      <c r="X1151">
        <v>47999185557</v>
      </c>
      <c r="Y1151">
        <v>47999185557</v>
      </c>
      <c r="Z1151" s="14">
        <v>44670.49722222222</v>
      </c>
      <c r="AA1151" t="s">
        <v>93</v>
      </c>
      <c r="AB1151" s="15">
        <v>1650119161712570</v>
      </c>
      <c r="AC1151" t="s">
        <v>68</v>
      </c>
      <c r="AD1151">
        <v>10738</v>
      </c>
      <c r="AE1151" t="s">
        <v>69</v>
      </c>
      <c r="AF1151" t="s">
        <v>70</v>
      </c>
      <c r="AM1151" t="s">
        <v>1530</v>
      </c>
      <c r="AN1151">
        <v>8930300901</v>
      </c>
    </row>
    <row r="1152" spans="1:40" x14ac:dyDescent="0.25">
      <c r="A1152" s="4">
        <f t="shared" si="208"/>
        <v>44667</v>
      </c>
      <c r="B1152" s="5">
        <f t="shared" si="209"/>
        <v>0.45833333333333331</v>
      </c>
      <c r="C1152" s="6">
        <f t="shared" si="210"/>
        <v>0.47847222222222219</v>
      </c>
      <c r="D1152" s="7">
        <f t="shared" si="205"/>
        <v>6.5972221636911854E-4</v>
      </c>
      <c r="E1152" s="6" t="str">
        <f t="shared" si="206"/>
        <v>ANA</v>
      </c>
      <c r="F1152" s="6" t="str">
        <f t="shared" si="211"/>
        <v>sáb</v>
      </c>
      <c r="G1152" s="6" t="str">
        <f t="shared" si="207"/>
        <v>47</v>
      </c>
      <c r="H1152" s="6" t="str">
        <f>IFERROR(VLOOKUP($G1152,DDD!$B:$D,3,0),"-")</f>
        <v>SC</v>
      </c>
      <c r="I1152" s="6" t="str">
        <f>IFERROR(VLOOKUP($H1152,DDD!$I:$K,3,0),"-")</f>
        <v>Sul</v>
      </c>
      <c r="J1152">
        <v>8626340</v>
      </c>
      <c r="K1152">
        <v>27201959</v>
      </c>
      <c r="L1152" s="14">
        <v>44667.478877314818</v>
      </c>
      <c r="M1152" s="14">
        <v>44667.479537037034</v>
      </c>
      <c r="N1152" t="s">
        <v>3133</v>
      </c>
      <c r="O1152" t="s">
        <v>64</v>
      </c>
      <c r="P1152">
        <v>17281</v>
      </c>
      <c r="Q1152" t="s">
        <v>65</v>
      </c>
      <c r="R1152" t="s">
        <v>136</v>
      </c>
      <c r="S1152" t="s">
        <v>273</v>
      </c>
      <c r="T1152" t="s">
        <v>136</v>
      </c>
      <c r="U1152" t="s">
        <v>273</v>
      </c>
      <c r="X1152">
        <v>47988486953</v>
      </c>
      <c r="Y1152">
        <v>47988486953</v>
      </c>
      <c r="Z1152" s="14">
        <v>44667.541666666664</v>
      </c>
      <c r="AA1152" t="s">
        <v>93</v>
      </c>
      <c r="AB1152" s="15">
        <v>1650119351738100</v>
      </c>
      <c r="AC1152" t="s">
        <v>68</v>
      </c>
      <c r="AD1152">
        <v>10738</v>
      </c>
      <c r="AE1152" t="s">
        <v>69</v>
      </c>
      <c r="AF1152" t="s">
        <v>70</v>
      </c>
      <c r="AM1152" t="s">
        <v>1391</v>
      </c>
      <c r="AN1152">
        <v>10359120903</v>
      </c>
    </row>
    <row r="1153" spans="1:40" x14ac:dyDescent="0.25">
      <c r="A1153" s="4">
        <f t="shared" si="208"/>
        <v>44667</v>
      </c>
      <c r="B1153" s="5">
        <f t="shared" si="209"/>
        <v>0.47916666666666669</v>
      </c>
      <c r="C1153" s="6">
        <f t="shared" si="210"/>
        <v>0.47916666666666669</v>
      </c>
      <c r="D1153" s="7">
        <f t="shared" si="205"/>
        <v>1.4351851859828457E-3</v>
      </c>
      <c r="E1153" s="6" t="str">
        <f t="shared" si="206"/>
        <v>BIANCA</v>
      </c>
      <c r="F1153" s="6" t="str">
        <f t="shared" si="211"/>
        <v>sáb</v>
      </c>
      <c r="G1153" s="6" t="str">
        <f t="shared" si="207"/>
        <v>12</v>
      </c>
      <c r="H1153" s="6" t="str">
        <f>IFERROR(VLOOKUP($G1153,DDD!$B:$D,3,0),"-")</f>
        <v>SP</v>
      </c>
      <c r="I1153" s="6" t="str">
        <f>IFERROR(VLOOKUP($H1153,DDD!$I:$K,3,0),"-")</f>
        <v>Sudeste</v>
      </c>
      <c r="J1153">
        <v>8626464</v>
      </c>
      <c r="K1153">
        <v>26463108</v>
      </c>
      <c r="L1153" s="14">
        <v>44667.479513888888</v>
      </c>
      <c r="M1153" s="14">
        <v>44667.480949074074</v>
      </c>
      <c r="N1153" t="s">
        <v>3133</v>
      </c>
      <c r="O1153" t="s">
        <v>78</v>
      </c>
      <c r="P1153">
        <v>17283</v>
      </c>
      <c r="Q1153" t="s">
        <v>65</v>
      </c>
      <c r="R1153" t="s">
        <v>136</v>
      </c>
      <c r="S1153" t="s">
        <v>137</v>
      </c>
      <c r="T1153" t="s">
        <v>136</v>
      </c>
      <c r="U1153" t="s">
        <v>137</v>
      </c>
      <c r="X1153">
        <v>12996759149</v>
      </c>
      <c r="Y1153">
        <v>12996759149</v>
      </c>
      <c r="Z1153" s="14">
        <v>44667.500694444447</v>
      </c>
      <c r="AA1153" t="s">
        <v>103</v>
      </c>
      <c r="AB1153" s="15">
        <v>1650119412744190</v>
      </c>
      <c r="AC1153" t="s">
        <v>68</v>
      </c>
      <c r="AD1153">
        <v>10738</v>
      </c>
      <c r="AE1153" t="s">
        <v>69</v>
      </c>
      <c r="AF1153" t="s">
        <v>70</v>
      </c>
      <c r="AM1153" t="s">
        <v>1264</v>
      </c>
      <c r="AN1153">
        <v>36956340810</v>
      </c>
    </row>
    <row r="1154" spans="1:40" x14ac:dyDescent="0.25">
      <c r="A1154" s="4">
        <f t="shared" si="208"/>
        <v>44667</v>
      </c>
      <c r="B1154" s="5">
        <f t="shared" si="209"/>
        <v>0.45833333333333331</v>
      </c>
      <c r="C1154" s="6">
        <f t="shared" si="210"/>
        <v>0.47638888888888892</v>
      </c>
      <c r="D1154" s="7">
        <f t="shared" si="205"/>
        <v>5.8564814826240763E-3</v>
      </c>
      <c r="E1154" s="6" t="str">
        <f t="shared" si="206"/>
        <v>SILVIO</v>
      </c>
      <c r="F1154" s="6" t="str">
        <f t="shared" si="211"/>
        <v>sáb</v>
      </c>
      <c r="G1154" s="6" t="str">
        <f t="shared" si="207"/>
        <v>11</v>
      </c>
      <c r="H1154" s="6" t="str">
        <f>IFERROR(VLOOKUP($G1154,DDD!$B:$D,3,0),"-")</f>
        <v>SP</v>
      </c>
      <c r="I1154" s="6" t="str">
        <f>IFERROR(VLOOKUP($H1154,DDD!$I:$K,3,0),"-")</f>
        <v>Sudeste</v>
      </c>
      <c r="J1154">
        <v>8625958</v>
      </c>
      <c r="K1154">
        <v>27201835</v>
      </c>
      <c r="L1154" s="14">
        <v>44667.477037037039</v>
      </c>
      <c r="M1154" s="14">
        <v>44667.482893518521</v>
      </c>
      <c r="N1154" t="s">
        <v>3133</v>
      </c>
      <c r="O1154" t="s">
        <v>84</v>
      </c>
      <c r="P1154">
        <v>17286</v>
      </c>
      <c r="Q1154" t="s">
        <v>65</v>
      </c>
      <c r="R1154" t="s">
        <v>85</v>
      </c>
      <c r="S1154" t="s">
        <v>86</v>
      </c>
      <c r="T1154" t="s">
        <v>85</v>
      </c>
      <c r="U1154" t="s">
        <v>86</v>
      </c>
      <c r="X1154">
        <v>11996160337</v>
      </c>
      <c r="AA1154" t="s">
        <v>93</v>
      </c>
      <c r="AB1154" s="15">
        <v>1650119203716250</v>
      </c>
      <c r="AC1154" t="s">
        <v>68</v>
      </c>
      <c r="AD1154">
        <v>10738</v>
      </c>
      <c r="AE1154" t="s">
        <v>69</v>
      </c>
      <c r="AF1154" t="s">
        <v>70</v>
      </c>
      <c r="AM1154" t="s">
        <v>1636</v>
      </c>
      <c r="AN1154">
        <v>30111329841</v>
      </c>
    </row>
    <row r="1155" spans="1:40" x14ac:dyDescent="0.25">
      <c r="A1155" s="4">
        <f t="shared" si="208"/>
        <v>44667</v>
      </c>
      <c r="B1155" s="5">
        <f t="shared" si="209"/>
        <v>0.47916666666666669</v>
      </c>
      <c r="C1155" s="6">
        <f t="shared" si="210"/>
        <v>0.48194444444444445</v>
      </c>
      <c r="D1155" s="7">
        <f t="shared" si="205"/>
        <v>1.3194444472901523E-3</v>
      </c>
      <c r="E1155" s="6" t="str">
        <f t="shared" si="206"/>
        <v>BIANCA</v>
      </c>
      <c r="F1155" s="6" t="str">
        <f t="shared" si="211"/>
        <v>sáb</v>
      </c>
      <c r="G1155" s="6" t="str">
        <f t="shared" si="207"/>
        <v>51</v>
      </c>
      <c r="H1155" s="6" t="str">
        <f>IFERROR(VLOOKUP($G1155,DDD!$B:$D,3,0),"-")</f>
        <v>RS</v>
      </c>
      <c r="I1155" s="6" t="str">
        <f>IFERROR(VLOOKUP($H1155,DDD!$I:$K,3,0),"-")</f>
        <v>Sul</v>
      </c>
      <c r="J1155">
        <v>8626966</v>
      </c>
      <c r="K1155">
        <v>26463293</v>
      </c>
      <c r="L1155" s="14">
        <v>44667.482071759259</v>
      </c>
      <c r="M1155" s="14">
        <v>44667.483391203707</v>
      </c>
      <c r="N1155" t="s">
        <v>3133</v>
      </c>
      <c r="O1155" t="s">
        <v>78</v>
      </c>
      <c r="P1155">
        <v>17283</v>
      </c>
      <c r="Q1155" t="s">
        <v>65</v>
      </c>
      <c r="R1155" t="s">
        <v>136</v>
      </c>
      <c r="S1155" t="s">
        <v>420</v>
      </c>
      <c r="T1155" t="s">
        <v>136</v>
      </c>
      <c r="U1155" t="s">
        <v>420</v>
      </c>
      <c r="X1155">
        <v>51995358032</v>
      </c>
      <c r="Y1155">
        <v>51995358032</v>
      </c>
      <c r="Z1155" s="14">
        <v>44667.503472222219</v>
      </c>
      <c r="AA1155" t="s">
        <v>103</v>
      </c>
      <c r="AB1155" s="15">
        <v>1650119622763230</v>
      </c>
      <c r="AC1155" t="s">
        <v>68</v>
      </c>
      <c r="AD1155">
        <v>10738</v>
      </c>
      <c r="AE1155" t="s">
        <v>69</v>
      </c>
      <c r="AF1155" t="s">
        <v>70</v>
      </c>
      <c r="AM1155" t="s">
        <v>1351</v>
      </c>
      <c r="AN1155">
        <v>3057620019</v>
      </c>
    </row>
    <row r="1156" spans="1:40" x14ac:dyDescent="0.25">
      <c r="A1156" s="4">
        <f t="shared" si="208"/>
        <v>44667</v>
      </c>
      <c r="B1156" s="5">
        <f t="shared" si="209"/>
        <v>0.47916666666666669</v>
      </c>
      <c r="C1156" s="6">
        <f t="shared" si="210"/>
        <v>0.48472222222222222</v>
      </c>
      <c r="D1156" s="7">
        <f t="shared" si="205"/>
        <v>1.3541666630771942E-3</v>
      </c>
      <c r="E1156" s="6" t="str">
        <f t="shared" si="206"/>
        <v>BIANCA</v>
      </c>
      <c r="F1156" s="6" t="str">
        <f t="shared" si="211"/>
        <v>sáb</v>
      </c>
      <c r="G1156" s="6" t="str">
        <f t="shared" si="207"/>
        <v>54</v>
      </c>
      <c r="H1156" s="6" t="str">
        <f>IFERROR(VLOOKUP($G1156,DDD!$B:$D,3,0),"-")</f>
        <v>RS</v>
      </c>
      <c r="I1156" s="6" t="str">
        <f>IFERROR(VLOOKUP($H1156,DDD!$I:$K,3,0),"-")</f>
        <v>Sul</v>
      </c>
      <c r="J1156">
        <v>8627476</v>
      </c>
      <c r="K1156">
        <v>25724660</v>
      </c>
      <c r="L1156" s="14">
        <v>44667.484884259262</v>
      </c>
      <c r="M1156" s="14">
        <v>44667.486238425925</v>
      </c>
      <c r="N1156" t="s">
        <v>3133</v>
      </c>
      <c r="O1156" t="s">
        <v>78</v>
      </c>
      <c r="P1156">
        <v>17283</v>
      </c>
      <c r="Q1156" t="s">
        <v>65</v>
      </c>
      <c r="R1156" t="s">
        <v>85</v>
      </c>
      <c r="S1156" t="s">
        <v>86</v>
      </c>
      <c r="T1156" t="s">
        <v>85</v>
      </c>
      <c r="U1156" t="s">
        <v>86</v>
      </c>
      <c r="X1156">
        <v>54999471596</v>
      </c>
      <c r="AA1156" t="s">
        <v>113</v>
      </c>
      <c r="AB1156" s="15">
        <v>1650119878789280</v>
      </c>
      <c r="AC1156" t="s">
        <v>68</v>
      </c>
      <c r="AD1156">
        <v>10738</v>
      </c>
      <c r="AE1156" t="s">
        <v>69</v>
      </c>
      <c r="AF1156" t="s">
        <v>70</v>
      </c>
      <c r="AM1156" t="s">
        <v>1639</v>
      </c>
      <c r="AN1156">
        <v>1257484001</v>
      </c>
    </row>
    <row r="1157" spans="1:40" x14ac:dyDescent="0.25">
      <c r="A1157" s="4">
        <f t="shared" si="208"/>
        <v>44667</v>
      </c>
      <c r="B1157" s="5">
        <f t="shared" si="209"/>
        <v>0.47916666666666669</v>
      </c>
      <c r="C1157" s="6">
        <f t="shared" si="210"/>
        <v>0.48333333333333334</v>
      </c>
      <c r="D1157" s="7">
        <f t="shared" si="205"/>
        <v>3.54166667239042E-3</v>
      </c>
      <c r="E1157" s="6" t="str">
        <f t="shared" si="206"/>
        <v>SILVIO</v>
      </c>
      <c r="F1157" s="6" t="str">
        <f t="shared" si="211"/>
        <v>sáb</v>
      </c>
      <c r="G1157" s="6" t="str">
        <f t="shared" si="207"/>
        <v>51</v>
      </c>
      <c r="H1157" s="6" t="str">
        <f>IFERROR(VLOOKUP($G1157,DDD!$B:$D,3,0),"-")</f>
        <v>RS</v>
      </c>
      <c r="I1157" s="6" t="str">
        <f>IFERROR(VLOOKUP($H1157,DDD!$I:$K,3,0),"-")</f>
        <v>Sul</v>
      </c>
      <c r="J1157">
        <v>8627289</v>
      </c>
      <c r="K1157">
        <v>25724651</v>
      </c>
      <c r="L1157" s="14">
        <v>44667.483865740738</v>
      </c>
      <c r="M1157" s="14">
        <v>44667.487407407411</v>
      </c>
      <c r="N1157" t="s">
        <v>3133</v>
      </c>
      <c r="O1157" t="s">
        <v>84</v>
      </c>
      <c r="P1157">
        <v>17286</v>
      </c>
      <c r="Q1157" t="s">
        <v>65</v>
      </c>
      <c r="R1157" t="s">
        <v>85</v>
      </c>
      <c r="S1157" t="s">
        <v>86</v>
      </c>
      <c r="T1157" t="s">
        <v>85</v>
      </c>
      <c r="U1157" t="s">
        <v>86</v>
      </c>
      <c r="X1157">
        <v>51991609755</v>
      </c>
      <c r="AA1157" t="s">
        <v>113</v>
      </c>
      <c r="AB1157" s="15">
        <v>1650119787780190</v>
      </c>
      <c r="AC1157" t="s">
        <v>68</v>
      </c>
      <c r="AD1157">
        <v>10738</v>
      </c>
      <c r="AE1157" t="s">
        <v>69</v>
      </c>
      <c r="AF1157" t="s">
        <v>70</v>
      </c>
      <c r="AM1157" t="s">
        <v>709</v>
      </c>
      <c r="AN1157">
        <v>3498532073</v>
      </c>
    </row>
    <row r="1158" spans="1:40" x14ac:dyDescent="0.25">
      <c r="A1158" s="4">
        <f t="shared" si="208"/>
        <v>44667</v>
      </c>
      <c r="B1158" s="5">
        <f t="shared" si="209"/>
        <v>0.47916666666666669</v>
      </c>
      <c r="C1158" s="6">
        <f t="shared" si="210"/>
        <v>0.48680555555555555</v>
      </c>
      <c r="D1158" s="7">
        <f t="shared" si="205"/>
        <v>2.8240740721230395E-3</v>
      </c>
      <c r="E1158" s="6" t="str">
        <f t="shared" si="206"/>
        <v>ANA</v>
      </c>
      <c r="F1158" s="6" t="str">
        <f t="shared" si="211"/>
        <v>sáb</v>
      </c>
      <c r="G1158" s="6" t="str">
        <f t="shared" si="207"/>
        <v>47</v>
      </c>
      <c r="H1158" s="6" t="str">
        <f>IFERROR(VLOOKUP($G1158,DDD!$B:$D,3,0),"-")</f>
        <v>SC</v>
      </c>
      <c r="I1158" s="6" t="str">
        <f>IFERROR(VLOOKUP($H1158,DDD!$I:$K,3,0),"-")</f>
        <v>Sul</v>
      </c>
      <c r="J1158">
        <v>8627962</v>
      </c>
      <c r="K1158">
        <v>25426183</v>
      </c>
      <c r="L1158" s="14">
        <v>44667.487372685187</v>
      </c>
      <c r="M1158" s="14">
        <v>44667.49019675926</v>
      </c>
      <c r="N1158" t="s">
        <v>3133</v>
      </c>
      <c r="O1158" t="s">
        <v>64</v>
      </c>
      <c r="P1158">
        <v>17281</v>
      </c>
      <c r="Q1158" t="s">
        <v>65</v>
      </c>
      <c r="R1158" t="s">
        <v>85</v>
      </c>
      <c r="S1158" t="s">
        <v>86</v>
      </c>
      <c r="T1158" t="s">
        <v>85</v>
      </c>
      <c r="U1158" t="s">
        <v>86</v>
      </c>
      <c r="X1158">
        <v>47991625962</v>
      </c>
      <c r="AA1158" t="s">
        <v>118</v>
      </c>
      <c r="AB1158" s="15">
        <v>1650120083805640</v>
      </c>
      <c r="AC1158" t="s">
        <v>68</v>
      </c>
      <c r="AD1158">
        <v>10738</v>
      </c>
      <c r="AE1158" t="s">
        <v>69</v>
      </c>
      <c r="AF1158" t="s">
        <v>70</v>
      </c>
      <c r="AM1158" t="s">
        <v>713</v>
      </c>
      <c r="AN1158">
        <v>2500954919</v>
      </c>
    </row>
    <row r="1159" spans="1:40" x14ac:dyDescent="0.25">
      <c r="A1159" s="4">
        <f t="shared" si="208"/>
        <v>44667</v>
      </c>
      <c r="B1159" s="5">
        <f t="shared" si="209"/>
        <v>0.47916666666666669</v>
      </c>
      <c r="C1159" s="6">
        <f t="shared" si="210"/>
        <v>0.49027777777777781</v>
      </c>
      <c r="D1159" s="7">
        <f t="shared" si="205"/>
        <v>6.5856481523951516E-3</v>
      </c>
      <c r="E1159" s="6" t="str">
        <f t="shared" si="206"/>
        <v>SILVIO</v>
      </c>
      <c r="F1159" s="6" t="str">
        <f t="shared" si="211"/>
        <v>sáb</v>
      </c>
      <c r="G1159" s="6" t="str">
        <f t="shared" si="207"/>
        <v>11</v>
      </c>
      <c r="H1159" s="6" t="str">
        <f>IFERROR(VLOOKUP($G1159,DDD!$B:$D,3,0),"-")</f>
        <v>SP</v>
      </c>
      <c r="I1159" s="6" t="str">
        <f>IFERROR(VLOOKUP($H1159,DDD!$I:$K,3,0),"-")</f>
        <v>Sudeste</v>
      </c>
      <c r="J1159">
        <v>8628428</v>
      </c>
      <c r="K1159">
        <v>23694432</v>
      </c>
      <c r="L1159" s="14">
        <v>44667.490555555552</v>
      </c>
      <c r="M1159" s="14">
        <v>44667.497141203705</v>
      </c>
      <c r="N1159" t="s">
        <v>3133</v>
      </c>
      <c r="O1159" t="s">
        <v>84</v>
      </c>
      <c r="P1159">
        <v>17286</v>
      </c>
      <c r="Q1159" t="s">
        <v>65</v>
      </c>
      <c r="R1159" t="s">
        <v>85</v>
      </c>
      <c r="S1159" t="s">
        <v>86</v>
      </c>
      <c r="T1159" t="s">
        <v>85</v>
      </c>
      <c r="U1159" t="s">
        <v>86</v>
      </c>
      <c r="X1159">
        <v>11910109563</v>
      </c>
      <c r="AA1159" t="s">
        <v>179</v>
      </c>
      <c r="AB1159" s="15">
        <v>1650120365816800</v>
      </c>
      <c r="AC1159" t="s">
        <v>68</v>
      </c>
      <c r="AD1159">
        <v>10738</v>
      </c>
      <c r="AE1159" t="s">
        <v>69</v>
      </c>
      <c r="AF1159" t="s">
        <v>70</v>
      </c>
      <c r="AM1159" t="s">
        <v>512</v>
      </c>
      <c r="AN1159">
        <v>39735610876</v>
      </c>
    </row>
    <row r="1160" spans="1:40" x14ac:dyDescent="0.25">
      <c r="A1160" s="4">
        <f t="shared" si="208"/>
        <v>44667</v>
      </c>
      <c r="B1160" s="5">
        <f t="shared" si="209"/>
        <v>0.47916666666666669</v>
      </c>
      <c r="C1160" s="6">
        <f t="shared" si="210"/>
        <v>0.4916666666666667</v>
      </c>
      <c r="D1160" s="7">
        <f t="shared" si="205"/>
        <v>6.0185185429872945E-4</v>
      </c>
      <c r="E1160" s="6" t="str">
        <f t="shared" si="206"/>
        <v>BIANCA</v>
      </c>
      <c r="F1160" s="6" t="str">
        <f t="shared" si="211"/>
        <v>sáb</v>
      </c>
      <c r="G1160" s="6" t="str">
        <f t="shared" si="207"/>
        <v>17</v>
      </c>
      <c r="H1160" s="6" t="str">
        <f>IFERROR(VLOOKUP($G1160,DDD!$B:$D,3,0),"-")</f>
        <v>SP</v>
      </c>
      <c r="I1160" s="6" t="str">
        <f>IFERROR(VLOOKUP($H1160,DDD!$I:$K,3,0),"-")</f>
        <v>Sudeste</v>
      </c>
      <c r="J1160">
        <v>8628568</v>
      </c>
      <c r="K1160">
        <v>24072704</v>
      </c>
      <c r="L1160" s="14">
        <v>44667.491678240738</v>
      </c>
      <c r="M1160" s="14">
        <v>44667.492280092592</v>
      </c>
      <c r="N1160" t="s">
        <v>3133</v>
      </c>
      <c r="O1160" t="s">
        <v>78</v>
      </c>
      <c r="P1160">
        <v>17283</v>
      </c>
      <c r="Q1160" t="s">
        <v>65</v>
      </c>
      <c r="R1160" t="s">
        <v>136</v>
      </c>
      <c r="S1160" t="s">
        <v>674</v>
      </c>
      <c r="T1160" t="s">
        <v>136</v>
      </c>
      <c r="U1160" t="s">
        <v>674</v>
      </c>
      <c r="X1160">
        <v>17991346545</v>
      </c>
      <c r="Y1160">
        <v>17991346545</v>
      </c>
      <c r="Z1160" s="14">
        <v>44667.511805555558</v>
      </c>
      <c r="AA1160" t="s">
        <v>87</v>
      </c>
      <c r="AB1160" s="15">
        <v>1650120465820920</v>
      </c>
      <c r="AC1160" t="s">
        <v>68</v>
      </c>
      <c r="AD1160">
        <v>10738</v>
      </c>
      <c r="AE1160" t="s">
        <v>69</v>
      </c>
      <c r="AF1160" t="s">
        <v>70</v>
      </c>
      <c r="AM1160" t="s">
        <v>1058</v>
      </c>
      <c r="AN1160">
        <v>48374540893</v>
      </c>
    </row>
    <row r="1161" spans="1:40" x14ac:dyDescent="0.25">
      <c r="A1161" s="4">
        <f t="shared" si="208"/>
        <v>44667</v>
      </c>
      <c r="B1161" s="5">
        <f t="shared" si="209"/>
        <v>0.47916666666666669</v>
      </c>
      <c r="C1161" s="6">
        <f t="shared" si="210"/>
        <v>0.49791666666666662</v>
      </c>
      <c r="D1161" s="7">
        <f t="shared" si="205"/>
        <v>1.0532407395658083E-3</v>
      </c>
      <c r="E1161" s="6" t="str">
        <f t="shared" si="206"/>
        <v>SILVIO</v>
      </c>
      <c r="F1161" s="6" t="str">
        <f t="shared" si="211"/>
        <v>sáb</v>
      </c>
      <c r="G1161" s="6" t="str">
        <f t="shared" si="207"/>
        <v>18</v>
      </c>
      <c r="H1161" s="6" t="str">
        <f>IFERROR(VLOOKUP($G1161,DDD!$B:$D,3,0),"-")</f>
        <v>SP</v>
      </c>
      <c r="I1161" s="6" t="str">
        <f>IFERROR(VLOOKUP($H1161,DDD!$I:$K,3,0),"-")</f>
        <v>Sudeste</v>
      </c>
      <c r="J1161">
        <v>8629393</v>
      </c>
      <c r="K1161">
        <v>25386670</v>
      </c>
      <c r="L1161" s="14">
        <v>44667.498356481483</v>
      </c>
      <c r="M1161" s="14">
        <v>44667.499409722222</v>
      </c>
      <c r="N1161" t="s">
        <v>3133</v>
      </c>
      <c r="O1161" t="s">
        <v>84</v>
      </c>
      <c r="P1161">
        <v>17286</v>
      </c>
      <c r="Q1161" t="s">
        <v>65</v>
      </c>
      <c r="R1161" t="s">
        <v>136</v>
      </c>
      <c r="S1161" t="s">
        <v>420</v>
      </c>
      <c r="T1161" t="s">
        <v>136</v>
      </c>
      <c r="U1161" t="s">
        <v>420</v>
      </c>
      <c r="X1161">
        <v>18997373725</v>
      </c>
      <c r="Y1161">
        <v>18997373725</v>
      </c>
      <c r="Z1161" s="14">
        <v>44667.520138888889</v>
      </c>
      <c r="AA1161" t="s">
        <v>520</v>
      </c>
      <c r="AB1161" s="15">
        <v>1650121044863040</v>
      </c>
      <c r="AC1161" t="s">
        <v>68</v>
      </c>
      <c r="AD1161">
        <v>10738</v>
      </c>
      <c r="AE1161" t="s">
        <v>69</v>
      </c>
      <c r="AF1161" t="s">
        <v>70</v>
      </c>
      <c r="AM1161" t="s">
        <v>1516</v>
      </c>
      <c r="AN1161">
        <v>48644073800</v>
      </c>
    </row>
    <row r="1162" spans="1:40" x14ac:dyDescent="0.25">
      <c r="A1162" s="4">
        <f t="shared" si="208"/>
        <v>44667</v>
      </c>
      <c r="B1162" s="5">
        <f t="shared" si="209"/>
        <v>0.47916666666666669</v>
      </c>
      <c r="C1162" s="6">
        <f t="shared" si="210"/>
        <v>0.49861111111111112</v>
      </c>
      <c r="D1162" s="7">
        <f t="shared" si="205"/>
        <v>2.4652777792653069E-3</v>
      </c>
      <c r="E1162" s="6" t="str">
        <f t="shared" si="206"/>
        <v>BIANCA</v>
      </c>
      <c r="F1162" s="6" t="str">
        <f t="shared" si="211"/>
        <v>sáb</v>
      </c>
      <c r="G1162" s="6" t="str">
        <f t="shared" si="207"/>
        <v>48</v>
      </c>
      <c r="H1162" s="6" t="str">
        <f>IFERROR(VLOOKUP($G1162,DDD!$B:$D,3,0),"-")</f>
        <v>SC</v>
      </c>
      <c r="I1162" s="6" t="str">
        <f>IFERROR(VLOOKUP($H1162,DDD!$I:$K,3,0),"-")</f>
        <v>Sul</v>
      </c>
      <c r="J1162">
        <v>8629529</v>
      </c>
      <c r="K1162">
        <v>25724884</v>
      </c>
      <c r="L1162" s="14">
        <v>44667.499155092592</v>
      </c>
      <c r="M1162" s="14">
        <v>44667.501620370371</v>
      </c>
      <c r="N1162" t="s">
        <v>3133</v>
      </c>
      <c r="O1162" t="s">
        <v>78</v>
      </c>
      <c r="P1162">
        <v>17283</v>
      </c>
      <c r="Q1162" t="s">
        <v>65</v>
      </c>
      <c r="R1162" t="s">
        <v>136</v>
      </c>
      <c r="S1162" t="s">
        <v>137</v>
      </c>
      <c r="T1162" t="s">
        <v>136</v>
      </c>
      <c r="U1162" t="s">
        <v>137</v>
      </c>
      <c r="X1162">
        <v>48996642036</v>
      </c>
      <c r="Y1162">
        <v>48996642036</v>
      </c>
      <c r="Z1162" s="14">
        <v>44667.520833333336</v>
      </c>
      <c r="AA1162" t="s">
        <v>113</v>
      </c>
      <c r="AB1162" s="15">
        <v>1650121110869510</v>
      </c>
      <c r="AC1162" t="s">
        <v>68</v>
      </c>
      <c r="AD1162">
        <v>10738</v>
      </c>
      <c r="AE1162" t="s">
        <v>69</v>
      </c>
      <c r="AF1162" t="s">
        <v>70</v>
      </c>
      <c r="AM1162" t="s">
        <v>1510</v>
      </c>
      <c r="AN1162">
        <v>14226335945</v>
      </c>
    </row>
    <row r="1163" spans="1:40" x14ac:dyDescent="0.25">
      <c r="A1163" s="4">
        <f t="shared" si="208"/>
        <v>44667</v>
      </c>
      <c r="B1163" s="5">
        <f t="shared" si="209"/>
        <v>0.5</v>
      </c>
      <c r="C1163" s="6">
        <f t="shared" si="210"/>
        <v>0.51527777777777783</v>
      </c>
      <c r="D1163" s="7">
        <f t="shared" si="205"/>
        <v>2.0949074096279219E-3</v>
      </c>
      <c r="E1163" s="6" t="str">
        <f t="shared" si="206"/>
        <v>SILVIO</v>
      </c>
      <c r="F1163" s="6" t="str">
        <f t="shared" si="211"/>
        <v>sáb</v>
      </c>
      <c r="G1163" s="6" t="str">
        <f t="shared" si="207"/>
        <v>51</v>
      </c>
      <c r="H1163" s="6" t="str">
        <f>IFERROR(VLOOKUP($G1163,DDD!$B:$D,3,0),"-")</f>
        <v>RS</v>
      </c>
      <c r="I1163" s="6" t="str">
        <f>IFERROR(VLOOKUP($H1163,DDD!$I:$K,3,0),"-")</f>
        <v>Sul</v>
      </c>
      <c r="J1163">
        <v>8633118</v>
      </c>
      <c r="K1163">
        <v>25386793</v>
      </c>
      <c r="L1163" s="14">
        <v>44667.515798611108</v>
      </c>
      <c r="M1163" s="14">
        <v>44667.517893518518</v>
      </c>
      <c r="N1163" t="s">
        <v>3133</v>
      </c>
      <c r="O1163" t="s">
        <v>84</v>
      </c>
      <c r="P1163">
        <v>17286</v>
      </c>
      <c r="Q1163" t="s">
        <v>65</v>
      </c>
      <c r="R1163" t="s">
        <v>85</v>
      </c>
      <c r="S1163" t="s">
        <v>86</v>
      </c>
      <c r="T1163" t="s">
        <v>85</v>
      </c>
      <c r="U1163" t="s">
        <v>86</v>
      </c>
      <c r="X1163">
        <v>51989923599</v>
      </c>
      <c r="AA1163" t="s">
        <v>520</v>
      </c>
      <c r="AB1163" s="15">
        <v>1650122542957090</v>
      </c>
      <c r="AC1163" t="s">
        <v>68</v>
      </c>
      <c r="AD1163">
        <v>10738</v>
      </c>
      <c r="AE1163" t="s">
        <v>69</v>
      </c>
      <c r="AF1163" t="s">
        <v>70</v>
      </c>
      <c r="AM1163" t="s">
        <v>800</v>
      </c>
      <c r="AN1163">
        <v>60144814005</v>
      </c>
    </row>
    <row r="1164" spans="1:40" x14ac:dyDescent="0.25">
      <c r="A1164" s="4">
        <f t="shared" si="208"/>
        <v>44667</v>
      </c>
      <c r="B1164" s="5">
        <f t="shared" si="209"/>
        <v>0.5</v>
      </c>
      <c r="C1164" s="6">
        <f t="shared" si="210"/>
        <v>0.51736111111111105</v>
      </c>
      <c r="D1164" s="7">
        <f t="shared" si="205"/>
        <v>5.671296312357299E-4</v>
      </c>
      <c r="E1164" s="6" t="str">
        <f t="shared" si="206"/>
        <v>BIANCA</v>
      </c>
      <c r="F1164" s="6" t="str">
        <f t="shared" si="211"/>
        <v>sáb</v>
      </c>
      <c r="G1164" s="6" t="str">
        <f t="shared" si="207"/>
        <v>11</v>
      </c>
      <c r="H1164" s="6" t="str">
        <f>IFERROR(VLOOKUP($G1164,DDD!$B:$D,3,0),"-")</f>
        <v>SP</v>
      </c>
      <c r="I1164" s="6" t="str">
        <f>IFERROR(VLOOKUP($H1164,DDD!$I:$K,3,0),"-")</f>
        <v>Sudeste</v>
      </c>
      <c r="J1164">
        <v>8633548</v>
      </c>
      <c r="K1164">
        <v>23637842</v>
      </c>
      <c r="L1164" s="14">
        <v>44667.517708333333</v>
      </c>
      <c r="M1164" s="14">
        <v>44667.518275462964</v>
      </c>
      <c r="N1164" t="s">
        <v>3133</v>
      </c>
      <c r="O1164" t="s">
        <v>78</v>
      </c>
      <c r="P1164">
        <v>17283</v>
      </c>
      <c r="Q1164" t="s">
        <v>65</v>
      </c>
      <c r="R1164" t="s">
        <v>136</v>
      </c>
      <c r="S1164" t="s">
        <v>273</v>
      </c>
      <c r="T1164" t="s">
        <v>136</v>
      </c>
      <c r="U1164" t="s">
        <v>273</v>
      </c>
      <c r="X1164">
        <v>11949737253</v>
      </c>
      <c r="Y1164">
        <v>11949737253</v>
      </c>
      <c r="Z1164" s="14">
        <v>44667.583333333336</v>
      </c>
      <c r="AA1164" t="s">
        <v>108</v>
      </c>
      <c r="AB1164" s="15">
        <v>1650122700972220</v>
      </c>
      <c r="AC1164" t="s">
        <v>68</v>
      </c>
      <c r="AD1164">
        <v>10738</v>
      </c>
      <c r="AE1164" t="s">
        <v>69</v>
      </c>
      <c r="AF1164" t="s">
        <v>70</v>
      </c>
      <c r="AM1164" t="s">
        <v>997</v>
      </c>
      <c r="AN1164">
        <v>47419889880</v>
      </c>
    </row>
    <row r="1165" spans="1:40" x14ac:dyDescent="0.25">
      <c r="A1165" s="4">
        <f t="shared" si="208"/>
        <v>44667</v>
      </c>
      <c r="B1165" s="5">
        <f t="shared" si="209"/>
        <v>0.5</v>
      </c>
      <c r="C1165" s="6">
        <f t="shared" si="210"/>
        <v>0.51944444444444449</v>
      </c>
      <c r="D1165" s="7">
        <f t="shared" si="205"/>
        <v>9.7222222393611446E-4</v>
      </c>
      <c r="E1165" s="6" t="str">
        <f t="shared" si="206"/>
        <v>BIANCA</v>
      </c>
      <c r="F1165" s="6" t="str">
        <f t="shared" si="211"/>
        <v>sáb</v>
      </c>
      <c r="G1165" s="6" t="str">
        <f t="shared" si="207"/>
        <v>12</v>
      </c>
      <c r="H1165" s="6" t="str">
        <f>IFERROR(VLOOKUP($G1165,DDD!$B:$D,3,0),"-")</f>
        <v>SP</v>
      </c>
      <c r="I1165" s="6" t="str">
        <f>IFERROR(VLOOKUP($H1165,DDD!$I:$K,3,0),"-")</f>
        <v>Sudeste</v>
      </c>
      <c r="J1165">
        <v>8633991</v>
      </c>
      <c r="K1165">
        <v>23694466</v>
      </c>
      <c r="L1165" s="14">
        <v>44667.519999999997</v>
      </c>
      <c r="M1165" s="14">
        <v>44667.520972222221</v>
      </c>
      <c r="N1165" t="s">
        <v>3133</v>
      </c>
      <c r="O1165" t="s">
        <v>78</v>
      </c>
      <c r="P1165">
        <v>17283</v>
      </c>
      <c r="Q1165" t="s">
        <v>65</v>
      </c>
      <c r="R1165" t="s">
        <v>136</v>
      </c>
      <c r="S1165" t="s">
        <v>420</v>
      </c>
      <c r="T1165" t="s">
        <v>136</v>
      </c>
      <c r="U1165" t="s">
        <v>420</v>
      </c>
      <c r="X1165">
        <v>12992192236</v>
      </c>
      <c r="Y1165">
        <v>12992192236</v>
      </c>
      <c r="Z1165" s="14">
        <v>44667.540972222225</v>
      </c>
      <c r="AA1165" t="s">
        <v>179</v>
      </c>
      <c r="AB1165" s="15">
        <v>1650122912993180</v>
      </c>
      <c r="AC1165" t="s">
        <v>68</v>
      </c>
      <c r="AD1165">
        <v>10738</v>
      </c>
      <c r="AE1165" t="s">
        <v>69</v>
      </c>
      <c r="AF1165" t="s">
        <v>70</v>
      </c>
      <c r="AM1165" t="s">
        <v>857</v>
      </c>
      <c r="AN1165">
        <v>33033774806</v>
      </c>
    </row>
    <row r="1166" spans="1:40" x14ac:dyDescent="0.25">
      <c r="A1166" s="4">
        <f t="shared" si="208"/>
        <v>44667</v>
      </c>
      <c r="B1166" s="5">
        <f t="shared" si="209"/>
        <v>0.52083333333333337</v>
      </c>
      <c r="C1166" s="6">
        <f t="shared" si="210"/>
        <v>0.5229166666666667</v>
      </c>
      <c r="D1166" s="7">
        <f t="shared" si="205"/>
        <v>5.7870370073942468E-4</v>
      </c>
      <c r="E1166" s="6" t="str">
        <f t="shared" si="206"/>
        <v>BIANCA</v>
      </c>
      <c r="F1166" s="6" t="str">
        <f t="shared" si="211"/>
        <v>sáb</v>
      </c>
      <c r="G1166" s="6" t="str">
        <f t="shared" si="207"/>
        <v>53</v>
      </c>
      <c r="H1166" s="6" t="str">
        <f>IFERROR(VLOOKUP($G1166,DDD!$B:$D,3,0),"-")</f>
        <v>RS</v>
      </c>
      <c r="I1166" s="6" t="str">
        <f>IFERROR(VLOOKUP($H1166,DDD!$I:$K,3,0),"-")</f>
        <v>Sul</v>
      </c>
      <c r="J1166">
        <v>8634623</v>
      </c>
      <c r="K1166">
        <v>25426220</v>
      </c>
      <c r="L1166" s="14">
        <v>44667.523009259261</v>
      </c>
      <c r="M1166" s="14">
        <v>44667.523587962962</v>
      </c>
      <c r="N1166" t="s">
        <v>3133</v>
      </c>
      <c r="O1166" t="s">
        <v>78</v>
      </c>
      <c r="P1166">
        <v>17283</v>
      </c>
      <c r="Q1166" t="s">
        <v>65</v>
      </c>
      <c r="R1166" t="s">
        <v>136</v>
      </c>
      <c r="S1166" t="s">
        <v>273</v>
      </c>
      <c r="T1166" t="s">
        <v>136</v>
      </c>
      <c r="U1166" t="s">
        <v>273</v>
      </c>
      <c r="X1166">
        <v>53991235047</v>
      </c>
      <c r="Y1166">
        <v>53991235047</v>
      </c>
      <c r="Z1166" s="14">
        <v>44669.543055555558</v>
      </c>
      <c r="AA1166" t="s">
        <v>118</v>
      </c>
      <c r="AB1166" s="15">
        <v>1.65012317210138E+16</v>
      </c>
      <c r="AC1166" t="s">
        <v>68</v>
      </c>
      <c r="AD1166">
        <v>10738</v>
      </c>
      <c r="AE1166" t="s">
        <v>69</v>
      </c>
      <c r="AF1166" t="s">
        <v>70</v>
      </c>
      <c r="AM1166" t="s">
        <v>864</v>
      </c>
      <c r="AN1166">
        <v>4135182054</v>
      </c>
    </row>
    <row r="1167" spans="1:40" x14ac:dyDescent="0.25">
      <c r="A1167" s="4">
        <f t="shared" si="208"/>
        <v>44667</v>
      </c>
      <c r="B1167" s="5">
        <f t="shared" si="209"/>
        <v>0.5</v>
      </c>
      <c r="C1167" s="6">
        <f t="shared" si="210"/>
        <v>0.51944444444444449</v>
      </c>
      <c r="D1167" s="7">
        <f t="shared" si="205"/>
        <v>6.3888888907968067E-3</v>
      </c>
      <c r="E1167" s="6" t="str">
        <f t="shared" si="206"/>
        <v>ANA</v>
      </c>
      <c r="F1167" s="6" t="str">
        <f t="shared" si="211"/>
        <v>sáb</v>
      </c>
      <c r="G1167" s="6" t="str">
        <f t="shared" si="207"/>
        <v>17</v>
      </c>
      <c r="H1167" s="6" t="str">
        <f>IFERROR(VLOOKUP($G1167,DDD!$B:$D,3,0),"-")</f>
        <v>SP</v>
      </c>
      <c r="I1167" s="6" t="str">
        <f>IFERROR(VLOOKUP($H1167,DDD!$I:$K,3,0),"-")</f>
        <v>Sudeste</v>
      </c>
      <c r="J1167">
        <v>8633920</v>
      </c>
      <c r="K1167">
        <v>23637989</v>
      </c>
      <c r="L1167" s="14">
        <v>44667.51966435185</v>
      </c>
      <c r="M1167" s="14">
        <v>44667.526053240741</v>
      </c>
      <c r="N1167" t="s">
        <v>3133</v>
      </c>
      <c r="O1167" t="s">
        <v>64</v>
      </c>
      <c r="P1167">
        <v>17281</v>
      </c>
      <c r="Q1167" t="s">
        <v>65</v>
      </c>
      <c r="R1167" t="s">
        <v>85</v>
      </c>
      <c r="S1167" t="s">
        <v>86</v>
      </c>
      <c r="T1167" t="s">
        <v>85</v>
      </c>
      <c r="U1167" t="s">
        <v>86</v>
      </c>
      <c r="X1167">
        <v>17997153871</v>
      </c>
      <c r="AA1167" t="s">
        <v>108</v>
      </c>
      <c r="AB1167" s="15">
        <v>1650122886991320</v>
      </c>
      <c r="AC1167" t="s">
        <v>68</v>
      </c>
      <c r="AD1167">
        <v>10738</v>
      </c>
      <c r="AE1167" t="s">
        <v>69</v>
      </c>
      <c r="AF1167" t="s">
        <v>70</v>
      </c>
      <c r="AM1167" t="s">
        <v>1642</v>
      </c>
      <c r="AN1167">
        <v>21982312807</v>
      </c>
    </row>
    <row r="1168" spans="1:40" x14ac:dyDescent="0.25">
      <c r="A1168" s="4">
        <f t="shared" si="208"/>
        <v>44667</v>
      </c>
      <c r="B1168" s="5">
        <f t="shared" si="209"/>
        <v>0.52083333333333337</v>
      </c>
      <c r="C1168" s="6">
        <f t="shared" si="210"/>
        <v>0.52638888888888891</v>
      </c>
      <c r="D1168" s="7">
        <f t="shared" si="205"/>
        <v>1.9907407404389232E-3</v>
      </c>
      <c r="E1168" s="6" t="str">
        <f t="shared" si="206"/>
        <v>BIANCA</v>
      </c>
      <c r="F1168" s="6" t="str">
        <f t="shared" si="211"/>
        <v>sáb</v>
      </c>
      <c r="G1168" s="6" t="str">
        <f t="shared" si="207"/>
        <v>11</v>
      </c>
      <c r="H1168" s="6" t="str">
        <f>IFERROR(VLOOKUP($G1168,DDD!$B:$D,3,0),"-")</f>
        <v>SP</v>
      </c>
      <c r="I1168" s="6" t="str">
        <f>IFERROR(VLOOKUP($H1168,DDD!$I:$K,3,0),"-")</f>
        <v>Sudeste</v>
      </c>
      <c r="J1168">
        <v>8635412</v>
      </c>
      <c r="K1168">
        <v>24165731</v>
      </c>
      <c r="L1168" s="14">
        <v>44667.526516203703</v>
      </c>
      <c r="M1168" s="14">
        <v>44667.528506944444</v>
      </c>
      <c r="N1168" t="s">
        <v>3133</v>
      </c>
      <c r="O1168" t="s">
        <v>78</v>
      </c>
      <c r="P1168">
        <v>17283</v>
      </c>
      <c r="Q1168" t="s">
        <v>65</v>
      </c>
      <c r="R1168" t="s">
        <v>85</v>
      </c>
      <c r="S1168" t="s">
        <v>86</v>
      </c>
      <c r="T1168" t="s">
        <v>85</v>
      </c>
      <c r="U1168" t="s">
        <v>86</v>
      </c>
      <c r="X1168">
        <v>11964350613</v>
      </c>
      <c r="AA1168" t="s">
        <v>142</v>
      </c>
      <c r="AB1168" s="15">
        <v>1.65012347710441E+16</v>
      </c>
      <c r="AC1168" t="s">
        <v>68</v>
      </c>
      <c r="AD1168">
        <v>10738</v>
      </c>
      <c r="AE1168" t="s">
        <v>69</v>
      </c>
      <c r="AF1168" t="s">
        <v>70</v>
      </c>
      <c r="AM1168" t="s">
        <v>771</v>
      </c>
      <c r="AN1168">
        <v>31678317829</v>
      </c>
    </row>
    <row r="1169" spans="1:40" x14ac:dyDescent="0.25">
      <c r="A1169" s="4">
        <f t="shared" si="208"/>
        <v>44667</v>
      </c>
      <c r="B1169" s="5">
        <f t="shared" si="209"/>
        <v>0.5</v>
      </c>
      <c r="C1169" s="6">
        <f t="shared" si="210"/>
        <v>0.52013888888888882</v>
      </c>
      <c r="D1169" s="7">
        <f t="shared" si="205"/>
        <v>8.0671296309446916E-3</v>
      </c>
      <c r="E1169" s="6" t="str">
        <f t="shared" si="206"/>
        <v>SILVIO</v>
      </c>
      <c r="F1169" s="6" t="str">
        <f t="shared" si="211"/>
        <v>sáb</v>
      </c>
      <c r="G1169" s="6" t="str">
        <f t="shared" si="207"/>
        <v>11</v>
      </c>
      <c r="H1169" s="6" t="str">
        <f>IFERROR(VLOOKUP($G1169,DDD!$B:$D,3,0),"-")</f>
        <v>SP</v>
      </c>
      <c r="I1169" s="6" t="str">
        <f>IFERROR(VLOOKUP($H1169,DDD!$I:$K,3,0),"-")</f>
        <v>Sudeste</v>
      </c>
      <c r="J1169">
        <v>8634023</v>
      </c>
      <c r="K1169">
        <v>23638075</v>
      </c>
      <c r="L1169" s="14">
        <v>44667.520138888889</v>
      </c>
      <c r="M1169" s="14">
        <v>44667.52820601852</v>
      </c>
      <c r="N1169" t="s">
        <v>3133</v>
      </c>
      <c r="O1169" t="s">
        <v>84</v>
      </c>
      <c r="P1169">
        <v>17286</v>
      </c>
      <c r="Q1169" t="s">
        <v>65</v>
      </c>
      <c r="R1169" t="s">
        <v>85</v>
      </c>
      <c r="S1169" t="s">
        <v>86</v>
      </c>
      <c r="T1169" t="s">
        <v>85</v>
      </c>
      <c r="U1169" t="s">
        <v>86</v>
      </c>
      <c r="X1169">
        <v>11945128025</v>
      </c>
      <c r="AA1169" t="s">
        <v>108</v>
      </c>
      <c r="AB1169" s="15">
        <v>1650122915993410</v>
      </c>
      <c r="AC1169" t="s">
        <v>68</v>
      </c>
      <c r="AD1169">
        <v>10738</v>
      </c>
      <c r="AE1169" t="s">
        <v>69</v>
      </c>
      <c r="AF1169" t="s">
        <v>70</v>
      </c>
      <c r="AM1169" t="s">
        <v>1692</v>
      </c>
      <c r="AN1169">
        <v>25931624813</v>
      </c>
    </row>
    <row r="1170" spans="1:40" x14ac:dyDescent="0.25">
      <c r="A1170" s="4">
        <f t="shared" si="208"/>
        <v>44667</v>
      </c>
      <c r="B1170" s="5">
        <f t="shared" si="209"/>
        <v>0.52083333333333337</v>
      </c>
      <c r="C1170" s="6">
        <f t="shared" si="210"/>
        <v>0.52777777777777779</v>
      </c>
      <c r="D1170" s="7">
        <f t="shared" si="205"/>
        <v>8.4490740846376866E-4</v>
      </c>
      <c r="E1170" s="6" t="str">
        <f t="shared" si="206"/>
        <v>ANA</v>
      </c>
      <c r="F1170" s="6" t="str">
        <f t="shared" si="211"/>
        <v>sáb</v>
      </c>
      <c r="G1170" s="6" t="str">
        <f t="shared" si="207"/>
        <v>55</v>
      </c>
      <c r="H1170" s="6" t="str">
        <f>IFERROR(VLOOKUP($G1170,DDD!$B:$D,3,0),"-")</f>
        <v>RS</v>
      </c>
      <c r="I1170" s="6" t="str">
        <f>IFERROR(VLOOKUP($H1170,DDD!$I:$K,3,0),"-")</f>
        <v>Sul</v>
      </c>
      <c r="J1170">
        <v>8635694</v>
      </c>
      <c r="K1170">
        <v>23618627</v>
      </c>
      <c r="L1170" s="14">
        <v>44667.527812499997</v>
      </c>
      <c r="M1170" s="14">
        <v>44667.528657407405</v>
      </c>
      <c r="N1170" t="s">
        <v>3133</v>
      </c>
      <c r="O1170" t="s">
        <v>64</v>
      </c>
      <c r="P1170">
        <v>17281</v>
      </c>
      <c r="Q1170" t="s">
        <v>65</v>
      </c>
      <c r="R1170" t="s">
        <v>136</v>
      </c>
      <c r="S1170" t="s">
        <v>420</v>
      </c>
      <c r="T1170" t="s">
        <v>136</v>
      </c>
      <c r="U1170" t="s">
        <v>420</v>
      </c>
      <c r="X1170">
        <v>55992044838</v>
      </c>
      <c r="Y1170">
        <v>55992044838</v>
      </c>
      <c r="Z1170" s="14">
        <v>44667.549305555556</v>
      </c>
      <c r="AA1170" t="s">
        <v>449</v>
      </c>
      <c r="AB1170" s="15">
        <v>1.65012356910507E+16</v>
      </c>
      <c r="AC1170" t="s">
        <v>68</v>
      </c>
      <c r="AD1170">
        <v>10738</v>
      </c>
      <c r="AE1170" t="s">
        <v>69</v>
      </c>
      <c r="AF1170" t="s">
        <v>70</v>
      </c>
      <c r="AM1170" t="s">
        <v>1551</v>
      </c>
      <c r="AN1170">
        <v>5243860050</v>
      </c>
    </row>
    <row r="1171" spans="1:40" x14ac:dyDescent="0.25">
      <c r="A1171" s="4">
        <f t="shared" si="208"/>
        <v>44667</v>
      </c>
      <c r="B1171" s="5">
        <f t="shared" si="209"/>
        <v>0.52083333333333337</v>
      </c>
      <c r="C1171" s="6">
        <f t="shared" si="210"/>
        <v>0.53472222222222221</v>
      </c>
      <c r="D1171" s="7">
        <f t="shared" si="205"/>
        <v>7.6388888555811718E-4</v>
      </c>
      <c r="E1171" s="6" t="str">
        <f t="shared" si="206"/>
        <v>BIANCA</v>
      </c>
      <c r="F1171" s="6" t="str">
        <f t="shared" si="211"/>
        <v>sáb</v>
      </c>
      <c r="G1171" s="6" t="str">
        <f t="shared" si="207"/>
        <v>13</v>
      </c>
      <c r="H1171" s="6" t="str">
        <f>IFERROR(VLOOKUP($G1171,DDD!$B:$D,3,0),"-")</f>
        <v>SP</v>
      </c>
      <c r="I1171" s="6" t="str">
        <f>IFERROR(VLOOKUP($H1171,DDD!$I:$K,3,0),"-")</f>
        <v>Sudeste</v>
      </c>
      <c r="J1171">
        <v>8637286</v>
      </c>
      <c r="K1171">
        <v>25426123</v>
      </c>
      <c r="L1171" s="14">
        <v>44667.535208333335</v>
      </c>
      <c r="M1171" s="14">
        <v>44667.53597222222</v>
      </c>
      <c r="N1171" t="s">
        <v>3133</v>
      </c>
      <c r="O1171" t="s">
        <v>78</v>
      </c>
      <c r="P1171">
        <v>17283</v>
      </c>
      <c r="Q1171" t="s">
        <v>65</v>
      </c>
      <c r="R1171" t="s">
        <v>136</v>
      </c>
      <c r="S1171" t="s">
        <v>137</v>
      </c>
      <c r="T1171" t="s">
        <v>136</v>
      </c>
      <c r="U1171" t="s">
        <v>137</v>
      </c>
      <c r="X1171">
        <v>13991560427</v>
      </c>
      <c r="Y1171">
        <v>13991560427</v>
      </c>
      <c r="Z1171" s="14">
        <v>44667.555555555555</v>
      </c>
      <c r="AA1171" t="s">
        <v>118</v>
      </c>
      <c r="AB1171" s="15">
        <v>1.65012422411097E+16</v>
      </c>
      <c r="AC1171" t="s">
        <v>68</v>
      </c>
      <c r="AD1171">
        <v>10738</v>
      </c>
      <c r="AE1171" t="s">
        <v>69</v>
      </c>
      <c r="AF1171" t="s">
        <v>70</v>
      </c>
      <c r="AM1171" t="s">
        <v>825</v>
      </c>
      <c r="AN1171">
        <v>6787817533</v>
      </c>
    </row>
    <row r="1172" spans="1:40" x14ac:dyDescent="0.25">
      <c r="A1172" s="4">
        <f t="shared" si="208"/>
        <v>44667</v>
      </c>
      <c r="B1172" s="5">
        <f t="shared" si="209"/>
        <v>0.52083333333333337</v>
      </c>
      <c r="C1172" s="6">
        <f t="shared" si="210"/>
        <v>0.53541666666666665</v>
      </c>
      <c r="D1172" s="7">
        <f t="shared" si="205"/>
        <v>1.7708333325572312E-3</v>
      </c>
      <c r="E1172" s="6" t="str">
        <f t="shared" si="206"/>
        <v>ANA</v>
      </c>
      <c r="F1172" s="6" t="str">
        <f t="shared" si="211"/>
        <v>sáb</v>
      </c>
      <c r="G1172" s="6" t="str">
        <f t="shared" si="207"/>
        <v>17</v>
      </c>
      <c r="H1172" s="6" t="str">
        <f>IFERROR(VLOOKUP($G1172,DDD!$B:$D,3,0),"-")</f>
        <v>SP</v>
      </c>
      <c r="I1172" s="6" t="str">
        <f>IFERROR(VLOOKUP($H1172,DDD!$I:$K,3,0),"-")</f>
        <v>Sudeste</v>
      </c>
      <c r="J1172">
        <v>8637422</v>
      </c>
      <c r="K1172">
        <v>27231002</v>
      </c>
      <c r="L1172" s="14">
        <v>44667.535856481481</v>
      </c>
      <c r="M1172" s="14">
        <v>44667.537627314814</v>
      </c>
      <c r="N1172" t="s">
        <v>3133</v>
      </c>
      <c r="O1172" t="s">
        <v>64</v>
      </c>
      <c r="P1172">
        <v>17281</v>
      </c>
      <c r="Q1172" t="s">
        <v>65</v>
      </c>
      <c r="R1172" t="s">
        <v>85</v>
      </c>
      <c r="S1172" t="s">
        <v>86</v>
      </c>
      <c r="T1172" t="s">
        <v>85</v>
      </c>
      <c r="U1172" t="s">
        <v>86</v>
      </c>
      <c r="X1172">
        <v>17992611622</v>
      </c>
      <c r="AA1172" t="s">
        <v>167</v>
      </c>
      <c r="AB1172" s="15">
        <v>1.65012425411126E+16</v>
      </c>
      <c r="AC1172" t="s">
        <v>68</v>
      </c>
      <c r="AD1172">
        <v>10738</v>
      </c>
      <c r="AE1172" t="s">
        <v>69</v>
      </c>
      <c r="AF1172" t="s">
        <v>70</v>
      </c>
      <c r="AM1172" t="s">
        <v>1694</v>
      </c>
      <c r="AN1172">
        <v>36204083864</v>
      </c>
    </row>
    <row r="1173" spans="1:40" x14ac:dyDescent="0.25">
      <c r="A1173" s="4">
        <f t="shared" si="208"/>
        <v>44667</v>
      </c>
      <c r="B1173" s="5">
        <f t="shared" si="209"/>
        <v>0.52083333333333337</v>
      </c>
      <c r="C1173" s="6">
        <f t="shared" si="210"/>
        <v>0.53888888888888886</v>
      </c>
      <c r="D1173" s="7">
        <f t="shared" si="205"/>
        <v>3.3564814657438546E-4</v>
      </c>
      <c r="E1173" s="6" t="str">
        <f t="shared" si="206"/>
        <v>ANA</v>
      </c>
      <c r="F1173" s="6" t="str">
        <f t="shared" si="211"/>
        <v>sáb</v>
      </c>
      <c r="G1173" s="6" t="str">
        <f t="shared" si="207"/>
        <v>11</v>
      </c>
      <c r="H1173" s="6" t="str">
        <f>IFERROR(VLOOKUP($G1173,DDD!$B:$D,3,0),"-")</f>
        <v>SP</v>
      </c>
      <c r="I1173" s="6" t="str">
        <f>IFERROR(VLOOKUP($H1173,DDD!$I:$K,3,0),"-")</f>
        <v>Sudeste</v>
      </c>
      <c r="J1173">
        <v>8638131</v>
      </c>
      <c r="K1173">
        <v>23618514</v>
      </c>
      <c r="L1173" s="14">
        <v>44667.539282407408</v>
      </c>
      <c r="M1173" s="14">
        <v>44667.539618055554</v>
      </c>
      <c r="N1173" t="s">
        <v>3133</v>
      </c>
      <c r="O1173" t="s">
        <v>64</v>
      </c>
      <c r="P1173">
        <v>17281</v>
      </c>
      <c r="Q1173" t="s">
        <v>65</v>
      </c>
      <c r="R1173" t="s">
        <v>136</v>
      </c>
      <c r="S1173" t="s">
        <v>674</v>
      </c>
      <c r="T1173" t="s">
        <v>136</v>
      </c>
      <c r="U1173" t="s">
        <v>674</v>
      </c>
      <c r="X1173">
        <v>11990134187</v>
      </c>
      <c r="Y1173">
        <v>11990134187</v>
      </c>
      <c r="Z1173" s="14">
        <v>44667.560416666667</v>
      </c>
      <c r="AA1173" t="s">
        <v>449</v>
      </c>
      <c r="AB1173" s="15">
        <v>1.65012456711363E+16</v>
      </c>
      <c r="AC1173" t="s">
        <v>68</v>
      </c>
      <c r="AD1173">
        <v>10738</v>
      </c>
      <c r="AE1173" t="s">
        <v>69</v>
      </c>
      <c r="AF1173" t="s">
        <v>70</v>
      </c>
      <c r="AM1173" t="s">
        <v>1555</v>
      </c>
      <c r="AN1173">
        <v>48914687856</v>
      </c>
    </row>
    <row r="1174" spans="1:40" x14ac:dyDescent="0.25">
      <c r="A1174" s="4">
        <f t="shared" si="208"/>
        <v>44667</v>
      </c>
      <c r="B1174" s="5">
        <f t="shared" si="209"/>
        <v>0.52083333333333337</v>
      </c>
      <c r="C1174" s="6">
        <f t="shared" si="210"/>
        <v>0.53888888888888886</v>
      </c>
      <c r="D1174" s="7">
        <f t="shared" si="205"/>
        <v>4.0509259270038456E-3</v>
      </c>
      <c r="E1174" s="6" t="str">
        <f t="shared" si="206"/>
        <v>SILVIO</v>
      </c>
      <c r="F1174" s="6" t="str">
        <f t="shared" si="211"/>
        <v>sáb</v>
      </c>
      <c r="G1174" s="6" t="str">
        <f t="shared" si="207"/>
        <v>11</v>
      </c>
      <c r="H1174" s="6" t="str">
        <f>IFERROR(VLOOKUP($G1174,DDD!$B:$D,3,0),"-")</f>
        <v>SP</v>
      </c>
      <c r="I1174" s="6" t="str">
        <f>IFERROR(VLOOKUP($H1174,DDD!$I:$K,3,0),"-")</f>
        <v>Sudeste</v>
      </c>
      <c r="J1174">
        <v>8638141</v>
      </c>
      <c r="K1174">
        <v>24072791</v>
      </c>
      <c r="L1174" s="14">
        <v>44667.539317129631</v>
      </c>
      <c r="M1174" s="14">
        <v>44667.543368055558</v>
      </c>
      <c r="N1174" t="s">
        <v>3133</v>
      </c>
      <c r="O1174" t="s">
        <v>84</v>
      </c>
      <c r="P1174">
        <v>17286</v>
      </c>
      <c r="Q1174" t="s">
        <v>65</v>
      </c>
      <c r="R1174" t="s">
        <v>136</v>
      </c>
      <c r="S1174" t="s">
        <v>832</v>
      </c>
      <c r="T1174" t="s">
        <v>136</v>
      </c>
      <c r="U1174" t="s">
        <v>832</v>
      </c>
      <c r="X1174">
        <v>11971046509</v>
      </c>
      <c r="Y1174">
        <v>11971046509</v>
      </c>
      <c r="Z1174" s="14">
        <v>44667.561111111114</v>
      </c>
      <c r="AA1174" t="s">
        <v>87</v>
      </c>
      <c r="AB1174" s="15">
        <v>1.65012458211378E+16</v>
      </c>
      <c r="AC1174" t="s">
        <v>68</v>
      </c>
      <c r="AD1174">
        <v>10738</v>
      </c>
      <c r="AE1174" t="s">
        <v>69</v>
      </c>
      <c r="AF1174" t="s">
        <v>70</v>
      </c>
      <c r="AM1174" t="s">
        <v>1189</v>
      </c>
      <c r="AN1174">
        <v>32934071880</v>
      </c>
    </row>
    <row r="1175" spans="1:40" x14ac:dyDescent="0.25">
      <c r="A1175" s="4">
        <f t="shared" si="208"/>
        <v>44667</v>
      </c>
      <c r="B1175" s="5">
        <f t="shared" si="209"/>
        <v>0.52083333333333337</v>
      </c>
      <c r="C1175" s="6">
        <f t="shared" si="210"/>
        <v>0.5395833333333333</v>
      </c>
      <c r="D1175" s="7">
        <f t="shared" si="205"/>
        <v>2.6620370044838637E-4</v>
      </c>
      <c r="E1175" s="6" t="str">
        <f t="shared" si="206"/>
        <v>ANA</v>
      </c>
      <c r="F1175" s="6" t="str">
        <f t="shared" si="211"/>
        <v>sáb</v>
      </c>
      <c r="G1175" s="6" t="str">
        <f t="shared" si="207"/>
        <v>11</v>
      </c>
      <c r="H1175" s="6" t="str">
        <f>IFERROR(VLOOKUP($G1175,DDD!$B:$D,3,0),"-")</f>
        <v>SP</v>
      </c>
      <c r="I1175" s="6" t="str">
        <f>IFERROR(VLOOKUP($H1175,DDD!$I:$K,3,0),"-")</f>
        <v>Sudeste</v>
      </c>
      <c r="J1175">
        <v>8638323</v>
      </c>
      <c r="K1175">
        <v>25536873</v>
      </c>
      <c r="L1175" s="14">
        <v>44667.540254629632</v>
      </c>
      <c r="M1175" s="14">
        <v>44667.540520833332</v>
      </c>
      <c r="N1175" t="s">
        <v>3133</v>
      </c>
      <c r="O1175" t="s">
        <v>64</v>
      </c>
      <c r="P1175">
        <v>17281</v>
      </c>
      <c r="Q1175" t="s">
        <v>65</v>
      </c>
      <c r="R1175" t="s">
        <v>136</v>
      </c>
      <c r="S1175" t="s">
        <v>674</v>
      </c>
      <c r="T1175" t="s">
        <v>136</v>
      </c>
      <c r="U1175" t="s">
        <v>674</v>
      </c>
      <c r="X1175">
        <v>11953100694</v>
      </c>
      <c r="Y1175">
        <v>11953100694</v>
      </c>
      <c r="Z1175" s="14">
        <v>44667.561111111114</v>
      </c>
      <c r="AA1175" t="s">
        <v>174</v>
      </c>
      <c r="AB1175" s="15">
        <v>1.65012465911434E+16</v>
      </c>
      <c r="AC1175" t="s">
        <v>68</v>
      </c>
      <c r="AD1175">
        <v>10738</v>
      </c>
      <c r="AE1175" t="s">
        <v>69</v>
      </c>
      <c r="AF1175" t="s">
        <v>70</v>
      </c>
      <c r="AM1175" t="s">
        <v>676</v>
      </c>
      <c r="AN1175">
        <v>47860957884</v>
      </c>
    </row>
    <row r="1176" spans="1:40" x14ac:dyDescent="0.25">
      <c r="A1176" s="4">
        <f t="shared" si="208"/>
        <v>44667</v>
      </c>
      <c r="B1176" s="5">
        <f t="shared" si="209"/>
        <v>0.54166666666666663</v>
      </c>
      <c r="C1176" s="6">
        <f t="shared" si="210"/>
        <v>0.54305555555555551</v>
      </c>
      <c r="D1176" s="7">
        <f t="shared" ref="D1176:D1232" si="212">IFERROR(($M1176-$L1176),0)</f>
        <v>2.6620370772434399E-4</v>
      </c>
      <c r="E1176" s="6" t="str">
        <f t="shared" ref="E1176:E1232" si="213">SUBSTITUTE(MID($O1176,1,SEARCH(" ",$O1176,1))," ","")</f>
        <v>SILVIO</v>
      </c>
      <c r="F1176" s="6" t="str">
        <f t="shared" si="211"/>
        <v>sáb</v>
      </c>
      <c r="G1176" s="6" t="str">
        <f t="shared" si="207"/>
        <v>19</v>
      </c>
      <c r="H1176" s="6" t="str">
        <f>IFERROR(VLOOKUP($G1176,DDD!$B:$D,3,0),"-")</f>
        <v>SP</v>
      </c>
      <c r="I1176" s="6" t="str">
        <f>IFERROR(VLOOKUP($H1176,DDD!$I:$K,3,0),"-")</f>
        <v>Sudeste</v>
      </c>
      <c r="J1176">
        <v>8638854</v>
      </c>
      <c r="K1176">
        <v>25724646</v>
      </c>
      <c r="L1176" s="14">
        <v>44667.543379629627</v>
      </c>
      <c r="M1176" s="14">
        <v>44667.543645833335</v>
      </c>
      <c r="N1176" t="s">
        <v>3133</v>
      </c>
      <c r="O1176" t="s">
        <v>84</v>
      </c>
      <c r="P1176">
        <v>17286</v>
      </c>
      <c r="Q1176" t="s">
        <v>65</v>
      </c>
      <c r="R1176" t="s">
        <v>85</v>
      </c>
      <c r="S1176" t="s">
        <v>86</v>
      </c>
      <c r="T1176" t="s">
        <v>85</v>
      </c>
      <c r="U1176" t="s">
        <v>86</v>
      </c>
      <c r="X1176">
        <v>19993672807</v>
      </c>
      <c r="AA1176" t="s">
        <v>113</v>
      </c>
      <c r="AB1176" s="15">
        <v>1.65012467911452E+16</v>
      </c>
      <c r="AC1176" t="s">
        <v>68</v>
      </c>
      <c r="AD1176">
        <v>10738</v>
      </c>
      <c r="AE1176" t="s">
        <v>69</v>
      </c>
      <c r="AF1176" t="s">
        <v>70</v>
      </c>
      <c r="AM1176" t="s">
        <v>775</v>
      </c>
      <c r="AN1176">
        <v>41333923880</v>
      </c>
    </row>
    <row r="1177" spans="1:40" x14ac:dyDescent="0.25">
      <c r="A1177" s="4">
        <f t="shared" si="208"/>
        <v>44667</v>
      </c>
      <c r="B1177" s="5">
        <f t="shared" si="209"/>
        <v>0.54166666666666663</v>
      </c>
      <c r="C1177" s="6">
        <f t="shared" si="210"/>
        <v>0.54305555555555551</v>
      </c>
      <c r="D1177" s="7">
        <f t="shared" si="212"/>
        <v>6.4814814686542377E-4</v>
      </c>
      <c r="E1177" s="6" t="str">
        <f t="shared" si="213"/>
        <v>SILVIO</v>
      </c>
      <c r="F1177" s="6" t="str">
        <f t="shared" si="211"/>
        <v>sáb</v>
      </c>
      <c r="G1177" s="6" t="str">
        <f t="shared" si="207"/>
        <v>19</v>
      </c>
      <c r="H1177" s="6" t="str">
        <f>IFERROR(VLOOKUP($G1177,DDD!$B:$D,3,0),"-")</f>
        <v>SP</v>
      </c>
      <c r="I1177" s="6" t="str">
        <f>IFERROR(VLOOKUP($H1177,DDD!$I:$K,3,0),"-")</f>
        <v>Sudeste</v>
      </c>
      <c r="J1177">
        <v>8638911</v>
      </c>
      <c r="K1177">
        <v>25386623</v>
      </c>
      <c r="L1177" s="14">
        <v>44667.543715277781</v>
      </c>
      <c r="M1177" s="14">
        <v>44667.544363425928</v>
      </c>
      <c r="N1177" t="s">
        <v>3133</v>
      </c>
      <c r="O1177" t="s">
        <v>84</v>
      </c>
      <c r="P1177">
        <v>17286</v>
      </c>
      <c r="Q1177" t="s">
        <v>65</v>
      </c>
      <c r="R1177" t="s">
        <v>136</v>
      </c>
      <c r="S1177" t="s">
        <v>273</v>
      </c>
      <c r="T1177" t="s">
        <v>136</v>
      </c>
      <c r="U1177" t="s">
        <v>273</v>
      </c>
      <c r="X1177">
        <v>19984446530</v>
      </c>
      <c r="Y1177">
        <v>19984446530</v>
      </c>
      <c r="Z1177" s="14">
        <v>44669.647916666669</v>
      </c>
      <c r="AA1177" t="s">
        <v>520</v>
      </c>
      <c r="AB1177" s="15">
        <v>1.65012494711662E+16</v>
      </c>
      <c r="AC1177" t="s">
        <v>68</v>
      </c>
      <c r="AD1177">
        <v>10738</v>
      </c>
      <c r="AE1177" t="s">
        <v>69</v>
      </c>
      <c r="AF1177" t="s">
        <v>70</v>
      </c>
      <c r="AM1177" t="s">
        <v>1513</v>
      </c>
      <c r="AN1177">
        <v>894025376</v>
      </c>
    </row>
    <row r="1178" spans="1:40" x14ac:dyDescent="0.25">
      <c r="A1178" s="4">
        <f t="shared" si="208"/>
        <v>44667</v>
      </c>
      <c r="B1178" s="5">
        <f t="shared" si="209"/>
        <v>0.54166666666666663</v>
      </c>
      <c r="C1178" s="6">
        <f t="shared" si="210"/>
        <v>0.54722222222222217</v>
      </c>
      <c r="D1178" s="7">
        <f t="shared" si="212"/>
        <v>8.3333333168411627E-4</v>
      </c>
      <c r="E1178" s="6" t="str">
        <f t="shared" si="213"/>
        <v>SILVIO</v>
      </c>
      <c r="F1178" s="6" t="str">
        <f t="shared" si="211"/>
        <v>sáb</v>
      </c>
      <c r="G1178" s="6" t="str">
        <f t="shared" si="207"/>
        <v>12</v>
      </c>
      <c r="H1178" s="6" t="str">
        <f>IFERROR(VLOOKUP($G1178,DDD!$B:$D,3,0),"-")</f>
        <v>SP</v>
      </c>
      <c r="I1178" s="6" t="str">
        <f>IFERROR(VLOOKUP($H1178,DDD!$I:$K,3,0),"-")</f>
        <v>Sudeste</v>
      </c>
      <c r="J1178">
        <v>8639431</v>
      </c>
      <c r="K1178">
        <v>23434451</v>
      </c>
      <c r="L1178" s="14">
        <v>44667.547280092593</v>
      </c>
      <c r="M1178" s="14">
        <v>44667.548113425924</v>
      </c>
      <c r="N1178" t="s">
        <v>3133</v>
      </c>
      <c r="O1178" t="s">
        <v>84</v>
      </c>
      <c r="P1178">
        <v>17286</v>
      </c>
      <c r="Q1178" t="s">
        <v>65</v>
      </c>
      <c r="R1178" t="s">
        <v>85</v>
      </c>
      <c r="S1178" t="s">
        <v>86</v>
      </c>
      <c r="T1178" t="s">
        <v>85</v>
      </c>
      <c r="U1178" t="s">
        <v>86</v>
      </c>
      <c r="X1178">
        <v>12981440916</v>
      </c>
      <c r="AA1178" t="s">
        <v>416</v>
      </c>
      <c r="AC1178" t="s">
        <v>202</v>
      </c>
      <c r="AD1178">
        <v>10738</v>
      </c>
      <c r="AE1178" t="s">
        <v>69</v>
      </c>
      <c r="AF1178" t="s">
        <v>70</v>
      </c>
      <c r="AM1178" t="s">
        <v>665</v>
      </c>
      <c r="AN1178">
        <v>49352799828</v>
      </c>
    </row>
    <row r="1179" spans="1:40" x14ac:dyDescent="0.25">
      <c r="A1179" s="4">
        <f t="shared" si="208"/>
        <v>44667</v>
      </c>
      <c r="B1179" s="5">
        <f t="shared" si="209"/>
        <v>0.54166666666666663</v>
      </c>
      <c r="C1179" s="6">
        <f t="shared" si="210"/>
        <v>0.54861111111111105</v>
      </c>
      <c r="D1179" s="7">
        <f t="shared" si="212"/>
        <v>4.0509259270038456E-4</v>
      </c>
      <c r="E1179" s="6" t="str">
        <f t="shared" si="213"/>
        <v>ANA</v>
      </c>
      <c r="F1179" s="6" t="str">
        <f t="shared" si="211"/>
        <v>sáb</v>
      </c>
      <c r="G1179" s="6" t="str">
        <f t="shared" si="207"/>
        <v>14</v>
      </c>
      <c r="H1179" s="6" t="str">
        <f>IFERROR(VLOOKUP($G1179,DDD!$B:$D,3,0),"-")</f>
        <v>SP</v>
      </c>
      <c r="I1179" s="6" t="str">
        <f>IFERROR(VLOOKUP($H1179,DDD!$I:$K,3,0),"-")</f>
        <v>Sudeste</v>
      </c>
      <c r="J1179">
        <v>8639619</v>
      </c>
      <c r="K1179">
        <v>27231010</v>
      </c>
      <c r="L1179" s="14">
        <v>44667.548807870371</v>
      </c>
      <c r="M1179" s="14">
        <v>44667.549212962964</v>
      </c>
      <c r="N1179" t="s">
        <v>3133</v>
      </c>
      <c r="O1179" t="s">
        <v>64</v>
      </c>
      <c r="P1179">
        <v>17281</v>
      </c>
      <c r="Q1179" t="s">
        <v>65</v>
      </c>
      <c r="R1179" t="s">
        <v>136</v>
      </c>
      <c r="S1179" t="s">
        <v>674</v>
      </c>
      <c r="T1179" t="s">
        <v>136</v>
      </c>
      <c r="U1179" t="s">
        <v>674</v>
      </c>
      <c r="X1179">
        <v>14988224778</v>
      </c>
      <c r="Y1179">
        <v>14988224778</v>
      </c>
      <c r="Z1179" s="14">
        <v>44667.569444444445</v>
      </c>
      <c r="AA1179" t="s">
        <v>167</v>
      </c>
      <c r="AB1179" s="15">
        <v>1.65012539011947E+16</v>
      </c>
      <c r="AC1179" t="s">
        <v>68</v>
      </c>
      <c r="AD1179">
        <v>10738</v>
      </c>
      <c r="AE1179" t="s">
        <v>69</v>
      </c>
      <c r="AF1179" t="s">
        <v>70</v>
      </c>
      <c r="AM1179" t="s">
        <v>1197</v>
      </c>
      <c r="AN1179">
        <v>45294025841</v>
      </c>
    </row>
    <row r="1180" spans="1:40" x14ac:dyDescent="0.25">
      <c r="A1180" s="4">
        <f t="shared" si="208"/>
        <v>44667</v>
      </c>
      <c r="B1180" s="5">
        <f t="shared" si="209"/>
        <v>0.54166666666666663</v>
      </c>
      <c r="C1180" s="6">
        <f t="shared" si="210"/>
        <v>0.5493055555555556</v>
      </c>
      <c r="D1180" s="7">
        <f t="shared" si="212"/>
        <v>5.671296312357299E-4</v>
      </c>
      <c r="E1180" s="6" t="str">
        <f t="shared" si="213"/>
        <v>ANA</v>
      </c>
      <c r="F1180" s="6" t="str">
        <f t="shared" si="211"/>
        <v>sáb</v>
      </c>
      <c r="G1180" s="6" t="str">
        <f t="shared" si="207"/>
        <v>47</v>
      </c>
      <c r="H1180" s="6" t="str">
        <f>IFERROR(VLOOKUP($G1180,DDD!$B:$D,3,0),"-")</f>
        <v>SC</v>
      </c>
      <c r="I1180" s="6" t="str">
        <f>IFERROR(VLOOKUP($H1180,DDD!$I:$K,3,0),"-")</f>
        <v>Sul</v>
      </c>
      <c r="J1180">
        <v>8639698</v>
      </c>
      <c r="K1180">
        <v>27231087</v>
      </c>
      <c r="L1180" s="14">
        <v>44667.549490740741</v>
      </c>
      <c r="M1180" s="14">
        <v>44667.550057870372</v>
      </c>
      <c r="N1180" t="s">
        <v>3133</v>
      </c>
      <c r="O1180" t="s">
        <v>64</v>
      </c>
      <c r="P1180">
        <v>17281</v>
      </c>
      <c r="Q1180" t="s">
        <v>65</v>
      </c>
      <c r="R1180" t="s">
        <v>136</v>
      </c>
      <c r="S1180" t="s">
        <v>420</v>
      </c>
      <c r="T1180" t="s">
        <v>136</v>
      </c>
      <c r="U1180" t="s">
        <v>420</v>
      </c>
      <c r="X1180">
        <v>47992241267</v>
      </c>
      <c r="Y1180">
        <v>47992241267</v>
      </c>
      <c r="Z1180" s="14">
        <v>44667.570833333331</v>
      </c>
      <c r="AA1180" t="s">
        <v>167</v>
      </c>
      <c r="AB1180" s="15">
        <v>1.65012545111998E+16</v>
      </c>
      <c r="AC1180" t="s">
        <v>68</v>
      </c>
      <c r="AD1180">
        <v>10738</v>
      </c>
      <c r="AE1180" t="s">
        <v>69</v>
      </c>
      <c r="AF1180" t="s">
        <v>70</v>
      </c>
      <c r="AM1180" t="s">
        <v>1200</v>
      </c>
      <c r="AN1180">
        <v>2569648906</v>
      </c>
    </row>
    <row r="1181" spans="1:40" x14ac:dyDescent="0.25">
      <c r="A1181" s="4">
        <f t="shared" si="208"/>
        <v>44667</v>
      </c>
      <c r="B1181" s="5">
        <f t="shared" si="209"/>
        <v>0.54166666666666663</v>
      </c>
      <c r="C1181" s="6">
        <f t="shared" si="210"/>
        <v>0.54999999999999993</v>
      </c>
      <c r="D1181" s="7">
        <f t="shared" si="212"/>
        <v>2.1064814791316167E-3</v>
      </c>
      <c r="E1181" s="6" t="str">
        <f t="shared" si="213"/>
        <v>SILVIO</v>
      </c>
      <c r="F1181" s="6" t="str">
        <f t="shared" si="211"/>
        <v>sáb</v>
      </c>
      <c r="G1181" s="6" t="str">
        <f t="shared" si="207"/>
        <v>11</v>
      </c>
      <c r="H1181" s="6" t="str">
        <f>IFERROR(VLOOKUP($G1181,DDD!$B:$D,3,0),"-")</f>
        <v>SP</v>
      </c>
      <c r="I1181" s="6" t="str">
        <f>IFERROR(VLOOKUP($H1181,DDD!$I:$K,3,0),"-")</f>
        <v>Sudeste</v>
      </c>
      <c r="J1181">
        <v>8639814</v>
      </c>
      <c r="K1181">
        <v>27201863</v>
      </c>
      <c r="L1181" s="14">
        <v>44667.550370370373</v>
      </c>
      <c r="M1181" s="14">
        <v>44667.552476851852</v>
      </c>
      <c r="N1181" t="s">
        <v>3133</v>
      </c>
      <c r="O1181" t="s">
        <v>84</v>
      </c>
      <c r="P1181">
        <v>17286</v>
      </c>
      <c r="Q1181" t="s">
        <v>65</v>
      </c>
      <c r="R1181" t="s">
        <v>85</v>
      </c>
      <c r="S1181" t="s">
        <v>86</v>
      </c>
      <c r="T1181" t="s">
        <v>85</v>
      </c>
      <c r="U1181" t="s">
        <v>86</v>
      </c>
      <c r="X1181">
        <v>11910180438</v>
      </c>
      <c r="AA1181" t="s">
        <v>93</v>
      </c>
      <c r="AB1181" s="15">
        <v>1.65012553812072E+16</v>
      </c>
      <c r="AC1181" t="s">
        <v>68</v>
      </c>
      <c r="AD1181">
        <v>10738</v>
      </c>
      <c r="AE1181" t="s">
        <v>69</v>
      </c>
      <c r="AF1181" t="s">
        <v>70</v>
      </c>
      <c r="AM1181" t="s">
        <v>570</v>
      </c>
      <c r="AN1181">
        <v>47694078820</v>
      </c>
    </row>
    <row r="1182" spans="1:40" x14ac:dyDescent="0.25">
      <c r="A1182" s="4">
        <f t="shared" si="208"/>
        <v>44667</v>
      </c>
      <c r="B1182" s="5">
        <f t="shared" si="209"/>
        <v>0.54166666666666663</v>
      </c>
      <c r="C1182" s="6">
        <f t="shared" si="210"/>
        <v>0.55208333333333337</v>
      </c>
      <c r="D1182" s="7">
        <f t="shared" si="212"/>
        <v>2.268518517666962E-3</v>
      </c>
      <c r="E1182" s="6" t="str">
        <f t="shared" si="213"/>
        <v>BIANCA</v>
      </c>
      <c r="F1182" s="6" t="str">
        <f t="shared" si="211"/>
        <v>sáb</v>
      </c>
      <c r="G1182" s="6" t="str">
        <f t="shared" si="207"/>
        <v>51</v>
      </c>
      <c r="H1182" s="6" t="str">
        <f>IFERROR(VLOOKUP($G1182,DDD!$B:$D,3,0),"-")</f>
        <v>RS</v>
      </c>
      <c r="I1182" s="6" t="str">
        <f>IFERROR(VLOOKUP($H1182,DDD!$I:$K,3,0),"-")</f>
        <v>Sul</v>
      </c>
      <c r="J1182">
        <v>8640078</v>
      </c>
      <c r="K1182">
        <v>26463119</v>
      </c>
      <c r="L1182" s="14">
        <v>44667.552615740744</v>
      </c>
      <c r="M1182" s="14">
        <v>44667.554884259262</v>
      </c>
      <c r="N1182" t="s">
        <v>3133</v>
      </c>
      <c r="O1182" t="s">
        <v>78</v>
      </c>
      <c r="P1182">
        <v>17283</v>
      </c>
      <c r="Q1182" t="s">
        <v>65</v>
      </c>
      <c r="R1182" t="s">
        <v>85</v>
      </c>
      <c r="S1182" t="s">
        <v>86</v>
      </c>
      <c r="T1182" t="s">
        <v>85</v>
      </c>
      <c r="U1182" t="s">
        <v>86</v>
      </c>
      <c r="X1182">
        <v>51993300659</v>
      </c>
      <c r="AA1182" t="s">
        <v>103</v>
      </c>
      <c r="AB1182" s="15">
        <v>1.65012572912215E+16</v>
      </c>
      <c r="AC1182" t="s">
        <v>68</v>
      </c>
      <c r="AD1182">
        <v>10738</v>
      </c>
      <c r="AE1182" t="s">
        <v>69</v>
      </c>
      <c r="AF1182" t="s">
        <v>70</v>
      </c>
      <c r="AM1182" t="s">
        <v>1698</v>
      </c>
      <c r="AN1182">
        <v>4364262005</v>
      </c>
    </row>
    <row r="1183" spans="1:40" x14ac:dyDescent="0.25">
      <c r="A1183" s="4">
        <f t="shared" si="208"/>
        <v>44667</v>
      </c>
      <c r="B1183" s="5">
        <f t="shared" si="209"/>
        <v>0.54166666666666663</v>
      </c>
      <c r="C1183" s="6">
        <f t="shared" si="210"/>
        <v>0.55277777777777781</v>
      </c>
      <c r="D1183" s="7">
        <f t="shared" si="212"/>
        <v>2.8009259258396924E-3</v>
      </c>
      <c r="E1183" s="6" t="str">
        <f t="shared" si="213"/>
        <v>ANA</v>
      </c>
      <c r="F1183" s="6" t="str">
        <f t="shared" si="211"/>
        <v>sáb</v>
      </c>
      <c r="G1183" s="6" t="str">
        <f t="shared" si="207"/>
        <v>18</v>
      </c>
      <c r="H1183" s="6" t="str">
        <f>IFERROR(VLOOKUP($G1183,DDD!$B:$D,3,0),"-")</f>
        <v>SP</v>
      </c>
      <c r="I1183" s="6" t="str">
        <f>IFERROR(VLOOKUP($H1183,DDD!$I:$K,3,0),"-")</f>
        <v>Sudeste</v>
      </c>
      <c r="J1183">
        <v>8640160</v>
      </c>
      <c r="K1183">
        <v>26463175</v>
      </c>
      <c r="L1183" s="14">
        <v>44667.553310185183</v>
      </c>
      <c r="M1183" s="14">
        <v>44667.556111111109</v>
      </c>
      <c r="N1183" t="s">
        <v>3133</v>
      </c>
      <c r="O1183" t="s">
        <v>64</v>
      </c>
      <c r="P1183">
        <v>17281</v>
      </c>
      <c r="Q1183" t="s">
        <v>65</v>
      </c>
      <c r="R1183" t="s">
        <v>136</v>
      </c>
      <c r="S1183" t="s">
        <v>420</v>
      </c>
      <c r="T1183" t="s">
        <v>136</v>
      </c>
      <c r="U1183" t="s">
        <v>420</v>
      </c>
      <c r="X1183">
        <v>18991650723</v>
      </c>
      <c r="Y1183">
        <v>18991650723</v>
      </c>
      <c r="Z1183" s="14">
        <v>44667.576388888891</v>
      </c>
      <c r="AA1183" t="s">
        <v>103</v>
      </c>
      <c r="AB1183" s="15">
        <v>1.65012576912257E+16</v>
      </c>
      <c r="AC1183" t="s">
        <v>68</v>
      </c>
      <c r="AD1183">
        <v>10738</v>
      </c>
      <c r="AE1183" t="s">
        <v>69</v>
      </c>
      <c r="AF1183" t="s">
        <v>70</v>
      </c>
      <c r="AM1183" t="s">
        <v>1365</v>
      </c>
      <c r="AN1183">
        <v>2230074989</v>
      </c>
    </row>
    <row r="1184" spans="1:40" x14ac:dyDescent="0.25">
      <c r="A1184" s="4">
        <f t="shared" si="208"/>
        <v>44667</v>
      </c>
      <c r="B1184" s="5">
        <f t="shared" si="209"/>
        <v>0.54166666666666663</v>
      </c>
      <c r="C1184" s="6">
        <f t="shared" si="210"/>
        <v>0.55347222222222225</v>
      </c>
      <c r="D1184" s="7">
        <f t="shared" si="212"/>
        <v>3.53009258833481E-3</v>
      </c>
      <c r="E1184" s="6" t="str">
        <f t="shared" si="213"/>
        <v>SILVIO</v>
      </c>
      <c r="F1184" s="6" t="str">
        <f t="shared" si="211"/>
        <v>sáb</v>
      </c>
      <c r="G1184" s="6" t="str">
        <f t="shared" si="207"/>
        <v>55</v>
      </c>
      <c r="H1184" s="6" t="str">
        <f>IFERROR(VLOOKUP($G1184,DDD!$B:$D,3,0),"-")</f>
        <v>RS</v>
      </c>
      <c r="I1184" s="6" t="str">
        <f>IFERROR(VLOOKUP($H1184,DDD!$I:$K,3,0),"-")</f>
        <v>Sul</v>
      </c>
      <c r="J1184">
        <v>8640213</v>
      </c>
      <c r="K1184">
        <v>26463215</v>
      </c>
      <c r="L1184" s="14">
        <v>44667.553668981483</v>
      </c>
      <c r="M1184" s="14">
        <v>44667.557199074072</v>
      </c>
      <c r="N1184" t="s">
        <v>3133</v>
      </c>
      <c r="O1184" t="s">
        <v>84</v>
      </c>
      <c r="P1184">
        <v>17286</v>
      </c>
      <c r="Q1184" t="s">
        <v>65</v>
      </c>
      <c r="R1184" t="s">
        <v>85</v>
      </c>
      <c r="S1184" t="s">
        <v>86</v>
      </c>
      <c r="T1184" t="s">
        <v>85</v>
      </c>
      <c r="U1184" t="s">
        <v>86</v>
      </c>
      <c r="X1184">
        <v>55999136711</v>
      </c>
      <c r="AA1184" t="s">
        <v>103</v>
      </c>
      <c r="AB1184" s="15">
        <v>1.65012580712286E+16</v>
      </c>
      <c r="AC1184" t="s">
        <v>68</v>
      </c>
      <c r="AD1184">
        <v>10738</v>
      </c>
      <c r="AE1184" t="s">
        <v>69</v>
      </c>
      <c r="AF1184" t="s">
        <v>70</v>
      </c>
      <c r="AM1184" t="s">
        <v>845</v>
      </c>
      <c r="AN1184">
        <v>5453540052</v>
      </c>
    </row>
    <row r="1185" spans="1:40" x14ac:dyDescent="0.25">
      <c r="A1185" s="4">
        <f t="shared" si="208"/>
        <v>44667</v>
      </c>
      <c r="B1185" s="5">
        <f t="shared" si="209"/>
        <v>0.54166666666666663</v>
      </c>
      <c r="C1185" s="6">
        <f t="shared" si="210"/>
        <v>0.55763888888888891</v>
      </c>
      <c r="D1185" s="7">
        <f t="shared" si="212"/>
        <v>4.3981481503578834E-3</v>
      </c>
      <c r="E1185" s="6" t="str">
        <f t="shared" si="213"/>
        <v>SILVIO</v>
      </c>
      <c r="F1185" s="6" t="str">
        <f t="shared" si="211"/>
        <v>sáb</v>
      </c>
      <c r="G1185" s="6" t="str">
        <f t="shared" si="207"/>
        <v>17</v>
      </c>
      <c r="H1185" s="6" t="str">
        <f>IFERROR(VLOOKUP($G1185,DDD!$B:$D,3,0),"-")</f>
        <v>SP</v>
      </c>
      <c r="I1185" s="6" t="str">
        <f>IFERROR(VLOOKUP($H1185,DDD!$I:$K,3,0),"-")</f>
        <v>Sudeste</v>
      </c>
      <c r="J1185">
        <v>8640651</v>
      </c>
      <c r="K1185">
        <v>25536763</v>
      </c>
      <c r="L1185" s="14">
        <v>44667.558020833334</v>
      </c>
      <c r="M1185" s="14">
        <v>44667.562418981484</v>
      </c>
      <c r="N1185" t="s">
        <v>3133</v>
      </c>
      <c r="O1185" t="s">
        <v>84</v>
      </c>
      <c r="P1185">
        <v>17286</v>
      </c>
      <c r="Q1185" t="s">
        <v>65</v>
      </c>
      <c r="R1185" t="s">
        <v>85</v>
      </c>
      <c r="S1185" t="s">
        <v>86</v>
      </c>
      <c r="T1185" t="s">
        <v>85</v>
      </c>
      <c r="U1185" t="s">
        <v>86</v>
      </c>
      <c r="X1185">
        <v>17991562605</v>
      </c>
      <c r="AA1185" t="s">
        <v>174</v>
      </c>
      <c r="AB1185" s="15">
        <v>1.65012618612562E+16</v>
      </c>
      <c r="AC1185" t="s">
        <v>68</v>
      </c>
      <c r="AD1185">
        <v>10738</v>
      </c>
      <c r="AE1185" t="s">
        <v>69</v>
      </c>
      <c r="AF1185" t="s">
        <v>70</v>
      </c>
      <c r="AM1185" t="s">
        <v>669</v>
      </c>
      <c r="AN1185">
        <v>35753657842</v>
      </c>
    </row>
    <row r="1186" spans="1:40" x14ac:dyDescent="0.25">
      <c r="A1186" s="4">
        <f t="shared" si="208"/>
        <v>44667</v>
      </c>
      <c r="B1186" s="5">
        <f t="shared" si="209"/>
        <v>0.5625</v>
      </c>
      <c r="C1186" s="6">
        <f t="shared" si="210"/>
        <v>0.56805555555555554</v>
      </c>
      <c r="D1186" s="7">
        <f t="shared" si="212"/>
        <v>2.4305555562023073E-3</v>
      </c>
      <c r="E1186" s="6" t="str">
        <f t="shared" si="213"/>
        <v>ANA</v>
      </c>
      <c r="F1186" s="6" t="str">
        <f t="shared" si="211"/>
        <v>sáb</v>
      </c>
      <c r="G1186" s="6" t="str">
        <f t="shared" si="207"/>
        <v>11</v>
      </c>
      <c r="H1186" s="6" t="str">
        <f>IFERROR(VLOOKUP($G1186,DDD!$B:$D,3,0),"-")</f>
        <v>SP</v>
      </c>
      <c r="I1186" s="6" t="str">
        <f>IFERROR(VLOOKUP($H1186,DDD!$I:$K,3,0),"-")</f>
        <v>Sudeste</v>
      </c>
      <c r="J1186">
        <v>8641560</v>
      </c>
      <c r="K1186">
        <v>25724813</v>
      </c>
      <c r="L1186" s="14">
        <v>44667.568101851852</v>
      </c>
      <c r="M1186" s="14">
        <v>44667.570532407408</v>
      </c>
      <c r="N1186" t="s">
        <v>3133</v>
      </c>
      <c r="O1186" t="s">
        <v>64</v>
      </c>
      <c r="P1186">
        <v>17281</v>
      </c>
      <c r="Q1186" t="s">
        <v>65</v>
      </c>
      <c r="R1186" t="s">
        <v>136</v>
      </c>
      <c r="S1186" t="s">
        <v>137</v>
      </c>
      <c r="T1186" t="s">
        <v>136</v>
      </c>
      <c r="U1186" t="s">
        <v>137</v>
      </c>
      <c r="X1186">
        <v>11986723644</v>
      </c>
      <c r="Y1186">
        <v>11986723644</v>
      </c>
      <c r="Z1186" s="14">
        <v>44667.59097222222</v>
      </c>
      <c r="AA1186" t="s">
        <v>113</v>
      </c>
      <c r="AB1186" s="15">
        <v>1.65012706712974E+16</v>
      </c>
      <c r="AC1186" t="s">
        <v>68</v>
      </c>
      <c r="AD1186">
        <v>10738</v>
      </c>
      <c r="AE1186" t="s">
        <v>69</v>
      </c>
      <c r="AF1186" t="s">
        <v>70</v>
      </c>
      <c r="AM1186" t="s">
        <v>1300</v>
      </c>
      <c r="AN1186">
        <v>38940570847</v>
      </c>
    </row>
    <row r="1187" spans="1:40" x14ac:dyDescent="0.25">
      <c r="A1187" s="4">
        <f t="shared" si="208"/>
        <v>44667</v>
      </c>
      <c r="B1187" s="5">
        <f t="shared" si="209"/>
        <v>0.5625</v>
      </c>
      <c r="C1187" s="6">
        <f t="shared" si="210"/>
        <v>0.57013888888888886</v>
      </c>
      <c r="D1187" s="7">
        <f t="shared" si="212"/>
        <v>6.4814814686542377E-4</v>
      </c>
      <c r="E1187" s="6" t="str">
        <f t="shared" si="213"/>
        <v>BIANCA</v>
      </c>
      <c r="F1187" s="6" t="str">
        <f t="shared" si="211"/>
        <v>sáb</v>
      </c>
      <c r="G1187" s="6" t="str">
        <f t="shared" si="207"/>
        <v>14</v>
      </c>
      <c r="H1187" s="6" t="str">
        <f>IFERROR(VLOOKUP($G1187,DDD!$B:$D,3,0),"-")</f>
        <v>SP</v>
      </c>
      <c r="I1187" s="6" t="str">
        <f>IFERROR(VLOOKUP($H1187,DDD!$I:$K,3,0),"-")</f>
        <v>Sudeste</v>
      </c>
      <c r="J1187">
        <v>8641786</v>
      </c>
      <c r="K1187">
        <v>23694341</v>
      </c>
      <c r="L1187" s="14">
        <v>44667.570625</v>
      </c>
      <c r="M1187" s="14">
        <v>44667.571273148147</v>
      </c>
      <c r="N1187" t="s">
        <v>3133</v>
      </c>
      <c r="O1187" t="s">
        <v>78</v>
      </c>
      <c r="P1187">
        <v>17283</v>
      </c>
      <c r="Q1187" t="s">
        <v>65</v>
      </c>
      <c r="R1187" t="s">
        <v>136</v>
      </c>
      <c r="S1187" t="s">
        <v>273</v>
      </c>
      <c r="T1187" t="s">
        <v>136</v>
      </c>
      <c r="U1187" t="s">
        <v>273</v>
      </c>
      <c r="X1187">
        <v>14998588800</v>
      </c>
      <c r="Y1187">
        <v>14998588800</v>
      </c>
      <c r="Z1187" s="14">
        <v>44669.59097222222</v>
      </c>
      <c r="AA1187" t="s">
        <v>179</v>
      </c>
      <c r="AB1187" s="15">
        <v>1.65012728813088E+16</v>
      </c>
      <c r="AC1187" t="s">
        <v>68</v>
      </c>
      <c r="AD1187">
        <v>10738</v>
      </c>
      <c r="AE1187" t="s">
        <v>69</v>
      </c>
      <c r="AF1187" t="s">
        <v>70</v>
      </c>
      <c r="AM1187" t="s">
        <v>878</v>
      </c>
      <c r="AN1187">
        <v>37255450814</v>
      </c>
    </row>
    <row r="1188" spans="1:40" x14ac:dyDescent="0.25">
      <c r="A1188" s="4">
        <f t="shared" si="208"/>
        <v>44667</v>
      </c>
      <c r="B1188" s="5">
        <f t="shared" si="209"/>
        <v>0.5625</v>
      </c>
      <c r="C1188" s="6">
        <f t="shared" si="210"/>
        <v>0.5708333333333333</v>
      </c>
      <c r="D1188" s="7">
        <f t="shared" si="212"/>
        <v>1.0416666627861559E-3</v>
      </c>
      <c r="E1188" s="6" t="str">
        <f t="shared" si="213"/>
        <v>ANA</v>
      </c>
      <c r="F1188" s="6" t="str">
        <f t="shared" si="211"/>
        <v>sáb</v>
      </c>
      <c r="G1188" s="6" t="str">
        <f t="shared" si="207"/>
        <v>19</v>
      </c>
      <c r="H1188" s="6" t="str">
        <f>IFERROR(VLOOKUP($G1188,DDD!$B:$D,3,0),"-")</f>
        <v>SP</v>
      </c>
      <c r="I1188" s="6" t="str">
        <f>IFERROR(VLOOKUP($H1188,DDD!$I:$K,3,0),"-")</f>
        <v>Sudeste</v>
      </c>
      <c r="J1188">
        <v>8641813</v>
      </c>
      <c r="K1188">
        <v>23694464</v>
      </c>
      <c r="L1188" s="14">
        <v>44667.570949074077</v>
      </c>
      <c r="M1188" s="14">
        <v>44667.57199074074</v>
      </c>
      <c r="N1188" t="s">
        <v>3133</v>
      </c>
      <c r="O1188" t="s">
        <v>64</v>
      </c>
      <c r="P1188">
        <v>17281</v>
      </c>
      <c r="Q1188" t="s">
        <v>65</v>
      </c>
      <c r="R1188" t="s">
        <v>136</v>
      </c>
      <c r="S1188" t="s">
        <v>273</v>
      </c>
      <c r="T1188" t="s">
        <v>136</v>
      </c>
      <c r="U1188" t="s">
        <v>273</v>
      </c>
      <c r="X1188">
        <v>19993208933</v>
      </c>
      <c r="Y1188">
        <v>19993208933</v>
      </c>
      <c r="Z1188" s="14">
        <v>44667.592361111114</v>
      </c>
      <c r="AA1188" t="s">
        <v>179</v>
      </c>
      <c r="AB1188" s="15">
        <v>1.65012730213095E+16</v>
      </c>
      <c r="AC1188" t="s">
        <v>68</v>
      </c>
      <c r="AD1188">
        <v>10738</v>
      </c>
      <c r="AE1188" t="s">
        <v>69</v>
      </c>
      <c r="AF1188" t="s">
        <v>70</v>
      </c>
      <c r="AM1188" t="s">
        <v>1007</v>
      </c>
      <c r="AN1188">
        <v>36284727844</v>
      </c>
    </row>
    <row r="1189" spans="1:40" x14ac:dyDescent="0.25">
      <c r="A1189" s="4">
        <f t="shared" si="208"/>
        <v>44667</v>
      </c>
      <c r="B1189" s="5">
        <f t="shared" si="209"/>
        <v>0.5625</v>
      </c>
      <c r="C1189" s="6">
        <f t="shared" si="210"/>
        <v>0.57916666666666672</v>
      </c>
      <c r="D1189" s="7">
        <f t="shared" si="212"/>
        <v>2.7777777795563452E-3</v>
      </c>
      <c r="E1189" s="6" t="str">
        <f t="shared" si="213"/>
        <v>SILVIO</v>
      </c>
      <c r="F1189" s="6" t="str">
        <f t="shared" si="211"/>
        <v>sáb</v>
      </c>
      <c r="G1189" s="6" t="str">
        <f t="shared" si="207"/>
        <v>55</v>
      </c>
      <c r="H1189" s="6" t="str">
        <f>IFERROR(VLOOKUP($G1189,DDD!$B:$D,3,0),"-")</f>
        <v>RS</v>
      </c>
      <c r="I1189" s="6" t="str">
        <f>IFERROR(VLOOKUP($H1189,DDD!$I:$K,3,0),"-")</f>
        <v>Sul</v>
      </c>
      <c r="J1189">
        <v>8642736</v>
      </c>
      <c r="K1189">
        <v>25536905</v>
      </c>
      <c r="L1189" s="14">
        <v>44667.579606481479</v>
      </c>
      <c r="M1189" s="14">
        <v>44667.582384259258</v>
      </c>
      <c r="N1189" t="s">
        <v>3133</v>
      </c>
      <c r="O1189" t="s">
        <v>84</v>
      </c>
      <c r="P1189">
        <v>17286</v>
      </c>
      <c r="Q1189" t="s">
        <v>65</v>
      </c>
      <c r="R1189" t="s">
        <v>85</v>
      </c>
      <c r="S1189" t="s">
        <v>86</v>
      </c>
      <c r="T1189" t="s">
        <v>85</v>
      </c>
      <c r="U1189" t="s">
        <v>86</v>
      </c>
      <c r="X1189">
        <v>55999045100</v>
      </c>
      <c r="AA1189" t="s">
        <v>174</v>
      </c>
      <c r="AB1189" s="15">
        <v>1.65012805613559E+16</v>
      </c>
      <c r="AC1189" t="s">
        <v>68</v>
      </c>
      <c r="AD1189">
        <v>10738</v>
      </c>
      <c r="AE1189" t="s">
        <v>69</v>
      </c>
      <c r="AF1189" t="s">
        <v>70</v>
      </c>
      <c r="AM1189" t="s">
        <v>679</v>
      </c>
      <c r="AN1189">
        <v>2482697042</v>
      </c>
    </row>
    <row r="1190" spans="1:40" x14ac:dyDescent="0.25">
      <c r="A1190" s="4">
        <f t="shared" si="208"/>
        <v>44667</v>
      </c>
      <c r="B1190" s="5">
        <f t="shared" si="209"/>
        <v>0.5625</v>
      </c>
      <c r="C1190" s="6">
        <f t="shared" si="210"/>
        <v>0.58124999999999993</v>
      </c>
      <c r="D1190" s="7">
        <f t="shared" si="212"/>
        <v>5.9027777751907706E-4</v>
      </c>
      <c r="E1190" s="6" t="str">
        <f t="shared" si="213"/>
        <v>ANA</v>
      </c>
      <c r="F1190" s="6" t="str">
        <f t="shared" si="211"/>
        <v>sáb</v>
      </c>
      <c r="G1190" s="6" t="str">
        <f t="shared" si="207"/>
        <v>11</v>
      </c>
      <c r="H1190" s="6" t="str">
        <f>IFERROR(VLOOKUP($G1190,DDD!$B:$D,3,0),"-")</f>
        <v>SP</v>
      </c>
      <c r="I1190" s="6" t="str">
        <f>IFERROR(VLOOKUP($H1190,DDD!$I:$K,3,0),"-")</f>
        <v>Sudeste</v>
      </c>
      <c r="J1190">
        <v>8642979</v>
      </c>
      <c r="K1190">
        <v>25449674</v>
      </c>
      <c r="L1190" s="14">
        <v>44667.581597222219</v>
      </c>
      <c r="M1190" s="14">
        <v>44667.582187499997</v>
      </c>
      <c r="N1190" t="s">
        <v>3133</v>
      </c>
      <c r="O1190" t="s">
        <v>64</v>
      </c>
      <c r="P1190">
        <v>17281</v>
      </c>
      <c r="Q1190" t="s">
        <v>65</v>
      </c>
      <c r="R1190" t="s">
        <v>136</v>
      </c>
      <c r="S1190" t="s">
        <v>273</v>
      </c>
      <c r="T1190" t="s">
        <v>136</v>
      </c>
      <c r="U1190" t="s">
        <v>273</v>
      </c>
      <c r="X1190">
        <v>11989184404</v>
      </c>
      <c r="Y1190">
        <v>11989184404</v>
      </c>
      <c r="Z1190" s="14">
        <v>44667.602777777778</v>
      </c>
      <c r="AA1190" t="s">
        <v>223</v>
      </c>
      <c r="AB1190" s="15">
        <v>1.65012822313706E+16</v>
      </c>
      <c r="AC1190" t="s">
        <v>68</v>
      </c>
      <c r="AD1190">
        <v>10738</v>
      </c>
      <c r="AE1190" t="s">
        <v>69</v>
      </c>
      <c r="AF1190" t="s">
        <v>70</v>
      </c>
      <c r="AM1190" t="s">
        <v>1069</v>
      </c>
      <c r="AN1190">
        <v>52961444810</v>
      </c>
    </row>
    <row r="1191" spans="1:40" x14ac:dyDescent="0.25">
      <c r="A1191" s="4">
        <f t="shared" si="208"/>
        <v>44667</v>
      </c>
      <c r="B1191" s="5">
        <f t="shared" si="209"/>
        <v>0.58333333333333337</v>
      </c>
      <c r="C1191" s="6">
        <f t="shared" si="210"/>
        <v>0.58472222222222225</v>
      </c>
      <c r="D1191" s="7">
        <f t="shared" si="212"/>
        <v>9.3750000087311491E-4</v>
      </c>
      <c r="E1191" s="6" t="str">
        <f t="shared" si="213"/>
        <v>ANA</v>
      </c>
      <c r="F1191" s="6" t="str">
        <f t="shared" si="211"/>
        <v>sáb</v>
      </c>
      <c r="G1191" s="6" t="str">
        <f t="shared" si="207"/>
        <v>16</v>
      </c>
      <c r="H1191" s="6" t="str">
        <f>IFERROR(VLOOKUP($G1191,DDD!$B:$D,3,0),"-")</f>
        <v>SP</v>
      </c>
      <c r="I1191" s="6" t="str">
        <f>IFERROR(VLOOKUP($H1191,DDD!$I:$K,3,0),"-")</f>
        <v>Sudeste</v>
      </c>
      <c r="J1191">
        <v>8643432</v>
      </c>
      <c r="K1191">
        <v>25386632</v>
      </c>
      <c r="L1191" s="14">
        <v>44667.585057870368</v>
      </c>
      <c r="M1191" s="14">
        <v>44667.585995370369</v>
      </c>
      <c r="N1191" t="s">
        <v>3133</v>
      </c>
      <c r="O1191" t="s">
        <v>64</v>
      </c>
      <c r="P1191">
        <v>17281</v>
      </c>
      <c r="Q1191" t="s">
        <v>65</v>
      </c>
      <c r="R1191" t="s">
        <v>136</v>
      </c>
      <c r="S1191" t="s">
        <v>273</v>
      </c>
      <c r="T1191" t="s">
        <v>136</v>
      </c>
      <c r="U1191" t="s">
        <v>273</v>
      </c>
      <c r="X1191">
        <v>16992102101</v>
      </c>
      <c r="Y1191">
        <v>16992102101</v>
      </c>
      <c r="Z1191" s="14">
        <v>44669.583333333336</v>
      </c>
      <c r="AA1191" t="s">
        <v>520</v>
      </c>
      <c r="AB1191" s="15">
        <v>1.6501285031397E+16</v>
      </c>
      <c r="AC1191" t="s">
        <v>68</v>
      </c>
      <c r="AD1191">
        <v>10738</v>
      </c>
      <c r="AE1191" t="s">
        <v>69</v>
      </c>
      <c r="AF1191" t="s">
        <v>70</v>
      </c>
      <c r="AM1191" t="s">
        <v>1324</v>
      </c>
      <c r="AN1191">
        <v>39982651803</v>
      </c>
    </row>
    <row r="1192" spans="1:40" x14ac:dyDescent="0.25">
      <c r="A1192" s="4">
        <f t="shared" si="208"/>
        <v>44667</v>
      </c>
      <c r="B1192" s="5">
        <f t="shared" si="209"/>
        <v>0.58333333333333337</v>
      </c>
      <c r="C1192" s="6">
        <f t="shared" si="210"/>
        <v>0.58611111111111114</v>
      </c>
      <c r="D1192" s="7">
        <f t="shared" si="212"/>
        <v>2.8240740793989971E-3</v>
      </c>
      <c r="E1192" s="6" t="str">
        <f t="shared" si="213"/>
        <v>BIANCA</v>
      </c>
      <c r="F1192" s="6" t="str">
        <f t="shared" si="211"/>
        <v>sáb</v>
      </c>
      <c r="G1192" s="6" t="str">
        <f t="shared" si="207"/>
        <v>12</v>
      </c>
      <c r="H1192" s="6" t="str">
        <f>IFERROR(VLOOKUP($G1192,DDD!$B:$D,3,0),"-")</f>
        <v>SP</v>
      </c>
      <c r="I1192" s="6" t="str">
        <f>IFERROR(VLOOKUP($H1192,DDD!$I:$K,3,0),"-")</f>
        <v>Sudeste</v>
      </c>
      <c r="J1192">
        <v>8643588</v>
      </c>
      <c r="K1192">
        <v>25536760</v>
      </c>
      <c r="L1192" s="14">
        <v>44667.5862037037</v>
      </c>
      <c r="M1192" s="14">
        <v>44667.58902777778</v>
      </c>
      <c r="N1192" t="s">
        <v>3133</v>
      </c>
      <c r="O1192" t="s">
        <v>78</v>
      </c>
      <c r="P1192">
        <v>17283</v>
      </c>
      <c r="Q1192" t="s">
        <v>65</v>
      </c>
      <c r="R1192" t="s">
        <v>85</v>
      </c>
      <c r="S1192" t="s">
        <v>86</v>
      </c>
      <c r="T1192" t="s">
        <v>85</v>
      </c>
      <c r="U1192" t="s">
        <v>86</v>
      </c>
      <c r="X1192">
        <v>12978984992</v>
      </c>
      <c r="AA1192" t="s">
        <v>174</v>
      </c>
      <c r="AB1192" s="15">
        <v>1.65012863414086E+16</v>
      </c>
      <c r="AC1192" t="s">
        <v>68</v>
      </c>
      <c r="AD1192">
        <v>10738</v>
      </c>
      <c r="AE1192" t="s">
        <v>69</v>
      </c>
      <c r="AF1192" t="s">
        <v>70</v>
      </c>
      <c r="AM1192" t="s">
        <v>779</v>
      </c>
      <c r="AN1192">
        <v>43203411806</v>
      </c>
    </row>
    <row r="1193" spans="1:40" x14ac:dyDescent="0.25">
      <c r="A1193" s="4">
        <f t="shared" si="208"/>
        <v>44667</v>
      </c>
      <c r="B1193" s="5">
        <f t="shared" si="209"/>
        <v>0.58333333333333337</v>
      </c>
      <c r="C1193" s="6">
        <f t="shared" si="210"/>
        <v>0.59375</v>
      </c>
      <c r="D1193" s="7">
        <f t="shared" si="212"/>
        <v>1.9212962943129241E-3</v>
      </c>
      <c r="E1193" s="6" t="str">
        <f t="shared" si="213"/>
        <v>SILVIO</v>
      </c>
      <c r="F1193" s="6" t="str">
        <f t="shared" si="211"/>
        <v>sáb</v>
      </c>
      <c r="G1193" s="6" t="str">
        <f t="shared" si="207"/>
        <v>16</v>
      </c>
      <c r="H1193" s="6" t="str">
        <f>IFERROR(VLOOKUP($G1193,DDD!$B:$D,3,0),"-")</f>
        <v>SP</v>
      </c>
      <c r="I1193" s="6" t="str">
        <f>IFERROR(VLOOKUP($H1193,DDD!$I:$K,3,0),"-")</f>
        <v>Sudeste</v>
      </c>
      <c r="J1193">
        <v>8644682</v>
      </c>
      <c r="K1193">
        <v>24227869</v>
      </c>
      <c r="L1193" s="14">
        <v>44667.593877314815</v>
      </c>
      <c r="M1193" s="14">
        <v>44667.59579861111</v>
      </c>
      <c r="N1193" t="s">
        <v>3133</v>
      </c>
      <c r="O1193" t="s">
        <v>84</v>
      </c>
      <c r="P1193">
        <v>17286</v>
      </c>
      <c r="Q1193" t="s">
        <v>65</v>
      </c>
      <c r="R1193" t="s">
        <v>136</v>
      </c>
      <c r="S1193" t="s">
        <v>137</v>
      </c>
      <c r="T1193" t="s">
        <v>136</v>
      </c>
      <c r="U1193" t="s">
        <v>137</v>
      </c>
      <c r="X1193">
        <v>16991679948</v>
      </c>
      <c r="Y1193">
        <v>16991679948</v>
      </c>
      <c r="Z1193" s="14">
        <v>44673.615972222222</v>
      </c>
      <c r="AA1193" t="s">
        <v>194</v>
      </c>
      <c r="AB1193" s="15">
        <v>1.65012929914637E+16</v>
      </c>
      <c r="AC1193" t="s">
        <v>68</v>
      </c>
      <c r="AD1193">
        <v>10738</v>
      </c>
      <c r="AE1193" t="s">
        <v>69</v>
      </c>
      <c r="AF1193" t="s">
        <v>70</v>
      </c>
      <c r="AM1193" t="s">
        <v>1441</v>
      </c>
      <c r="AN1193">
        <v>32985911818</v>
      </c>
    </row>
    <row r="1194" spans="1:40" x14ac:dyDescent="0.25">
      <c r="A1194" s="4">
        <f t="shared" si="208"/>
        <v>44669</v>
      </c>
      <c r="B1194" s="5">
        <f t="shared" si="209"/>
        <v>0.33333333333333331</v>
      </c>
      <c r="C1194" s="6">
        <f t="shared" si="210"/>
        <v>0.34513888888888888</v>
      </c>
      <c r="D1194" s="7">
        <f t="shared" si="212"/>
        <v>1.4351851859828457E-3</v>
      </c>
      <c r="E1194" s="6" t="str">
        <f t="shared" si="213"/>
        <v>BIANCA</v>
      </c>
      <c r="F1194" s="6" t="str">
        <f t="shared" si="211"/>
        <v>seg</v>
      </c>
      <c r="G1194" s="6" t="str">
        <f t="shared" si="207"/>
        <v>55</v>
      </c>
      <c r="H1194" s="6" t="str">
        <f>IFERROR(VLOOKUP($G1194,DDD!$B:$D,3,0),"-")</f>
        <v>RS</v>
      </c>
      <c r="I1194" s="6" t="str">
        <f>IFERROR(VLOOKUP($H1194,DDD!$I:$K,3,0),"-")</f>
        <v>Sul</v>
      </c>
      <c r="J1194">
        <v>8651231</v>
      </c>
      <c r="K1194">
        <v>24165557</v>
      </c>
      <c r="L1194" s="14">
        <v>44669.345520833333</v>
      </c>
      <c r="M1194" s="14">
        <v>44669.346956018519</v>
      </c>
      <c r="N1194" t="s">
        <v>3133</v>
      </c>
      <c r="O1194" t="s">
        <v>78</v>
      </c>
      <c r="P1194">
        <v>17283</v>
      </c>
      <c r="Q1194" t="s">
        <v>65</v>
      </c>
      <c r="R1194" t="s">
        <v>136</v>
      </c>
      <c r="S1194" t="s">
        <v>420</v>
      </c>
      <c r="T1194" t="s">
        <v>136</v>
      </c>
      <c r="U1194" t="s">
        <v>420</v>
      </c>
      <c r="X1194">
        <v>55996821336</v>
      </c>
      <c r="Y1194">
        <v>55996821336</v>
      </c>
      <c r="Z1194" s="14">
        <v>44669.365972222222</v>
      </c>
      <c r="AA1194" t="s">
        <v>142</v>
      </c>
      <c r="AB1194" s="15">
        <v>1650280640274</v>
      </c>
      <c r="AC1194" t="s">
        <v>68</v>
      </c>
      <c r="AD1194">
        <v>10738</v>
      </c>
      <c r="AE1194" t="s">
        <v>69</v>
      </c>
      <c r="AF1194" t="s">
        <v>70</v>
      </c>
      <c r="AM1194" t="s">
        <v>2465</v>
      </c>
      <c r="AN1194">
        <v>4098690071</v>
      </c>
    </row>
    <row r="1195" spans="1:40" x14ac:dyDescent="0.25">
      <c r="A1195" s="4">
        <f t="shared" si="208"/>
        <v>44669</v>
      </c>
      <c r="B1195" s="5">
        <f t="shared" si="209"/>
        <v>0.33333333333333331</v>
      </c>
      <c r="C1195" s="6">
        <f t="shared" si="210"/>
        <v>0.34652777777777777</v>
      </c>
      <c r="D1195" s="7">
        <f t="shared" si="212"/>
        <v>3.2754629573901184E-3</v>
      </c>
      <c r="E1195" s="6" t="str">
        <f t="shared" si="213"/>
        <v>BIANCA</v>
      </c>
      <c r="F1195" s="6" t="str">
        <f t="shared" si="211"/>
        <v>seg</v>
      </c>
      <c r="G1195" s="6" t="str">
        <f t="shared" si="207"/>
        <v>16</v>
      </c>
      <c r="H1195" s="6" t="str">
        <f>IFERROR(VLOOKUP($G1195,DDD!$B:$D,3,0),"-")</f>
        <v>SP</v>
      </c>
      <c r="I1195" s="6" t="str">
        <f>IFERROR(VLOOKUP($H1195,DDD!$I:$K,3,0),"-")</f>
        <v>Sudeste</v>
      </c>
      <c r="J1195">
        <v>8651232</v>
      </c>
      <c r="K1195">
        <v>25724708</v>
      </c>
      <c r="L1195" s="14">
        <v>44669.346967592595</v>
      </c>
      <c r="M1195" s="14">
        <v>44669.350243055553</v>
      </c>
      <c r="N1195" t="s">
        <v>3133</v>
      </c>
      <c r="O1195" t="s">
        <v>78</v>
      </c>
      <c r="P1195">
        <v>17283</v>
      </c>
      <c r="Q1195" t="s">
        <v>65</v>
      </c>
      <c r="R1195" t="s">
        <v>85</v>
      </c>
      <c r="S1195" t="s">
        <v>86</v>
      </c>
      <c r="T1195" t="s">
        <v>85</v>
      </c>
      <c r="U1195" t="s">
        <v>86</v>
      </c>
      <c r="X1195">
        <v>16994415895</v>
      </c>
      <c r="AA1195" t="s">
        <v>113</v>
      </c>
      <c r="AB1195" s="15">
        <v>16502807602404</v>
      </c>
      <c r="AC1195" t="s">
        <v>68</v>
      </c>
      <c r="AD1195">
        <v>10738</v>
      </c>
      <c r="AE1195" t="s">
        <v>69</v>
      </c>
      <c r="AF1195" t="s">
        <v>70</v>
      </c>
      <c r="AM1195" t="s">
        <v>2466</v>
      </c>
      <c r="AN1195">
        <v>48443616865</v>
      </c>
    </row>
    <row r="1196" spans="1:40" x14ac:dyDescent="0.25">
      <c r="A1196" s="4">
        <f t="shared" si="208"/>
        <v>44669</v>
      </c>
      <c r="B1196" s="5">
        <f t="shared" si="209"/>
        <v>0.35416666666666669</v>
      </c>
      <c r="C1196" s="6">
        <f t="shared" si="210"/>
        <v>0.35555555555555557</v>
      </c>
      <c r="D1196" s="7">
        <f t="shared" si="212"/>
        <v>6.701388891087845E-3</v>
      </c>
      <c r="E1196" s="6" t="str">
        <f t="shared" si="213"/>
        <v>BIANCA</v>
      </c>
      <c r="F1196" s="6" t="str">
        <f t="shared" si="211"/>
        <v>seg</v>
      </c>
      <c r="G1196" s="6" t="str">
        <f t="shared" si="207"/>
        <v>16</v>
      </c>
      <c r="H1196" s="6" t="str">
        <f>IFERROR(VLOOKUP($G1196,DDD!$B:$D,3,0),"-")</f>
        <v>SP</v>
      </c>
      <c r="I1196" s="6" t="str">
        <f>IFERROR(VLOOKUP($H1196,DDD!$I:$K,3,0),"-")</f>
        <v>Sudeste</v>
      </c>
      <c r="J1196">
        <v>8651243</v>
      </c>
      <c r="K1196">
        <v>27201913</v>
      </c>
      <c r="L1196" s="14">
        <v>44669.355925925927</v>
      </c>
      <c r="M1196" s="14">
        <v>44669.362627314818</v>
      </c>
      <c r="N1196" t="s">
        <v>3133</v>
      </c>
      <c r="O1196" t="s">
        <v>78</v>
      </c>
      <c r="P1196">
        <v>17283</v>
      </c>
      <c r="Q1196" t="s">
        <v>65</v>
      </c>
      <c r="R1196" t="s">
        <v>85</v>
      </c>
      <c r="S1196" t="s">
        <v>86</v>
      </c>
      <c r="T1196" t="s">
        <v>85</v>
      </c>
      <c r="U1196" t="s">
        <v>86</v>
      </c>
      <c r="X1196">
        <v>16992430845</v>
      </c>
      <c r="AA1196" t="s">
        <v>93</v>
      </c>
      <c r="AB1196" s="15">
        <v>16502815347034</v>
      </c>
      <c r="AC1196" t="s">
        <v>68</v>
      </c>
      <c r="AD1196">
        <v>10738</v>
      </c>
      <c r="AE1196" t="s">
        <v>69</v>
      </c>
      <c r="AF1196" t="s">
        <v>70</v>
      </c>
      <c r="AM1196" t="s">
        <v>2467</v>
      </c>
      <c r="AN1196">
        <v>33617332862</v>
      </c>
    </row>
    <row r="1197" spans="1:40" x14ac:dyDescent="0.25">
      <c r="A1197" s="4">
        <f t="shared" si="208"/>
        <v>44669</v>
      </c>
      <c r="B1197" s="5">
        <f t="shared" si="209"/>
        <v>0.35416666666666669</v>
      </c>
      <c r="C1197" s="6">
        <f t="shared" si="210"/>
        <v>0.36388888888888887</v>
      </c>
      <c r="D1197" s="7">
        <f t="shared" si="212"/>
        <v>2.8935185182490386E-3</v>
      </c>
      <c r="E1197" s="6" t="str">
        <f t="shared" si="213"/>
        <v>BIANCA</v>
      </c>
      <c r="F1197" s="6" t="str">
        <f t="shared" si="211"/>
        <v>seg</v>
      </c>
      <c r="G1197" s="6" t="str">
        <f t="shared" si="207"/>
        <v>19</v>
      </c>
      <c r="H1197" s="6" t="str">
        <f>IFERROR(VLOOKUP($G1197,DDD!$B:$D,3,0),"-")</f>
        <v>SP</v>
      </c>
      <c r="I1197" s="6" t="str">
        <f>IFERROR(VLOOKUP($H1197,DDD!$I:$K,3,0),"-")</f>
        <v>Sudeste</v>
      </c>
      <c r="J1197">
        <v>8651351</v>
      </c>
      <c r="K1197">
        <v>27202011</v>
      </c>
      <c r="L1197" s="14">
        <v>44669.363981481481</v>
      </c>
      <c r="M1197" s="14">
        <v>44669.366875</v>
      </c>
      <c r="N1197" t="s">
        <v>3133</v>
      </c>
      <c r="O1197" t="s">
        <v>78</v>
      </c>
      <c r="P1197">
        <v>17283</v>
      </c>
      <c r="Q1197" t="s">
        <v>65</v>
      </c>
      <c r="R1197" t="s">
        <v>85</v>
      </c>
      <c r="S1197" t="s">
        <v>86</v>
      </c>
      <c r="T1197" t="s">
        <v>85</v>
      </c>
      <c r="U1197" t="s">
        <v>86</v>
      </c>
      <c r="X1197">
        <v>19995760462</v>
      </c>
      <c r="AA1197" t="s">
        <v>93</v>
      </c>
      <c r="AB1197" s="15">
        <v>165028222113494</v>
      </c>
      <c r="AC1197" t="s">
        <v>68</v>
      </c>
      <c r="AD1197">
        <v>10738</v>
      </c>
      <c r="AE1197" t="s">
        <v>69</v>
      </c>
      <c r="AF1197" t="s">
        <v>70</v>
      </c>
      <c r="AM1197" t="s">
        <v>2468</v>
      </c>
      <c r="AN1197">
        <v>33403891879</v>
      </c>
    </row>
    <row r="1198" spans="1:40" x14ac:dyDescent="0.25">
      <c r="A1198" s="4">
        <f t="shared" si="208"/>
        <v>44669</v>
      </c>
      <c r="B1198" s="5">
        <f t="shared" si="209"/>
        <v>0.35416666666666669</v>
      </c>
      <c r="C1198" s="6">
        <f t="shared" si="210"/>
        <v>0.36736111111111108</v>
      </c>
      <c r="D1198" s="7">
        <f t="shared" si="212"/>
        <v>5.0925925461342558E-4</v>
      </c>
      <c r="E1198" s="6" t="str">
        <f t="shared" si="213"/>
        <v>BIANCA</v>
      </c>
      <c r="F1198" s="6" t="str">
        <f t="shared" si="211"/>
        <v>seg</v>
      </c>
      <c r="G1198" s="6" t="str">
        <f t="shared" si="207"/>
        <v>15</v>
      </c>
      <c r="H1198" s="6" t="str">
        <f>IFERROR(VLOOKUP($G1198,DDD!$B:$D,3,0),"-")</f>
        <v>SP</v>
      </c>
      <c r="I1198" s="6" t="str">
        <f>IFERROR(VLOOKUP($H1198,DDD!$I:$K,3,0),"-")</f>
        <v>Sudeste</v>
      </c>
      <c r="J1198">
        <v>8651646</v>
      </c>
      <c r="K1198">
        <v>25449762</v>
      </c>
      <c r="L1198" s="14">
        <v>44669.367881944447</v>
      </c>
      <c r="M1198" s="14">
        <v>44669.368391203701</v>
      </c>
      <c r="N1198" t="s">
        <v>3133</v>
      </c>
      <c r="O1198" t="s">
        <v>78</v>
      </c>
      <c r="P1198">
        <v>17283</v>
      </c>
      <c r="Q1198" t="s">
        <v>65</v>
      </c>
      <c r="R1198" t="s">
        <v>136</v>
      </c>
      <c r="S1198" t="s">
        <v>273</v>
      </c>
      <c r="T1198" t="s">
        <v>136</v>
      </c>
      <c r="U1198" t="s">
        <v>273</v>
      </c>
      <c r="X1198">
        <v>15996944123</v>
      </c>
      <c r="Y1198">
        <v>15996944123</v>
      </c>
      <c r="Z1198" s="14">
        <v>44669.625</v>
      </c>
      <c r="AA1198" t="s">
        <v>223</v>
      </c>
      <c r="AB1198" s="15">
        <v>165028255916744</v>
      </c>
      <c r="AC1198" t="s">
        <v>68</v>
      </c>
      <c r="AD1198">
        <v>10738</v>
      </c>
      <c r="AE1198" t="s">
        <v>69</v>
      </c>
      <c r="AF1198" t="s">
        <v>70</v>
      </c>
      <c r="AM1198" t="s">
        <v>2469</v>
      </c>
      <c r="AN1198">
        <v>35784696882</v>
      </c>
    </row>
    <row r="1199" spans="1:40" x14ac:dyDescent="0.25">
      <c r="A1199" s="4">
        <f t="shared" si="208"/>
        <v>44669</v>
      </c>
      <c r="B1199" s="5">
        <f t="shared" si="209"/>
        <v>0.39583333333333331</v>
      </c>
      <c r="C1199" s="6">
        <f t="shared" si="210"/>
        <v>0.40347222222222223</v>
      </c>
      <c r="D1199" s="7">
        <f t="shared" si="212"/>
        <v>6.4814815414138138E-4</v>
      </c>
      <c r="E1199" s="6" t="str">
        <f t="shared" si="213"/>
        <v>BIANCA</v>
      </c>
      <c r="F1199" s="6" t="str">
        <f t="shared" si="211"/>
        <v>seg</v>
      </c>
      <c r="G1199" s="6" t="str">
        <f t="shared" ref="G1199:G1262" si="214">TRIM(LEFT($X1199,2))</f>
        <v>18</v>
      </c>
      <c r="H1199" s="6" t="str">
        <f>IFERROR(VLOOKUP($G1199,DDD!$B:$D,3,0),"-")</f>
        <v>SP</v>
      </c>
      <c r="I1199" s="6" t="str">
        <f>IFERROR(VLOOKUP($H1199,DDD!$I:$K,3,0),"-")</f>
        <v>Sudeste</v>
      </c>
      <c r="J1199">
        <v>8657983</v>
      </c>
      <c r="K1199">
        <v>22879009</v>
      </c>
      <c r="L1199" s="14">
        <v>44669.403935185182</v>
      </c>
      <c r="M1199" s="14">
        <v>44669.404583333337</v>
      </c>
      <c r="N1199" t="s">
        <v>3133</v>
      </c>
      <c r="O1199" t="s">
        <v>78</v>
      </c>
      <c r="P1199">
        <v>17283</v>
      </c>
      <c r="Q1199" t="s">
        <v>65</v>
      </c>
      <c r="R1199" t="s">
        <v>136</v>
      </c>
      <c r="S1199" t="s">
        <v>273</v>
      </c>
      <c r="T1199" t="s">
        <v>136</v>
      </c>
      <c r="U1199" t="s">
        <v>273</v>
      </c>
      <c r="X1199">
        <v>18997843402</v>
      </c>
      <c r="Y1199">
        <v>18997843402</v>
      </c>
      <c r="Z1199" s="14">
        <v>44670.424305555556</v>
      </c>
      <c r="AA1199" t="s">
        <v>155</v>
      </c>
      <c r="AB1199" s="15">
        <v>1650285682149650</v>
      </c>
      <c r="AC1199" t="s">
        <v>68</v>
      </c>
      <c r="AD1199">
        <v>10738</v>
      </c>
      <c r="AE1199" t="s">
        <v>69</v>
      </c>
      <c r="AF1199" t="s">
        <v>70</v>
      </c>
      <c r="AM1199" t="s">
        <v>2470</v>
      </c>
      <c r="AN1199">
        <v>31982400854</v>
      </c>
    </row>
    <row r="1200" spans="1:40" x14ac:dyDescent="0.25">
      <c r="A1200" s="4">
        <f t="shared" si="208"/>
        <v>44669</v>
      </c>
      <c r="B1200" s="5">
        <f t="shared" si="209"/>
        <v>0.39583333333333331</v>
      </c>
      <c r="C1200" s="6">
        <f t="shared" si="210"/>
        <v>0.40833333333333338</v>
      </c>
      <c r="D1200" s="7">
        <f t="shared" si="212"/>
        <v>5.092592618893832E-4</v>
      </c>
      <c r="E1200" s="6" t="str">
        <f t="shared" si="213"/>
        <v>BIANCA</v>
      </c>
      <c r="F1200" s="6" t="str">
        <f t="shared" si="211"/>
        <v>seg</v>
      </c>
      <c r="G1200" s="6" t="str">
        <f t="shared" si="214"/>
        <v>19</v>
      </c>
      <c r="H1200" s="6" t="str">
        <f>IFERROR(VLOOKUP($G1200,DDD!$B:$D,3,0),"-")</f>
        <v>SP</v>
      </c>
      <c r="I1200" s="6" t="str">
        <f>IFERROR(VLOOKUP($H1200,DDD!$I:$K,3,0),"-")</f>
        <v>Sudeste</v>
      </c>
      <c r="J1200">
        <v>8658944</v>
      </c>
      <c r="K1200">
        <v>21695633</v>
      </c>
      <c r="L1200" s="14">
        <v>44669.408368055556</v>
      </c>
      <c r="M1200" s="14">
        <v>44669.408877314818</v>
      </c>
      <c r="N1200" t="s">
        <v>3133</v>
      </c>
      <c r="O1200" t="s">
        <v>78</v>
      </c>
      <c r="P1200">
        <v>17283</v>
      </c>
      <c r="Q1200" t="s">
        <v>65</v>
      </c>
      <c r="R1200" t="s">
        <v>136</v>
      </c>
      <c r="S1200" t="s">
        <v>273</v>
      </c>
      <c r="T1200" t="s">
        <v>136</v>
      </c>
      <c r="U1200" t="s">
        <v>273</v>
      </c>
      <c r="X1200">
        <v>19998568538</v>
      </c>
      <c r="Y1200">
        <v>19998568538</v>
      </c>
      <c r="Z1200" s="14">
        <v>44669.5</v>
      </c>
      <c r="AA1200" t="s">
        <v>1533</v>
      </c>
      <c r="AB1200" s="15">
        <v>1650286066159380</v>
      </c>
      <c r="AC1200" t="s">
        <v>68</v>
      </c>
      <c r="AD1200">
        <v>10738</v>
      </c>
      <c r="AE1200" t="s">
        <v>69</v>
      </c>
      <c r="AF1200" t="s">
        <v>70</v>
      </c>
      <c r="AM1200" t="s">
        <v>2471</v>
      </c>
      <c r="AN1200">
        <v>10496146661</v>
      </c>
    </row>
    <row r="1201" spans="1:40" x14ac:dyDescent="0.25">
      <c r="A1201" s="4">
        <f t="shared" ref="A1201:A1258" si="215">DATEVALUE(TEXT(L1201,"dd/mm"))</f>
        <v>44669</v>
      </c>
      <c r="B1201" s="5">
        <f t="shared" ref="B1201:B1258" si="216">TIMEVALUE(TEXT(LEFT(TEXT(L1201,"hh:mm"),2)&amp;":"&amp;IF(RIGHT(TEXT(L1201,"hh:mm"),2)&lt;"30",0,30),"hh:mm"))</f>
        <v>0.39583333333333331</v>
      </c>
      <c r="C1201" s="6">
        <f t="shared" ref="C1201:C1258" si="217">TIMEVALUE(TEXT(L1201,"hh:mm"))</f>
        <v>0.40972222222222227</v>
      </c>
      <c r="D1201" s="7">
        <f t="shared" si="212"/>
        <v>5.5555555445607752E-4</v>
      </c>
      <c r="E1201" s="6" t="str">
        <f t="shared" si="213"/>
        <v>BIANCA</v>
      </c>
      <c r="F1201" s="6" t="str">
        <f t="shared" ref="F1201:F1258" si="218">TEXT(L1201,"ddd")</f>
        <v>seg</v>
      </c>
      <c r="G1201" s="6" t="str">
        <f t="shared" si="214"/>
        <v>54</v>
      </c>
      <c r="H1201" s="6" t="str">
        <f>IFERROR(VLOOKUP($G1201,DDD!$B:$D,3,0),"-")</f>
        <v>RS</v>
      </c>
      <c r="I1201" s="6" t="str">
        <f>IFERROR(VLOOKUP($H1201,DDD!$I:$K,3,0),"-")</f>
        <v>Sul</v>
      </c>
      <c r="J1201">
        <v>8659254</v>
      </c>
      <c r="K1201">
        <v>25724457</v>
      </c>
      <c r="L1201" s="14">
        <v>44669.409733796296</v>
      </c>
      <c r="M1201" s="14">
        <v>44669.41028935185</v>
      </c>
      <c r="N1201" t="s">
        <v>3133</v>
      </c>
      <c r="O1201" t="s">
        <v>78</v>
      </c>
      <c r="P1201">
        <v>17283</v>
      </c>
      <c r="Q1201" t="s">
        <v>65</v>
      </c>
      <c r="R1201" t="s">
        <v>136</v>
      </c>
      <c r="S1201" t="s">
        <v>273</v>
      </c>
      <c r="T1201" t="s">
        <v>136</v>
      </c>
      <c r="U1201" t="s">
        <v>273</v>
      </c>
      <c r="X1201">
        <v>54984090401</v>
      </c>
      <c r="Y1201">
        <v>54984090401</v>
      </c>
      <c r="Z1201" s="14">
        <v>44669.625</v>
      </c>
      <c r="AA1201" t="s">
        <v>113</v>
      </c>
      <c r="AB1201" s="15">
        <v>1650286178162630</v>
      </c>
      <c r="AC1201" t="s">
        <v>68</v>
      </c>
      <c r="AD1201">
        <v>10738</v>
      </c>
      <c r="AE1201" t="s">
        <v>69</v>
      </c>
      <c r="AF1201" t="s">
        <v>70</v>
      </c>
      <c r="AM1201" t="s">
        <v>2472</v>
      </c>
      <c r="AN1201">
        <v>4027200080</v>
      </c>
    </row>
    <row r="1202" spans="1:40" x14ac:dyDescent="0.25">
      <c r="A1202" s="4">
        <f t="shared" si="215"/>
        <v>44669</v>
      </c>
      <c r="B1202" s="5">
        <f t="shared" si="216"/>
        <v>0.39583333333333331</v>
      </c>
      <c r="C1202" s="6">
        <f t="shared" si="217"/>
        <v>0.41041666666666665</v>
      </c>
      <c r="D1202" s="7">
        <f t="shared" si="212"/>
        <v>3.5879630013369024E-4</v>
      </c>
      <c r="E1202" s="6" t="str">
        <f t="shared" si="213"/>
        <v>BIANCA</v>
      </c>
      <c r="F1202" s="6" t="str">
        <f t="shared" si="218"/>
        <v>seg</v>
      </c>
      <c r="G1202" s="6" t="str">
        <f t="shared" si="214"/>
        <v>16</v>
      </c>
      <c r="H1202" s="6" t="str">
        <f>IFERROR(VLOOKUP($G1202,DDD!$B:$D,3,0),"-")</f>
        <v>SP</v>
      </c>
      <c r="I1202" s="6" t="str">
        <f>IFERROR(VLOOKUP($H1202,DDD!$I:$K,3,0),"-")</f>
        <v>Sudeste</v>
      </c>
      <c r="J1202">
        <v>8659464</v>
      </c>
      <c r="K1202">
        <v>24227937</v>
      </c>
      <c r="L1202" s="14">
        <v>44669.410694444443</v>
      </c>
      <c r="M1202" s="14">
        <v>44669.411053240743</v>
      </c>
      <c r="N1202" t="s">
        <v>3133</v>
      </c>
      <c r="O1202" t="s">
        <v>78</v>
      </c>
      <c r="P1202">
        <v>17283</v>
      </c>
      <c r="Q1202" t="s">
        <v>65</v>
      </c>
      <c r="R1202" t="s">
        <v>136</v>
      </c>
      <c r="S1202" t="s">
        <v>273</v>
      </c>
      <c r="T1202" t="s">
        <v>136</v>
      </c>
      <c r="U1202" t="s">
        <v>273</v>
      </c>
      <c r="X1202">
        <v>16991561270</v>
      </c>
      <c r="Y1202">
        <v>16991561270</v>
      </c>
      <c r="Z1202" s="14">
        <v>44669.791666666664</v>
      </c>
      <c r="AA1202" t="s">
        <v>194</v>
      </c>
      <c r="AB1202" s="15">
        <v>1650286258165670</v>
      </c>
      <c r="AC1202" t="s">
        <v>68</v>
      </c>
      <c r="AD1202">
        <v>10738</v>
      </c>
      <c r="AE1202" t="s">
        <v>69</v>
      </c>
      <c r="AF1202" t="s">
        <v>70</v>
      </c>
      <c r="AM1202" t="s">
        <v>2473</v>
      </c>
      <c r="AN1202">
        <v>48105206846</v>
      </c>
    </row>
    <row r="1203" spans="1:40" x14ac:dyDescent="0.25">
      <c r="A1203" s="4">
        <f t="shared" si="215"/>
        <v>44669</v>
      </c>
      <c r="B1203" s="5">
        <f t="shared" si="216"/>
        <v>0.39583333333333331</v>
      </c>
      <c r="C1203" s="6">
        <f t="shared" si="217"/>
        <v>0.4145833333333333</v>
      </c>
      <c r="D1203" s="7">
        <f t="shared" si="212"/>
        <v>1.793981486116536E-3</v>
      </c>
      <c r="E1203" s="6" t="str">
        <f t="shared" si="213"/>
        <v>BIANCA</v>
      </c>
      <c r="F1203" s="6" t="str">
        <f t="shared" si="218"/>
        <v>seg</v>
      </c>
      <c r="G1203" s="6" t="str">
        <f t="shared" si="214"/>
        <v>11</v>
      </c>
      <c r="H1203" s="6" t="str">
        <f>IFERROR(VLOOKUP($G1203,DDD!$B:$D,3,0),"-")</f>
        <v>SP</v>
      </c>
      <c r="I1203" s="6" t="str">
        <f>IFERROR(VLOOKUP($H1203,DDD!$I:$K,3,0),"-")</f>
        <v>Sudeste</v>
      </c>
      <c r="J1203">
        <v>8660442</v>
      </c>
      <c r="K1203">
        <v>27230947</v>
      </c>
      <c r="L1203" s="14">
        <v>44669.415266203701</v>
      </c>
      <c r="M1203" s="14">
        <v>44669.417060185187</v>
      </c>
      <c r="N1203" t="s">
        <v>3133</v>
      </c>
      <c r="O1203" t="s">
        <v>78</v>
      </c>
      <c r="P1203">
        <v>17283</v>
      </c>
      <c r="Q1203" t="s">
        <v>65</v>
      </c>
      <c r="R1203" t="s">
        <v>136</v>
      </c>
      <c r="S1203" t="s">
        <v>137</v>
      </c>
      <c r="T1203" t="s">
        <v>136</v>
      </c>
      <c r="U1203" t="s">
        <v>137</v>
      </c>
      <c r="X1203">
        <v>11910570089</v>
      </c>
      <c r="Y1203">
        <v>11910570089</v>
      </c>
      <c r="Z1203" s="14">
        <v>44669.436805555553</v>
      </c>
      <c r="AA1203" t="s">
        <v>167</v>
      </c>
      <c r="AB1203" s="15">
        <v>1650286665182750</v>
      </c>
      <c r="AC1203" t="s">
        <v>68</v>
      </c>
      <c r="AD1203">
        <v>10738</v>
      </c>
      <c r="AE1203" t="s">
        <v>69</v>
      </c>
      <c r="AF1203" t="s">
        <v>70</v>
      </c>
      <c r="AM1203" t="s">
        <v>2474</v>
      </c>
      <c r="AN1203">
        <v>48914336808</v>
      </c>
    </row>
    <row r="1204" spans="1:40" x14ac:dyDescent="0.25">
      <c r="A1204" s="4">
        <f t="shared" si="215"/>
        <v>44669</v>
      </c>
      <c r="B1204" s="5">
        <f t="shared" si="216"/>
        <v>0.41666666666666669</v>
      </c>
      <c r="C1204" s="6">
        <f t="shared" si="217"/>
        <v>0.42152777777777778</v>
      </c>
      <c r="D1204" s="7">
        <f t="shared" si="212"/>
        <v>5.2083333139307797E-4</v>
      </c>
      <c r="E1204" s="6" t="str">
        <f t="shared" si="213"/>
        <v>BIANCA</v>
      </c>
      <c r="F1204" s="6" t="str">
        <f t="shared" si="218"/>
        <v>seg</v>
      </c>
      <c r="G1204" s="6" t="str">
        <f t="shared" si="214"/>
        <v>14</v>
      </c>
      <c r="H1204" s="6" t="str">
        <f>IFERROR(VLOOKUP($G1204,DDD!$B:$D,3,0),"-")</f>
        <v>SP</v>
      </c>
      <c r="I1204" s="6" t="str">
        <f>IFERROR(VLOOKUP($H1204,DDD!$I:$K,3,0),"-")</f>
        <v>Sudeste</v>
      </c>
      <c r="J1204">
        <v>8661903</v>
      </c>
      <c r="K1204">
        <v>22879259</v>
      </c>
      <c r="L1204" s="14">
        <v>44669.421886574077</v>
      </c>
      <c r="M1204" s="14">
        <v>44669.422407407408</v>
      </c>
      <c r="N1204" t="s">
        <v>3133</v>
      </c>
      <c r="O1204" t="s">
        <v>78</v>
      </c>
      <c r="P1204">
        <v>17283</v>
      </c>
      <c r="Q1204" t="s">
        <v>65</v>
      </c>
      <c r="R1204" t="s">
        <v>136</v>
      </c>
      <c r="S1204" t="s">
        <v>273</v>
      </c>
      <c r="T1204" t="s">
        <v>136</v>
      </c>
      <c r="U1204" t="s">
        <v>273</v>
      </c>
      <c r="X1204">
        <v>14996843407</v>
      </c>
      <c r="Y1204">
        <v>14996843407</v>
      </c>
      <c r="Z1204" s="14">
        <v>44669.583333333336</v>
      </c>
      <c r="AA1204" t="s">
        <v>155</v>
      </c>
      <c r="AB1204" s="15">
        <v>1650287237214040</v>
      </c>
      <c r="AC1204" t="s">
        <v>68</v>
      </c>
      <c r="AD1204">
        <v>10738</v>
      </c>
      <c r="AE1204" t="s">
        <v>69</v>
      </c>
      <c r="AF1204" t="s">
        <v>70</v>
      </c>
      <c r="AM1204" t="s">
        <v>2475</v>
      </c>
      <c r="AN1204">
        <v>45563653846</v>
      </c>
    </row>
    <row r="1205" spans="1:40" x14ac:dyDescent="0.25">
      <c r="A1205" s="4">
        <f t="shared" si="215"/>
        <v>44669</v>
      </c>
      <c r="B1205" s="5">
        <f t="shared" si="216"/>
        <v>0.41666666666666669</v>
      </c>
      <c r="C1205" s="6">
        <f t="shared" si="217"/>
        <v>0.42430555555555555</v>
      </c>
      <c r="D1205" s="7">
        <f t="shared" si="212"/>
        <v>2.6041666642413475E-3</v>
      </c>
      <c r="E1205" s="6" t="str">
        <f t="shared" si="213"/>
        <v>BIANCA</v>
      </c>
      <c r="F1205" s="6" t="str">
        <f t="shared" si="218"/>
        <v>seg</v>
      </c>
      <c r="G1205" s="6" t="str">
        <f t="shared" si="214"/>
        <v>18</v>
      </c>
      <c r="H1205" s="6" t="str">
        <f>IFERROR(VLOOKUP($G1205,DDD!$B:$D,3,0),"-")</f>
        <v>SP</v>
      </c>
      <c r="I1205" s="6" t="str">
        <f>IFERROR(VLOOKUP($H1205,DDD!$I:$K,3,0),"-")</f>
        <v>Sudeste</v>
      </c>
      <c r="J1205">
        <v>8662514</v>
      </c>
      <c r="K1205">
        <v>24165843</v>
      </c>
      <c r="L1205" s="14">
        <v>44669.424502314818</v>
      </c>
      <c r="M1205" s="14">
        <v>44669.427106481482</v>
      </c>
      <c r="N1205" t="s">
        <v>3133</v>
      </c>
      <c r="O1205" t="s">
        <v>78</v>
      </c>
      <c r="P1205">
        <v>17283</v>
      </c>
      <c r="Q1205" t="s">
        <v>65</v>
      </c>
      <c r="R1205" t="s">
        <v>136</v>
      </c>
      <c r="S1205" t="s">
        <v>137</v>
      </c>
      <c r="T1205" t="s">
        <v>136</v>
      </c>
      <c r="U1205" t="s">
        <v>137</v>
      </c>
      <c r="X1205">
        <v>18991339759</v>
      </c>
      <c r="Y1205">
        <v>18991339759</v>
      </c>
      <c r="Z1205" s="14">
        <v>44669.447222222225</v>
      </c>
      <c r="AA1205" t="s">
        <v>142</v>
      </c>
      <c r="AB1205" s="15">
        <v>1650287466225790</v>
      </c>
      <c r="AC1205" t="s">
        <v>68</v>
      </c>
      <c r="AD1205">
        <v>10738</v>
      </c>
      <c r="AE1205" t="s">
        <v>69</v>
      </c>
      <c r="AF1205" t="s">
        <v>70</v>
      </c>
      <c r="AM1205" t="s">
        <v>2476</v>
      </c>
      <c r="AN1205">
        <v>39152770885</v>
      </c>
    </row>
    <row r="1206" spans="1:40" x14ac:dyDescent="0.25">
      <c r="A1206" s="4">
        <f t="shared" si="215"/>
        <v>44669</v>
      </c>
      <c r="B1206" s="5">
        <f t="shared" si="216"/>
        <v>0.41666666666666669</v>
      </c>
      <c r="C1206" s="6">
        <f t="shared" si="217"/>
        <v>0.43124999999999997</v>
      </c>
      <c r="D1206" s="7">
        <f t="shared" si="212"/>
        <v>1.157407408754807E-3</v>
      </c>
      <c r="E1206" s="6" t="str">
        <f t="shared" si="213"/>
        <v>BIANCA</v>
      </c>
      <c r="F1206" s="6" t="str">
        <f t="shared" si="218"/>
        <v>seg</v>
      </c>
      <c r="G1206" s="6" t="str">
        <f t="shared" si="214"/>
        <v>49</v>
      </c>
      <c r="H1206" s="6" t="str">
        <f>IFERROR(VLOOKUP($G1206,DDD!$B:$D,3,0),"-")</f>
        <v>SC</v>
      </c>
      <c r="I1206" s="6" t="str">
        <f>IFERROR(VLOOKUP($H1206,DDD!$I:$K,3,0),"-")</f>
        <v>Sul</v>
      </c>
      <c r="J1206">
        <v>8664163</v>
      </c>
      <c r="K1206">
        <v>26463252</v>
      </c>
      <c r="L1206" s="14">
        <v>44669.431550925925</v>
      </c>
      <c r="M1206" s="14">
        <v>44669.432708333334</v>
      </c>
      <c r="N1206" t="s">
        <v>3133</v>
      </c>
      <c r="O1206" t="s">
        <v>78</v>
      </c>
      <c r="P1206">
        <v>17283</v>
      </c>
      <c r="Q1206" t="s">
        <v>65</v>
      </c>
      <c r="R1206" t="s">
        <v>85</v>
      </c>
      <c r="S1206" t="s">
        <v>86</v>
      </c>
      <c r="T1206" t="s">
        <v>85</v>
      </c>
      <c r="U1206" t="s">
        <v>86</v>
      </c>
      <c r="X1206">
        <v>49988037141</v>
      </c>
      <c r="AA1206" t="s">
        <v>103</v>
      </c>
      <c r="AB1206" s="15">
        <v>1650288066258170</v>
      </c>
      <c r="AC1206" t="s">
        <v>68</v>
      </c>
      <c r="AD1206">
        <v>10738</v>
      </c>
      <c r="AE1206" t="s">
        <v>69</v>
      </c>
      <c r="AF1206" t="s">
        <v>70</v>
      </c>
      <c r="AM1206" t="s">
        <v>2477</v>
      </c>
      <c r="AN1206">
        <v>83151192904</v>
      </c>
    </row>
    <row r="1207" spans="1:40" x14ac:dyDescent="0.25">
      <c r="A1207" s="4">
        <f t="shared" si="215"/>
        <v>44669</v>
      </c>
      <c r="B1207" s="5">
        <f t="shared" si="216"/>
        <v>0.41666666666666669</v>
      </c>
      <c r="C1207" s="6">
        <f t="shared" si="217"/>
        <v>0.43402777777777773</v>
      </c>
      <c r="D1207" s="7">
        <f t="shared" si="212"/>
        <v>6.0185184702277184E-4</v>
      </c>
      <c r="E1207" s="6" t="str">
        <f t="shared" si="213"/>
        <v>BIANCA</v>
      </c>
      <c r="F1207" s="6" t="str">
        <f t="shared" si="218"/>
        <v>seg</v>
      </c>
      <c r="G1207" s="6" t="str">
        <f t="shared" si="214"/>
        <v>55</v>
      </c>
      <c r="H1207" s="6" t="str">
        <f>IFERROR(VLOOKUP($G1207,DDD!$B:$D,3,0),"-")</f>
        <v>RS</v>
      </c>
      <c r="I1207" s="6" t="str">
        <f>IFERROR(VLOOKUP($H1207,DDD!$I:$K,3,0),"-")</f>
        <v>Sul</v>
      </c>
      <c r="J1207">
        <v>8664784</v>
      </c>
      <c r="K1207">
        <v>25724622</v>
      </c>
      <c r="L1207" s="14">
        <v>44669.434212962966</v>
      </c>
      <c r="M1207" s="14">
        <v>44669.434814814813</v>
      </c>
      <c r="N1207" t="s">
        <v>3133</v>
      </c>
      <c r="O1207" t="s">
        <v>78</v>
      </c>
      <c r="P1207">
        <v>17283</v>
      </c>
      <c r="Q1207" t="s">
        <v>65</v>
      </c>
      <c r="R1207" t="s">
        <v>136</v>
      </c>
      <c r="S1207" t="s">
        <v>273</v>
      </c>
      <c r="T1207" t="s">
        <v>136</v>
      </c>
      <c r="U1207" t="s">
        <v>273</v>
      </c>
      <c r="X1207">
        <v>55991899750</v>
      </c>
      <c r="Y1207">
        <v>55991899750</v>
      </c>
      <c r="Z1207" s="14">
        <v>44669.75</v>
      </c>
      <c r="AA1207" t="s">
        <v>113</v>
      </c>
      <c r="AB1207" s="15">
        <v>1650288299272290</v>
      </c>
      <c r="AC1207" t="s">
        <v>68</v>
      </c>
      <c r="AD1207">
        <v>10738</v>
      </c>
      <c r="AE1207" t="s">
        <v>69</v>
      </c>
      <c r="AF1207" t="s">
        <v>70</v>
      </c>
      <c r="AM1207" t="s">
        <v>2478</v>
      </c>
      <c r="AN1207">
        <v>1234475006</v>
      </c>
    </row>
    <row r="1208" spans="1:40" x14ac:dyDescent="0.25">
      <c r="A1208" s="4">
        <f t="shared" si="215"/>
        <v>44669</v>
      </c>
      <c r="B1208" s="5">
        <f t="shared" si="216"/>
        <v>0.41666666666666669</v>
      </c>
      <c r="C1208" s="6">
        <f t="shared" si="217"/>
        <v>0.43541666666666662</v>
      </c>
      <c r="D1208" s="7">
        <f t="shared" si="212"/>
        <v>5.5092592592700385E-3</v>
      </c>
      <c r="E1208" s="6" t="str">
        <f t="shared" si="213"/>
        <v>BIANCA</v>
      </c>
      <c r="F1208" s="6" t="str">
        <f t="shared" si="218"/>
        <v>seg</v>
      </c>
      <c r="G1208" s="6" t="str">
        <f t="shared" si="214"/>
        <v>14</v>
      </c>
      <c r="H1208" s="6" t="str">
        <f>IFERROR(VLOOKUP($G1208,DDD!$B:$D,3,0),"-")</f>
        <v>SP</v>
      </c>
      <c r="I1208" s="6" t="str">
        <f>IFERROR(VLOOKUP($H1208,DDD!$I:$K,3,0),"-")</f>
        <v>Sudeste</v>
      </c>
      <c r="J1208">
        <v>8665178</v>
      </c>
      <c r="K1208">
        <v>27201910</v>
      </c>
      <c r="L1208" s="14">
        <v>44669.43582175926</v>
      </c>
      <c r="M1208" s="14">
        <v>44669.441331018519</v>
      </c>
      <c r="N1208" t="s">
        <v>3133</v>
      </c>
      <c r="O1208" t="s">
        <v>78</v>
      </c>
      <c r="P1208">
        <v>17283</v>
      </c>
      <c r="Q1208" t="s">
        <v>65</v>
      </c>
      <c r="R1208" t="s">
        <v>85</v>
      </c>
      <c r="S1208" t="s">
        <v>86</v>
      </c>
      <c r="T1208" t="s">
        <v>85</v>
      </c>
      <c r="U1208" t="s">
        <v>86</v>
      </c>
      <c r="X1208">
        <v>14991124947</v>
      </c>
      <c r="AA1208" t="s">
        <v>93</v>
      </c>
      <c r="AB1208" s="15">
        <v>1650288435281320</v>
      </c>
      <c r="AC1208" t="s">
        <v>68</v>
      </c>
      <c r="AD1208">
        <v>10738</v>
      </c>
      <c r="AE1208" t="s">
        <v>69</v>
      </c>
      <c r="AF1208" t="s">
        <v>70</v>
      </c>
      <c r="AM1208" t="s">
        <v>2479</v>
      </c>
      <c r="AN1208">
        <v>40466037805</v>
      </c>
    </row>
    <row r="1209" spans="1:40" x14ac:dyDescent="0.25">
      <c r="A1209" s="4">
        <f t="shared" si="215"/>
        <v>44669</v>
      </c>
      <c r="B1209" s="5">
        <f t="shared" si="216"/>
        <v>0.4375</v>
      </c>
      <c r="C1209" s="6">
        <f t="shared" si="217"/>
        <v>0.45</v>
      </c>
      <c r="D1209" s="7">
        <f t="shared" si="212"/>
        <v>1.48148147854954E-3</v>
      </c>
      <c r="E1209" s="6" t="str">
        <f t="shared" si="213"/>
        <v>BIANCA</v>
      </c>
      <c r="F1209" s="6" t="str">
        <f t="shared" si="218"/>
        <v>seg</v>
      </c>
      <c r="G1209" s="6" t="str">
        <f t="shared" si="214"/>
        <v>17</v>
      </c>
      <c r="H1209" s="6" t="str">
        <f>IFERROR(VLOOKUP($G1209,DDD!$B:$D,3,0),"-")</f>
        <v>SP</v>
      </c>
      <c r="I1209" s="6" t="str">
        <f>IFERROR(VLOOKUP($H1209,DDD!$I:$K,3,0),"-")</f>
        <v>Sudeste</v>
      </c>
      <c r="J1209">
        <v>8668186</v>
      </c>
      <c r="K1209">
        <v>27202019</v>
      </c>
      <c r="L1209" s="14">
        <v>44669.450011574074</v>
      </c>
      <c r="M1209" s="14">
        <v>44669.451493055552</v>
      </c>
      <c r="N1209" t="s">
        <v>3133</v>
      </c>
      <c r="O1209" t="s">
        <v>78</v>
      </c>
      <c r="P1209">
        <v>17283</v>
      </c>
      <c r="Q1209" t="s">
        <v>65</v>
      </c>
      <c r="R1209" t="s">
        <v>85</v>
      </c>
      <c r="S1209" t="s">
        <v>86</v>
      </c>
      <c r="T1209" t="s">
        <v>85</v>
      </c>
      <c r="U1209" t="s">
        <v>86</v>
      </c>
      <c r="X1209">
        <v>17988206561</v>
      </c>
      <c r="AA1209" t="s">
        <v>93</v>
      </c>
      <c r="AB1209" s="15">
        <v>1650289667327850</v>
      </c>
      <c r="AC1209" t="s">
        <v>68</v>
      </c>
      <c r="AD1209">
        <v>10738</v>
      </c>
      <c r="AE1209" t="s">
        <v>69</v>
      </c>
      <c r="AF1209" t="s">
        <v>70</v>
      </c>
      <c r="AM1209" t="s">
        <v>2480</v>
      </c>
      <c r="AN1209">
        <v>44978160871</v>
      </c>
    </row>
    <row r="1210" spans="1:40" x14ac:dyDescent="0.25">
      <c r="A1210" s="4">
        <f t="shared" si="215"/>
        <v>44669</v>
      </c>
      <c r="B1210" s="5">
        <f t="shared" si="216"/>
        <v>0.45833333333333331</v>
      </c>
      <c r="C1210" s="6">
        <f t="shared" si="217"/>
        <v>0.46597222222222223</v>
      </c>
      <c r="D1210" s="7">
        <f t="shared" si="212"/>
        <v>1.7245370327145793E-3</v>
      </c>
      <c r="E1210" s="6" t="str">
        <f t="shared" si="213"/>
        <v>BIANCA</v>
      </c>
      <c r="F1210" s="6" t="str">
        <f t="shared" si="218"/>
        <v>seg</v>
      </c>
      <c r="G1210" s="6" t="str">
        <f t="shared" si="214"/>
        <v>47</v>
      </c>
      <c r="H1210" s="6" t="str">
        <f>IFERROR(VLOOKUP($G1210,DDD!$B:$D,3,0),"-")</f>
        <v>SC</v>
      </c>
      <c r="I1210" s="6" t="str">
        <f>IFERROR(VLOOKUP($H1210,DDD!$I:$K,3,0),"-")</f>
        <v>Sul</v>
      </c>
      <c r="J1210">
        <v>8670662</v>
      </c>
      <c r="K1210">
        <v>25426089</v>
      </c>
      <c r="L1210" s="14">
        <v>44669.466238425928</v>
      </c>
      <c r="M1210" s="14">
        <v>44669.467962962961</v>
      </c>
      <c r="N1210" t="s">
        <v>3133</v>
      </c>
      <c r="O1210" t="s">
        <v>78</v>
      </c>
      <c r="P1210">
        <v>17283</v>
      </c>
      <c r="Q1210" t="s">
        <v>65</v>
      </c>
      <c r="R1210" t="s">
        <v>85</v>
      </c>
      <c r="S1210" t="s">
        <v>86</v>
      </c>
      <c r="T1210" t="s">
        <v>85</v>
      </c>
      <c r="U1210" t="s">
        <v>86</v>
      </c>
      <c r="X1210">
        <v>47992825373</v>
      </c>
      <c r="AA1210" t="s">
        <v>118</v>
      </c>
      <c r="AB1210" s="15">
        <v>1650291063381060</v>
      </c>
      <c r="AC1210" t="s">
        <v>68</v>
      </c>
      <c r="AD1210">
        <v>10738</v>
      </c>
      <c r="AE1210" t="s">
        <v>69</v>
      </c>
      <c r="AF1210" t="s">
        <v>70</v>
      </c>
      <c r="AM1210" t="s">
        <v>2481</v>
      </c>
      <c r="AN1210">
        <v>35092503890</v>
      </c>
    </row>
    <row r="1211" spans="1:40" x14ac:dyDescent="0.25">
      <c r="A1211" s="4">
        <f t="shared" si="215"/>
        <v>44669</v>
      </c>
      <c r="B1211" s="5">
        <f t="shared" si="216"/>
        <v>0.45833333333333331</v>
      </c>
      <c r="C1211" s="6">
        <f t="shared" si="217"/>
        <v>0.47291666666666665</v>
      </c>
      <c r="D1211" s="7">
        <f t="shared" si="212"/>
        <v>1.527777778392192E-3</v>
      </c>
      <c r="E1211" s="6" t="str">
        <f t="shared" si="213"/>
        <v>BIANCA</v>
      </c>
      <c r="F1211" s="6" t="str">
        <f t="shared" si="218"/>
        <v>seg</v>
      </c>
      <c r="G1211" s="6" t="str">
        <f t="shared" si="214"/>
        <v>49</v>
      </c>
      <c r="H1211" s="6" t="str">
        <f>IFERROR(VLOOKUP($G1211,DDD!$B:$D,3,0),"-")</f>
        <v>SC</v>
      </c>
      <c r="I1211" s="6" t="str">
        <f>IFERROR(VLOOKUP($H1211,DDD!$I:$K,3,0),"-")</f>
        <v>Sul</v>
      </c>
      <c r="J1211">
        <v>8672006</v>
      </c>
      <c r="K1211">
        <v>25426048</v>
      </c>
      <c r="L1211" s="14">
        <v>44669.473333333335</v>
      </c>
      <c r="M1211" s="14">
        <v>44669.474861111114</v>
      </c>
      <c r="N1211" t="s">
        <v>3133</v>
      </c>
      <c r="O1211" t="s">
        <v>78</v>
      </c>
      <c r="P1211">
        <v>17283</v>
      </c>
      <c r="Q1211" t="s">
        <v>65</v>
      </c>
      <c r="R1211" t="s">
        <v>85</v>
      </c>
      <c r="S1211" t="s">
        <v>86</v>
      </c>
      <c r="T1211" t="s">
        <v>85</v>
      </c>
      <c r="U1211" t="s">
        <v>86</v>
      </c>
      <c r="X1211">
        <v>49991858838</v>
      </c>
      <c r="AA1211" t="s">
        <v>118</v>
      </c>
      <c r="AB1211" s="15">
        <v>1650291679408190</v>
      </c>
      <c r="AC1211" t="s">
        <v>68</v>
      </c>
      <c r="AD1211">
        <v>10738</v>
      </c>
      <c r="AE1211" t="s">
        <v>69</v>
      </c>
      <c r="AF1211" t="s">
        <v>70</v>
      </c>
      <c r="AM1211" t="s">
        <v>2482</v>
      </c>
      <c r="AN1211">
        <v>10482054956</v>
      </c>
    </row>
    <row r="1212" spans="1:40" x14ac:dyDescent="0.25">
      <c r="A1212" s="4">
        <f t="shared" si="215"/>
        <v>44669</v>
      </c>
      <c r="B1212" s="5">
        <f t="shared" si="216"/>
        <v>0.45833333333333331</v>
      </c>
      <c r="C1212" s="6">
        <f t="shared" si="217"/>
        <v>0.47500000000000003</v>
      </c>
      <c r="D1212" s="7">
        <f t="shared" si="212"/>
        <v>1.7361111094942316E-3</v>
      </c>
      <c r="E1212" s="6" t="str">
        <f t="shared" si="213"/>
        <v>BIANCA</v>
      </c>
      <c r="F1212" s="6" t="str">
        <f t="shared" si="218"/>
        <v>seg</v>
      </c>
      <c r="G1212" s="6" t="str">
        <f t="shared" si="214"/>
        <v>51</v>
      </c>
      <c r="H1212" s="6" t="str">
        <f>IFERROR(VLOOKUP($G1212,DDD!$B:$D,3,0),"-")</f>
        <v>RS</v>
      </c>
      <c r="I1212" s="6" t="str">
        <f>IFERROR(VLOOKUP($H1212,DDD!$I:$K,3,0),"-")</f>
        <v>Sul</v>
      </c>
      <c r="J1212">
        <v>8672446</v>
      </c>
      <c r="K1212">
        <v>26463280</v>
      </c>
      <c r="L1212" s="14">
        <v>44669.475416666668</v>
      </c>
      <c r="M1212" s="14">
        <v>44669.477152777778</v>
      </c>
      <c r="N1212" t="s">
        <v>3133</v>
      </c>
      <c r="O1212" t="s">
        <v>78</v>
      </c>
      <c r="P1212">
        <v>17283</v>
      </c>
      <c r="Q1212" t="s">
        <v>65</v>
      </c>
      <c r="R1212" t="s">
        <v>85</v>
      </c>
      <c r="S1212" t="s">
        <v>86</v>
      </c>
      <c r="T1212" t="s">
        <v>85</v>
      </c>
      <c r="U1212" t="s">
        <v>86</v>
      </c>
      <c r="X1212">
        <v>51989682993</v>
      </c>
      <c r="AA1212" t="s">
        <v>103</v>
      </c>
      <c r="AB1212" s="15">
        <v>1650291857414540</v>
      </c>
      <c r="AC1212" t="s">
        <v>68</v>
      </c>
      <c r="AD1212">
        <v>10738</v>
      </c>
      <c r="AE1212" t="s">
        <v>69</v>
      </c>
      <c r="AF1212" t="s">
        <v>70</v>
      </c>
      <c r="AM1212" t="s">
        <v>2483</v>
      </c>
      <c r="AN1212">
        <v>6608147066</v>
      </c>
    </row>
    <row r="1213" spans="1:40" x14ac:dyDescent="0.25">
      <c r="A1213" s="4">
        <f t="shared" si="215"/>
        <v>44669</v>
      </c>
      <c r="B1213" s="5">
        <f t="shared" si="216"/>
        <v>0.47916666666666669</v>
      </c>
      <c r="C1213" s="6">
        <f t="shared" si="217"/>
        <v>0.48055555555555557</v>
      </c>
      <c r="D1213" s="7">
        <f t="shared" si="212"/>
        <v>1.8171296251239255E-3</v>
      </c>
      <c r="E1213" s="6" t="str">
        <f t="shared" si="213"/>
        <v>BIANCA</v>
      </c>
      <c r="F1213" s="6" t="str">
        <f t="shared" si="218"/>
        <v>seg</v>
      </c>
      <c r="G1213" s="6" t="str">
        <f t="shared" si="214"/>
        <v>11</v>
      </c>
      <c r="H1213" s="6" t="str">
        <f>IFERROR(VLOOKUP($G1213,DDD!$B:$D,3,0),"-")</f>
        <v>SP</v>
      </c>
      <c r="I1213" s="6" t="str">
        <f>IFERROR(VLOOKUP($H1213,DDD!$I:$K,3,0),"-")</f>
        <v>Sudeste</v>
      </c>
      <c r="J1213">
        <v>8673651</v>
      </c>
      <c r="K1213">
        <v>24161093</v>
      </c>
      <c r="L1213" s="14">
        <v>44669.480833333335</v>
      </c>
      <c r="M1213" s="14">
        <v>44669.48265046296</v>
      </c>
      <c r="N1213" t="s">
        <v>3133</v>
      </c>
      <c r="O1213" t="s">
        <v>78</v>
      </c>
      <c r="P1213">
        <v>17283</v>
      </c>
      <c r="Q1213" t="s">
        <v>65</v>
      </c>
      <c r="R1213" t="s">
        <v>136</v>
      </c>
      <c r="S1213" t="s">
        <v>137</v>
      </c>
      <c r="T1213" t="s">
        <v>136</v>
      </c>
      <c r="U1213" t="s">
        <v>137</v>
      </c>
      <c r="X1213">
        <v>11914822805</v>
      </c>
      <c r="Y1213">
        <v>11914822805</v>
      </c>
      <c r="Z1213" s="14">
        <v>44669.50277777778</v>
      </c>
      <c r="AA1213" t="s">
        <v>235</v>
      </c>
      <c r="AB1213" s="15">
        <v>1650292328435230</v>
      </c>
      <c r="AC1213" t="s">
        <v>68</v>
      </c>
      <c r="AD1213">
        <v>10738</v>
      </c>
      <c r="AE1213" t="s">
        <v>69</v>
      </c>
      <c r="AF1213" t="s">
        <v>70</v>
      </c>
      <c r="AM1213" t="s">
        <v>2484</v>
      </c>
      <c r="AN1213">
        <v>38411836894</v>
      </c>
    </row>
    <row r="1214" spans="1:40" x14ac:dyDescent="0.25">
      <c r="A1214" s="4">
        <f t="shared" si="215"/>
        <v>44669</v>
      </c>
      <c r="B1214" s="5">
        <f t="shared" si="216"/>
        <v>0.47916666666666669</v>
      </c>
      <c r="C1214" s="6">
        <f t="shared" si="217"/>
        <v>0.48402777777777778</v>
      </c>
      <c r="D1214" s="7">
        <f t="shared" si="212"/>
        <v>2.1064814791316167E-3</v>
      </c>
      <c r="E1214" s="6" t="str">
        <f t="shared" si="213"/>
        <v>BIANCA</v>
      </c>
      <c r="F1214" s="6" t="str">
        <f t="shared" si="218"/>
        <v>seg</v>
      </c>
      <c r="G1214" s="6" t="str">
        <f t="shared" si="214"/>
        <v>16</v>
      </c>
      <c r="H1214" s="6" t="str">
        <f>IFERROR(VLOOKUP($G1214,DDD!$B:$D,3,0),"-")</f>
        <v>SP</v>
      </c>
      <c r="I1214" s="6" t="str">
        <f>IFERROR(VLOOKUP($H1214,DDD!$I:$K,3,0),"-")</f>
        <v>Sudeste</v>
      </c>
      <c r="J1214">
        <v>8674451</v>
      </c>
      <c r="K1214">
        <v>25462335</v>
      </c>
      <c r="L1214" s="14">
        <v>44669.484097222223</v>
      </c>
      <c r="M1214" s="14">
        <v>44669.486203703702</v>
      </c>
      <c r="N1214" t="s">
        <v>3133</v>
      </c>
      <c r="O1214" t="s">
        <v>78</v>
      </c>
      <c r="P1214">
        <v>17283</v>
      </c>
      <c r="Q1214" t="s">
        <v>65</v>
      </c>
      <c r="R1214" t="s">
        <v>85</v>
      </c>
      <c r="S1214" t="s">
        <v>86</v>
      </c>
      <c r="T1214" t="s">
        <v>85</v>
      </c>
      <c r="U1214" t="s">
        <v>86</v>
      </c>
      <c r="X1214">
        <v>16988314498</v>
      </c>
      <c r="AA1214" t="s">
        <v>211</v>
      </c>
      <c r="AB1214" s="15">
        <v>1650292602449580</v>
      </c>
      <c r="AC1214" t="s">
        <v>68</v>
      </c>
      <c r="AD1214">
        <v>10738</v>
      </c>
      <c r="AE1214" t="s">
        <v>69</v>
      </c>
      <c r="AF1214" t="s">
        <v>70</v>
      </c>
      <c r="AM1214" t="s">
        <v>2485</v>
      </c>
      <c r="AN1214">
        <v>44861938813</v>
      </c>
    </row>
    <row r="1215" spans="1:40" x14ac:dyDescent="0.25">
      <c r="A1215" s="4">
        <f t="shared" si="215"/>
        <v>44669</v>
      </c>
      <c r="B1215" s="5">
        <f t="shared" si="216"/>
        <v>0.5</v>
      </c>
      <c r="C1215" s="6">
        <f t="shared" si="217"/>
        <v>0.5083333333333333</v>
      </c>
      <c r="D1215" s="7">
        <f t="shared" si="212"/>
        <v>1.5046296321088448E-3</v>
      </c>
      <c r="E1215" s="6" t="str">
        <f t="shared" si="213"/>
        <v>BIANCA</v>
      </c>
      <c r="F1215" s="6" t="str">
        <f t="shared" si="218"/>
        <v>seg</v>
      </c>
      <c r="G1215" s="6" t="str">
        <f t="shared" si="214"/>
        <v>55</v>
      </c>
      <c r="H1215" s="6" t="str">
        <f>IFERROR(VLOOKUP($G1215,DDD!$B:$D,3,0),"-")</f>
        <v>RS</v>
      </c>
      <c r="I1215" s="6" t="str">
        <f>IFERROR(VLOOKUP($H1215,DDD!$I:$K,3,0),"-")</f>
        <v>Sul</v>
      </c>
      <c r="J1215">
        <v>8680107</v>
      </c>
      <c r="K1215">
        <v>25449522</v>
      </c>
      <c r="L1215" s="14">
        <v>44669.508796296293</v>
      </c>
      <c r="M1215" s="14">
        <v>44669.510300925926</v>
      </c>
      <c r="N1215" t="s">
        <v>3133</v>
      </c>
      <c r="O1215" t="s">
        <v>78</v>
      </c>
      <c r="P1215">
        <v>17283</v>
      </c>
      <c r="Q1215" t="s">
        <v>65</v>
      </c>
      <c r="R1215" t="s">
        <v>136</v>
      </c>
      <c r="S1215" t="s">
        <v>137</v>
      </c>
      <c r="T1215" t="s">
        <v>136</v>
      </c>
      <c r="U1215" t="s">
        <v>137</v>
      </c>
      <c r="X1215">
        <v>55996324207</v>
      </c>
      <c r="Y1215">
        <v>55996324207</v>
      </c>
      <c r="Z1215" s="14">
        <v>44669.529861111114</v>
      </c>
      <c r="AA1215" t="s">
        <v>223</v>
      </c>
      <c r="AB1215" s="15">
        <v>1650294740509520</v>
      </c>
      <c r="AC1215" t="s">
        <v>68</v>
      </c>
      <c r="AD1215">
        <v>10738</v>
      </c>
      <c r="AE1215" t="s">
        <v>69</v>
      </c>
      <c r="AF1215" t="s">
        <v>70</v>
      </c>
      <c r="AM1215" t="s">
        <v>2486</v>
      </c>
      <c r="AN1215">
        <v>2787014003</v>
      </c>
    </row>
    <row r="1216" spans="1:40" x14ac:dyDescent="0.25">
      <c r="A1216" s="4">
        <f t="shared" si="215"/>
        <v>44669</v>
      </c>
      <c r="B1216" s="5">
        <f t="shared" si="216"/>
        <v>0.5</v>
      </c>
      <c r="C1216" s="6">
        <f t="shared" si="217"/>
        <v>0.51041666666666663</v>
      </c>
      <c r="D1216" s="7">
        <f t="shared" si="212"/>
        <v>1.7129629632108845E-3</v>
      </c>
      <c r="E1216" s="6" t="str">
        <f t="shared" si="213"/>
        <v>BIANCA</v>
      </c>
      <c r="F1216" s="6" t="str">
        <f t="shared" si="218"/>
        <v>seg</v>
      </c>
      <c r="G1216" s="6" t="str">
        <f t="shared" si="214"/>
        <v>51</v>
      </c>
      <c r="H1216" s="6" t="str">
        <f>IFERROR(VLOOKUP($G1216,DDD!$B:$D,3,0),"-")</f>
        <v>RS</v>
      </c>
      <c r="I1216" s="6" t="str">
        <f>IFERROR(VLOOKUP($H1216,DDD!$I:$K,3,0),"-")</f>
        <v>Sul</v>
      </c>
      <c r="J1216">
        <v>8680432</v>
      </c>
      <c r="K1216">
        <v>25426100</v>
      </c>
      <c r="L1216" s="14">
        <v>44669.510613425926</v>
      </c>
      <c r="M1216" s="14">
        <v>44669.512326388889</v>
      </c>
      <c r="N1216" t="s">
        <v>3133</v>
      </c>
      <c r="O1216" t="s">
        <v>78</v>
      </c>
      <c r="P1216">
        <v>17283</v>
      </c>
      <c r="Q1216" t="s">
        <v>65</v>
      </c>
      <c r="R1216" t="s">
        <v>85</v>
      </c>
      <c r="S1216" t="s">
        <v>86</v>
      </c>
      <c r="T1216" t="s">
        <v>85</v>
      </c>
      <c r="U1216" t="s">
        <v>86</v>
      </c>
      <c r="X1216">
        <v>51992453378</v>
      </c>
      <c r="AA1216" t="s">
        <v>118</v>
      </c>
      <c r="AB1216" s="15">
        <v>1650294902513760</v>
      </c>
      <c r="AC1216" t="s">
        <v>68</v>
      </c>
      <c r="AD1216">
        <v>10738</v>
      </c>
      <c r="AE1216" t="s">
        <v>69</v>
      </c>
      <c r="AF1216" t="s">
        <v>70</v>
      </c>
      <c r="AM1216" t="s">
        <v>2487</v>
      </c>
      <c r="AN1216">
        <v>12787035</v>
      </c>
    </row>
    <row r="1217" spans="1:40" x14ac:dyDescent="0.25">
      <c r="A1217" s="4">
        <f t="shared" si="215"/>
        <v>44669</v>
      </c>
      <c r="B1217" s="5">
        <f t="shared" si="216"/>
        <v>0.5</v>
      </c>
      <c r="C1217" s="6">
        <f t="shared" si="217"/>
        <v>0.51458333333333328</v>
      </c>
      <c r="D1217" s="7">
        <f t="shared" si="212"/>
        <v>2.384259263635613E-3</v>
      </c>
      <c r="E1217" s="6" t="str">
        <f t="shared" si="213"/>
        <v>BIANCA</v>
      </c>
      <c r="F1217" s="6" t="str">
        <f t="shared" si="218"/>
        <v>seg</v>
      </c>
      <c r="G1217" s="6" t="str">
        <f t="shared" si="214"/>
        <v>12</v>
      </c>
      <c r="H1217" s="6" t="str">
        <f>IFERROR(VLOOKUP($G1217,DDD!$B:$D,3,0),"-")</f>
        <v>SP</v>
      </c>
      <c r="I1217" s="6" t="str">
        <f>IFERROR(VLOOKUP($H1217,DDD!$I:$K,3,0),"-")</f>
        <v>Sudeste</v>
      </c>
      <c r="J1217">
        <v>8681174</v>
      </c>
      <c r="K1217">
        <v>26463208</v>
      </c>
      <c r="L1217" s="14">
        <v>44669.514988425923</v>
      </c>
      <c r="M1217" s="14">
        <v>44669.517372685186</v>
      </c>
      <c r="N1217" t="s">
        <v>3133</v>
      </c>
      <c r="O1217" t="s">
        <v>78</v>
      </c>
      <c r="P1217">
        <v>17283</v>
      </c>
      <c r="Q1217" t="s">
        <v>65</v>
      </c>
      <c r="R1217" t="s">
        <v>85</v>
      </c>
      <c r="S1217" t="s">
        <v>86</v>
      </c>
      <c r="T1217" t="s">
        <v>85</v>
      </c>
      <c r="U1217" t="s">
        <v>86</v>
      </c>
      <c r="X1217">
        <v>12981121607</v>
      </c>
      <c r="AA1217" t="s">
        <v>103</v>
      </c>
      <c r="AB1217" s="15">
        <v>1650295274526360</v>
      </c>
      <c r="AC1217" t="s">
        <v>68</v>
      </c>
      <c r="AD1217">
        <v>10738</v>
      </c>
      <c r="AE1217" t="s">
        <v>69</v>
      </c>
      <c r="AF1217" t="s">
        <v>70</v>
      </c>
      <c r="AM1217" t="s">
        <v>2488</v>
      </c>
      <c r="AN1217">
        <v>51406627879</v>
      </c>
    </row>
    <row r="1218" spans="1:40" x14ac:dyDescent="0.25">
      <c r="A1218" s="4">
        <f t="shared" si="215"/>
        <v>44669</v>
      </c>
      <c r="B1218" s="5">
        <f t="shared" si="216"/>
        <v>0.5</v>
      </c>
      <c r="C1218" s="6">
        <f t="shared" si="217"/>
        <v>0.51944444444444449</v>
      </c>
      <c r="D1218" s="7">
        <f t="shared" si="212"/>
        <v>1.0763888858491555E-3</v>
      </c>
      <c r="E1218" s="6" t="str">
        <f t="shared" si="213"/>
        <v>BIANCA</v>
      </c>
      <c r="F1218" s="6" t="str">
        <f t="shared" si="218"/>
        <v>seg</v>
      </c>
      <c r="G1218" s="6" t="str">
        <f t="shared" si="214"/>
        <v>16</v>
      </c>
      <c r="H1218" s="6" t="str">
        <f>IFERROR(VLOOKUP($G1218,DDD!$B:$D,3,0),"-")</f>
        <v>SP</v>
      </c>
      <c r="I1218" s="6" t="str">
        <f>IFERROR(VLOOKUP($H1218,DDD!$I:$K,3,0),"-")</f>
        <v>Sudeste</v>
      </c>
      <c r="J1218">
        <v>8681975</v>
      </c>
      <c r="K1218">
        <v>24161003</v>
      </c>
      <c r="L1218" s="14">
        <v>44669.519456018519</v>
      </c>
      <c r="M1218" s="14">
        <v>44669.520532407405</v>
      </c>
      <c r="N1218" t="s">
        <v>3133</v>
      </c>
      <c r="O1218" t="s">
        <v>78</v>
      </c>
      <c r="P1218">
        <v>17283</v>
      </c>
      <c r="Q1218" t="s">
        <v>65</v>
      </c>
      <c r="R1218" t="s">
        <v>136</v>
      </c>
      <c r="S1218" t="s">
        <v>420</v>
      </c>
      <c r="T1218" t="s">
        <v>136</v>
      </c>
      <c r="U1218" t="s">
        <v>420</v>
      </c>
      <c r="X1218">
        <v>16981975459</v>
      </c>
      <c r="Y1218">
        <v>16981975459</v>
      </c>
      <c r="Z1218" s="14">
        <v>44669.540277777778</v>
      </c>
      <c r="AA1218" t="s">
        <v>235</v>
      </c>
      <c r="AB1218" s="15">
        <v>1650295672541150</v>
      </c>
      <c r="AC1218" t="s">
        <v>68</v>
      </c>
      <c r="AD1218">
        <v>10738</v>
      </c>
      <c r="AE1218" t="s">
        <v>69</v>
      </c>
      <c r="AF1218" t="s">
        <v>70</v>
      </c>
      <c r="AM1218" t="s">
        <v>2489</v>
      </c>
      <c r="AN1218">
        <v>41913429830</v>
      </c>
    </row>
    <row r="1219" spans="1:40" x14ac:dyDescent="0.25">
      <c r="A1219" s="4">
        <f t="shared" si="215"/>
        <v>44669</v>
      </c>
      <c r="B1219" s="5">
        <f t="shared" si="216"/>
        <v>0.52083333333333337</v>
      </c>
      <c r="C1219" s="6">
        <f t="shared" si="217"/>
        <v>0.52222222222222225</v>
      </c>
      <c r="D1219" s="7">
        <f t="shared" si="212"/>
        <v>3.1481481491937302E-3</v>
      </c>
      <c r="E1219" s="6" t="str">
        <f t="shared" si="213"/>
        <v>BIANCA</v>
      </c>
      <c r="F1219" s="6" t="str">
        <f t="shared" si="218"/>
        <v>seg</v>
      </c>
      <c r="G1219" s="6" t="str">
        <f t="shared" si="214"/>
        <v>19</v>
      </c>
      <c r="H1219" s="6" t="str">
        <f>IFERROR(VLOOKUP($G1219,DDD!$B:$D,3,0),"-")</f>
        <v>SP</v>
      </c>
      <c r="I1219" s="6" t="str">
        <f>IFERROR(VLOOKUP($H1219,DDD!$I:$K,3,0),"-")</f>
        <v>Sudeste</v>
      </c>
      <c r="J1219">
        <v>8682623</v>
      </c>
      <c r="K1219">
        <v>27230990</v>
      </c>
      <c r="L1219" s="14">
        <v>44669.522499999999</v>
      </c>
      <c r="M1219" s="14">
        <v>44669.525648148148</v>
      </c>
      <c r="N1219" t="s">
        <v>3133</v>
      </c>
      <c r="O1219" t="s">
        <v>78</v>
      </c>
      <c r="P1219">
        <v>17283</v>
      </c>
      <c r="Q1219" t="s">
        <v>65</v>
      </c>
      <c r="R1219" t="s">
        <v>85</v>
      </c>
      <c r="S1219" t="s">
        <v>86</v>
      </c>
      <c r="T1219" t="s">
        <v>85</v>
      </c>
      <c r="U1219" t="s">
        <v>86</v>
      </c>
      <c r="X1219">
        <v>19971253471</v>
      </c>
      <c r="AA1219" t="s">
        <v>167</v>
      </c>
      <c r="AB1219" s="15">
        <v>1650295923551630</v>
      </c>
      <c r="AC1219" t="s">
        <v>68</v>
      </c>
      <c r="AD1219">
        <v>10738</v>
      </c>
      <c r="AE1219" t="s">
        <v>69</v>
      </c>
      <c r="AF1219" t="s">
        <v>70</v>
      </c>
      <c r="AM1219" t="s">
        <v>2490</v>
      </c>
      <c r="AN1219">
        <v>16189071660</v>
      </c>
    </row>
    <row r="1220" spans="1:40" x14ac:dyDescent="0.25">
      <c r="A1220" s="4">
        <f t="shared" si="215"/>
        <v>44669</v>
      </c>
      <c r="B1220" s="5">
        <f t="shared" si="216"/>
        <v>0.52083333333333337</v>
      </c>
      <c r="C1220" s="6">
        <f t="shared" si="217"/>
        <v>0.52916666666666667</v>
      </c>
      <c r="D1220" s="7">
        <f t="shared" si="212"/>
        <v>8.0902777772280388E-3</v>
      </c>
      <c r="E1220" s="6" t="str">
        <f t="shared" si="213"/>
        <v>BIANCA</v>
      </c>
      <c r="F1220" s="6" t="str">
        <f t="shared" si="218"/>
        <v>seg</v>
      </c>
      <c r="G1220" s="6" t="str">
        <f t="shared" si="214"/>
        <v>48</v>
      </c>
      <c r="H1220" s="6" t="str">
        <f>IFERROR(VLOOKUP($G1220,DDD!$B:$D,3,0),"-")</f>
        <v>SC</v>
      </c>
      <c r="I1220" s="6" t="str">
        <f>IFERROR(VLOOKUP($H1220,DDD!$I:$K,3,0),"-")</f>
        <v>Sul</v>
      </c>
      <c r="J1220">
        <v>8684291</v>
      </c>
      <c r="K1220">
        <v>24165568</v>
      </c>
      <c r="L1220" s="14">
        <v>44669.529780092591</v>
      </c>
      <c r="M1220" s="14">
        <v>44669.537870370368</v>
      </c>
      <c r="N1220" t="s">
        <v>3133</v>
      </c>
      <c r="O1220" t="s">
        <v>78</v>
      </c>
      <c r="P1220">
        <v>17283</v>
      </c>
      <c r="Q1220" t="s">
        <v>65</v>
      </c>
      <c r="R1220" t="s">
        <v>136</v>
      </c>
      <c r="S1220" t="s">
        <v>273</v>
      </c>
      <c r="T1220" t="s">
        <v>136</v>
      </c>
      <c r="U1220" t="s">
        <v>273</v>
      </c>
      <c r="X1220">
        <v>48996429846</v>
      </c>
      <c r="Y1220">
        <v>48996429846</v>
      </c>
      <c r="Z1220" s="14">
        <v>44677.554861111108</v>
      </c>
      <c r="AA1220" t="s">
        <v>142</v>
      </c>
      <c r="AB1220" s="15">
        <v>1650296556580570</v>
      </c>
      <c r="AC1220" t="s">
        <v>68</v>
      </c>
      <c r="AD1220">
        <v>10738</v>
      </c>
      <c r="AE1220" t="s">
        <v>69</v>
      </c>
      <c r="AF1220" t="s">
        <v>70</v>
      </c>
      <c r="AM1220" t="s">
        <v>2491</v>
      </c>
      <c r="AN1220">
        <v>10260178900</v>
      </c>
    </row>
    <row r="1221" spans="1:40" x14ac:dyDescent="0.25">
      <c r="A1221" s="4">
        <f t="shared" si="215"/>
        <v>44669</v>
      </c>
      <c r="B1221" s="5">
        <f t="shared" si="216"/>
        <v>0.52083333333333337</v>
      </c>
      <c r="C1221" s="6">
        <f t="shared" si="217"/>
        <v>0.53749999999999998</v>
      </c>
      <c r="D1221" s="7">
        <f t="shared" si="212"/>
        <v>4.398148157633841E-4</v>
      </c>
      <c r="E1221" s="6" t="str">
        <f t="shared" si="213"/>
        <v>BIANCA</v>
      </c>
      <c r="F1221" s="6" t="str">
        <f t="shared" si="218"/>
        <v>seg</v>
      </c>
      <c r="G1221" s="6" t="str">
        <f t="shared" si="214"/>
        <v>48</v>
      </c>
      <c r="H1221" s="6" t="str">
        <f>IFERROR(VLOOKUP($G1221,DDD!$B:$D,3,0),"-")</f>
        <v>SC</v>
      </c>
      <c r="I1221" s="6" t="str">
        <f>IFERROR(VLOOKUP($H1221,DDD!$I:$K,3,0),"-")</f>
        <v>Sul</v>
      </c>
      <c r="J1221">
        <v>8686046</v>
      </c>
      <c r="K1221">
        <v>24165568</v>
      </c>
      <c r="L1221" s="14">
        <v>44669.538090277776</v>
      </c>
      <c r="M1221" s="14">
        <v>44669.538530092592</v>
      </c>
      <c r="N1221" t="s">
        <v>3133</v>
      </c>
      <c r="O1221" t="s">
        <v>78</v>
      </c>
      <c r="P1221">
        <v>17283</v>
      </c>
      <c r="Q1221" t="s">
        <v>65</v>
      </c>
      <c r="R1221" t="s">
        <v>85</v>
      </c>
      <c r="S1221" t="s">
        <v>86</v>
      </c>
      <c r="T1221" t="s">
        <v>85</v>
      </c>
      <c r="U1221" t="s">
        <v>86</v>
      </c>
      <c r="X1221">
        <v>48996429846</v>
      </c>
      <c r="AA1221" t="s">
        <v>142</v>
      </c>
      <c r="AC1221" t="s">
        <v>202</v>
      </c>
      <c r="AD1221">
        <v>10738</v>
      </c>
      <c r="AE1221" t="s">
        <v>69</v>
      </c>
      <c r="AF1221" t="s">
        <v>70</v>
      </c>
      <c r="AM1221" t="s">
        <v>2491</v>
      </c>
      <c r="AN1221">
        <v>10260178900</v>
      </c>
    </row>
    <row r="1222" spans="1:40" x14ac:dyDescent="0.25">
      <c r="A1222" s="4">
        <f t="shared" si="215"/>
        <v>44669</v>
      </c>
      <c r="B1222" s="5">
        <f t="shared" si="216"/>
        <v>0.52083333333333337</v>
      </c>
      <c r="C1222" s="6">
        <f t="shared" si="217"/>
        <v>0.54027777777777775</v>
      </c>
      <c r="D1222" s="7">
        <f t="shared" si="212"/>
        <v>9.0277777781011537E-4</v>
      </c>
      <c r="E1222" s="6" t="str">
        <f t="shared" si="213"/>
        <v>BIANCA</v>
      </c>
      <c r="F1222" s="6" t="str">
        <f t="shared" si="218"/>
        <v>seg</v>
      </c>
      <c r="G1222" s="6" t="str">
        <f t="shared" si="214"/>
        <v>14</v>
      </c>
      <c r="H1222" s="6" t="str">
        <f>IFERROR(VLOOKUP($G1222,DDD!$B:$D,3,0),"-")</f>
        <v>SP</v>
      </c>
      <c r="I1222" s="6" t="str">
        <f>IFERROR(VLOOKUP($H1222,DDD!$I:$K,3,0),"-")</f>
        <v>Sudeste</v>
      </c>
      <c r="J1222">
        <v>8686571</v>
      </c>
      <c r="K1222">
        <v>27202028</v>
      </c>
      <c r="L1222" s="14">
        <v>44669.540590277778</v>
      </c>
      <c r="M1222" s="14">
        <v>44669.541493055556</v>
      </c>
      <c r="N1222" t="s">
        <v>3133</v>
      </c>
      <c r="O1222" t="s">
        <v>78</v>
      </c>
      <c r="P1222">
        <v>17283</v>
      </c>
      <c r="Q1222" t="s">
        <v>65</v>
      </c>
      <c r="R1222" t="s">
        <v>136</v>
      </c>
      <c r="S1222" t="s">
        <v>273</v>
      </c>
      <c r="T1222" t="s">
        <v>136</v>
      </c>
      <c r="U1222" t="s">
        <v>273</v>
      </c>
      <c r="X1222">
        <v>14981837510</v>
      </c>
      <c r="Y1222">
        <v>14981837510</v>
      </c>
      <c r="Z1222" s="14">
        <v>44669.666666666664</v>
      </c>
      <c r="AA1222" t="s">
        <v>93</v>
      </c>
      <c r="AB1222" s="15">
        <v>1650297496618240</v>
      </c>
      <c r="AC1222" t="s">
        <v>68</v>
      </c>
      <c r="AD1222">
        <v>10738</v>
      </c>
      <c r="AE1222" t="s">
        <v>69</v>
      </c>
      <c r="AF1222" t="s">
        <v>70</v>
      </c>
      <c r="AM1222" t="s">
        <v>2492</v>
      </c>
      <c r="AN1222">
        <v>12361110792</v>
      </c>
    </row>
    <row r="1223" spans="1:40" x14ac:dyDescent="0.25">
      <c r="A1223" s="4">
        <f t="shared" si="215"/>
        <v>44669</v>
      </c>
      <c r="B1223" s="5">
        <f t="shared" si="216"/>
        <v>0.54166666666666663</v>
      </c>
      <c r="C1223" s="6">
        <f t="shared" si="217"/>
        <v>0.54652777777777783</v>
      </c>
      <c r="D1223" s="7">
        <f t="shared" si="212"/>
        <v>3.5763888881774619E-3</v>
      </c>
      <c r="E1223" s="6" t="str">
        <f t="shared" si="213"/>
        <v>SILVIO</v>
      </c>
      <c r="F1223" s="6" t="str">
        <f t="shared" si="218"/>
        <v>seg</v>
      </c>
      <c r="G1223" s="6" t="str">
        <f t="shared" si="214"/>
        <v>11</v>
      </c>
      <c r="H1223" s="6" t="str">
        <f>IFERROR(VLOOKUP($G1223,DDD!$B:$D,3,0),"-")</f>
        <v>SP</v>
      </c>
      <c r="I1223" s="6" t="str">
        <f>IFERROR(VLOOKUP($H1223,DDD!$I:$K,3,0),"-")</f>
        <v>Sudeste</v>
      </c>
      <c r="J1223">
        <v>8687835</v>
      </c>
      <c r="K1223">
        <v>25462231</v>
      </c>
      <c r="L1223" s="14">
        <v>44669.547094907408</v>
      </c>
      <c r="M1223" s="14">
        <v>44669.550671296296</v>
      </c>
      <c r="N1223" t="s">
        <v>3133</v>
      </c>
      <c r="O1223" t="s">
        <v>84</v>
      </c>
      <c r="P1223">
        <v>17286</v>
      </c>
      <c r="Q1223" t="s">
        <v>65</v>
      </c>
      <c r="R1223" t="s">
        <v>85</v>
      </c>
      <c r="S1223" t="s">
        <v>86</v>
      </c>
      <c r="T1223" t="s">
        <v>85</v>
      </c>
      <c r="U1223" t="s">
        <v>86</v>
      </c>
      <c r="X1223">
        <v>11952426330</v>
      </c>
      <c r="AA1223" t="s">
        <v>211</v>
      </c>
      <c r="AB1223" s="15">
        <v>1650298008640000</v>
      </c>
      <c r="AC1223" t="s">
        <v>68</v>
      </c>
      <c r="AD1223">
        <v>10738</v>
      </c>
      <c r="AE1223" t="s">
        <v>69</v>
      </c>
      <c r="AF1223" t="s">
        <v>70</v>
      </c>
      <c r="AM1223" t="s">
        <v>2493</v>
      </c>
      <c r="AN1223">
        <v>30853960801</v>
      </c>
    </row>
    <row r="1224" spans="1:40" x14ac:dyDescent="0.25">
      <c r="A1224" s="4">
        <f t="shared" si="215"/>
        <v>44669</v>
      </c>
      <c r="B1224" s="5">
        <f t="shared" si="216"/>
        <v>0.54166666666666663</v>
      </c>
      <c r="C1224" s="6">
        <f t="shared" si="217"/>
        <v>0.54305555555555551</v>
      </c>
      <c r="D1224" s="7">
        <f t="shared" si="212"/>
        <v>7.7662037001573481E-3</v>
      </c>
      <c r="E1224" s="6" t="str">
        <f t="shared" si="213"/>
        <v>BIANCA</v>
      </c>
      <c r="F1224" s="6" t="str">
        <f t="shared" si="218"/>
        <v>seg</v>
      </c>
      <c r="G1224" s="6" t="str">
        <f t="shared" si="214"/>
        <v>48</v>
      </c>
      <c r="H1224" s="6" t="str">
        <f>IFERROR(VLOOKUP($G1224,DDD!$B:$D,3,0),"-")</f>
        <v>SC</v>
      </c>
      <c r="I1224" s="6" t="str">
        <f>IFERROR(VLOOKUP($H1224,DDD!$I:$K,3,0),"-")</f>
        <v>Sul</v>
      </c>
      <c r="J1224">
        <v>8687117</v>
      </c>
      <c r="K1224">
        <v>24227860</v>
      </c>
      <c r="L1224" s="14">
        <v>44669.543310185189</v>
      </c>
      <c r="M1224" s="14">
        <v>44669.551076388889</v>
      </c>
      <c r="N1224" t="s">
        <v>3133</v>
      </c>
      <c r="O1224" t="s">
        <v>78</v>
      </c>
      <c r="P1224">
        <v>17283</v>
      </c>
      <c r="Q1224" t="s">
        <v>65</v>
      </c>
      <c r="R1224" t="s">
        <v>136</v>
      </c>
      <c r="S1224" t="s">
        <v>273</v>
      </c>
      <c r="T1224" t="s">
        <v>136</v>
      </c>
      <c r="U1224" t="s">
        <v>273</v>
      </c>
      <c r="X1224">
        <v>48996438392</v>
      </c>
      <c r="Y1224">
        <v>48996438392</v>
      </c>
      <c r="Z1224" s="14">
        <v>44676.570833333331</v>
      </c>
      <c r="AA1224" t="s">
        <v>194</v>
      </c>
      <c r="AB1224" s="15">
        <v>1650297722627690</v>
      </c>
      <c r="AC1224" t="s">
        <v>68</v>
      </c>
      <c r="AD1224">
        <v>10738</v>
      </c>
      <c r="AE1224" t="s">
        <v>69</v>
      </c>
      <c r="AF1224" t="s">
        <v>70</v>
      </c>
      <c r="AM1224" t="s">
        <v>2494</v>
      </c>
      <c r="AN1224">
        <v>99671441068</v>
      </c>
    </row>
    <row r="1225" spans="1:40" x14ac:dyDescent="0.25">
      <c r="A1225" s="4">
        <f t="shared" si="215"/>
        <v>44669</v>
      </c>
      <c r="B1225" s="5">
        <f t="shared" si="216"/>
        <v>0.54166666666666663</v>
      </c>
      <c r="C1225" s="6">
        <f t="shared" si="217"/>
        <v>0.55069444444444449</v>
      </c>
      <c r="D1225" s="7">
        <f t="shared" si="212"/>
        <v>1.5393518478958867E-3</v>
      </c>
      <c r="E1225" s="6" t="str">
        <f t="shared" si="213"/>
        <v>BIANCA</v>
      </c>
      <c r="F1225" s="6" t="str">
        <f t="shared" si="218"/>
        <v>seg</v>
      </c>
      <c r="G1225" s="6" t="str">
        <f t="shared" si="214"/>
        <v>11</v>
      </c>
      <c r="H1225" s="6" t="str">
        <f>IFERROR(VLOOKUP($G1225,DDD!$B:$D,3,0),"-")</f>
        <v>SP</v>
      </c>
      <c r="I1225" s="6" t="str">
        <f>IFERROR(VLOOKUP($H1225,DDD!$I:$K,3,0),"-")</f>
        <v>Sudeste</v>
      </c>
      <c r="J1225">
        <v>8688602</v>
      </c>
      <c r="K1225">
        <v>25449669</v>
      </c>
      <c r="L1225" s="14">
        <v>44669.551296296297</v>
      </c>
      <c r="M1225" s="14">
        <v>44669.552835648145</v>
      </c>
      <c r="N1225" t="s">
        <v>3133</v>
      </c>
      <c r="O1225" t="s">
        <v>78</v>
      </c>
      <c r="P1225">
        <v>17283</v>
      </c>
      <c r="Q1225" t="s">
        <v>65</v>
      </c>
      <c r="R1225" t="s">
        <v>85</v>
      </c>
      <c r="S1225" t="s">
        <v>86</v>
      </c>
      <c r="T1225" t="s">
        <v>85</v>
      </c>
      <c r="U1225" t="s">
        <v>86</v>
      </c>
      <c r="X1225">
        <v>11947203932</v>
      </c>
      <c r="AA1225" t="s">
        <v>223</v>
      </c>
      <c r="AB1225" s="15">
        <v>1650298403655300</v>
      </c>
      <c r="AC1225" t="s">
        <v>68</v>
      </c>
      <c r="AD1225">
        <v>10738</v>
      </c>
      <c r="AE1225" t="s">
        <v>69</v>
      </c>
      <c r="AF1225" t="s">
        <v>70</v>
      </c>
      <c r="AM1225" t="s">
        <v>2495</v>
      </c>
      <c r="AN1225">
        <v>28380640888</v>
      </c>
    </row>
    <row r="1226" spans="1:40" x14ac:dyDescent="0.25">
      <c r="A1226" s="4">
        <f t="shared" si="215"/>
        <v>44669</v>
      </c>
      <c r="B1226" s="5">
        <f t="shared" si="216"/>
        <v>0.54166666666666663</v>
      </c>
      <c r="C1226" s="6">
        <f t="shared" si="217"/>
        <v>0.55555555555555558</v>
      </c>
      <c r="D1226" s="7">
        <f t="shared" si="212"/>
        <v>8.1018518540076911E-4</v>
      </c>
      <c r="E1226" s="6" t="str">
        <f t="shared" si="213"/>
        <v>ANA</v>
      </c>
      <c r="F1226" s="6" t="str">
        <f t="shared" si="218"/>
        <v>seg</v>
      </c>
      <c r="G1226" s="6" t="str">
        <f t="shared" si="214"/>
        <v>11</v>
      </c>
      <c r="H1226" s="6" t="str">
        <f>IFERROR(VLOOKUP($G1226,DDD!$B:$D,3,0),"-")</f>
        <v>SP</v>
      </c>
      <c r="I1226" s="6" t="str">
        <f>IFERROR(VLOOKUP($H1226,DDD!$I:$K,3,0),"-")</f>
        <v>Sudeste</v>
      </c>
      <c r="J1226">
        <v>8689354</v>
      </c>
      <c r="K1226">
        <v>25449525</v>
      </c>
      <c r="L1226" s="14">
        <v>44669.55572916667</v>
      </c>
      <c r="M1226" s="14">
        <v>44669.556539351855</v>
      </c>
      <c r="N1226" t="s">
        <v>3133</v>
      </c>
      <c r="O1226" t="s">
        <v>64</v>
      </c>
      <c r="P1226">
        <v>17281</v>
      </c>
      <c r="Q1226" t="s">
        <v>65</v>
      </c>
      <c r="R1226" t="s">
        <v>136</v>
      </c>
      <c r="S1226" t="s">
        <v>273</v>
      </c>
      <c r="T1226" t="s">
        <v>136</v>
      </c>
      <c r="U1226" t="s">
        <v>273</v>
      </c>
      <c r="X1226">
        <v>11945841281</v>
      </c>
      <c r="Y1226">
        <v>11945841281</v>
      </c>
      <c r="Z1226" s="14">
        <v>44669.666666666664</v>
      </c>
      <c r="AA1226" t="s">
        <v>223</v>
      </c>
      <c r="AB1226" s="15">
        <v>1650298802676310</v>
      </c>
      <c r="AC1226" t="s">
        <v>68</v>
      </c>
      <c r="AD1226">
        <v>10738</v>
      </c>
      <c r="AE1226" t="s">
        <v>69</v>
      </c>
      <c r="AF1226" t="s">
        <v>70</v>
      </c>
      <c r="AM1226" t="s">
        <v>2496</v>
      </c>
      <c r="AN1226">
        <v>49126823810</v>
      </c>
    </row>
    <row r="1227" spans="1:40" x14ac:dyDescent="0.25">
      <c r="A1227" s="4">
        <f t="shared" si="215"/>
        <v>44669</v>
      </c>
      <c r="B1227" s="5">
        <f t="shared" si="216"/>
        <v>0.54166666666666663</v>
      </c>
      <c r="C1227" s="6">
        <f t="shared" si="217"/>
        <v>0.55347222222222225</v>
      </c>
      <c r="D1227" s="7">
        <f t="shared" si="212"/>
        <v>3.7384259267128073E-3</v>
      </c>
      <c r="E1227" s="6" t="str">
        <f t="shared" si="213"/>
        <v>BIANCA</v>
      </c>
      <c r="F1227" s="6" t="str">
        <f t="shared" si="218"/>
        <v>seg</v>
      </c>
      <c r="G1227" s="6" t="str">
        <f t="shared" si="214"/>
        <v>13</v>
      </c>
      <c r="H1227" s="6" t="str">
        <f>IFERROR(VLOOKUP($G1227,DDD!$B:$D,3,0),"-")</f>
        <v>SP</v>
      </c>
      <c r="I1227" s="6" t="str">
        <f>IFERROR(VLOOKUP($H1227,DDD!$I:$K,3,0),"-")</f>
        <v>Sudeste</v>
      </c>
      <c r="J1227">
        <v>8689074</v>
      </c>
      <c r="K1227">
        <v>25426058</v>
      </c>
      <c r="L1227" s="14">
        <v>44669.55400462963</v>
      </c>
      <c r="M1227" s="14">
        <v>44669.557743055557</v>
      </c>
      <c r="N1227" t="s">
        <v>3133</v>
      </c>
      <c r="O1227" t="s">
        <v>78</v>
      </c>
      <c r="P1227">
        <v>17283</v>
      </c>
      <c r="Q1227" t="s">
        <v>65</v>
      </c>
      <c r="R1227" t="s">
        <v>136</v>
      </c>
      <c r="S1227" t="s">
        <v>137</v>
      </c>
      <c r="T1227" t="s">
        <v>136</v>
      </c>
      <c r="U1227" t="s">
        <v>137</v>
      </c>
      <c r="X1227">
        <v>13991499710</v>
      </c>
      <c r="Y1227">
        <v>13991499710</v>
      </c>
      <c r="Z1227" s="14">
        <v>44669.577777777777</v>
      </c>
      <c r="AA1227" t="s">
        <v>118</v>
      </c>
      <c r="AB1227" s="15">
        <v>1650298652668250</v>
      </c>
      <c r="AC1227" t="s">
        <v>68</v>
      </c>
      <c r="AD1227">
        <v>10738</v>
      </c>
      <c r="AE1227" t="s">
        <v>69</v>
      </c>
      <c r="AF1227" t="s">
        <v>70</v>
      </c>
      <c r="AM1227" t="s">
        <v>2497</v>
      </c>
      <c r="AN1227">
        <v>15500704796</v>
      </c>
    </row>
    <row r="1228" spans="1:40" x14ac:dyDescent="0.25">
      <c r="A1228" s="4">
        <f t="shared" si="215"/>
        <v>44669</v>
      </c>
      <c r="B1228" s="5">
        <f t="shared" si="216"/>
        <v>0.54166666666666663</v>
      </c>
      <c r="C1228" s="6">
        <f t="shared" si="217"/>
        <v>0.55555555555555558</v>
      </c>
      <c r="D1228" s="7">
        <f t="shared" si="212"/>
        <v>3.3333333340124227E-3</v>
      </c>
      <c r="E1228" s="6" t="str">
        <f t="shared" si="213"/>
        <v>SILVIO</v>
      </c>
      <c r="F1228" s="6" t="str">
        <f t="shared" si="218"/>
        <v>seg</v>
      </c>
      <c r="G1228" s="6" t="str">
        <f t="shared" si="214"/>
        <v>18</v>
      </c>
      <c r="H1228" s="6" t="str">
        <f>IFERROR(VLOOKUP($G1228,DDD!$B:$D,3,0),"-")</f>
        <v>SP</v>
      </c>
      <c r="I1228" s="6" t="str">
        <f>IFERROR(VLOOKUP($H1228,DDD!$I:$K,3,0),"-")</f>
        <v>Sudeste</v>
      </c>
      <c r="J1228">
        <v>8689385</v>
      </c>
      <c r="K1228">
        <v>26463333</v>
      </c>
      <c r="L1228" s="14">
        <v>44669.555925925924</v>
      </c>
      <c r="M1228" s="14">
        <v>44669.559259259258</v>
      </c>
      <c r="N1228" t="s">
        <v>3133</v>
      </c>
      <c r="O1228" t="s">
        <v>84</v>
      </c>
      <c r="P1228">
        <v>17286</v>
      </c>
      <c r="Q1228" t="s">
        <v>65</v>
      </c>
      <c r="R1228" t="s">
        <v>85</v>
      </c>
      <c r="S1228" t="s">
        <v>86</v>
      </c>
      <c r="T1228" t="s">
        <v>85</v>
      </c>
      <c r="U1228" t="s">
        <v>86</v>
      </c>
      <c r="X1228">
        <v>18996400533</v>
      </c>
      <c r="AA1228" t="s">
        <v>103</v>
      </c>
      <c r="AB1228" s="15">
        <v>1650298805676510</v>
      </c>
      <c r="AC1228" t="s">
        <v>68</v>
      </c>
      <c r="AD1228">
        <v>10738</v>
      </c>
      <c r="AE1228" t="s">
        <v>69</v>
      </c>
      <c r="AF1228" t="s">
        <v>70</v>
      </c>
      <c r="AM1228" t="s">
        <v>2498</v>
      </c>
      <c r="AN1228">
        <v>52307525807</v>
      </c>
    </row>
    <row r="1229" spans="1:40" x14ac:dyDescent="0.25">
      <c r="A1229" s="4">
        <f t="shared" si="215"/>
        <v>44669</v>
      </c>
      <c r="B1229" s="5">
        <f t="shared" si="216"/>
        <v>0.60416666666666663</v>
      </c>
      <c r="C1229" s="6">
        <f t="shared" si="217"/>
        <v>0.60486111111111118</v>
      </c>
      <c r="D1229" s="7">
        <f t="shared" si="212"/>
        <v>4.8263888893416151E-3</v>
      </c>
      <c r="E1229" s="6" t="str">
        <f t="shared" si="213"/>
        <v>ANA</v>
      </c>
      <c r="F1229" s="6" t="str">
        <f t="shared" si="218"/>
        <v>seg</v>
      </c>
      <c r="G1229" s="6" t="str">
        <f t="shared" si="214"/>
        <v>17</v>
      </c>
      <c r="H1229" s="6" t="str">
        <f>IFERROR(VLOOKUP($G1229,DDD!$B:$D,3,0),"-")</f>
        <v>SP</v>
      </c>
      <c r="I1229" s="6" t="str">
        <f>IFERROR(VLOOKUP($H1229,DDD!$I:$K,3,0),"-")</f>
        <v>Sudeste</v>
      </c>
      <c r="J1229">
        <v>8697218</v>
      </c>
      <c r="K1229">
        <v>27637515</v>
      </c>
      <c r="L1229" s="14">
        <v>44669.604953703703</v>
      </c>
      <c r="M1229" s="14">
        <v>44669.609780092593</v>
      </c>
      <c r="N1229" t="s">
        <v>3133</v>
      </c>
      <c r="O1229" t="s">
        <v>64</v>
      </c>
      <c r="P1229">
        <v>17281</v>
      </c>
      <c r="Q1229" t="s">
        <v>65</v>
      </c>
      <c r="R1229" t="s">
        <v>85</v>
      </c>
      <c r="S1229" t="s">
        <v>86</v>
      </c>
      <c r="T1229" t="s">
        <v>85</v>
      </c>
      <c r="U1229" t="s">
        <v>86</v>
      </c>
      <c r="X1229">
        <v>17997637025</v>
      </c>
      <c r="AA1229" t="s">
        <v>2499</v>
      </c>
      <c r="AB1229" s="15">
        <v>1650303052727910</v>
      </c>
      <c r="AC1229" t="s">
        <v>68</v>
      </c>
      <c r="AD1229">
        <v>10738</v>
      </c>
      <c r="AE1229" t="s">
        <v>69</v>
      </c>
      <c r="AF1229" t="s">
        <v>70</v>
      </c>
      <c r="AM1229" t="s">
        <v>2500</v>
      </c>
      <c r="AN1229">
        <v>38466552871</v>
      </c>
    </row>
    <row r="1230" spans="1:40" x14ac:dyDescent="0.25">
      <c r="A1230" s="4">
        <f t="shared" si="215"/>
        <v>44669</v>
      </c>
      <c r="B1230" s="5">
        <f t="shared" si="216"/>
        <v>0.60416666666666663</v>
      </c>
      <c r="C1230" s="6">
        <f t="shared" si="217"/>
        <v>0.60625000000000007</v>
      </c>
      <c r="D1230" s="7">
        <f t="shared" si="212"/>
        <v>3.1365740724140778E-3</v>
      </c>
      <c r="E1230" s="6" t="str">
        <f t="shared" si="213"/>
        <v>SILVIO</v>
      </c>
      <c r="F1230" s="6" t="str">
        <f t="shared" si="218"/>
        <v>seg</v>
      </c>
      <c r="G1230" s="6" t="str">
        <f t="shared" si="214"/>
        <v>11</v>
      </c>
      <c r="H1230" s="6" t="str">
        <f>IFERROR(VLOOKUP($G1230,DDD!$B:$D,3,0),"-")</f>
        <v>SP</v>
      </c>
      <c r="I1230" s="6" t="str">
        <f>IFERROR(VLOOKUP($H1230,DDD!$I:$K,3,0),"-")</f>
        <v>Sudeste</v>
      </c>
      <c r="J1230">
        <v>8697442</v>
      </c>
      <c r="K1230">
        <v>27637560</v>
      </c>
      <c r="L1230" s="14">
        <v>44669.60664351852</v>
      </c>
      <c r="M1230" s="14">
        <v>44669.609780092593</v>
      </c>
      <c r="N1230" t="s">
        <v>3133</v>
      </c>
      <c r="O1230" t="s">
        <v>84</v>
      </c>
      <c r="P1230">
        <v>17286</v>
      </c>
      <c r="Q1230" t="s">
        <v>65</v>
      </c>
      <c r="R1230" t="s">
        <v>85</v>
      </c>
      <c r="S1230" t="s">
        <v>86</v>
      </c>
      <c r="T1230" t="s">
        <v>85</v>
      </c>
      <c r="U1230" t="s">
        <v>86</v>
      </c>
      <c r="X1230">
        <v>11948522725</v>
      </c>
      <c r="AA1230" t="s">
        <v>2499</v>
      </c>
      <c r="AB1230" s="15">
        <v>1650303195729620</v>
      </c>
      <c r="AC1230" t="s">
        <v>68</v>
      </c>
      <c r="AD1230">
        <v>10738</v>
      </c>
      <c r="AE1230" t="s">
        <v>69</v>
      </c>
      <c r="AF1230" t="s">
        <v>70</v>
      </c>
      <c r="AM1230" t="s">
        <v>2501</v>
      </c>
      <c r="AN1230">
        <v>36749182852</v>
      </c>
    </row>
    <row r="1231" spans="1:40" x14ac:dyDescent="0.25">
      <c r="A1231" s="4">
        <f t="shared" si="215"/>
        <v>44669</v>
      </c>
      <c r="B1231" s="5">
        <f t="shared" si="216"/>
        <v>0.60416666666666663</v>
      </c>
      <c r="C1231" s="6">
        <f t="shared" si="217"/>
        <v>0.60972222222222217</v>
      </c>
      <c r="D1231" s="7">
        <f t="shared" si="212"/>
        <v>2.9976851874380372E-3</v>
      </c>
      <c r="E1231" s="6" t="str">
        <f t="shared" si="213"/>
        <v>ANA</v>
      </c>
      <c r="F1231" s="6" t="str">
        <f t="shared" si="218"/>
        <v>seg</v>
      </c>
      <c r="G1231" s="6" t="str">
        <f t="shared" si="214"/>
        <v>11</v>
      </c>
      <c r="H1231" s="6" t="str">
        <f>IFERROR(VLOOKUP($G1231,DDD!$B:$D,3,0),"-")</f>
        <v>SP</v>
      </c>
      <c r="I1231" s="6" t="str">
        <f>IFERROR(VLOOKUP($H1231,DDD!$I:$K,3,0),"-")</f>
        <v>Sudeste</v>
      </c>
      <c r="J1231">
        <v>8697872</v>
      </c>
      <c r="K1231">
        <v>27637627</v>
      </c>
      <c r="L1231" s="14">
        <v>44669.61005787037</v>
      </c>
      <c r="M1231" s="14">
        <v>44669.613055555557</v>
      </c>
      <c r="N1231" t="s">
        <v>3133</v>
      </c>
      <c r="O1231" t="s">
        <v>64</v>
      </c>
      <c r="P1231">
        <v>17281</v>
      </c>
      <c r="Q1231" t="s">
        <v>65</v>
      </c>
      <c r="R1231" t="s">
        <v>136</v>
      </c>
      <c r="S1231" t="s">
        <v>137</v>
      </c>
      <c r="T1231" t="s">
        <v>136</v>
      </c>
      <c r="U1231" t="s">
        <v>137</v>
      </c>
      <c r="X1231">
        <v>11994152730</v>
      </c>
      <c r="Y1231">
        <v>11994152730</v>
      </c>
      <c r="Z1231" s="14">
        <v>44669.632638888892</v>
      </c>
      <c r="AA1231" t="s">
        <v>2499</v>
      </c>
      <c r="AB1231" s="15">
        <v>1650303502735010</v>
      </c>
      <c r="AC1231" t="s">
        <v>68</v>
      </c>
      <c r="AD1231">
        <v>10738</v>
      </c>
      <c r="AE1231" t="s">
        <v>69</v>
      </c>
      <c r="AF1231" t="s">
        <v>70</v>
      </c>
      <c r="AM1231" t="s">
        <v>2502</v>
      </c>
      <c r="AN1231">
        <v>21273442865</v>
      </c>
    </row>
    <row r="1232" spans="1:40" x14ac:dyDescent="0.25">
      <c r="A1232" s="4">
        <f t="shared" si="215"/>
        <v>44669</v>
      </c>
      <c r="B1232" s="5">
        <f t="shared" si="216"/>
        <v>0.60416666666666663</v>
      </c>
      <c r="C1232" s="6">
        <f t="shared" si="217"/>
        <v>0.60972222222222217</v>
      </c>
      <c r="D1232" s="7">
        <f t="shared" si="212"/>
        <v>3.0902777798473835E-3</v>
      </c>
      <c r="E1232" s="6" t="str">
        <f t="shared" si="213"/>
        <v>SILVIO</v>
      </c>
      <c r="F1232" s="6" t="str">
        <f t="shared" si="218"/>
        <v>seg</v>
      </c>
      <c r="G1232" s="6" t="str">
        <f t="shared" si="214"/>
        <v>11</v>
      </c>
      <c r="H1232" s="6" t="str">
        <f>IFERROR(VLOOKUP($G1232,DDD!$B:$D,3,0),"-")</f>
        <v>SP</v>
      </c>
      <c r="I1232" s="6" t="str">
        <f>IFERROR(VLOOKUP($H1232,DDD!$I:$K,3,0),"-")</f>
        <v>Sudeste</v>
      </c>
      <c r="J1232">
        <v>8697901</v>
      </c>
      <c r="K1232">
        <v>27637635</v>
      </c>
      <c r="L1232" s="14">
        <v>44669.610300925924</v>
      </c>
      <c r="M1232" s="14">
        <v>44669.613391203704</v>
      </c>
      <c r="N1232" t="s">
        <v>3133</v>
      </c>
      <c r="O1232" t="s">
        <v>84</v>
      </c>
      <c r="P1232">
        <v>17286</v>
      </c>
      <c r="Q1232" t="s">
        <v>65</v>
      </c>
      <c r="R1232" t="s">
        <v>85</v>
      </c>
      <c r="S1232" t="s">
        <v>86</v>
      </c>
      <c r="T1232" t="s">
        <v>85</v>
      </c>
      <c r="U1232" t="s">
        <v>86</v>
      </c>
      <c r="X1232">
        <v>11987834100</v>
      </c>
      <c r="AA1232" t="s">
        <v>2499</v>
      </c>
      <c r="AB1232" s="15">
        <v>1650303520736830</v>
      </c>
      <c r="AC1232" t="s">
        <v>68</v>
      </c>
      <c r="AD1232">
        <v>10738</v>
      </c>
      <c r="AE1232" t="s">
        <v>69</v>
      </c>
      <c r="AF1232" t="s">
        <v>70</v>
      </c>
      <c r="AM1232" t="s">
        <v>2503</v>
      </c>
      <c r="AN1232">
        <v>50827461895</v>
      </c>
    </row>
    <row r="1233" spans="1:40" x14ac:dyDescent="0.25">
      <c r="A1233" s="4">
        <f t="shared" si="215"/>
        <v>44669</v>
      </c>
      <c r="B1233" s="5">
        <f t="shared" si="216"/>
        <v>0.60416666666666663</v>
      </c>
      <c r="C1233" s="6">
        <f t="shared" si="217"/>
        <v>0.61319444444444449</v>
      </c>
      <c r="D1233" s="7">
        <f t="shared" ref="D1233:D1289" si="219">IFERROR(($M1233-$L1233),0)</f>
        <v>1.0532407468417659E-3</v>
      </c>
      <c r="E1233" s="6" t="str">
        <f t="shared" ref="E1233:E1289" si="220">SUBSTITUTE(MID($O1233,1,SEARCH(" ",$O1233,1))," ","")</f>
        <v>ANA</v>
      </c>
      <c r="F1233" s="6" t="str">
        <f t="shared" si="218"/>
        <v>seg</v>
      </c>
      <c r="G1233" s="6" t="str">
        <f t="shared" si="214"/>
        <v>14</v>
      </c>
      <c r="H1233" s="6" t="str">
        <f>IFERROR(VLOOKUP($G1233,DDD!$B:$D,3,0),"-")</f>
        <v>SP</v>
      </c>
      <c r="I1233" s="6" t="str">
        <f>IFERROR(VLOOKUP($H1233,DDD!$I:$K,3,0),"-")</f>
        <v>Sudeste</v>
      </c>
      <c r="J1233">
        <v>8698366</v>
      </c>
      <c r="K1233">
        <v>27637695</v>
      </c>
      <c r="L1233" s="14">
        <v>44669.613657407404</v>
      </c>
      <c r="M1233" s="14">
        <v>44669.614710648151</v>
      </c>
      <c r="N1233" t="s">
        <v>3133</v>
      </c>
      <c r="O1233" t="s">
        <v>64</v>
      </c>
      <c r="P1233">
        <v>17281</v>
      </c>
      <c r="Q1233" t="s">
        <v>65</v>
      </c>
      <c r="R1233" t="s">
        <v>136</v>
      </c>
      <c r="S1233" t="s">
        <v>273</v>
      </c>
      <c r="T1233" t="s">
        <v>136</v>
      </c>
      <c r="U1233" t="s">
        <v>273</v>
      </c>
      <c r="X1233">
        <v>14996151479</v>
      </c>
      <c r="Y1233">
        <v>14996151479</v>
      </c>
      <c r="Z1233" s="14">
        <v>44669.645833333336</v>
      </c>
      <c r="AA1233" t="s">
        <v>2499</v>
      </c>
      <c r="AB1233" s="15">
        <v>1650303796749820</v>
      </c>
      <c r="AC1233" t="s">
        <v>68</v>
      </c>
      <c r="AD1233">
        <v>10738</v>
      </c>
      <c r="AE1233" t="s">
        <v>69</v>
      </c>
      <c r="AF1233" t="s">
        <v>70</v>
      </c>
      <c r="AM1233" t="s">
        <v>2504</v>
      </c>
      <c r="AN1233">
        <v>51875410805</v>
      </c>
    </row>
    <row r="1234" spans="1:40" x14ac:dyDescent="0.25">
      <c r="A1234" s="4">
        <f t="shared" si="215"/>
        <v>44669</v>
      </c>
      <c r="B1234" s="5">
        <f t="shared" si="216"/>
        <v>0.60416666666666663</v>
      </c>
      <c r="C1234" s="6">
        <f t="shared" si="217"/>
        <v>0.61597222222222225</v>
      </c>
      <c r="D1234" s="7">
        <f t="shared" si="219"/>
        <v>3.1944444417604245E-3</v>
      </c>
      <c r="E1234" s="6" t="str">
        <f t="shared" si="220"/>
        <v>ANA</v>
      </c>
      <c r="F1234" s="6" t="str">
        <f t="shared" si="218"/>
        <v>seg</v>
      </c>
      <c r="G1234" s="6" t="str">
        <f t="shared" si="214"/>
        <v>13</v>
      </c>
      <c r="H1234" s="6" t="str">
        <f>IFERROR(VLOOKUP($G1234,DDD!$B:$D,3,0),"-")</f>
        <v>SP</v>
      </c>
      <c r="I1234" s="6" t="str">
        <f>IFERROR(VLOOKUP($H1234,DDD!$I:$K,3,0),"-")</f>
        <v>Sudeste</v>
      </c>
      <c r="J1234">
        <v>8698707</v>
      </c>
      <c r="K1234">
        <v>27637781</v>
      </c>
      <c r="L1234" s="14">
        <v>44669.616099537037</v>
      </c>
      <c r="M1234" s="14">
        <v>44669.619293981479</v>
      </c>
      <c r="N1234" t="s">
        <v>3133</v>
      </c>
      <c r="O1234" t="s">
        <v>64</v>
      </c>
      <c r="P1234">
        <v>17281</v>
      </c>
      <c r="Q1234" t="s">
        <v>65</v>
      </c>
      <c r="R1234" t="s">
        <v>136</v>
      </c>
      <c r="S1234" t="s">
        <v>137</v>
      </c>
      <c r="T1234" t="s">
        <v>136</v>
      </c>
      <c r="U1234" t="s">
        <v>137</v>
      </c>
      <c r="X1234">
        <v>13981750571</v>
      </c>
      <c r="Y1234">
        <v>13981750571</v>
      </c>
      <c r="Z1234" s="14">
        <v>44669.63958333333</v>
      </c>
      <c r="AA1234" t="s">
        <v>2499</v>
      </c>
      <c r="AB1234" s="15">
        <v>1650304012760400</v>
      </c>
      <c r="AC1234" t="s">
        <v>68</v>
      </c>
      <c r="AD1234">
        <v>10738</v>
      </c>
      <c r="AE1234" t="s">
        <v>69</v>
      </c>
      <c r="AF1234" t="s">
        <v>70</v>
      </c>
      <c r="AM1234" t="s">
        <v>2505</v>
      </c>
      <c r="AN1234">
        <v>33618114818</v>
      </c>
    </row>
    <row r="1235" spans="1:40" x14ac:dyDescent="0.25">
      <c r="A1235" s="4">
        <f t="shared" si="215"/>
        <v>44669</v>
      </c>
      <c r="B1235" s="5">
        <f t="shared" si="216"/>
        <v>0.60416666666666663</v>
      </c>
      <c r="C1235" s="6">
        <f t="shared" si="217"/>
        <v>0.61944444444444446</v>
      </c>
      <c r="D1235" s="7">
        <f t="shared" si="219"/>
        <v>9.2592592409346253E-4</v>
      </c>
      <c r="E1235" s="6" t="str">
        <f t="shared" si="220"/>
        <v>ANA</v>
      </c>
      <c r="F1235" s="6" t="str">
        <f t="shared" si="218"/>
        <v>seg</v>
      </c>
      <c r="G1235" s="6" t="str">
        <f t="shared" si="214"/>
        <v>47</v>
      </c>
      <c r="H1235" s="6" t="str">
        <f>IFERROR(VLOOKUP($G1235,DDD!$B:$D,3,0),"-")</f>
        <v>SC</v>
      </c>
      <c r="I1235" s="6" t="str">
        <f>IFERROR(VLOOKUP($H1235,DDD!$I:$K,3,0),"-")</f>
        <v>Sul</v>
      </c>
      <c r="J1235">
        <v>8699171</v>
      </c>
      <c r="K1235">
        <v>27637856</v>
      </c>
      <c r="L1235" s="14">
        <v>44669.619560185187</v>
      </c>
      <c r="M1235" s="14">
        <v>44669.620486111111</v>
      </c>
      <c r="N1235" t="s">
        <v>3133</v>
      </c>
      <c r="O1235" t="s">
        <v>64</v>
      </c>
      <c r="P1235">
        <v>17281</v>
      </c>
      <c r="Q1235" t="s">
        <v>65</v>
      </c>
      <c r="R1235" t="s">
        <v>136</v>
      </c>
      <c r="S1235" t="s">
        <v>273</v>
      </c>
      <c r="T1235" t="s">
        <v>136</v>
      </c>
      <c r="U1235" t="s">
        <v>273</v>
      </c>
      <c r="X1235">
        <v>47997562917</v>
      </c>
      <c r="Y1235">
        <v>47997562917</v>
      </c>
      <c r="Z1235" s="14">
        <v>44670.640972222223</v>
      </c>
      <c r="AA1235" t="s">
        <v>2499</v>
      </c>
      <c r="AB1235" s="15">
        <v>1650304313776730</v>
      </c>
      <c r="AC1235" t="s">
        <v>68</v>
      </c>
      <c r="AD1235">
        <v>10738</v>
      </c>
      <c r="AE1235" t="s">
        <v>69</v>
      </c>
      <c r="AF1235" t="s">
        <v>70</v>
      </c>
      <c r="AM1235" t="s">
        <v>2506</v>
      </c>
      <c r="AN1235">
        <v>11276750951</v>
      </c>
    </row>
    <row r="1236" spans="1:40" x14ac:dyDescent="0.25">
      <c r="A1236" s="4">
        <f t="shared" si="215"/>
        <v>44669</v>
      </c>
      <c r="B1236" s="5">
        <f t="shared" si="216"/>
        <v>0.60416666666666663</v>
      </c>
      <c r="C1236" s="6">
        <f t="shared" si="217"/>
        <v>0.62013888888888891</v>
      </c>
      <c r="D1236" s="7">
        <f t="shared" si="219"/>
        <v>2.4768518560449593E-3</v>
      </c>
      <c r="E1236" s="6" t="str">
        <f t="shared" si="220"/>
        <v>ANA</v>
      </c>
      <c r="F1236" s="6" t="str">
        <f t="shared" si="218"/>
        <v>seg</v>
      </c>
      <c r="G1236" s="6" t="str">
        <f t="shared" si="214"/>
        <v>19</v>
      </c>
      <c r="H1236" s="6" t="str">
        <f>IFERROR(VLOOKUP($G1236,DDD!$B:$D,3,0),"-")</f>
        <v>SP</v>
      </c>
      <c r="I1236" s="6" t="str">
        <f>IFERROR(VLOOKUP($H1236,DDD!$I:$K,3,0),"-")</f>
        <v>Sudeste</v>
      </c>
      <c r="J1236">
        <v>8699305</v>
      </c>
      <c r="K1236">
        <v>27637883</v>
      </c>
      <c r="L1236" s="14">
        <v>44669.620636574073</v>
      </c>
      <c r="M1236" s="14">
        <v>44669.623113425929</v>
      </c>
      <c r="N1236" t="s">
        <v>3133</v>
      </c>
      <c r="O1236" t="s">
        <v>64</v>
      </c>
      <c r="P1236">
        <v>17281</v>
      </c>
      <c r="Q1236" t="s">
        <v>65</v>
      </c>
      <c r="R1236" t="s">
        <v>85</v>
      </c>
      <c r="S1236" t="s">
        <v>86</v>
      </c>
      <c r="T1236" t="s">
        <v>85</v>
      </c>
      <c r="U1236" t="s">
        <v>86</v>
      </c>
      <c r="X1236">
        <v>19998706493</v>
      </c>
      <c r="AA1236" t="s">
        <v>2499</v>
      </c>
      <c r="AB1236" s="15">
        <v>1650304410782350</v>
      </c>
      <c r="AC1236" t="s">
        <v>68</v>
      </c>
      <c r="AD1236">
        <v>10738</v>
      </c>
      <c r="AE1236" t="s">
        <v>69</v>
      </c>
      <c r="AF1236" t="s">
        <v>70</v>
      </c>
      <c r="AM1236" t="s">
        <v>2507</v>
      </c>
      <c r="AN1236">
        <v>34623294803</v>
      </c>
    </row>
    <row r="1237" spans="1:40" x14ac:dyDescent="0.25">
      <c r="A1237" s="4">
        <f t="shared" si="215"/>
        <v>44669</v>
      </c>
      <c r="B1237" s="5">
        <f t="shared" si="216"/>
        <v>0.60416666666666663</v>
      </c>
      <c r="C1237" s="6">
        <f t="shared" si="217"/>
        <v>0.62291666666666667</v>
      </c>
      <c r="D1237" s="7">
        <f t="shared" si="219"/>
        <v>5.3240740817273036E-4</v>
      </c>
      <c r="E1237" s="6" t="str">
        <f t="shared" si="220"/>
        <v>ANA</v>
      </c>
      <c r="F1237" s="6" t="str">
        <f t="shared" si="218"/>
        <v>seg</v>
      </c>
      <c r="G1237" s="6" t="str">
        <f t="shared" si="214"/>
        <v>48</v>
      </c>
      <c r="H1237" s="6" t="str">
        <f>IFERROR(VLOOKUP($G1237,DDD!$B:$D,3,0),"-")</f>
        <v>SC</v>
      </c>
      <c r="I1237" s="6" t="str">
        <f>IFERROR(VLOOKUP($H1237,DDD!$I:$K,3,0),"-")</f>
        <v>Sul</v>
      </c>
      <c r="J1237">
        <v>8699714</v>
      </c>
      <c r="K1237">
        <v>27637922</v>
      </c>
      <c r="L1237" s="14">
        <v>44669.62358796296</v>
      </c>
      <c r="M1237" s="14">
        <v>44669.624120370368</v>
      </c>
      <c r="N1237" t="s">
        <v>3133</v>
      </c>
      <c r="O1237" t="s">
        <v>64</v>
      </c>
      <c r="P1237">
        <v>17281</v>
      </c>
      <c r="Q1237" t="s">
        <v>65</v>
      </c>
      <c r="R1237" t="s">
        <v>136</v>
      </c>
      <c r="S1237" t="s">
        <v>273</v>
      </c>
      <c r="T1237" t="s">
        <v>136</v>
      </c>
      <c r="U1237" t="s">
        <v>273</v>
      </c>
      <c r="X1237">
        <v>48991398504</v>
      </c>
      <c r="Y1237">
        <v>48991398504</v>
      </c>
      <c r="Z1237" s="14">
        <v>44669.75</v>
      </c>
      <c r="AA1237" t="s">
        <v>2499</v>
      </c>
      <c r="AB1237" s="15">
        <v>1650304657797450</v>
      </c>
      <c r="AC1237" t="s">
        <v>68</v>
      </c>
      <c r="AD1237">
        <v>10738</v>
      </c>
      <c r="AE1237" t="s">
        <v>69</v>
      </c>
      <c r="AF1237" t="s">
        <v>70</v>
      </c>
      <c r="AM1237" t="s">
        <v>2508</v>
      </c>
      <c r="AN1237">
        <v>2441857002</v>
      </c>
    </row>
    <row r="1238" spans="1:40" x14ac:dyDescent="0.25">
      <c r="A1238" s="4">
        <f t="shared" si="215"/>
        <v>44669</v>
      </c>
      <c r="B1238" s="5">
        <f t="shared" si="216"/>
        <v>0.60416666666666663</v>
      </c>
      <c r="C1238" s="6">
        <f t="shared" si="217"/>
        <v>0.62430555555555556</v>
      </c>
      <c r="D1238" s="7">
        <f t="shared" si="219"/>
        <v>8.1018518540076911E-4</v>
      </c>
      <c r="E1238" s="6" t="str">
        <f t="shared" si="220"/>
        <v>ANA</v>
      </c>
      <c r="F1238" s="6" t="str">
        <f t="shared" si="218"/>
        <v>seg</v>
      </c>
      <c r="G1238" s="6" t="str">
        <f t="shared" si="214"/>
        <v>47</v>
      </c>
      <c r="H1238" s="6" t="str">
        <f>IFERROR(VLOOKUP($G1238,DDD!$B:$D,3,0),"-")</f>
        <v>SC</v>
      </c>
      <c r="I1238" s="6" t="str">
        <f>IFERROR(VLOOKUP($H1238,DDD!$I:$K,3,0),"-")</f>
        <v>Sul</v>
      </c>
      <c r="J1238">
        <v>8699854</v>
      </c>
      <c r="K1238">
        <v>27637932</v>
      </c>
      <c r="L1238" s="14">
        <v>44669.624606481484</v>
      </c>
      <c r="M1238" s="14">
        <v>44669.625416666669</v>
      </c>
      <c r="N1238" t="s">
        <v>3133</v>
      </c>
      <c r="O1238" t="s">
        <v>64</v>
      </c>
      <c r="P1238">
        <v>17281</v>
      </c>
      <c r="Q1238" t="s">
        <v>65</v>
      </c>
      <c r="R1238" t="s">
        <v>136</v>
      </c>
      <c r="S1238" t="s">
        <v>273</v>
      </c>
      <c r="T1238" t="s">
        <v>136</v>
      </c>
      <c r="U1238" t="s">
        <v>273</v>
      </c>
      <c r="X1238">
        <v>47997735093</v>
      </c>
      <c r="Y1238">
        <v>47997735093</v>
      </c>
      <c r="Z1238" s="14">
        <v>44669.666666666664</v>
      </c>
      <c r="AA1238" t="s">
        <v>2499</v>
      </c>
      <c r="AB1238" s="15">
        <v>1650304747803850</v>
      </c>
      <c r="AC1238" t="s">
        <v>68</v>
      </c>
      <c r="AD1238">
        <v>10738</v>
      </c>
      <c r="AE1238" t="s">
        <v>69</v>
      </c>
      <c r="AF1238" t="s">
        <v>70</v>
      </c>
      <c r="AM1238" t="s">
        <v>2509</v>
      </c>
      <c r="AN1238">
        <v>1583495983</v>
      </c>
    </row>
    <row r="1239" spans="1:40" x14ac:dyDescent="0.25">
      <c r="A1239" s="4">
        <f t="shared" si="215"/>
        <v>44669</v>
      </c>
      <c r="B1239" s="5">
        <f t="shared" si="216"/>
        <v>0.625</v>
      </c>
      <c r="C1239" s="6">
        <f t="shared" si="217"/>
        <v>0.62708333333333333</v>
      </c>
      <c r="D1239" s="7">
        <f t="shared" si="219"/>
        <v>7.638888928340748E-4</v>
      </c>
      <c r="E1239" s="6" t="str">
        <f t="shared" si="220"/>
        <v>ANA</v>
      </c>
      <c r="F1239" s="6" t="str">
        <f t="shared" si="218"/>
        <v>seg</v>
      </c>
      <c r="G1239" s="6" t="str">
        <f t="shared" si="214"/>
        <v>14</v>
      </c>
      <c r="H1239" s="6" t="str">
        <f>IFERROR(VLOOKUP($G1239,DDD!$B:$D,3,0),"-")</f>
        <v>SP</v>
      </c>
      <c r="I1239" s="6" t="str">
        <f>IFERROR(VLOOKUP($H1239,DDD!$I:$K,3,0),"-")</f>
        <v>Sudeste</v>
      </c>
      <c r="J1239">
        <v>8700141</v>
      </c>
      <c r="K1239">
        <v>25386663</v>
      </c>
      <c r="L1239" s="14">
        <v>44669.627291666664</v>
      </c>
      <c r="M1239" s="14">
        <v>44669.628055555557</v>
      </c>
      <c r="N1239" t="s">
        <v>3133</v>
      </c>
      <c r="O1239" t="s">
        <v>64</v>
      </c>
      <c r="P1239">
        <v>17281</v>
      </c>
      <c r="Q1239" t="s">
        <v>65</v>
      </c>
      <c r="R1239" t="s">
        <v>136</v>
      </c>
      <c r="S1239" t="s">
        <v>674</v>
      </c>
      <c r="T1239" t="s">
        <v>136</v>
      </c>
      <c r="U1239" t="s">
        <v>674</v>
      </c>
      <c r="X1239">
        <v>14991879368</v>
      </c>
      <c r="Y1239">
        <v>14991879368</v>
      </c>
      <c r="Z1239" s="14">
        <v>44669.648611111108</v>
      </c>
      <c r="AA1239" t="s">
        <v>520</v>
      </c>
      <c r="AB1239" s="15">
        <v>1650304976816060</v>
      </c>
      <c r="AC1239" t="s">
        <v>68</v>
      </c>
      <c r="AD1239">
        <v>10738</v>
      </c>
      <c r="AE1239" t="s">
        <v>69</v>
      </c>
      <c r="AF1239" t="s">
        <v>70</v>
      </c>
      <c r="AM1239" t="s">
        <v>2510</v>
      </c>
      <c r="AN1239">
        <v>54119843866</v>
      </c>
    </row>
    <row r="1240" spans="1:40" x14ac:dyDescent="0.25">
      <c r="A1240" s="4">
        <f t="shared" si="215"/>
        <v>44669</v>
      </c>
      <c r="B1240" s="5">
        <f t="shared" si="216"/>
        <v>0.625</v>
      </c>
      <c r="C1240" s="6">
        <f t="shared" si="217"/>
        <v>0.63263888888888886</v>
      </c>
      <c r="D1240" s="7">
        <f t="shared" si="219"/>
        <v>8.101851781248115E-4</v>
      </c>
      <c r="E1240" s="6" t="str">
        <f t="shared" si="220"/>
        <v>ANA</v>
      </c>
      <c r="F1240" s="6" t="str">
        <f t="shared" si="218"/>
        <v>seg</v>
      </c>
      <c r="G1240" s="6" t="str">
        <f t="shared" si="214"/>
        <v>16</v>
      </c>
      <c r="H1240" s="6" t="str">
        <f>IFERROR(VLOOKUP($G1240,DDD!$B:$D,3,0),"-")</f>
        <v>SP</v>
      </c>
      <c r="I1240" s="6" t="str">
        <f>IFERROR(VLOOKUP($H1240,DDD!$I:$K,3,0),"-")</f>
        <v>Sudeste</v>
      </c>
      <c r="J1240">
        <v>8700770</v>
      </c>
      <c r="K1240">
        <v>25462153</v>
      </c>
      <c r="L1240" s="14">
        <v>44669.6328587963</v>
      </c>
      <c r="M1240" s="14">
        <v>44669.633668981478</v>
      </c>
      <c r="N1240" t="s">
        <v>3133</v>
      </c>
      <c r="O1240" t="s">
        <v>64</v>
      </c>
      <c r="P1240">
        <v>17281</v>
      </c>
      <c r="Q1240" t="s">
        <v>65</v>
      </c>
      <c r="R1240" t="s">
        <v>136</v>
      </c>
      <c r="S1240" t="s">
        <v>273</v>
      </c>
      <c r="T1240" t="s">
        <v>136</v>
      </c>
      <c r="U1240" t="s">
        <v>273</v>
      </c>
      <c r="X1240">
        <v>16991679286</v>
      </c>
      <c r="Y1240">
        <v>16991679286</v>
      </c>
      <c r="Z1240" s="14">
        <v>44669.654166666667</v>
      </c>
      <c r="AA1240" t="s">
        <v>211</v>
      </c>
      <c r="AB1240" s="15">
        <v>1650305457848030</v>
      </c>
      <c r="AC1240" t="s">
        <v>68</v>
      </c>
      <c r="AD1240">
        <v>10738</v>
      </c>
      <c r="AE1240" t="s">
        <v>69</v>
      </c>
      <c r="AF1240" t="s">
        <v>70</v>
      </c>
      <c r="AM1240" t="s">
        <v>2511</v>
      </c>
      <c r="AN1240">
        <v>38413232864</v>
      </c>
    </row>
    <row r="1241" spans="1:40" x14ac:dyDescent="0.25">
      <c r="A1241" s="4">
        <f t="shared" si="215"/>
        <v>44669</v>
      </c>
      <c r="B1241" s="5">
        <f t="shared" si="216"/>
        <v>0.625</v>
      </c>
      <c r="C1241" s="6">
        <f t="shared" si="217"/>
        <v>0.63888888888888895</v>
      </c>
      <c r="D1241" s="7">
        <f t="shared" si="219"/>
        <v>1.0648148163454607E-3</v>
      </c>
      <c r="E1241" s="6" t="str">
        <f t="shared" si="220"/>
        <v>ANA</v>
      </c>
      <c r="F1241" s="6" t="str">
        <f t="shared" si="218"/>
        <v>seg</v>
      </c>
      <c r="G1241" s="6" t="str">
        <f t="shared" si="214"/>
        <v>11</v>
      </c>
      <c r="H1241" s="6" t="str">
        <f>IFERROR(VLOOKUP($G1241,DDD!$B:$D,3,0),"-")</f>
        <v>SP</v>
      </c>
      <c r="I1241" s="6" t="str">
        <f>IFERROR(VLOOKUP($H1241,DDD!$I:$K,3,0),"-")</f>
        <v>Sudeste</v>
      </c>
      <c r="J1241">
        <v>8701829</v>
      </c>
      <c r="K1241">
        <v>25724832</v>
      </c>
      <c r="L1241" s="14">
        <v>44669.63921296296</v>
      </c>
      <c r="M1241" s="14">
        <v>44669.640277777777</v>
      </c>
      <c r="N1241" t="s">
        <v>3133</v>
      </c>
      <c r="O1241" t="s">
        <v>64</v>
      </c>
      <c r="P1241">
        <v>17281</v>
      </c>
      <c r="Q1241" t="s">
        <v>65</v>
      </c>
      <c r="R1241" t="s">
        <v>136</v>
      </c>
      <c r="S1241" t="s">
        <v>420</v>
      </c>
      <c r="T1241" t="s">
        <v>136</v>
      </c>
      <c r="U1241" t="s">
        <v>420</v>
      </c>
      <c r="X1241">
        <v>11992634512</v>
      </c>
      <c r="Y1241">
        <v>11992634512</v>
      </c>
      <c r="Z1241" s="14">
        <v>44669.660416666666</v>
      </c>
      <c r="AA1241" t="s">
        <v>113</v>
      </c>
      <c r="AB1241" s="15">
        <v>1650306011899100</v>
      </c>
      <c r="AC1241" t="s">
        <v>68</v>
      </c>
      <c r="AD1241">
        <v>10738</v>
      </c>
      <c r="AE1241" t="s">
        <v>69</v>
      </c>
      <c r="AF1241" t="s">
        <v>70</v>
      </c>
      <c r="AM1241" t="s">
        <v>2512</v>
      </c>
      <c r="AN1241">
        <v>6246015360</v>
      </c>
    </row>
    <row r="1242" spans="1:40" x14ac:dyDescent="0.25">
      <c r="A1242" s="4">
        <f t="shared" si="215"/>
        <v>44669</v>
      </c>
      <c r="B1242" s="5">
        <f t="shared" si="216"/>
        <v>0.625</v>
      </c>
      <c r="C1242" s="6">
        <f t="shared" si="217"/>
        <v>0.64027777777777783</v>
      </c>
      <c r="D1242" s="7">
        <f t="shared" si="219"/>
        <v>2.9282407413120382E-3</v>
      </c>
      <c r="E1242" s="6" t="str">
        <f t="shared" si="220"/>
        <v>ANA</v>
      </c>
      <c r="F1242" s="6" t="str">
        <f t="shared" si="218"/>
        <v>seg</v>
      </c>
      <c r="G1242" s="6" t="str">
        <f t="shared" si="214"/>
        <v>47</v>
      </c>
      <c r="H1242" s="6" t="str">
        <f>IFERROR(VLOOKUP($G1242,DDD!$B:$D,3,0),"-")</f>
        <v>SC</v>
      </c>
      <c r="I1242" s="6" t="str">
        <f>IFERROR(VLOOKUP($H1242,DDD!$I:$K,3,0),"-")</f>
        <v>Sul</v>
      </c>
      <c r="J1242">
        <v>8702089</v>
      </c>
      <c r="K1242">
        <v>26463202</v>
      </c>
      <c r="L1242" s="14">
        <v>44669.640798611108</v>
      </c>
      <c r="M1242" s="14">
        <v>44669.643726851849</v>
      </c>
      <c r="N1242" t="s">
        <v>3133</v>
      </c>
      <c r="O1242" t="s">
        <v>64</v>
      </c>
      <c r="P1242">
        <v>17281</v>
      </c>
      <c r="Q1242" t="s">
        <v>65</v>
      </c>
      <c r="R1242" t="s">
        <v>136</v>
      </c>
      <c r="S1242" t="s">
        <v>137</v>
      </c>
      <c r="T1242" t="s">
        <v>136</v>
      </c>
      <c r="U1242" t="s">
        <v>137</v>
      </c>
      <c r="X1242">
        <v>47996448139</v>
      </c>
      <c r="Y1242">
        <v>47996448139</v>
      </c>
      <c r="Z1242" s="14">
        <v>44669.663888888892</v>
      </c>
      <c r="AA1242" t="s">
        <v>103</v>
      </c>
      <c r="AB1242" s="15">
        <v>1650306144916150</v>
      </c>
      <c r="AC1242" t="s">
        <v>68</v>
      </c>
      <c r="AD1242">
        <v>10738</v>
      </c>
      <c r="AE1242" t="s">
        <v>69</v>
      </c>
      <c r="AF1242" t="s">
        <v>70</v>
      </c>
      <c r="AM1242" t="s">
        <v>2513</v>
      </c>
      <c r="AN1242">
        <v>8591282965</v>
      </c>
    </row>
    <row r="1243" spans="1:40" x14ac:dyDescent="0.25">
      <c r="A1243" s="4">
        <f t="shared" si="215"/>
        <v>44669</v>
      </c>
      <c r="B1243" s="5">
        <f t="shared" si="216"/>
        <v>0.625</v>
      </c>
      <c r="C1243" s="6">
        <f t="shared" si="217"/>
        <v>0.64513888888888882</v>
      </c>
      <c r="D1243" s="7">
        <f t="shared" si="219"/>
        <v>1.7708333325572312E-3</v>
      </c>
      <c r="E1243" s="6" t="str">
        <f t="shared" si="220"/>
        <v>ANA</v>
      </c>
      <c r="F1243" s="6" t="str">
        <f t="shared" si="218"/>
        <v>seg</v>
      </c>
      <c r="G1243" s="6" t="str">
        <f t="shared" si="214"/>
        <v>19</v>
      </c>
      <c r="H1243" s="6" t="str">
        <f>IFERROR(VLOOKUP($G1243,DDD!$B:$D,3,0),"-")</f>
        <v>SP</v>
      </c>
      <c r="I1243" s="6" t="str">
        <f>IFERROR(VLOOKUP($H1243,DDD!$I:$K,3,0),"-")</f>
        <v>Sudeste</v>
      </c>
      <c r="J1243">
        <v>8702780</v>
      </c>
      <c r="K1243">
        <v>25426241</v>
      </c>
      <c r="L1243" s="14">
        <v>44669.645520833335</v>
      </c>
      <c r="M1243" s="14">
        <v>44669.647291666668</v>
      </c>
      <c r="N1243" t="s">
        <v>3133</v>
      </c>
      <c r="O1243" t="s">
        <v>64</v>
      </c>
      <c r="P1243">
        <v>17281</v>
      </c>
      <c r="Q1243" t="s">
        <v>65</v>
      </c>
      <c r="R1243" t="s">
        <v>66</v>
      </c>
      <c r="S1243" t="s">
        <v>1497</v>
      </c>
      <c r="T1243" t="s">
        <v>66</v>
      </c>
      <c r="U1243" t="s">
        <v>1497</v>
      </c>
      <c r="X1243">
        <v>19981624756</v>
      </c>
      <c r="AA1243" t="s">
        <v>118</v>
      </c>
      <c r="AB1243" s="15">
        <v>1650306548968440</v>
      </c>
      <c r="AC1243" t="s">
        <v>68</v>
      </c>
      <c r="AD1243">
        <v>10738</v>
      </c>
      <c r="AE1243" t="s">
        <v>69</v>
      </c>
      <c r="AF1243" t="s">
        <v>70</v>
      </c>
      <c r="AM1243" t="s">
        <v>2514</v>
      </c>
      <c r="AN1243">
        <v>35246386864</v>
      </c>
    </row>
    <row r="1244" spans="1:40" x14ac:dyDescent="0.25">
      <c r="A1244" s="4">
        <f t="shared" si="215"/>
        <v>44669</v>
      </c>
      <c r="B1244" s="5">
        <f t="shared" si="216"/>
        <v>0.64583333333333337</v>
      </c>
      <c r="C1244" s="6">
        <f t="shared" si="217"/>
        <v>0.65</v>
      </c>
      <c r="D1244" s="7">
        <f t="shared" si="219"/>
        <v>1.5046296321088448E-3</v>
      </c>
      <c r="E1244" s="6" t="str">
        <f t="shared" si="220"/>
        <v>ANA</v>
      </c>
      <c r="F1244" s="6" t="str">
        <f t="shared" si="218"/>
        <v>seg</v>
      </c>
      <c r="G1244" s="6" t="str">
        <f t="shared" si="214"/>
        <v>19</v>
      </c>
      <c r="H1244" s="6" t="str">
        <f>IFERROR(VLOOKUP($G1244,DDD!$B:$D,3,0),"-")</f>
        <v>SP</v>
      </c>
      <c r="I1244" s="6" t="str">
        <f>IFERROR(VLOOKUP($H1244,DDD!$I:$K,3,0),"-")</f>
        <v>Sudeste</v>
      </c>
      <c r="J1244">
        <v>8703616</v>
      </c>
      <c r="K1244">
        <v>24073044</v>
      </c>
      <c r="L1244" s="14">
        <v>44669.650358796294</v>
      </c>
      <c r="M1244" s="14">
        <v>44669.651863425926</v>
      </c>
      <c r="N1244" t="s">
        <v>3133</v>
      </c>
      <c r="O1244" t="s">
        <v>64</v>
      </c>
      <c r="P1244">
        <v>17281</v>
      </c>
      <c r="Q1244" t="s">
        <v>65</v>
      </c>
      <c r="R1244" t="s">
        <v>136</v>
      </c>
      <c r="S1244" t="s">
        <v>420</v>
      </c>
      <c r="T1244" t="s">
        <v>136</v>
      </c>
      <c r="U1244" t="s">
        <v>420</v>
      </c>
      <c r="X1244">
        <v>19991728444</v>
      </c>
      <c r="Y1244">
        <v>19991728444</v>
      </c>
      <c r="Z1244" s="14">
        <v>44669.672222222223</v>
      </c>
      <c r="AA1244" t="s">
        <v>87</v>
      </c>
      <c r="AB1244" s="15">
        <v>1.65030697110256E+16</v>
      </c>
      <c r="AC1244" t="s">
        <v>68</v>
      </c>
      <c r="AD1244">
        <v>10738</v>
      </c>
      <c r="AE1244" t="s">
        <v>69</v>
      </c>
      <c r="AF1244" t="s">
        <v>70</v>
      </c>
      <c r="AM1244" t="s">
        <v>2515</v>
      </c>
      <c r="AN1244">
        <v>37658312800</v>
      </c>
    </row>
    <row r="1245" spans="1:40" x14ac:dyDescent="0.25">
      <c r="A1245" s="4">
        <f t="shared" si="215"/>
        <v>44669</v>
      </c>
      <c r="B1245" s="5">
        <f t="shared" si="216"/>
        <v>0.64583333333333337</v>
      </c>
      <c r="C1245" s="6">
        <f t="shared" si="217"/>
        <v>0.65833333333333333</v>
      </c>
      <c r="D1245" s="7">
        <f t="shared" si="219"/>
        <v>1.273148154723458E-4</v>
      </c>
      <c r="E1245" s="6" t="str">
        <f t="shared" si="220"/>
        <v>ANA</v>
      </c>
      <c r="F1245" s="6" t="str">
        <f t="shared" si="218"/>
        <v>seg</v>
      </c>
      <c r="G1245" s="6" t="str">
        <f t="shared" si="214"/>
        <v>11</v>
      </c>
      <c r="H1245" s="6" t="str">
        <f>IFERROR(VLOOKUP($G1245,DDD!$B:$D,3,0),"-")</f>
        <v>SP</v>
      </c>
      <c r="I1245" s="6" t="str">
        <f>IFERROR(VLOOKUP($H1245,DDD!$I:$K,3,0),"-")</f>
        <v>Sudeste</v>
      </c>
      <c r="J1245">
        <v>8705167</v>
      </c>
      <c r="K1245">
        <v>25462177</v>
      </c>
      <c r="L1245" s="14">
        <v>44669.659004629626</v>
      </c>
      <c r="M1245" s="14">
        <v>44669.659131944441</v>
      </c>
      <c r="N1245" t="s">
        <v>3133</v>
      </c>
      <c r="O1245" t="s">
        <v>64</v>
      </c>
      <c r="P1245">
        <v>17281</v>
      </c>
      <c r="Q1245" t="s">
        <v>65</v>
      </c>
      <c r="R1245" t="s">
        <v>136</v>
      </c>
      <c r="S1245" t="s">
        <v>420</v>
      </c>
      <c r="T1245" t="s">
        <v>136</v>
      </c>
      <c r="U1245" t="s">
        <v>420</v>
      </c>
      <c r="X1245">
        <v>11943196667</v>
      </c>
      <c r="Y1245">
        <v>11943196667</v>
      </c>
      <c r="Z1245" s="14">
        <v>44669.679861111108</v>
      </c>
      <c r="AA1245" t="s">
        <v>211</v>
      </c>
      <c r="AB1245" s="15">
        <v>1.6503076331112E+16</v>
      </c>
      <c r="AC1245" t="s">
        <v>68</v>
      </c>
      <c r="AD1245">
        <v>10738</v>
      </c>
      <c r="AE1245" t="s">
        <v>69</v>
      </c>
      <c r="AF1245" t="s">
        <v>70</v>
      </c>
      <c r="AM1245" t="s">
        <v>2516</v>
      </c>
      <c r="AN1245">
        <v>44585410805</v>
      </c>
    </row>
    <row r="1246" spans="1:40" x14ac:dyDescent="0.25">
      <c r="A1246" s="4">
        <f t="shared" si="215"/>
        <v>44669</v>
      </c>
      <c r="B1246" s="5">
        <f t="shared" si="216"/>
        <v>0.66666666666666663</v>
      </c>
      <c r="C1246" s="6">
        <f t="shared" si="217"/>
        <v>0.6777777777777777</v>
      </c>
      <c r="D1246" s="7">
        <f t="shared" si="219"/>
        <v>5.324074074451346E-3</v>
      </c>
      <c r="E1246" s="6" t="str">
        <f t="shared" si="220"/>
        <v>ANA</v>
      </c>
      <c r="F1246" s="6" t="str">
        <f t="shared" si="218"/>
        <v>seg</v>
      </c>
      <c r="G1246" s="6" t="str">
        <f t="shared" si="214"/>
        <v>54</v>
      </c>
      <c r="H1246" s="6" t="str">
        <f>IFERROR(VLOOKUP($G1246,DDD!$B:$D,3,0),"-")</f>
        <v>RS</v>
      </c>
      <c r="I1246" s="6" t="str">
        <f>IFERROR(VLOOKUP($H1246,DDD!$I:$K,3,0),"-")</f>
        <v>Sul</v>
      </c>
      <c r="J1246">
        <v>8708155</v>
      </c>
      <c r="K1246">
        <v>24072713</v>
      </c>
      <c r="L1246" s="14">
        <v>44669.677789351852</v>
      </c>
      <c r="M1246" s="14">
        <v>44669.683113425926</v>
      </c>
      <c r="N1246" t="s">
        <v>3133</v>
      </c>
      <c r="O1246" t="s">
        <v>64</v>
      </c>
      <c r="P1246">
        <v>17281</v>
      </c>
      <c r="Q1246" t="s">
        <v>65</v>
      </c>
      <c r="R1246" t="s">
        <v>85</v>
      </c>
      <c r="S1246" t="s">
        <v>86</v>
      </c>
      <c r="T1246" t="s">
        <v>85</v>
      </c>
      <c r="U1246" t="s">
        <v>86</v>
      </c>
      <c r="X1246">
        <v>54996099158</v>
      </c>
      <c r="AA1246" t="s">
        <v>87</v>
      </c>
      <c r="AB1246" s="15">
        <v>1.65030934613076E+16</v>
      </c>
      <c r="AC1246" t="s">
        <v>68</v>
      </c>
      <c r="AD1246">
        <v>10738</v>
      </c>
      <c r="AE1246" t="s">
        <v>69</v>
      </c>
      <c r="AF1246" t="s">
        <v>70</v>
      </c>
      <c r="AM1246" t="s">
        <v>2517</v>
      </c>
      <c r="AN1246">
        <v>86096887554</v>
      </c>
    </row>
    <row r="1247" spans="1:40" x14ac:dyDescent="0.25">
      <c r="A1247" s="4">
        <f t="shared" si="215"/>
        <v>44669</v>
      </c>
      <c r="B1247" s="5">
        <f t="shared" si="216"/>
        <v>0.6875</v>
      </c>
      <c r="C1247" s="6">
        <f t="shared" si="217"/>
        <v>0.6958333333333333</v>
      </c>
      <c r="D1247" s="7">
        <f t="shared" si="219"/>
        <v>1.0532407395658083E-3</v>
      </c>
      <c r="E1247" s="6" t="str">
        <f t="shared" si="220"/>
        <v>SILVIO</v>
      </c>
      <c r="F1247" s="6" t="str">
        <f t="shared" si="218"/>
        <v>seg</v>
      </c>
      <c r="G1247" s="6" t="str">
        <f t="shared" si="214"/>
        <v>19</v>
      </c>
      <c r="H1247" s="6" t="str">
        <f>IFERROR(VLOOKUP($G1247,DDD!$B:$D,3,0),"-")</f>
        <v>SP</v>
      </c>
      <c r="I1247" s="6" t="str">
        <f>IFERROR(VLOOKUP($H1247,DDD!$I:$K,3,0),"-")</f>
        <v>Sudeste</v>
      </c>
      <c r="J1247">
        <v>8711091</v>
      </c>
      <c r="K1247">
        <v>25386650</v>
      </c>
      <c r="L1247" s="14">
        <v>44669.695844907408</v>
      </c>
      <c r="M1247" s="14">
        <v>44669.696898148148</v>
      </c>
      <c r="N1247" t="s">
        <v>3133</v>
      </c>
      <c r="O1247" t="s">
        <v>84</v>
      </c>
      <c r="P1247">
        <v>17286</v>
      </c>
      <c r="Q1247" t="s">
        <v>65</v>
      </c>
      <c r="R1247" t="s">
        <v>136</v>
      </c>
      <c r="S1247" t="s">
        <v>273</v>
      </c>
      <c r="T1247" t="s">
        <v>136</v>
      </c>
      <c r="U1247" t="s">
        <v>273</v>
      </c>
      <c r="X1247">
        <v>19992227003</v>
      </c>
      <c r="Y1247">
        <v>19992227003</v>
      </c>
      <c r="Z1247" s="14">
        <v>44669.760416666664</v>
      </c>
      <c r="AA1247" t="s">
        <v>520</v>
      </c>
      <c r="AB1247" s="15">
        <v>1.6503108951509E+16</v>
      </c>
      <c r="AC1247" t="s">
        <v>68</v>
      </c>
      <c r="AD1247">
        <v>10738</v>
      </c>
      <c r="AE1247" t="s">
        <v>69</v>
      </c>
      <c r="AF1247" t="s">
        <v>70</v>
      </c>
      <c r="AM1247" t="s">
        <v>2518</v>
      </c>
      <c r="AN1247">
        <v>39346489839</v>
      </c>
    </row>
    <row r="1248" spans="1:40" x14ac:dyDescent="0.25">
      <c r="A1248" s="4">
        <f t="shared" si="215"/>
        <v>44669</v>
      </c>
      <c r="B1248" s="5">
        <f t="shared" si="216"/>
        <v>0.6875</v>
      </c>
      <c r="C1248" s="6">
        <f t="shared" si="217"/>
        <v>0.6972222222222223</v>
      </c>
      <c r="D1248" s="7">
        <f t="shared" si="219"/>
        <v>3.8310185191221535E-3</v>
      </c>
      <c r="E1248" s="6" t="str">
        <f t="shared" si="220"/>
        <v>SILVIO</v>
      </c>
      <c r="F1248" s="6" t="str">
        <f t="shared" si="218"/>
        <v>seg</v>
      </c>
      <c r="G1248" s="6" t="str">
        <f t="shared" si="214"/>
        <v>11</v>
      </c>
      <c r="H1248" s="6" t="str">
        <f>IFERROR(VLOOKUP($G1248,DDD!$B:$D,3,0),"-")</f>
        <v>SP</v>
      </c>
      <c r="I1248" s="6" t="str">
        <f>IFERROR(VLOOKUP($H1248,DDD!$I:$K,3,0),"-")</f>
        <v>Sudeste</v>
      </c>
      <c r="J1248">
        <v>8711375</v>
      </c>
      <c r="K1248">
        <v>24227949</v>
      </c>
      <c r="L1248" s="14">
        <v>44669.697615740741</v>
      </c>
      <c r="M1248" s="14">
        <v>44669.70144675926</v>
      </c>
      <c r="N1248" t="s">
        <v>3133</v>
      </c>
      <c r="O1248" t="s">
        <v>84</v>
      </c>
      <c r="P1248">
        <v>17286</v>
      </c>
      <c r="Q1248" t="s">
        <v>65</v>
      </c>
      <c r="R1248" t="s">
        <v>85</v>
      </c>
      <c r="S1248" t="s">
        <v>86</v>
      </c>
      <c r="T1248" t="s">
        <v>85</v>
      </c>
      <c r="U1248" t="s">
        <v>86</v>
      </c>
      <c r="X1248">
        <v>11945877554</v>
      </c>
      <c r="AA1248" t="s">
        <v>194</v>
      </c>
      <c r="AB1248" s="15">
        <v>1.65031105315282E+16</v>
      </c>
      <c r="AC1248" t="s">
        <v>68</v>
      </c>
      <c r="AD1248">
        <v>10738</v>
      </c>
      <c r="AE1248" t="s">
        <v>69</v>
      </c>
      <c r="AF1248" t="s">
        <v>70</v>
      </c>
      <c r="AM1248" t="s">
        <v>2519</v>
      </c>
      <c r="AN1248">
        <v>37449371863</v>
      </c>
    </row>
    <row r="1249" spans="1:40" x14ac:dyDescent="0.25">
      <c r="A1249" s="4">
        <f t="shared" si="215"/>
        <v>44669</v>
      </c>
      <c r="B1249" s="5">
        <f t="shared" si="216"/>
        <v>0.70833333333333337</v>
      </c>
      <c r="C1249" s="6">
        <f t="shared" si="217"/>
        <v>0.71388888888888891</v>
      </c>
      <c r="D1249" s="7">
        <f t="shared" si="219"/>
        <v>1.0416666700621136E-3</v>
      </c>
      <c r="E1249" s="6" t="str">
        <f t="shared" si="220"/>
        <v>ANA</v>
      </c>
      <c r="F1249" s="6" t="str">
        <f t="shared" si="218"/>
        <v>seg</v>
      </c>
      <c r="G1249" s="6" t="str">
        <f t="shared" si="214"/>
        <v>55</v>
      </c>
      <c r="H1249" s="6" t="str">
        <f>IFERROR(VLOOKUP($G1249,DDD!$B:$D,3,0),"-")</f>
        <v>RS</v>
      </c>
      <c r="I1249" s="6" t="str">
        <f>IFERROR(VLOOKUP($H1249,DDD!$I:$K,3,0),"-")</f>
        <v>Sul</v>
      </c>
      <c r="J1249">
        <v>8713238</v>
      </c>
      <c r="K1249">
        <v>26463214</v>
      </c>
      <c r="L1249" s="14">
        <v>44669.714548611111</v>
      </c>
      <c r="M1249" s="14">
        <v>44669.715590277781</v>
      </c>
      <c r="N1249" t="s">
        <v>3133</v>
      </c>
      <c r="O1249" t="s">
        <v>64</v>
      </c>
      <c r="P1249">
        <v>17281</v>
      </c>
      <c r="Q1249" t="s">
        <v>65</v>
      </c>
      <c r="R1249" t="s">
        <v>85</v>
      </c>
      <c r="S1249" t="s">
        <v>86</v>
      </c>
      <c r="T1249" t="s">
        <v>85</v>
      </c>
      <c r="U1249" t="s">
        <v>86</v>
      </c>
      <c r="X1249">
        <v>55997016421</v>
      </c>
      <c r="AA1249" t="s">
        <v>103</v>
      </c>
      <c r="AB1249" s="15">
        <v>1.65031251316705E+16</v>
      </c>
      <c r="AC1249" t="s">
        <v>68</v>
      </c>
      <c r="AD1249">
        <v>10738</v>
      </c>
      <c r="AE1249" t="s">
        <v>69</v>
      </c>
      <c r="AF1249" t="s">
        <v>70</v>
      </c>
      <c r="AM1249" t="s">
        <v>2520</v>
      </c>
      <c r="AN1249">
        <v>99270196020</v>
      </c>
    </row>
    <row r="1250" spans="1:40" x14ac:dyDescent="0.25">
      <c r="A1250" s="4">
        <f t="shared" si="215"/>
        <v>44669</v>
      </c>
      <c r="B1250" s="5">
        <f t="shared" si="216"/>
        <v>0.70833333333333337</v>
      </c>
      <c r="C1250" s="6">
        <f t="shared" si="217"/>
        <v>0.71597222222222223</v>
      </c>
      <c r="D1250" s="7">
        <f t="shared" si="219"/>
        <v>1.2268518548808061E-3</v>
      </c>
      <c r="E1250" s="6" t="str">
        <f t="shared" si="220"/>
        <v>ANA</v>
      </c>
      <c r="F1250" s="6" t="str">
        <f t="shared" si="218"/>
        <v>seg</v>
      </c>
      <c r="G1250" s="6" t="str">
        <f t="shared" si="214"/>
        <v>16</v>
      </c>
      <c r="H1250" s="6" t="str">
        <f>IFERROR(VLOOKUP($G1250,DDD!$B:$D,3,0),"-")</f>
        <v>SP</v>
      </c>
      <c r="I1250" s="6" t="str">
        <f>IFERROR(VLOOKUP($H1250,DDD!$I:$K,3,0),"-")</f>
        <v>Sudeste</v>
      </c>
      <c r="J1250">
        <v>8713362</v>
      </c>
      <c r="K1250">
        <v>25426381</v>
      </c>
      <c r="L1250" s="14">
        <v>44669.716041666667</v>
      </c>
      <c r="M1250" s="14">
        <v>44669.717268518521</v>
      </c>
      <c r="N1250" t="s">
        <v>3133</v>
      </c>
      <c r="O1250" t="s">
        <v>64</v>
      </c>
      <c r="P1250">
        <v>17281</v>
      </c>
      <c r="Q1250" t="s">
        <v>65</v>
      </c>
      <c r="R1250" t="s">
        <v>136</v>
      </c>
      <c r="S1250" t="s">
        <v>273</v>
      </c>
      <c r="T1250" t="s">
        <v>136</v>
      </c>
      <c r="U1250" t="s">
        <v>273</v>
      </c>
      <c r="X1250">
        <v>16997567662</v>
      </c>
      <c r="Y1250">
        <v>16997567662</v>
      </c>
      <c r="Z1250" s="14">
        <v>44669.75</v>
      </c>
      <c r="AA1250" t="s">
        <v>128</v>
      </c>
      <c r="AB1250" s="15">
        <v>1.65031264916764E+16</v>
      </c>
      <c r="AC1250" t="s">
        <v>68</v>
      </c>
      <c r="AD1250">
        <v>10738</v>
      </c>
      <c r="AE1250" t="s">
        <v>69</v>
      </c>
      <c r="AF1250" t="s">
        <v>70</v>
      </c>
      <c r="AM1250" t="s">
        <v>2521</v>
      </c>
      <c r="AN1250">
        <v>59871767862</v>
      </c>
    </row>
    <row r="1251" spans="1:40" x14ac:dyDescent="0.25">
      <c r="A1251" s="4">
        <f t="shared" si="215"/>
        <v>44669</v>
      </c>
      <c r="B1251" s="5">
        <f t="shared" si="216"/>
        <v>0.70833333333333337</v>
      </c>
      <c r="C1251" s="6">
        <f t="shared" si="217"/>
        <v>0.71666666666666667</v>
      </c>
      <c r="D1251" s="7">
        <f t="shared" si="219"/>
        <v>2.0254629635019228E-3</v>
      </c>
      <c r="E1251" s="6" t="str">
        <f t="shared" si="220"/>
        <v>SILVIO</v>
      </c>
      <c r="F1251" s="6" t="str">
        <f t="shared" si="218"/>
        <v>seg</v>
      </c>
      <c r="G1251" s="6" t="str">
        <f t="shared" si="214"/>
        <v>11</v>
      </c>
      <c r="H1251" s="6" t="str">
        <f>IFERROR(VLOOKUP($G1251,DDD!$B:$D,3,0),"-")</f>
        <v>SP</v>
      </c>
      <c r="I1251" s="6" t="str">
        <f>IFERROR(VLOOKUP($H1251,DDD!$I:$K,3,0),"-")</f>
        <v>Sudeste</v>
      </c>
      <c r="J1251">
        <v>8713454</v>
      </c>
      <c r="K1251">
        <v>24073088</v>
      </c>
      <c r="L1251" s="14">
        <v>44669.716736111113</v>
      </c>
      <c r="M1251" s="14">
        <v>44669.718761574077</v>
      </c>
      <c r="N1251" t="s">
        <v>3133</v>
      </c>
      <c r="O1251" t="s">
        <v>84</v>
      </c>
      <c r="P1251">
        <v>17286</v>
      </c>
      <c r="Q1251" t="s">
        <v>65</v>
      </c>
      <c r="R1251" t="s">
        <v>136</v>
      </c>
      <c r="S1251" t="s">
        <v>273</v>
      </c>
      <c r="T1251" t="s">
        <v>136</v>
      </c>
      <c r="U1251" t="s">
        <v>273</v>
      </c>
      <c r="X1251">
        <v>11993561932</v>
      </c>
      <c r="Y1251">
        <v>11993561932</v>
      </c>
      <c r="Z1251" s="14">
        <v>44669.791666666664</v>
      </c>
      <c r="AA1251" t="s">
        <v>87</v>
      </c>
      <c r="AB1251" s="15">
        <v>1.65031271316802E+16</v>
      </c>
      <c r="AC1251" t="s">
        <v>68</v>
      </c>
      <c r="AD1251">
        <v>10738</v>
      </c>
      <c r="AE1251" t="s">
        <v>69</v>
      </c>
      <c r="AF1251" t="s">
        <v>70</v>
      </c>
      <c r="AM1251" t="s">
        <v>2522</v>
      </c>
      <c r="AN1251">
        <v>49754707804</v>
      </c>
    </row>
    <row r="1252" spans="1:40" x14ac:dyDescent="0.25">
      <c r="A1252" s="4">
        <f t="shared" si="215"/>
        <v>44669</v>
      </c>
      <c r="B1252" s="5">
        <f t="shared" si="216"/>
        <v>0.70833333333333337</v>
      </c>
      <c r="C1252" s="6">
        <f t="shared" si="217"/>
        <v>0.71944444444444444</v>
      </c>
      <c r="D1252" s="7">
        <f t="shared" si="219"/>
        <v>2.2800925871706568E-3</v>
      </c>
      <c r="E1252" s="6" t="str">
        <f t="shared" si="220"/>
        <v>SILVIO</v>
      </c>
      <c r="F1252" s="6" t="str">
        <f t="shared" si="218"/>
        <v>seg</v>
      </c>
      <c r="G1252" s="6" t="str">
        <f t="shared" si="214"/>
        <v>18</v>
      </c>
      <c r="H1252" s="6" t="str">
        <f>IFERROR(VLOOKUP($G1252,DDD!$B:$D,3,0),"-")</f>
        <v>SP</v>
      </c>
      <c r="I1252" s="6" t="str">
        <f>IFERROR(VLOOKUP($H1252,DDD!$I:$K,3,0),"-")</f>
        <v>Sudeste</v>
      </c>
      <c r="J1252">
        <v>8713849</v>
      </c>
      <c r="K1252">
        <v>24073163</v>
      </c>
      <c r="L1252" s="14">
        <v>44669.720127314817</v>
      </c>
      <c r="M1252" s="14">
        <v>44669.722407407404</v>
      </c>
      <c r="N1252" t="s">
        <v>3133</v>
      </c>
      <c r="O1252" t="s">
        <v>84</v>
      </c>
      <c r="P1252">
        <v>17286</v>
      </c>
      <c r="Q1252" t="s">
        <v>65</v>
      </c>
      <c r="R1252" t="s">
        <v>66</v>
      </c>
      <c r="S1252" t="s">
        <v>889</v>
      </c>
      <c r="T1252" t="s">
        <v>66</v>
      </c>
      <c r="U1252" t="s">
        <v>889</v>
      </c>
      <c r="X1252">
        <v>18996617493</v>
      </c>
      <c r="AA1252" t="s">
        <v>87</v>
      </c>
      <c r="AB1252" s="15">
        <v>1.65031300817075E+16</v>
      </c>
      <c r="AC1252" t="s">
        <v>68</v>
      </c>
      <c r="AD1252">
        <v>10738</v>
      </c>
      <c r="AE1252" t="s">
        <v>69</v>
      </c>
      <c r="AF1252" t="s">
        <v>70</v>
      </c>
      <c r="AM1252" t="s">
        <v>2523</v>
      </c>
      <c r="AN1252">
        <v>25117088840</v>
      </c>
    </row>
    <row r="1253" spans="1:40" x14ac:dyDescent="0.25">
      <c r="A1253" s="4">
        <f t="shared" si="215"/>
        <v>44669</v>
      </c>
      <c r="B1253" s="5">
        <f t="shared" si="216"/>
        <v>0.70833333333333337</v>
      </c>
      <c r="C1253" s="6">
        <f t="shared" si="217"/>
        <v>0.72222222222222221</v>
      </c>
      <c r="D1253" s="7">
        <f t="shared" si="219"/>
        <v>1.6550925938645378E-3</v>
      </c>
      <c r="E1253" s="6" t="str">
        <f t="shared" si="220"/>
        <v>SILVIO</v>
      </c>
      <c r="F1253" s="6" t="str">
        <f t="shared" si="218"/>
        <v>seg</v>
      </c>
      <c r="G1253" s="6" t="str">
        <f t="shared" si="214"/>
        <v>16</v>
      </c>
      <c r="H1253" s="6" t="str">
        <f>IFERROR(VLOOKUP($G1253,DDD!$B:$D,3,0),"-")</f>
        <v>SP</v>
      </c>
      <c r="I1253" s="6" t="str">
        <f>IFERROR(VLOOKUP($H1253,DDD!$I:$K,3,0),"-")</f>
        <v>Sudeste</v>
      </c>
      <c r="J1253">
        <v>8714166</v>
      </c>
      <c r="K1253">
        <v>26463289</v>
      </c>
      <c r="L1253" s="14">
        <v>44669.722696759258</v>
      </c>
      <c r="M1253" s="14">
        <v>44669.724351851852</v>
      </c>
      <c r="N1253" t="s">
        <v>3133</v>
      </c>
      <c r="O1253" t="s">
        <v>84</v>
      </c>
      <c r="P1253">
        <v>17286</v>
      </c>
      <c r="Q1253" t="s">
        <v>65</v>
      </c>
      <c r="R1253" t="s">
        <v>136</v>
      </c>
      <c r="S1253" t="s">
        <v>273</v>
      </c>
      <c r="T1253" t="s">
        <v>136</v>
      </c>
      <c r="U1253" t="s">
        <v>273</v>
      </c>
      <c r="X1253">
        <v>16994108834</v>
      </c>
      <c r="Y1253">
        <v>16994108834</v>
      </c>
      <c r="Z1253" s="14">
        <v>44669.784722222219</v>
      </c>
      <c r="AA1253" t="s">
        <v>103</v>
      </c>
      <c r="AB1253" s="15">
        <v>1.65031321517295E+16</v>
      </c>
      <c r="AC1253" t="s">
        <v>68</v>
      </c>
      <c r="AD1253">
        <v>10738</v>
      </c>
      <c r="AE1253" t="s">
        <v>69</v>
      </c>
      <c r="AF1253" t="s">
        <v>70</v>
      </c>
      <c r="AM1253" t="s">
        <v>2524</v>
      </c>
      <c r="AN1253">
        <v>32291412884</v>
      </c>
    </row>
    <row r="1254" spans="1:40" x14ac:dyDescent="0.25">
      <c r="A1254" s="4">
        <f t="shared" si="215"/>
        <v>44669</v>
      </c>
      <c r="B1254" s="5">
        <f t="shared" si="216"/>
        <v>0.70833333333333337</v>
      </c>
      <c r="C1254" s="6">
        <f t="shared" si="217"/>
        <v>0.72222222222222221</v>
      </c>
      <c r="D1254" s="7">
        <f t="shared" si="219"/>
        <v>6.2152777827577665E-3</v>
      </c>
      <c r="E1254" s="6" t="str">
        <f t="shared" si="220"/>
        <v>ANA</v>
      </c>
      <c r="F1254" s="6" t="str">
        <f t="shared" si="218"/>
        <v>seg</v>
      </c>
      <c r="G1254" s="6" t="str">
        <f t="shared" si="214"/>
        <v>51</v>
      </c>
      <c r="H1254" s="6" t="str">
        <f>IFERROR(VLOOKUP($G1254,DDD!$B:$D,3,0),"-")</f>
        <v>RS</v>
      </c>
      <c r="I1254" s="6" t="str">
        <f>IFERROR(VLOOKUP($H1254,DDD!$I:$K,3,0),"-")</f>
        <v>Sul</v>
      </c>
      <c r="J1254">
        <v>8714121</v>
      </c>
      <c r="K1254">
        <v>25724478</v>
      </c>
      <c r="L1254" s="14">
        <v>44669.722256944442</v>
      </c>
      <c r="M1254" s="14">
        <v>44669.728472222225</v>
      </c>
      <c r="N1254" t="s">
        <v>3133</v>
      </c>
      <c r="O1254" t="s">
        <v>64</v>
      </c>
      <c r="P1254">
        <v>17281</v>
      </c>
      <c r="Q1254" t="s">
        <v>65</v>
      </c>
      <c r="R1254" t="s">
        <v>136</v>
      </c>
      <c r="S1254" t="s">
        <v>420</v>
      </c>
      <c r="T1254" t="s">
        <v>136</v>
      </c>
      <c r="U1254" t="s">
        <v>420</v>
      </c>
      <c r="X1254">
        <v>51981477171</v>
      </c>
      <c r="Y1254">
        <v>51981477171</v>
      </c>
      <c r="Z1254" s="14">
        <v>44669.748611111114</v>
      </c>
      <c r="AA1254" t="s">
        <v>113</v>
      </c>
      <c r="AB1254" s="15">
        <v>1.65031318917274E+16</v>
      </c>
      <c r="AC1254" t="s">
        <v>68</v>
      </c>
      <c r="AD1254">
        <v>10738</v>
      </c>
      <c r="AE1254" t="s">
        <v>69</v>
      </c>
      <c r="AF1254" t="s">
        <v>70</v>
      </c>
      <c r="AM1254" t="s">
        <v>2525</v>
      </c>
      <c r="AN1254">
        <v>96683538034</v>
      </c>
    </row>
    <row r="1255" spans="1:40" x14ac:dyDescent="0.25">
      <c r="A1255" s="4">
        <f t="shared" si="215"/>
        <v>44669</v>
      </c>
      <c r="B1255" s="5">
        <f t="shared" si="216"/>
        <v>0.72916666666666663</v>
      </c>
      <c r="C1255" s="6">
        <f t="shared" si="217"/>
        <v>0.73125000000000007</v>
      </c>
      <c r="D1255" s="7">
        <f t="shared" si="219"/>
        <v>1.8518518481869251E-3</v>
      </c>
      <c r="E1255" s="6" t="str">
        <f t="shared" si="220"/>
        <v>ANA</v>
      </c>
      <c r="F1255" s="6" t="str">
        <f t="shared" si="218"/>
        <v>seg</v>
      </c>
      <c r="G1255" s="6" t="str">
        <f t="shared" si="214"/>
        <v>17</v>
      </c>
      <c r="H1255" s="6" t="str">
        <f>IFERROR(VLOOKUP($G1255,DDD!$B:$D,3,0),"-")</f>
        <v>SP</v>
      </c>
      <c r="I1255" s="6" t="str">
        <f>IFERROR(VLOOKUP($H1255,DDD!$I:$K,3,0),"-")</f>
        <v>Sudeste</v>
      </c>
      <c r="J1255">
        <v>8715194</v>
      </c>
      <c r="K1255">
        <v>21590476</v>
      </c>
      <c r="L1255" s="14">
        <v>44669.731550925928</v>
      </c>
      <c r="M1255" s="14">
        <v>44669.733402777776</v>
      </c>
      <c r="N1255" t="s">
        <v>3133</v>
      </c>
      <c r="O1255" t="s">
        <v>64</v>
      </c>
      <c r="P1255">
        <v>17281</v>
      </c>
      <c r="Q1255" t="s">
        <v>65</v>
      </c>
      <c r="R1255" t="s">
        <v>136</v>
      </c>
      <c r="S1255" t="s">
        <v>137</v>
      </c>
      <c r="T1255" t="s">
        <v>136</v>
      </c>
      <c r="U1255" t="s">
        <v>137</v>
      </c>
      <c r="X1255">
        <v>17991790898</v>
      </c>
      <c r="Y1255">
        <v>17991790898</v>
      </c>
      <c r="Z1255" s="14">
        <v>44669.754166666666</v>
      </c>
      <c r="AA1255" t="s">
        <v>1837</v>
      </c>
      <c r="AB1255" s="15">
        <v>1.65031398018079E+16</v>
      </c>
      <c r="AC1255" t="s">
        <v>68</v>
      </c>
      <c r="AD1255">
        <v>10738</v>
      </c>
      <c r="AE1255" t="s">
        <v>69</v>
      </c>
      <c r="AF1255" t="s">
        <v>70</v>
      </c>
      <c r="AM1255" t="s">
        <v>2526</v>
      </c>
      <c r="AN1255">
        <v>34228592848</v>
      </c>
    </row>
    <row r="1256" spans="1:40" x14ac:dyDescent="0.25">
      <c r="A1256" s="4">
        <f t="shared" si="215"/>
        <v>44669</v>
      </c>
      <c r="B1256" s="5">
        <f t="shared" si="216"/>
        <v>0.72916666666666663</v>
      </c>
      <c r="C1256" s="6">
        <f t="shared" si="217"/>
        <v>0.73333333333333339</v>
      </c>
      <c r="D1256" s="7">
        <f t="shared" si="219"/>
        <v>1.1574074014788494E-3</v>
      </c>
      <c r="E1256" s="6" t="str">
        <f t="shared" si="220"/>
        <v>ANA</v>
      </c>
      <c r="F1256" s="6" t="str">
        <f t="shared" si="218"/>
        <v>seg</v>
      </c>
      <c r="G1256" s="6" t="str">
        <f t="shared" si="214"/>
        <v>12</v>
      </c>
      <c r="H1256" s="6" t="str">
        <f>IFERROR(VLOOKUP($G1256,DDD!$B:$D,3,0),"-")</f>
        <v>SP</v>
      </c>
      <c r="I1256" s="6" t="str">
        <f>IFERROR(VLOOKUP($H1256,DDD!$I:$K,3,0),"-")</f>
        <v>Sudeste</v>
      </c>
      <c r="J1256">
        <v>8715424</v>
      </c>
      <c r="K1256">
        <v>26463189</v>
      </c>
      <c r="L1256" s="14">
        <v>44669.733668981484</v>
      </c>
      <c r="M1256" s="14">
        <v>44669.734826388885</v>
      </c>
      <c r="N1256" t="s">
        <v>3133</v>
      </c>
      <c r="O1256" t="s">
        <v>64</v>
      </c>
      <c r="P1256">
        <v>17281</v>
      </c>
      <c r="Q1256" t="s">
        <v>65</v>
      </c>
      <c r="R1256" t="s">
        <v>136</v>
      </c>
      <c r="S1256" t="s">
        <v>273</v>
      </c>
      <c r="T1256" t="s">
        <v>136</v>
      </c>
      <c r="U1256" t="s">
        <v>273</v>
      </c>
      <c r="X1256">
        <v>12997158445</v>
      </c>
      <c r="Y1256">
        <v>12997158445</v>
      </c>
      <c r="Z1256" s="14">
        <v>44669.755555555559</v>
      </c>
      <c r="AA1256" t="s">
        <v>103</v>
      </c>
      <c r="AB1256" s="15">
        <v>1.65031414818178E+16</v>
      </c>
      <c r="AC1256" t="s">
        <v>68</v>
      </c>
      <c r="AD1256">
        <v>10738</v>
      </c>
      <c r="AE1256" t="s">
        <v>69</v>
      </c>
      <c r="AF1256" t="s">
        <v>70</v>
      </c>
      <c r="AM1256" t="s">
        <v>2527</v>
      </c>
      <c r="AN1256">
        <v>97545660897</v>
      </c>
    </row>
    <row r="1257" spans="1:40" x14ac:dyDescent="0.25">
      <c r="A1257" s="4">
        <f t="shared" si="215"/>
        <v>44669</v>
      </c>
      <c r="B1257" s="5">
        <f t="shared" si="216"/>
        <v>0.70833333333333337</v>
      </c>
      <c r="C1257" s="6">
        <f t="shared" si="217"/>
        <v>0.7284722222222223</v>
      </c>
      <c r="D1257" s="7">
        <f t="shared" si="219"/>
        <v>5.9490740750334226E-3</v>
      </c>
      <c r="E1257" s="6" t="str">
        <f t="shared" si="220"/>
        <v>SILVIO</v>
      </c>
      <c r="F1257" s="6" t="str">
        <f t="shared" si="218"/>
        <v>seg</v>
      </c>
      <c r="G1257" s="6" t="str">
        <f t="shared" si="214"/>
        <v>11</v>
      </c>
      <c r="H1257" s="6" t="str">
        <f>IFERROR(VLOOKUP($G1257,DDD!$B:$D,3,0),"-")</f>
        <v>SP</v>
      </c>
      <c r="I1257" s="6" t="str">
        <f>IFERROR(VLOOKUP($H1257,DDD!$I:$K,3,0),"-")</f>
        <v>Sudeste</v>
      </c>
      <c r="J1257">
        <v>8714885</v>
      </c>
      <c r="K1257">
        <v>25426094</v>
      </c>
      <c r="L1257" s="14">
        <v>44669.729062500002</v>
      </c>
      <c r="M1257" s="14">
        <v>44669.735011574077</v>
      </c>
      <c r="N1257" t="s">
        <v>3133</v>
      </c>
      <c r="O1257" t="s">
        <v>84</v>
      </c>
      <c r="P1257">
        <v>17286</v>
      </c>
      <c r="Q1257" t="s">
        <v>65</v>
      </c>
      <c r="R1257" t="s">
        <v>136</v>
      </c>
      <c r="S1257" t="s">
        <v>137</v>
      </c>
      <c r="T1257" t="s">
        <v>136</v>
      </c>
      <c r="U1257" t="s">
        <v>137</v>
      </c>
      <c r="X1257">
        <v>11962199665</v>
      </c>
      <c r="Y1257">
        <v>11962199665</v>
      </c>
      <c r="Z1257" s="14">
        <v>44676.755555555559</v>
      </c>
      <c r="AA1257" t="s">
        <v>118</v>
      </c>
      <c r="AB1257" s="15">
        <v>1.65031376817913E+16</v>
      </c>
      <c r="AC1257" t="s">
        <v>68</v>
      </c>
      <c r="AD1257">
        <v>10738</v>
      </c>
      <c r="AE1257" t="s">
        <v>69</v>
      </c>
      <c r="AF1257" t="s">
        <v>70</v>
      </c>
      <c r="AM1257" t="s">
        <v>2528</v>
      </c>
      <c r="AN1257">
        <v>11130257860</v>
      </c>
    </row>
    <row r="1258" spans="1:40" x14ac:dyDescent="0.25">
      <c r="A1258" s="4">
        <f t="shared" si="215"/>
        <v>44669</v>
      </c>
      <c r="B1258" s="5">
        <f t="shared" si="216"/>
        <v>0.72916666666666663</v>
      </c>
      <c r="C1258" s="6">
        <f t="shared" si="217"/>
        <v>0.73541666666666661</v>
      </c>
      <c r="D1258" s="7">
        <f t="shared" si="219"/>
        <v>7.0601851621177047E-4</v>
      </c>
      <c r="E1258" s="6" t="str">
        <f t="shared" si="220"/>
        <v>ANA</v>
      </c>
      <c r="F1258" s="6" t="str">
        <f t="shared" si="218"/>
        <v>seg</v>
      </c>
      <c r="G1258" s="6" t="str">
        <f t="shared" si="214"/>
        <v>11</v>
      </c>
      <c r="H1258" s="6" t="str">
        <f>IFERROR(VLOOKUP($G1258,DDD!$B:$D,3,0),"-")</f>
        <v>SP</v>
      </c>
      <c r="I1258" s="6" t="str">
        <f>IFERROR(VLOOKUP($H1258,DDD!$I:$K,3,0),"-")</f>
        <v>Sudeste</v>
      </c>
      <c r="J1258">
        <v>8715679</v>
      </c>
      <c r="K1258">
        <v>25426231</v>
      </c>
      <c r="L1258" s="14">
        <v>44669.73578703704</v>
      </c>
      <c r="M1258" s="14">
        <v>44669.736493055556</v>
      </c>
      <c r="N1258" t="s">
        <v>3133</v>
      </c>
      <c r="O1258" t="s">
        <v>64</v>
      </c>
      <c r="P1258">
        <v>17281</v>
      </c>
      <c r="Q1258" t="s">
        <v>65</v>
      </c>
      <c r="R1258" t="s">
        <v>136</v>
      </c>
      <c r="S1258" t="s">
        <v>420</v>
      </c>
      <c r="T1258" t="s">
        <v>136</v>
      </c>
      <c r="U1258" t="s">
        <v>420</v>
      </c>
      <c r="X1258">
        <v>11970760086</v>
      </c>
      <c r="Y1258">
        <v>11970760086</v>
      </c>
      <c r="Z1258" s="14">
        <v>44669.756944444445</v>
      </c>
      <c r="AA1258" t="s">
        <v>118</v>
      </c>
      <c r="AB1258" s="15">
        <v>1.65031435618416E+16</v>
      </c>
      <c r="AC1258" t="s">
        <v>68</v>
      </c>
      <c r="AD1258">
        <v>10738</v>
      </c>
      <c r="AE1258" t="s">
        <v>69</v>
      </c>
      <c r="AF1258" t="s">
        <v>70</v>
      </c>
      <c r="AM1258" t="s">
        <v>2529</v>
      </c>
      <c r="AN1258">
        <v>38781742843</v>
      </c>
    </row>
    <row r="1259" spans="1:40" x14ac:dyDescent="0.25">
      <c r="A1259" s="4">
        <f t="shared" ref="A1259:A1319" si="221">DATEVALUE(TEXT(L1259,"dd/mm"))</f>
        <v>44669</v>
      </c>
      <c r="B1259" s="5">
        <f t="shared" ref="B1259:B1319" si="222">TIMEVALUE(TEXT(LEFT(TEXT(L1259,"hh:mm"),2)&amp;":"&amp;IF(RIGHT(TEXT(L1259,"hh:mm"),2)&lt;"30",0,30),"hh:mm"))</f>
        <v>0.72916666666666663</v>
      </c>
      <c r="C1259" s="6">
        <f t="shared" ref="C1259:C1319" si="223">TIMEVALUE(TEXT(L1259,"hh:mm"))</f>
        <v>0.73888888888888893</v>
      </c>
      <c r="D1259" s="7">
        <f t="shared" si="219"/>
        <v>4.5138888526707888E-4</v>
      </c>
      <c r="E1259" s="6" t="str">
        <f t="shared" si="220"/>
        <v>ANA</v>
      </c>
      <c r="F1259" s="6" t="str">
        <f t="shared" ref="F1259:F1319" si="224">TEXT(L1259,"ddd")</f>
        <v>seg</v>
      </c>
      <c r="G1259" s="6" t="str">
        <f t="shared" si="214"/>
        <v>13</v>
      </c>
      <c r="H1259" s="6" t="str">
        <f>IFERROR(VLOOKUP($G1259,DDD!$B:$D,3,0),"-")</f>
        <v>SP</v>
      </c>
      <c r="I1259" s="6" t="str">
        <f>IFERROR(VLOOKUP($H1259,DDD!$I:$K,3,0),"-")</f>
        <v>Sudeste</v>
      </c>
      <c r="J1259">
        <v>8716142</v>
      </c>
      <c r="K1259">
        <v>27231102</v>
      </c>
      <c r="L1259" s="14">
        <v>44669.739525462966</v>
      </c>
      <c r="M1259" s="14">
        <v>44669.739976851852</v>
      </c>
      <c r="N1259" t="s">
        <v>3133</v>
      </c>
      <c r="O1259" t="s">
        <v>64</v>
      </c>
      <c r="P1259">
        <v>17281</v>
      </c>
      <c r="Q1259" t="s">
        <v>65</v>
      </c>
      <c r="R1259" t="s">
        <v>136</v>
      </c>
      <c r="S1259" t="s">
        <v>273</v>
      </c>
      <c r="T1259" t="s">
        <v>136</v>
      </c>
      <c r="U1259" t="s">
        <v>273</v>
      </c>
      <c r="X1259">
        <v>13996574280</v>
      </c>
      <c r="Y1259">
        <v>13996574280</v>
      </c>
      <c r="Z1259" s="14">
        <v>44669.760416666664</v>
      </c>
      <c r="AA1259" t="s">
        <v>167</v>
      </c>
      <c r="AB1259" s="15">
        <v>1.65031467918809E+16</v>
      </c>
      <c r="AC1259" t="s">
        <v>68</v>
      </c>
      <c r="AD1259">
        <v>10738</v>
      </c>
      <c r="AE1259" t="s">
        <v>69</v>
      </c>
      <c r="AF1259" t="s">
        <v>70</v>
      </c>
      <c r="AM1259" t="s">
        <v>2530</v>
      </c>
      <c r="AN1259">
        <v>26856716842</v>
      </c>
    </row>
    <row r="1260" spans="1:40" x14ac:dyDescent="0.25">
      <c r="A1260" s="4">
        <f t="shared" si="221"/>
        <v>44669</v>
      </c>
      <c r="B1260" s="5">
        <f t="shared" si="222"/>
        <v>0.72916666666666663</v>
      </c>
      <c r="C1260" s="6">
        <f t="shared" si="223"/>
        <v>0.7402777777777777</v>
      </c>
      <c r="D1260" s="7">
        <f t="shared" si="219"/>
        <v>6.7129630042472854E-4</v>
      </c>
      <c r="E1260" s="6" t="str">
        <f t="shared" si="220"/>
        <v>ANA</v>
      </c>
      <c r="F1260" s="6" t="str">
        <f t="shared" si="224"/>
        <v>seg</v>
      </c>
      <c r="G1260" s="6" t="str">
        <f t="shared" si="214"/>
        <v>11</v>
      </c>
      <c r="H1260" s="6" t="str">
        <f>IFERROR(VLOOKUP($G1260,DDD!$B:$D,3,0),"-")</f>
        <v>SP</v>
      </c>
      <c r="I1260" s="6" t="str">
        <f>IFERROR(VLOOKUP($H1260,DDD!$I:$K,3,0),"-")</f>
        <v>Sudeste</v>
      </c>
      <c r="J1260">
        <v>8716249</v>
      </c>
      <c r="K1260">
        <v>24165727</v>
      </c>
      <c r="L1260" s="14">
        <v>44669.74046296296</v>
      </c>
      <c r="M1260" s="14">
        <v>44669.74113425926</v>
      </c>
      <c r="N1260" t="s">
        <v>3133</v>
      </c>
      <c r="O1260" t="s">
        <v>64</v>
      </c>
      <c r="P1260">
        <v>17281</v>
      </c>
      <c r="Q1260" t="s">
        <v>65</v>
      </c>
      <c r="R1260" t="s">
        <v>136</v>
      </c>
      <c r="S1260" t="s">
        <v>420</v>
      </c>
      <c r="T1260" t="s">
        <v>136</v>
      </c>
      <c r="U1260" t="s">
        <v>420</v>
      </c>
      <c r="X1260">
        <v>11965808103</v>
      </c>
      <c r="Y1260">
        <v>11965808103</v>
      </c>
      <c r="Z1260" s="14">
        <v>44669.761805555558</v>
      </c>
      <c r="AA1260" t="s">
        <v>142</v>
      </c>
      <c r="AB1260" s="15">
        <v>1.65031476118911E+16</v>
      </c>
      <c r="AC1260" t="s">
        <v>68</v>
      </c>
      <c r="AD1260">
        <v>10738</v>
      </c>
      <c r="AE1260" t="s">
        <v>69</v>
      </c>
      <c r="AF1260" t="s">
        <v>70</v>
      </c>
      <c r="AM1260" t="s">
        <v>2531</v>
      </c>
      <c r="AN1260">
        <v>49014432836</v>
      </c>
    </row>
    <row r="1261" spans="1:40" x14ac:dyDescent="0.25">
      <c r="A1261" s="4">
        <f t="shared" si="221"/>
        <v>44669</v>
      </c>
      <c r="B1261" s="5">
        <f t="shared" si="222"/>
        <v>0.72916666666666663</v>
      </c>
      <c r="C1261" s="6">
        <f t="shared" si="223"/>
        <v>0.74097222222222225</v>
      </c>
      <c r="D1261" s="7">
        <f t="shared" si="219"/>
        <v>9.8379629343980923E-4</v>
      </c>
      <c r="E1261" s="6" t="str">
        <f t="shared" si="220"/>
        <v>ANA</v>
      </c>
      <c r="F1261" s="6" t="str">
        <f t="shared" si="224"/>
        <v>seg</v>
      </c>
      <c r="G1261" s="6" t="str">
        <f t="shared" si="214"/>
        <v>13</v>
      </c>
      <c r="H1261" s="6" t="str">
        <f>IFERROR(VLOOKUP($G1261,DDD!$B:$D,3,0),"-")</f>
        <v>SP</v>
      </c>
      <c r="I1261" s="6" t="str">
        <f>IFERROR(VLOOKUP($H1261,DDD!$I:$K,3,0),"-")</f>
        <v>Sudeste</v>
      </c>
      <c r="J1261">
        <v>8716354</v>
      </c>
      <c r="K1261">
        <v>23694453</v>
      </c>
      <c r="L1261" s="14">
        <v>44669.741446759261</v>
      </c>
      <c r="M1261" s="14">
        <v>44669.742430555554</v>
      </c>
      <c r="N1261" t="s">
        <v>3133</v>
      </c>
      <c r="O1261" t="s">
        <v>64</v>
      </c>
      <c r="P1261">
        <v>17281</v>
      </c>
      <c r="Q1261" t="s">
        <v>65</v>
      </c>
      <c r="R1261" t="s">
        <v>136</v>
      </c>
      <c r="S1261" t="s">
        <v>420</v>
      </c>
      <c r="T1261" t="s">
        <v>136</v>
      </c>
      <c r="U1261" t="s">
        <v>420</v>
      </c>
      <c r="X1261">
        <v>13988746780</v>
      </c>
      <c r="Y1261">
        <v>13988746780</v>
      </c>
      <c r="Z1261" s="14">
        <v>44669.763194444444</v>
      </c>
      <c r="AA1261" t="s">
        <v>179</v>
      </c>
      <c r="AB1261" s="15">
        <v>1.65031479618953E+16</v>
      </c>
      <c r="AC1261" t="s">
        <v>68</v>
      </c>
      <c r="AD1261">
        <v>10738</v>
      </c>
      <c r="AE1261" t="s">
        <v>69</v>
      </c>
      <c r="AF1261" t="s">
        <v>70</v>
      </c>
      <c r="AM1261" t="s">
        <v>2532</v>
      </c>
      <c r="AN1261">
        <v>45965104820</v>
      </c>
    </row>
    <row r="1262" spans="1:40" x14ac:dyDescent="0.25">
      <c r="A1262" s="4">
        <f t="shared" si="221"/>
        <v>44669</v>
      </c>
      <c r="B1262" s="5">
        <f t="shared" si="222"/>
        <v>0.72916666666666663</v>
      </c>
      <c r="C1262" s="6">
        <f t="shared" si="223"/>
        <v>0.73541666666666661</v>
      </c>
      <c r="D1262" s="7">
        <f t="shared" si="219"/>
        <v>9.560185186273884E-3</v>
      </c>
      <c r="E1262" s="6" t="str">
        <f t="shared" si="220"/>
        <v>SILVIO</v>
      </c>
      <c r="F1262" s="6" t="str">
        <f t="shared" si="224"/>
        <v>seg</v>
      </c>
      <c r="G1262" s="6" t="str">
        <f t="shared" si="214"/>
        <v>19</v>
      </c>
      <c r="H1262" s="6" t="str">
        <f>IFERROR(VLOOKUP($G1262,DDD!$B:$D,3,0),"-")</f>
        <v>SP</v>
      </c>
      <c r="I1262" s="6" t="str">
        <f>IFERROR(VLOOKUP($H1262,DDD!$I:$K,3,0),"-")</f>
        <v>Sudeste</v>
      </c>
      <c r="J1262">
        <v>8715667</v>
      </c>
      <c r="K1262">
        <v>25462185</v>
      </c>
      <c r="L1262" s="14">
        <v>44669.735706018517</v>
      </c>
      <c r="M1262" s="14">
        <v>44669.745266203703</v>
      </c>
      <c r="N1262" t="s">
        <v>3133</v>
      </c>
      <c r="O1262" t="s">
        <v>84</v>
      </c>
      <c r="P1262">
        <v>17286</v>
      </c>
      <c r="Q1262" t="s">
        <v>65</v>
      </c>
      <c r="R1262" t="s">
        <v>85</v>
      </c>
      <c r="S1262" t="s">
        <v>86</v>
      </c>
      <c r="T1262" t="s">
        <v>85</v>
      </c>
      <c r="U1262" t="s">
        <v>86</v>
      </c>
      <c r="X1262">
        <v>19991346218</v>
      </c>
      <c r="AA1262" t="s">
        <v>211</v>
      </c>
      <c r="AB1262" s="15">
        <v>1.65031434818408E+16</v>
      </c>
      <c r="AC1262" t="s">
        <v>68</v>
      </c>
      <c r="AD1262">
        <v>10738</v>
      </c>
      <c r="AE1262" t="s">
        <v>69</v>
      </c>
      <c r="AF1262" t="s">
        <v>70</v>
      </c>
      <c r="AM1262" t="s">
        <v>2533</v>
      </c>
      <c r="AN1262">
        <v>48051782801</v>
      </c>
    </row>
    <row r="1263" spans="1:40" x14ac:dyDescent="0.25">
      <c r="A1263" s="4">
        <f t="shared" si="221"/>
        <v>44669</v>
      </c>
      <c r="B1263" s="5">
        <f t="shared" si="222"/>
        <v>0.75</v>
      </c>
      <c r="C1263" s="6">
        <f t="shared" si="223"/>
        <v>0.76388888888888884</v>
      </c>
      <c r="D1263" s="7">
        <f t="shared" si="219"/>
        <v>2.9513888875953853E-3</v>
      </c>
      <c r="E1263" s="6" t="str">
        <f t="shared" si="220"/>
        <v>ANA</v>
      </c>
      <c r="F1263" s="6" t="str">
        <f t="shared" si="224"/>
        <v>seg</v>
      </c>
      <c r="G1263" s="6" t="str">
        <f t="shared" ref="G1263:G1326" si="225">TRIM(LEFT($X1263,2))</f>
        <v>16</v>
      </c>
      <c r="H1263" s="6" t="str">
        <f>IFERROR(VLOOKUP($G1263,DDD!$B:$D,3,0),"-")</f>
        <v>SP</v>
      </c>
      <c r="I1263" s="6" t="str">
        <f>IFERROR(VLOOKUP($H1263,DDD!$I:$K,3,0),"-")</f>
        <v>Sudeste</v>
      </c>
      <c r="J1263">
        <v>8718785</v>
      </c>
      <c r="K1263">
        <v>24165690</v>
      </c>
      <c r="L1263" s="14">
        <v>44669.764432870368</v>
      </c>
      <c r="M1263" s="14">
        <v>44669.767384259256</v>
      </c>
      <c r="N1263" t="s">
        <v>3133</v>
      </c>
      <c r="O1263" t="s">
        <v>64</v>
      </c>
      <c r="P1263">
        <v>17281</v>
      </c>
      <c r="Q1263" t="s">
        <v>65</v>
      </c>
      <c r="R1263" t="s">
        <v>85</v>
      </c>
      <c r="S1263" t="s">
        <v>86</v>
      </c>
      <c r="T1263" t="s">
        <v>85</v>
      </c>
      <c r="U1263" t="s">
        <v>86</v>
      </c>
      <c r="X1263">
        <v>16994211468</v>
      </c>
      <c r="AA1263" t="s">
        <v>142</v>
      </c>
      <c r="AB1263" s="15">
        <v>1.65031683220948E+16</v>
      </c>
      <c r="AC1263" t="s">
        <v>68</v>
      </c>
      <c r="AD1263">
        <v>10738</v>
      </c>
      <c r="AE1263" t="s">
        <v>69</v>
      </c>
      <c r="AF1263" t="s">
        <v>70</v>
      </c>
      <c r="AM1263" t="s">
        <v>2534</v>
      </c>
      <c r="AN1263">
        <v>46962237871</v>
      </c>
    </row>
    <row r="1264" spans="1:40" x14ac:dyDescent="0.25">
      <c r="A1264" s="4">
        <f t="shared" si="221"/>
        <v>44669</v>
      </c>
      <c r="B1264" s="5">
        <f t="shared" si="222"/>
        <v>0.75</v>
      </c>
      <c r="C1264" s="6">
        <f t="shared" si="223"/>
        <v>0.76944444444444438</v>
      </c>
      <c r="D1264" s="7">
        <f t="shared" si="219"/>
        <v>8.7962963152676821E-4</v>
      </c>
      <c r="E1264" s="6" t="str">
        <f t="shared" si="220"/>
        <v>ANA</v>
      </c>
      <c r="F1264" s="6" t="str">
        <f t="shared" si="224"/>
        <v>seg</v>
      </c>
      <c r="G1264" s="6" t="str">
        <f t="shared" si="225"/>
        <v>51</v>
      </c>
      <c r="H1264" s="6" t="str">
        <f>IFERROR(VLOOKUP($G1264,DDD!$B:$D,3,0),"-")</f>
        <v>RS</v>
      </c>
      <c r="I1264" s="6" t="str">
        <f>IFERROR(VLOOKUP($H1264,DDD!$I:$K,3,0),"-")</f>
        <v>Sul</v>
      </c>
      <c r="J1264">
        <v>8719409</v>
      </c>
      <c r="K1264">
        <v>27637511</v>
      </c>
      <c r="L1264" s="14">
        <v>44669.770092592589</v>
      </c>
      <c r="M1264" s="14">
        <v>44669.770972222221</v>
      </c>
      <c r="N1264" t="s">
        <v>3133</v>
      </c>
      <c r="O1264" t="s">
        <v>64</v>
      </c>
      <c r="P1264">
        <v>17281</v>
      </c>
      <c r="Q1264" t="s">
        <v>65</v>
      </c>
      <c r="R1264" t="s">
        <v>136</v>
      </c>
      <c r="S1264" t="s">
        <v>674</v>
      </c>
      <c r="T1264" t="s">
        <v>136</v>
      </c>
      <c r="U1264" t="s">
        <v>674</v>
      </c>
      <c r="X1264">
        <v>51993268254</v>
      </c>
      <c r="Y1264">
        <v>51993268254</v>
      </c>
      <c r="Z1264" s="14">
        <v>44669.791666666664</v>
      </c>
      <c r="AA1264" t="s">
        <v>2499</v>
      </c>
      <c r="AB1264" s="15">
        <v>1.65031732121437E+16</v>
      </c>
      <c r="AC1264" t="s">
        <v>68</v>
      </c>
      <c r="AD1264">
        <v>10738</v>
      </c>
      <c r="AE1264" t="s">
        <v>69</v>
      </c>
      <c r="AF1264" t="s">
        <v>70</v>
      </c>
      <c r="AM1264" t="s">
        <v>2535</v>
      </c>
      <c r="AN1264">
        <v>4921122075</v>
      </c>
    </row>
    <row r="1265" spans="1:40" x14ac:dyDescent="0.25">
      <c r="A1265" s="4">
        <f t="shared" si="221"/>
        <v>44669</v>
      </c>
      <c r="B1265" s="5">
        <f t="shared" si="222"/>
        <v>0.77083333333333337</v>
      </c>
      <c r="C1265" s="6">
        <f t="shared" si="223"/>
        <v>0.7715277777777777</v>
      </c>
      <c r="D1265" s="7">
        <f t="shared" si="219"/>
        <v>1.111111108912155E-3</v>
      </c>
      <c r="E1265" s="6" t="str">
        <f t="shared" si="220"/>
        <v>ANA</v>
      </c>
      <c r="F1265" s="6" t="str">
        <f t="shared" si="224"/>
        <v>seg</v>
      </c>
      <c r="G1265" s="6" t="str">
        <f t="shared" si="225"/>
        <v>17</v>
      </c>
      <c r="H1265" s="6" t="str">
        <f>IFERROR(VLOOKUP($G1265,DDD!$B:$D,3,0),"-")</f>
        <v>SP</v>
      </c>
      <c r="I1265" s="6" t="str">
        <f>IFERROR(VLOOKUP($H1265,DDD!$I:$K,3,0),"-")</f>
        <v>Sudeste</v>
      </c>
      <c r="J1265">
        <v>8719606</v>
      </c>
      <c r="K1265">
        <v>27637570</v>
      </c>
      <c r="L1265" s="14">
        <v>44669.771909722222</v>
      </c>
      <c r="M1265" s="14">
        <v>44669.773020833331</v>
      </c>
      <c r="N1265" t="s">
        <v>3133</v>
      </c>
      <c r="O1265" t="s">
        <v>64</v>
      </c>
      <c r="P1265">
        <v>17281</v>
      </c>
      <c r="Q1265" t="s">
        <v>65</v>
      </c>
      <c r="R1265" t="s">
        <v>136</v>
      </c>
      <c r="S1265" t="s">
        <v>273</v>
      </c>
      <c r="T1265" t="s">
        <v>136</v>
      </c>
      <c r="U1265" t="s">
        <v>273</v>
      </c>
      <c r="X1265">
        <v>17991754426</v>
      </c>
      <c r="Y1265">
        <v>17991754426</v>
      </c>
      <c r="Z1265" s="14">
        <v>44669.802083333336</v>
      </c>
      <c r="AA1265" t="s">
        <v>2499</v>
      </c>
      <c r="AB1265" s="15">
        <v>1.65031744521572E+16</v>
      </c>
      <c r="AC1265" t="s">
        <v>68</v>
      </c>
      <c r="AD1265">
        <v>10738</v>
      </c>
      <c r="AE1265" t="s">
        <v>69</v>
      </c>
      <c r="AF1265" t="s">
        <v>70</v>
      </c>
      <c r="AM1265" t="s">
        <v>2536</v>
      </c>
      <c r="AN1265">
        <v>38999419851</v>
      </c>
    </row>
    <row r="1266" spans="1:40" x14ac:dyDescent="0.25">
      <c r="A1266" s="4">
        <f t="shared" si="221"/>
        <v>44669</v>
      </c>
      <c r="B1266" s="5">
        <f t="shared" si="222"/>
        <v>0.77083333333333337</v>
      </c>
      <c r="C1266" s="6">
        <f t="shared" si="223"/>
        <v>0.7729166666666667</v>
      </c>
      <c r="D1266" s="7">
        <f t="shared" si="219"/>
        <v>1.2847222169511952E-3</v>
      </c>
      <c r="E1266" s="6" t="str">
        <f t="shared" si="220"/>
        <v>ANA</v>
      </c>
      <c r="F1266" s="6" t="str">
        <f t="shared" si="224"/>
        <v>seg</v>
      </c>
      <c r="G1266" s="6" t="str">
        <f t="shared" si="225"/>
        <v>51</v>
      </c>
      <c r="H1266" s="6" t="str">
        <f>IFERROR(VLOOKUP($G1266,DDD!$B:$D,3,0),"-")</f>
        <v>RS</v>
      </c>
      <c r="I1266" s="6" t="str">
        <f>IFERROR(VLOOKUP($H1266,DDD!$I:$K,3,0),"-")</f>
        <v>Sul</v>
      </c>
      <c r="J1266">
        <v>8719749</v>
      </c>
      <c r="K1266">
        <v>27637611</v>
      </c>
      <c r="L1266" s="14">
        <v>44669.773229166669</v>
      </c>
      <c r="M1266" s="14">
        <v>44669.774513888886</v>
      </c>
      <c r="N1266" t="s">
        <v>3133</v>
      </c>
      <c r="O1266" t="s">
        <v>64</v>
      </c>
      <c r="P1266">
        <v>17281</v>
      </c>
      <c r="Q1266" t="s">
        <v>65</v>
      </c>
      <c r="R1266" t="s">
        <v>85</v>
      </c>
      <c r="S1266" t="s">
        <v>86</v>
      </c>
      <c r="T1266" t="s">
        <v>85</v>
      </c>
      <c r="U1266" t="s">
        <v>86</v>
      </c>
      <c r="X1266">
        <v>51995138481</v>
      </c>
      <c r="AA1266" t="s">
        <v>2499</v>
      </c>
      <c r="AB1266" s="15">
        <v>1.65031759321747E+16</v>
      </c>
      <c r="AC1266" t="s">
        <v>68</v>
      </c>
      <c r="AD1266">
        <v>10738</v>
      </c>
      <c r="AE1266" t="s">
        <v>69</v>
      </c>
      <c r="AF1266" t="s">
        <v>70</v>
      </c>
      <c r="AM1266" t="s">
        <v>2537</v>
      </c>
      <c r="AN1266">
        <v>638942381</v>
      </c>
    </row>
    <row r="1267" spans="1:40" x14ac:dyDescent="0.25">
      <c r="A1267" s="4">
        <f t="shared" si="221"/>
        <v>44669</v>
      </c>
      <c r="B1267" s="5">
        <f t="shared" si="222"/>
        <v>0.77083333333333337</v>
      </c>
      <c r="C1267" s="6">
        <f t="shared" si="223"/>
        <v>0.77430555555555547</v>
      </c>
      <c r="D1267" s="7">
        <f t="shared" si="219"/>
        <v>2.2453703641076572E-3</v>
      </c>
      <c r="E1267" s="6" t="str">
        <f t="shared" si="220"/>
        <v>ANA</v>
      </c>
      <c r="F1267" s="6" t="str">
        <f t="shared" si="224"/>
        <v>seg</v>
      </c>
      <c r="G1267" s="6" t="str">
        <f t="shared" si="225"/>
        <v>16</v>
      </c>
      <c r="H1267" s="6" t="str">
        <f>IFERROR(VLOOKUP($G1267,DDD!$B:$D,3,0),"-")</f>
        <v>SP</v>
      </c>
      <c r="I1267" s="6" t="str">
        <f>IFERROR(VLOOKUP($H1267,DDD!$I:$K,3,0),"-")</f>
        <v>Sudeste</v>
      </c>
      <c r="J1267">
        <v>8719904</v>
      </c>
      <c r="K1267">
        <v>27637639</v>
      </c>
      <c r="L1267" s="14">
        <v>44669.774664351855</v>
      </c>
      <c r="M1267" s="14">
        <v>44669.776909722219</v>
      </c>
      <c r="N1267" t="s">
        <v>3133</v>
      </c>
      <c r="O1267" t="s">
        <v>64</v>
      </c>
      <c r="P1267">
        <v>17281</v>
      </c>
      <c r="Q1267" t="s">
        <v>65</v>
      </c>
      <c r="R1267" t="s">
        <v>85</v>
      </c>
      <c r="S1267" t="s">
        <v>86</v>
      </c>
      <c r="T1267" t="s">
        <v>85</v>
      </c>
      <c r="U1267" t="s">
        <v>86</v>
      </c>
      <c r="X1267">
        <v>16988307832</v>
      </c>
      <c r="AA1267" t="s">
        <v>2499</v>
      </c>
      <c r="AB1267" s="15">
        <v>1.65031770821879E+16</v>
      </c>
      <c r="AC1267" t="s">
        <v>68</v>
      </c>
      <c r="AD1267">
        <v>10738</v>
      </c>
      <c r="AE1267" t="s">
        <v>69</v>
      </c>
      <c r="AF1267" t="s">
        <v>70</v>
      </c>
      <c r="AM1267" t="s">
        <v>2538</v>
      </c>
      <c r="AN1267">
        <v>21778239862</v>
      </c>
    </row>
    <row r="1268" spans="1:40" x14ac:dyDescent="0.25">
      <c r="A1268" s="4">
        <f t="shared" si="221"/>
        <v>44669</v>
      </c>
      <c r="B1268" s="5">
        <f t="shared" si="222"/>
        <v>0.77083333333333337</v>
      </c>
      <c r="C1268" s="6">
        <f t="shared" si="223"/>
        <v>0.77777777777777779</v>
      </c>
      <c r="D1268" s="7">
        <f t="shared" si="219"/>
        <v>4.2013888887595385E-3</v>
      </c>
      <c r="E1268" s="6" t="str">
        <f t="shared" si="220"/>
        <v>ANA</v>
      </c>
      <c r="F1268" s="6" t="str">
        <f t="shared" si="224"/>
        <v>seg</v>
      </c>
      <c r="G1268" s="6" t="str">
        <f t="shared" si="225"/>
        <v>11</v>
      </c>
      <c r="H1268" s="6" t="str">
        <f>IFERROR(VLOOKUP($G1268,DDD!$B:$D,3,0),"-")</f>
        <v>SP</v>
      </c>
      <c r="I1268" s="6" t="str">
        <f>IFERROR(VLOOKUP($H1268,DDD!$I:$K,3,0),"-")</f>
        <v>Sudeste</v>
      </c>
      <c r="J1268">
        <v>8720253</v>
      </c>
      <c r="K1268">
        <v>27637727</v>
      </c>
      <c r="L1268" s="14">
        <v>44669.778078703705</v>
      </c>
      <c r="M1268" s="14">
        <v>44669.782280092593</v>
      </c>
      <c r="N1268" t="s">
        <v>3133</v>
      </c>
      <c r="O1268" t="s">
        <v>64</v>
      </c>
      <c r="P1268">
        <v>17281</v>
      </c>
      <c r="Q1268" t="s">
        <v>65</v>
      </c>
      <c r="R1268" t="s">
        <v>85</v>
      </c>
      <c r="S1268" t="s">
        <v>86</v>
      </c>
      <c r="T1268" t="s">
        <v>85</v>
      </c>
      <c r="U1268" t="s">
        <v>86</v>
      </c>
      <c r="X1268">
        <v>11989351906</v>
      </c>
      <c r="AA1268" t="s">
        <v>2499</v>
      </c>
      <c r="AB1268" s="15">
        <v>1.65031801522179E+16</v>
      </c>
      <c r="AC1268" t="s">
        <v>68</v>
      </c>
      <c r="AD1268">
        <v>10738</v>
      </c>
      <c r="AE1268" t="s">
        <v>69</v>
      </c>
      <c r="AF1268" t="s">
        <v>70</v>
      </c>
      <c r="AM1268" t="s">
        <v>2539</v>
      </c>
      <c r="AN1268">
        <v>17600821800</v>
      </c>
    </row>
    <row r="1269" spans="1:40" x14ac:dyDescent="0.25">
      <c r="A1269" s="4">
        <f t="shared" si="221"/>
        <v>44669</v>
      </c>
      <c r="B1269" s="5">
        <f t="shared" si="222"/>
        <v>0.77083333333333337</v>
      </c>
      <c r="C1269" s="6">
        <f t="shared" si="223"/>
        <v>0.78333333333333333</v>
      </c>
      <c r="D1269" s="7">
        <f t="shared" si="219"/>
        <v>1.2384259316604584E-3</v>
      </c>
      <c r="E1269" s="6" t="str">
        <f t="shared" si="220"/>
        <v>ANA</v>
      </c>
      <c r="F1269" s="6" t="str">
        <f t="shared" si="224"/>
        <v>seg</v>
      </c>
      <c r="G1269" s="6" t="str">
        <f t="shared" si="225"/>
        <v>49</v>
      </c>
      <c r="H1269" s="6" t="str">
        <f>IFERROR(VLOOKUP($G1269,DDD!$B:$D,3,0),"-")</f>
        <v>SC</v>
      </c>
      <c r="I1269" s="6" t="str">
        <f>IFERROR(VLOOKUP($H1269,DDD!$I:$K,3,0),"-")</f>
        <v>Sul</v>
      </c>
      <c r="J1269">
        <v>8720706</v>
      </c>
      <c r="K1269">
        <v>27637858</v>
      </c>
      <c r="L1269" s="14">
        <v>44669.783541666664</v>
      </c>
      <c r="M1269" s="14">
        <v>44669.784780092596</v>
      </c>
      <c r="N1269" t="s">
        <v>3133</v>
      </c>
      <c r="O1269" t="s">
        <v>64</v>
      </c>
      <c r="P1269">
        <v>17281</v>
      </c>
      <c r="Q1269" t="s">
        <v>65</v>
      </c>
      <c r="R1269" t="s">
        <v>85</v>
      </c>
      <c r="S1269" t="s">
        <v>86</v>
      </c>
      <c r="T1269" t="s">
        <v>85</v>
      </c>
      <c r="U1269" t="s">
        <v>86</v>
      </c>
      <c r="X1269">
        <v>49999834955</v>
      </c>
      <c r="AA1269" t="s">
        <v>2499</v>
      </c>
      <c r="AB1269" s="15">
        <v>1.65031844922518E+16</v>
      </c>
      <c r="AC1269" t="s">
        <v>68</v>
      </c>
      <c r="AD1269">
        <v>10738</v>
      </c>
      <c r="AE1269" t="s">
        <v>69</v>
      </c>
      <c r="AF1269" t="s">
        <v>70</v>
      </c>
      <c r="AM1269" t="s">
        <v>2540</v>
      </c>
      <c r="AN1269">
        <v>3307351362</v>
      </c>
    </row>
    <row r="1270" spans="1:40" x14ac:dyDescent="0.25">
      <c r="A1270" s="4">
        <f t="shared" si="221"/>
        <v>44669</v>
      </c>
      <c r="B1270" s="5">
        <f t="shared" si="222"/>
        <v>0.75</v>
      </c>
      <c r="C1270" s="6">
        <f t="shared" si="223"/>
        <v>0.77013888888888893</v>
      </c>
      <c r="D1270" s="7">
        <f t="shared" si="219"/>
        <v>1.7048611109203193E-2</v>
      </c>
      <c r="E1270" s="6" t="str">
        <f t="shared" si="220"/>
        <v>SILVIO</v>
      </c>
      <c r="F1270" s="6" t="str">
        <f t="shared" si="224"/>
        <v>seg</v>
      </c>
      <c r="G1270" s="6" t="str">
        <f t="shared" si="225"/>
        <v>51</v>
      </c>
      <c r="H1270" s="6" t="str">
        <f>IFERROR(VLOOKUP($G1270,DDD!$B:$D,3,0),"-")</f>
        <v>RS</v>
      </c>
      <c r="I1270" s="6" t="str">
        <f>IFERROR(VLOOKUP($H1270,DDD!$I:$K,3,0),"-")</f>
        <v>Sul</v>
      </c>
      <c r="J1270">
        <v>8719448</v>
      </c>
      <c r="K1270">
        <v>27637532</v>
      </c>
      <c r="L1270" s="14">
        <v>44669.770451388889</v>
      </c>
      <c r="M1270" s="14">
        <v>44669.787499999999</v>
      </c>
      <c r="N1270" t="s">
        <v>3133</v>
      </c>
      <c r="O1270" t="s">
        <v>84</v>
      </c>
      <c r="P1270">
        <v>17286</v>
      </c>
      <c r="Q1270" t="s">
        <v>65</v>
      </c>
      <c r="R1270" t="s">
        <v>85</v>
      </c>
      <c r="S1270" t="s">
        <v>86</v>
      </c>
      <c r="T1270" t="s">
        <v>85</v>
      </c>
      <c r="U1270" t="s">
        <v>86</v>
      </c>
      <c r="X1270">
        <v>51999999323</v>
      </c>
      <c r="AA1270" t="s">
        <v>2499</v>
      </c>
      <c r="AB1270" s="15">
        <v>1.65031733121452E+16</v>
      </c>
      <c r="AC1270" t="s">
        <v>68</v>
      </c>
      <c r="AD1270">
        <v>10738</v>
      </c>
      <c r="AE1270" t="s">
        <v>69</v>
      </c>
      <c r="AF1270" t="s">
        <v>70</v>
      </c>
      <c r="AM1270" t="s">
        <v>2541</v>
      </c>
      <c r="AN1270">
        <v>47261587087</v>
      </c>
    </row>
    <row r="1271" spans="1:40" x14ac:dyDescent="0.25">
      <c r="A1271" s="4">
        <f t="shared" si="221"/>
        <v>44669</v>
      </c>
      <c r="B1271" s="5">
        <f t="shared" si="222"/>
        <v>0.77083333333333337</v>
      </c>
      <c r="C1271" s="6">
        <f t="shared" si="223"/>
        <v>0.78819444444444453</v>
      </c>
      <c r="D1271" s="7">
        <f t="shared" si="219"/>
        <v>1.8055555556202307E-3</v>
      </c>
      <c r="E1271" s="6" t="str">
        <f t="shared" si="220"/>
        <v>ANA</v>
      </c>
      <c r="F1271" s="6" t="str">
        <f t="shared" si="224"/>
        <v>seg</v>
      </c>
      <c r="G1271" s="6" t="str">
        <f t="shared" si="225"/>
        <v>17</v>
      </c>
      <c r="H1271" s="6" t="str">
        <f>IFERROR(VLOOKUP($G1271,DDD!$B:$D,3,0),"-")</f>
        <v>SP</v>
      </c>
      <c r="I1271" s="6" t="str">
        <f>IFERROR(VLOOKUP($H1271,DDD!$I:$K,3,0),"-")</f>
        <v>Sudeste</v>
      </c>
      <c r="J1271">
        <v>8721047</v>
      </c>
      <c r="K1271">
        <v>27637936</v>
      </c>
      <c r="L1271" s="14">
        <v>44669.788680555554</v>
      </c>
      <c r="M1271" s="14">
        <v>44669.790486111109</v>
      </c>
      <c r="N1271" t="s">
        <v>3133</v>
      </c>
      <c r="O1271" t="s">
        <v>64</v>
      </c>
      <c r="P1271">
        <v>17281</v>
      </c>
      <c r="Q1271" t="s">
        <v>65</v>
      </c>
      <c r="R1271" t="s">
        <v>85</v>
      </c>
      <c r="S1271" t="s">
        <v>86</v>
      </c>
      <c r="T1271" t="s">
        <v>85</v>
      </c>
      <c r="U1271" t="s">
        <v>86</v>
      </c>
      <c r="X1271">
        <v>17988312370</v>
      </c>
      <c r="AA1271" t="s">
        <v>2499</v>
      </c>
      <c r="AB1271" s="15">
        <v>1.65031887522867E+16</v>
      </c>
      <c r="AC1271" t="s">
        <v>68</v>
      </c>
      <c r="AD1271">
        <v>10738</v>
      </c>
      <c r="AE1271" t="s">
        <v>69</v>
      </c>
      <c r="AF1271" t="s">
        <v>70</v>
      </c>
      <c r="AM1271" t="s">
        <v>2542</v>
      </c>
      <c r="AN1271">
        <v>41919425810</v>
      </c>
    </row>
    <row r="1272" spans="1:40" x14ac:dyDescent="0.25">
      <c r="A1272" s="4">
        <f t="shared" si="221"/>
        <v>44669</v>
      </c>
      <c r="B1272" s="5">
        <f t="shared" si="222"/>
        <v>0.77083333333333337</v>
      </c>
      <c r="C1272" s="6">
        <f t="shared" si="223"/>
        <v>0.78749999999999998</v>
      </c>
      <c r="D1272" s="7">
        <f t="shared" si="219"/>
        <v>4.7337962969322689E-3</v>
      </c>
      <c r="E1272" s="6" t="str">
        <f t="shared" si="220"/>
        <v>SILVIO</v>
      </c>
      <c r="F1272" s="6" t="str">
        <f t="shared" si="224"/>
        <v>seg</v>
      </c>
      <c r="G1272" s="6" t="str">
        <f t="shared" si="225"/>
        <v>51</v>
      </c>
      <c r="H1272" s="6" t="str">
        <f>IFERROR(VLOOKUP($G1272,DDD!$B:$D,3,0),"-")</f>
        <v>RS</v>
      </c>
      <c r="I1272" s="6" t="str">
        <f>IFERROR(VLOOKUP($H1272,DDD!$I:$K,3,0),"-")</f>
        <v>Sul</v>
      </c>
      <c r="J1272">
        <v>8720985</v>
      </c>
      <c r="K1272">
        <v>27637928</v>
      </c>
      <c r="L1272" s="14">
        <v>44669.787835648145</v>
      </c>
      <c r="M1272" s="14">
        <v>44669.792569444442</v>
      </c>
      <c r="N1272" t="s">
        <v>3133</v>
      </c>
      <c r="O1272" t="s">
        <v>84</v>
      </c>
      <c r="P1272">
        <v>17286</v>
      </c>
      <c r="Q1272" t="s">
        <v>65</v>
      </c>
      <c r="R1272" t="s">
        <v>85</v>
      </c>
      <c r="S1272" t="s">
        <v>86</v>
      </c>
      <c r="T1272" t="s">
        <v>85</v>
      </c>
      <c r="U1272" t="s">
        <v>86</v>
      </c>
      <c r="X1272">
        <v>51994241455</v>
      </c>
      <c r="AA1272" t="s">
        <v>2499</v>
      </c>
      <c r="AB1272" s="15">
        <v>1.65031885422839E+16</v>
      </c>
      <c r="AC1272" t="s">
        <v>68</v>
      </c>
      <c r="AD1272">
        <v>10738</v>
      </c>
      <c r="AE1272" t="s">
        <v>69</v>
      </c>
      <c r="AF1272" t="s">
        <v>70</v>
      </c>
      <c r="AM1272" t="s">
        <v>2543</v>
      </c>
      <c r="AN1272">
        <v>5005726071</v>
      </c>
    </row>
    <row r="1273" spans="1:40" x14ac:dyDescent="0.25">
      <c r="A1273" s="4">
        <f t="shared" si="221"/>
        <v>44669</v>
      </c>
      <c r="B1273" s="5">
        <f t="shared" si="222"/>
        <v>0.77083333333333337</v>
      </c>
      <c r="C1273" s="6">
        <f t="shared" si="223"/>
        <v>0.79027777777777775</v>
      </c>
      <c r="D1273" s="7">
        <f t="shared" si="219"/>
        <v>1.9444444478722289E-3</v>
      </c>
      <c r="E1273" s="6" t="str">
        <f t="shared" si="220"/>
        <v>ANA</v>
      </c>
      <c r="F1273" s="6" t="str">
        <f t="shared" si="224"/>
        <v>seg</v>
      </c>
      <c r="G1273" s="6" t="str">
        <f t="shared" si="225"/>
        <v>54</v>
      </c>
      <c r="H1273" s="6" t="str">
        <f>IFERROR(VLOOKUP($G1273,DDD!$B:$D,3,0),"-")</f>
        <v>RS</v>
      </c>
      <c r="I1273" s="6" t="str">
        <f>IFERROR(VLOOKUP($H1273,DDD!$I:$K,3,0),"-")</f>
        <v>Sul</v>
      </c>
      <c r="J1273">
        <v>8721204</v>
      </c>
      <c r="K1273">
        <v>22878833</v>
      </c>
      <c r="L1273" s="14">
        <v>44669.790798611109</v>
      </c>
      <c r="M1273" s="14">
        <v>44669.792743055557</v>
      </c>
      <c r="N1273" t="s">
        <v>3133</v>
      </c>
      <c r="O1273" t="s">
        <v>64</v>
      </c>
      <c r="P1273">
        <v>17281</v>
      </c>
      <c r="Q1273" t="s">
        <v>65</v>
      </c>
      <c r="R1273" t="s">
        <v>136</v>
      </c>
      <c r="S1273" t="s">
        <v>137</v>
      </c>
      <c r="T1273" t="s">
        <v>136</v>
      </c>
      <c r="U1273" t="s">
        <v>137</v>
      </c>
      <c r="X1273">
        <v>54981475822</v>
      </c>
      <c r="Y1273">
        <v>54981475822</v>
      </c>
      <c r="Z1273" s="14">
        <v>44669.813194444447</v>
      </c>
      <c r="AA1273" t="s">
        <v>155</v>
      </c>
      <c r="AB1273" s="15">
        <v>1.65031908323098E+16</v>
      </c>
      <c r="AC1273" t="s">
        <v>68</v>
      </c>
      <c r="AD1273">
        <v>10738</v>
      </c>
      <c r="AE1273" t="s">
        <v>69</v>
      </c>
      <c r="AF1273" t="s">
        <v>70</v>
      </c>
      <c r="AM1273" t="s">
        <v>2544</v>
      </c>
      <c r="AN1273">
        <v>1594685070</v>
      </c>
    </row>
    <row r="1274" spans="1:40" x14ac:dyDescent="0.25">
      <c r="A1274" s="4">
        <f t="shared" si="221"/>
        <v>44669</v>
      </c>
      <c r="B1274" s="5">
        <f t="shared" si="222"/>
        <v>0.79166666666666663</v>
      </c>
      <c r="C1274" s="6">
        <f t="shared" si="223"/>
        <v>0.7993055555555556</v>
      </c>
      <c r="D1274" s="7">
        <f t="shared" si="219"/>
        <v>1.6898148169275373E-3</v>
      </c>
      <c r="E1274" s="6" t="str">
        <f t="shared" si="220"/>
        <v>ANA</v>
      </c>
      <c r="F1274" s="6" t="str">
        <f t="shared" si="224"/>
        <v>seg</v>
      </c>
      <c r="G1274" s="6" t="str">
        <f t="shared" si="225"/>
        <v>11</v>
      </c>
      <c r="H1274" s="6" t="str">
        <f>IFERROR(VLOOKUP($G1274,DDD!$B:$D,3,0),"-")</f>
        <v>SP</v>
      </c>
      <c r="I1274" s="6" t="str">
        <f>IFERROR(VLOOKUP($H1274,DDD!$I:$K,3,0),"-")</f>
        <v>Sudeste</v>
      </c>
      <c r="J1274">
        <v>8721580</v>
      </c>
      <c r="K1274">
        <v>24072887</v>
      </c>
      <c r="L1274" s="14">
        <v>44669.799953703703</v>
      </c>
      <c r="M1274" s="14">
        <v>44669.80164351852</v>
      </c>
      <c r="N1274" t="s">
        <v>3133</v>
      </c>
      <c r="O1274" t="s">
        <v>64</v>
      </c>
      <c r="P1274">
        <v>17281</v>
      </c>
      <c r="Q1274" t="s">
        <v>65</v>
      </c>
      <c r="R1274" t="s">
        <v>85</v>
      </c>
      <c r="S1274" t="s">
        <v>86</v>
      </c>
      <c r="T1274" t="s">
        <v>85</v>
      </c>
      <c r="U1274" t="s">
        <v>86</v>
      </c>
      <c r="X1274">
        <v>11963545344</v>
      </c>
      <c r="AA1274" t="s">
        <v>87</v>
      </c>
      <c r="AB1274" s="15">
        <v>1.65031989523312E+16</v>
      </c>
      <c r="AC1274" t="s">
        <v>68</v>
      </c>
      <c r="AD1274">
        <v>10738</v>
      </c>
      <c r="AE1274" t="s">
        <v>69</v>
      </c>
      <c r="AF1274" t="s">
        <v>70</v>
      </c>
      <c r="AM1274" t="s">
        <v>2545</v>
      </c>
      <c r="AN1274">
        <v>4477859406</v>
      </c>
    </row>
    <row r="1275" spans="1:40" x14ac:dyDescent="0.25">
      <c r="A1275" s="4">
        <f t="shared" si="221"/>
        <v>44669</v>
      </c>
      <c r="B1275" s="5">
        <f t="shared" si="222"/>
        <v>0.79166666666666663</v>
      </c>
      <c r="C1275" s="6">
        <f t="shared" si="223"/>
        <v>0.80138888888888893</v>
      </c>
      <c r="D1275" s="7">
        <f t="shared" si="219"/>
        <v>2.4421296257060021E-3</v>
      </c>
      <c r="E1275" s="6" t="str">
        <f t="shared" si="220"/>
        <v>ANA</v>
      </c>
      <c r="F1275" s="6" t="str">
        <f t="shared" si="224"/>
        <v>seg</v>
      </c>
      <c r="G1275" s="6" t="str">
        <f t="shared" si="225"/>
        <v>19</v>
      </c>
      <c r="H1275" s="6" t="str">
        <f>IFERROR(VLOOKUP($G1275,DDD!$B:$D,3,0),"-")</f>
        <v>SP</v>
      </c>
      <c r="I1275" s="6" t="str">
        <f>IFERROR(VLOOKUP($H1275,DDD!$I:$K,3,0),"-")</f>
        <v>Sudeste</v>
      </c>
      <c r="J1275">
        <v>8721652</v>
      </c>
      <c r="K1275">
        <v>25724526</v>
      </c>
      <c r="L1275" s="14">
        <v>44669.80195601852</v>
      </c>
      <c r="M1275" s="14">
        <v>44669.804398148146</v>
      </c>
      <c r="N1275" t="s">
        <v>3133</v>
      </c>
      <c r="O1275" t="s">
        <v>64</v>
      </c>
      <c r="P1275">
        <v>17281</v>
      </c>
      <c r="Q1275" t="s">
        <v>65</v>
      </c>
      <c r="R1275" t="s">
        <v>85</v>
      </c>
      <c r="S1275" t="s">
        <v>86</v>
      </c>
      <c r="T1275" t="s">
        <v>85</v>
      </c>
      <c r="U1275" t="s">
        <v>86</v>
      </c>
      <c r="X1275">
        <v>19987224540</v>
      </c>
      <c r="AA1275" t="s">
        <v>113</v>
      </c>
      <c r="AB1275" s="15">
        <v>1.65032007723334E+16</v>
      </c>
      <c r="AC1275" t="s">
        <v>68</v>
      </c>
      <c r="AD1275">
        <v>10738</v>
      </c>
      <c r="AE1275" t="s">
        <v>69</v>
      </c>
      <c r="AF1275" t="s">
        <v>70</v>
      </c>
      <c r="AM1275" t="s">
        <v>2546</v>
      </c>
      <c r="AN1275">
        <v>40073471828</v>
      </c>
    </row>
    <row r="1276" spans="1:40" x14ac:dyDescent="0.25">
      <c r="A1276" s="4">
        <f t="shared" si="221"/>
        <v>44669</v>
      </c>
      <c r="B1276" s="5">
        <f t="shared" si="222"/>
        <v>0.79166666666666663</v>
      </c>
      <c r="C1276" s="6">
        <f t="shared" si="223"/>
        <v>0.80069444444444438</v>
      </c>
      <c r="D1276" s="7">
        <f t="shared" si="219"/>
        <v>3.6805555573664606E-3</v>
      </c>
      <c r="E1276" s="6" t="str">
        <f t="shared" si="220"/>
        <v>SILVIO</v>
      </c>
      <c r="F1276" s="6" t="str">
        <f t="shared" si="224"/>
        <v>seg</v>
      </c>
      <c r="G1276" s="6" t="str">
        <f t="shared" si="225"/>
        <v>11</v>
      </c>
      <c r="H1276" s="6" t="str">
        <f>IFERROR(VLOOKUP($G1276,DDD!$B:$D,3,0),"-")</f>
        <v>SP</v>
      </c>
      <c r="I1276" s="6" t="str">
        <f>IFERROR(VLOOKUP($H1276,DDD!$I:$K,3,0),"-")</f>
        <v>Sudeste</v>
      </c>
      <c r="J1276">
        <v>8721621</v>
      </c>
      <c r="K1276">
        <v>24165886</v>
      </c>
      <c r="L1276" s="14">
        <v>44669.800879629627</v>
      </c>
      <c r="M1276" s="14">
        <v>44669.804560185185</v>
      </c>
      <c r="N1276" t="s">
        <v>3133</v>
      </c>
      <c r="O1276" t="s">
        <v>84</v>
      </c>
      <c r="P1276">
        <v>17286</v>
      </c>
      <c r="Q1276" t="s">
        <v>65</v>
      </c>
      <c r="R1276" t="s">
        <v>85</v>
      </c>
      <c r="S1276" t="s">
        <v>86</v>
      </c>
      <c r="T1276" t="s">
        <v>85</v>
      </c>
      <c r="U1276" t="s">
        <v>86</v>
      </c>
      <c r="X1276">
        <v>11965788194</v>
      </c>
      <c r="AA1276" t="s">
        <v>142</v>
      </c>
      <c r="AB1276" s="15">
        <v>1.65031992523317E+16</v>
      </c>
      <c r="AC1276" t="s">
        <v>68</v>
      </c>
      <c r="AD1276">
        <v>10738</v>
      </c>
      <c r="AE1276" t="s">
        <v>69</v>
      </c>
      <c r="AF1276" t="s">
        <v>70</v>
      </c>
      <c r="AM1276" t="s">
        <v>2547</v>
      </c>
      <c r="AN1276">
        <v>6003359501</v>
      </c>
    </row>
    <row r="1277" spans="1:40" x14ac:dyDescent="0.25">
      <c r="A1277" s="4">
        <f t="shared" si="221"/>
        <v>44669</v>
      </c>
      <c r="B1277" s="5">
        <f t="shared" si="222"/>
        <v>0.79166666666666663</v>
      </c>
      <c r="C1277" s="6">
        <f t="shared" si="223"/>
        <v>0.8041666666666667</v>
      </c>
      <c r="D1277" s="7">
        <f t="shared" si="219"/>
        <v>3.3564814802957699E-3</v>
      </c>
      <c r="E1277" s="6" t="str">
        <f t="shared" si="220"/>
        <v>ANA</v>
      </c>
      <c r="F1277" s="6" t="str">
        <f t="shared" si="224"/>
        <v>seg</v>
      </c>
      <c r="G1277" s="6" t="str">
        <f t="shared" si="225"/>
        <v>47</v>
      </c>
      <c r="H1277" s="6" t="str">
        <f>IFERROR(VLOOKUP($G1277,DDD!$B:$D,3,0),"-")</f>
        <v>SC</v>
      </c>
      <c r="I1277" s="6" t="str">
        <f>IFERROR(VLOOKUP($H1277,DDD!$I:$K,3,0),"-")</f>
        <v>Sul</v>
      </c>
      <c r="J1277">
        <v>8721737</v>
      </c>
      <c r="K1277">
        <v>24161147</v>
      </c>
      <c r="L1277" s="14">
        <v>44669.804780092592</v>
      </c>
      <c r="M1277" s="14">
        <v>44669.808136574073</v>
      </c>
      <c r="N1277" t="s">
        <v>3133</v>
      </c>
      <c r="O1277" t="s">
        <v>64</v>
      </c>
      <c r="P1277">
        <v>17281</v>
      </c>
      <c r="Q1277" t="s">
        <v>65</v>
      </c>
      <c r="R1277" t="s">
        <v>136</v>
      </c>
      <c r="S1277" t="s">
        <v>137</v>
      </c>
      <c r="T1277" t="s">
        <v>136</v>
      </c>
      <c r="U1277" t="s">
        <v>137</v>
      </c>
      <c r="X1277">
        <v>47996406561</v>
      </c>
      <c r="Y1277">
        <v>47996406561</v>
      </c>
      <c r="Z1277" s="14">
        <v>44669.828472222223</v>
      </c>
      <c r="AA1277" t="s">
        <v>235</v>
      </c>
      <c r="AB1277" s="15">
        <v>1.65032031323388E+16</v>
      </c>
      <c r="AC1277" t="s">
        <v>68</v>
      </c>
      <c r="AD1277">
        <v>10738</v>
      </c>
      <c r="AE1277" t="s">
        <v>69</v>
      </c>
      <c r="AF1277" t="s">
        <v>70</v>
      </c>
      <c r="AM1277" t="s">
        <v>2548</v>
      </c>
      <c r="AN1277">
        <v>8778009952</v>
      </c>
    </row>
    <row r="1278" spans="1:40" x14ac:dyDescent="0.25">
      <c r="A1278" s="4">
        <f t="shared" si="221"/>
        <v>44669</v>
      </c>
      <c r="B1278" s="5">
        <f t="shared" si="222"/>
        <v>0.79166666666666663</v>
      </c>
      <c r="C1278" s="6">
        <f t="shared" si="223"/>
        <v>0.80833333333333324</v>
      </c>
      <c r="D1278" s="7">
        <f t="shared" si="219"/>
        <v>4.1782407424761914E-3</v>
      </c>
      <c r="E1278" s="6" t="str">
        <f t="shared" si="220"/>
        <v>SILVIO</v>
      </c>
      <c r="F1278" s="6" t="str">
        <f t="shared" si="224"/>
        <v>seg</v>
      </c>
      <c r="G1278" s="6" t="str">
        <f t="shared" si="225"/>
        <v>47</v>
      </c>
      <c r="H1278" s="6" t="str">
        <f>IFERROR(VLOOKUP($G1278,DDD!$B:$D,3,0),"-")</f>
        <v>SC</v>
      </c>
      <c r="I1278" s="6" t="str">
        <f>IFERROR(VLOOKUP($H1278,DDD!$I:$K,3,0),"-")</f>
        <v>Sul</v>
      </c>
      <c r="J1278">
        <v>8721994</v>
      </c>
      <c r="K1278">
        <v>27230923</v>
      </c>
      <c r="L1278" s="14">
        <v>44669.808958333335</v>
      </c>
      <c r="M1278" s="14">
        <v>44669.813136574077</v>
      </c>
      <c r="N1278" t="s">
        <v>3133</v>
      </c>
      <c r="O1278" t="s">
        <v>84</v>
      </c>
      <c r="P1278">
        <v>17286</v>
      </c>
      <c r="Q1278" t="s">
        <v>65</v>
      </c>
      <c r="R1278" t="s">
        <v>85</v>
      </c>
      <c r="S1278" t="s">
        <v>86</v>
      </c>
      <c r="T1278" t="s">
        <v>85</v>
      </c>
      <c r="U1278" t="s">
        <v>86</v>
      </c>
      <c r="X1278">
        <v>47996097645</v>
      </c>
      <c r="AA1278" t="s">
        <v>167</v>
      </c>
      <c r="AB1278" s="15">
        <v>1.65032066423639E+16</v>
      </c>
      <c r="AC1278" t="s">
        <v>68</v>
      </c>
      <c r="AD1278">
        <v>10738</v>
      </c>
      <c r="AE1278" t="s">
        <v>69</v>
      </c>
      <c r="AF1278" t="s">
        <v>70</v>
      </c>
      <c r="AM1278" t="s">
        <v>2549</v>
      </c>
      <c r="AN1278">
        <v>11807333981</v>
      </c>
    </row>
    <row r="1279" spans="1:40" x14ac:dyDescent="0.25">
      <c r="A1279" s="4">
        <f t="shared" si="221"/>
        <v>44669</v>
      </c>
      <c r="B1279" s="5">
        <f t="shared" si="222"/>
        <v>0.79166666666666663</v>
      </c>
      <c r="C1279" s="6">
        <f t="shared" si="223"/>
        <v>0.81111111111111101</v>
      </c>
      <c r="D1279" s="7">
        <f t="shared" si="219"/>
        <v>2.2453703641076572E-3</v>
      </c>
      <c r="E1279" s="6" t="str">
        <f t="shared" si="220"/>
        <v>ANA</v>
      </c>
      <c r="F1279" s="6" t="str">
        <f t="shared" si="224"/>
        <v>seg</v>
      </c>
      <c r="G1279" s="6" t="str">
        <f t="shared" si="225"/>
        <v>18</v>
      </c>
      <c r="H1279" s="6" t="str">
        <f>IFERROR(VLOOKUP($G1279,DDD!$B:$D,3,0),"-")</f>
        <v>SP</v>
      </c>
      <c r="I1279" s="6" t="str">
        <f>IFERROR(VLOOKUP($H1279,DDD!$I:$K,3,0),"-")</f>
        <v>Sudeste</v>
      </c>
      <c r="J1279">
        <v>8722226</v>
      </c>
      <c r="K1279">
        <v>26463282</v>
      </c>
      <c r="L1279" s="14">
        <v>44669.811608796299</v>
      </c>
      <c r="M1279" s="14">
        <v>44669.813854166663</v>
      </c>
      <c r="N1279" t="s">
        <v>3133</v>
      </c>
      <c r="O1279" t="s">
        <v>64</v>
      </c>
      <c r="P1279">
        <v>17281</v>
      </c>
      <c r="Q1279" t="s">
        <v>65</v>
      </c>
      <c r="R1279" t="s">
        <v>85</v>
      </c>
      <c r="S1279" t="s">
        <v>86</v>
      </c>
      <c r="T1279" t="s">
        <v>85</v>
      </c>
      <c r="U1279" t="s">
        <v>86</v>
      </c>
      <c r="X1279">
        <v>18991090390</v>
      </c>
      <c r="AA1279" t="s">
        <v>103</v>
      </c>
      <c r="AB1279" s="15">
        <v>1.65032090723902E+16</v>
      </c>
      <c r="AC1279" t="s">
        <v>68</v>
      </c>
      <c r="AD1279">
        <v>10738</v>
      </c>
      <c r="AE1279" t="s">
        <v>69</v>
      </c>
      <c r="AF1279" t="s">
        <v>70</v>
      </c>
      <c r="AM1279" t="s">
        <v>2550</v>
      </c>
      <c r="AN1279">
        <v>48069793848</v>
      </c>
    </row>
    <row r="1280" spans="1:40" x14ac:dyDescent="0.25">
      <c r="A1280" s="4">
        <f t="shared" si="221"/>
        <v>44652</v>
      </c>
      <c r="B1280" s="5">
        <f t="shared" si="222"/>
        <v>0.33333333333333331</v>
      </c>
      <c r="C1280" s="6">
        <f t="shared" si="223"/>
        <v>0.35069444444444442</v>
      </c>
      <c r="D1280" s="7">
        <f t="shared" si="219"/>
        <v>2.6620370408636518E-3</v>
      </c>
      <c r="E1280" s="6" t="str">
        <f t="shared" si="220"/>
        <v>YANE</v>
      </c>
      <c r="F1280" s="6" t="str">
        <f t="shared" si="224"/>
        <v>sex</v>
      </c>
      <c r="G1280" s="6" t="str">
        <f t="shared" si="225"/>
        <v>15</v>
      </c>
      <c r="H1280" s="6" t="str">
        <f>IFERROR(VLOOKUP($G1280,DDD!$B:$D,3,0),"-")</f>
        <v>SP</v>
      </c>
      <c r="I1280" s="6" t="str">
        <f>IFERROR(VLOOKUP($H1280,DDD!$I:$K,3,0),"-")</f>
        <v>Sudeste</v>
      </c>
      <c r="J1280">
        <v>7759667</v>
      </c>
      <c r="K1280">
        <v>23417356</v>
      </c>
      <c r="L1280" s="14">
        <v>44652.351053240738</v>
      </c>
      <c r="M1280" s="14">
        <v>44652.353715277779</v>
      </c>
      <c r="N1280" t="s">
        <v>3134</v>
      </c>
      <c r="O1280" t="s">
        <v>1728</v>
      </c>
      <c r="P1280">
        <v>17285</v>
      </c>
      <c r="Q1280" t="s">
        <v>65</v>
      </c>
      <c r="R1280" t="s">
        <v>66</v>
      </c>
      <c r="S1280" t="s">
        <v>421</v>
      </c>
      <c r="T1280" t="s">
        <v>66</v>
      </c>
      <c r="U1280" t="s">
        <v>421</v>
      </c>
      <c r="X1280">
        <v>15988353706</v>
      </c>
      <c r="AA1280" t="s">
        <v>1732</v>
      </c>
      <c r="AC1280" t="s">
        <v>202</v>
      </c>
      <c r="AD1280">
        <v>10739</v>
      </c>
      <c r="AE1280" t="s">
        <v>1726</v>
      </c>
      <c r="AF1280" t="s">
        <v>70</v>
      </c>
      <c r="AM1280" t="s">
        <v>2551</v>
      </c>
      <c r="AN1280">
        <v>40289840848</v>
      </c>
    </row>
    <row r="1281" spans="1:40" x14ac:dyDescent="0.25">
      <c r="A1281" s="4">
        <f t="shared" si="221"/>
        <v>44652</v>
      </c>
      <c r="B1281" s="5">
        <f t="shared" si="222"/>
        <v>0.375</v>
      </c>
      <c r="C1281" s="6">
        <f t="shared" si="223"/>
        <v>0.37986111111111115</v>
      </c>
      <c r="D1281" s="7">
        <f t="shared" si="219"/>
        <v>1.0185185237787664E-3</v>
      </c>
      <c r="E1281" s="6" t="str">
        <f t="shared" si="220"/>
        <v>YANE</v>
      </c>
      <c r="F1281" s="6" t="str">
        <f t="shared" si="224"/>
        <v>sex</v>
      </c>
      <c r="G1281" s="6" t="str">
        <f t="shared" si="225"/>
        <v>15</v>
      </c>
      <c r="H1281" s="6" t="str">
        <f>IFERROR(VLOOKUP($G1281,DDD!$B:$D,3,0),"-")</f>
        <v>SP</v>
      </c>
      <c r="I1281" s="6" t="str">
        <f>IFERROR(VLOOKUP($H1281,DDD!$I:$K,3,0),"-")</f>
        <v>Sudeste</v>
      </c>
      <c r="J1281">
        <v>7761396</v>
      </c>
      <c r="K1281">
        <v>23417071</v>
      </c>
      <c r="L1281" s="14">
        <v>44652.379872685182</v>
      </c>
      <c r="M1281" s="14">
        <v>44652.380891203706</v>
      </c>
      <c r="N1281" t="s">
        <v>3134</v>
      </c>
      <c r="O1281" t="s">
        <v>1728</v>
      </c>
      <c r="P1281">
        <v>17285</v>
      </c>
      <c r="Q1281" t="s">
        <v>65</v>
      </c>
      <c r="R1281" t="s">
        <v>136</v>
      </c>
      <c r="S1281" t="s">
        <v>273</v>
      </c>
      <c r="T1281" t="s">
        <v>136</v>
      </c>
      <c r="U1281" t="s">
        <v>273</v>
      </c>
      <c r="X1281">
        <v>15998241409</v>
      </c>
      <c r="Y1281">
        <v>15998241409</v>
      </c>
      <c r="Z1281" s="14">
        <v>44652.708333333336</v>
      </c>
      <c r="AA1281" t="s">
        <v>1732</v>
      </c>
      <c r="AC1281" t="s">
        <v>202</v>
      </c>
      <c r="AD1281">
        <v>10739</v>
      </c>
      <c r="AE1281" t="s">
        <v>1726</v>
      </c>
      <c r="AF1281" t="s">
        <v>70</v>
      </c>
      <c r="AM1281" t="s">
        <v>2552</v>
      </c>
      <c r="AN1281">
        <v>76537870968</v>
      </c>
    </row>
    <row r="1282" spans="1:40" x14ac:dyDescent="0.25">
      <c r="A1282" s="4">
        <f t="shared" si="221"/>
        <v>44652</v>
      </c>
      <c r="B1282" s="5">
        <f t="shared" si="222"/>
        <v>0.375</v>
      </c>
      <c r="C1282" s="6">
        <f t="shared" si="223"/>
        <v>0.3923611111111111</v>
      </c>
      <c r="D1282" s="7">
        <f t="shared" si="219"/>
        <v>8.6805555474711582E-4</v>
      </c>
      <c r="E1282" s="6" t="str">
        <f t="shared" si="220"/>
        <v>YANE</v>
      </c>
      <c r="F1282" s="6" t="str">
        <f t="shared" si="224"/>
        <v>sex</v>
      </c>
      <c r="G1282" s="6" t="str">
        <f t="shared" si="225"/>
        <v>41</v>
      </c>
      <c r="H1282" s="6" t="str">
        <f>IFERROR(VLOOKUP($G1282,DDD!$B:$D,3,0),"-")</f>
        <v>PR</v>
      </c>
      <c r="I1282" s="6" t="str">
        <f>IFERROR(VLOOKUP($H1282,DDD!$I:$K,3,0),"-")</f>
        <v>Sul</v>
      </c>
      <c r="J1282">
        <v>7763887</v>
      </c>
      <c r="K1282">
        <v>23416540</v>
      </c>
      <c r="L1282" s="14">
        <v>44652.392893518518</v>
      </c>
      <c r="M1282" s="14">
        <v>44652.393761574072</v>
      </c>
      <c r="N1282" t="s">
        <v>3134</v>
      </c>
      <c r="O1282" t="s">
        <v>1728</v>
      </c>
      <c r="P1282">
        <v>17285</v>
      </c>
      <c r="Q1282" t="s">
        <v>65</v>
      </c>
      <c r="R1282" t="s">
        <v>136</v>
      </c>
      <c r="S1282" t="s">
        <v>273</v>
      </c>
      <c r="T1282" t="s">
        <v>136</v>
      </c>
      <c r="U1282" t="s">
        <v>273</v>
      </c>
      <c r="X1282">
        <v>41999717086</v>
      </c>
      <c r="Y1282">
        <v>41999717086</v>
      </c>
      <c r="Z1282" s="14">
        <v>44652.583333333336</v>
      </c>
      <c r="AA1282" t="s">
        <v>1732</v>
      </c>
      <c r="AC1282" t="s">
        <v>202</v>
      </c>
      <c r="AD1282">
        <v>10739</v>
      </c>
      <c r="AE1282" t="s">
        <v>1726</v>
      </c>
      <c r="AF1282" t="s">
        <v>70</v>
      </c>
      <c r="AM1282" t="s">
        <v>2553</v>
      </c>
      <c r="AN1282">
        <v>69643369820</v>
      </c>
    </row>
    <row r="1283" spans="1:40" x14ac:dyDescent="0.25">
      <c r="A1283" s="4">
        <f t="shared" si="221"/>
        <v>44652</v>
      </c>
      <c r="B1283" s="5">
        <f t="shared" si="222"/>
        <v>0.39583333333333331</v>
      </c>
      <c r="C1283" s="6">
        <f t="shared" si="223"/>
        <v>0.41041666666666665</v>
      </c>
      <c r="D1283" s="7">
        <f t="shared" si="219"/>
        <v>1.0532407395658083E-3</v>
      </c>
      <c r="E1283" s="6" t="str">
        <f t="shared" si="220"/>
        <v>YANE</v>
      </c>
      <c r="F1283" s="6" t="str">
        <f t="shared" si="224"/>
        <v>sex</v>
      </c>
      <c r="G1283" s="6" t="str">
        <f t="shared" si="225"/>
        <v>15</v>
      </c>
      <c r="H1283" s="6" t="str">
        <f>IFERROR(VLOOKUP($G1283,DDD!$B:$D,3,0),"-")</f>
        <v>SP</v>
      </c>
      <c r="I1283" s="6" t="str">
        <f>IFERROR(VLOOKUP($H1283,DDD!$I:$K,3,0),"-")</f>
        <v>Sudeste</v>
      </c>
      <c r="J1283">
        <v>7767664</v>
      </c>
      <c r="K1283">
        <v>23416448</v>
      </c>
      <c r="L1283" s="14">
        <v>44652.410879629628</v>
      </c>
      <c r="M1283" s="14">
        <v>44652.411932870367</v>
      </c>
      <c r="N1283" t="s">
        <v>3134</v>
      </c>
      <c r="O1283" t="s">
        <v>1728</v>
      </c>
      <c r="P1283">
        <v>17285</v>
      </c>
      <c r="Q1283" t="s">
        <v>65</v>
      </c>
      <c r="R1283" t="s">
        <v>136</v>
      </c>
      <c r="S1283" t="s">
        <v>273</v>
      </c>
      <c r="T1283" t="s">
        <v>136</v>
      </c>
      <c r="U1283" t="s">
        <v>273</v>
      </c>
      <c r="X1283">
        <v>15991042094</v>
      </c>
      <c r="Y1283">
        <v>15991042094</v>
      </c>
      <c r="Z1283" s="14">
        <v>44652.770833333336</v>
      </c>
      <c r="AA1283" t="s">
        <v>1732</v>
      </c>
      <c r="AC1283" t="s">
        <v>202</v>
      </c>
      <c r="AD1283">
        <v>10739</v>
      </c>
      <c r="AE1283" t="s">
        <v>1726</v>
      </c>
      <c r="AF1283" t="s">
        <v>70</v>
      </c>
      <c r="AM1283" t="s">
        <v>2554</v>
      </c>
      <c r="AN1283">
        <v>32186565838</v>
      </c>
    </row>
    <row r="1284" spans="1:40" x14ac:dyDescent="0.25">
      <c r="A1284" s="4">
        <f t="shared" si="221"/>
        <v>44652</v>
      </c>
      <c r="B1284" s="5">
        <f t="shared" si="222"/>
        <v>0.41666666666666669</v>
      </c>
      <c r="C1284" s="6">
        <f t="shared" si="223"/>
        <v>0.43541666666666662</v>
      </c>
      <c r="D1284" s="7">
        <f t="shared" si="219"/>
        <v>2.1064814791316167E-3</v>
      </c>
      <c r="E1284" s="6" t="str">
        <f t="shared" si="220"/>
        <v>YANE</v>
      </c>
      <c r="F1284" s="6" t="str">
        <f t="shared" si="224"/>
        <v>sex</v>
      </c>
      <c r="G1284" s="6" t="str">
        <f t="shared" si="225"/>
        <v>15</v>
      </c>
      <c r="H1284" s="6" t="str">
        <f>IFERROR(VLOOKUP($G1284,DDD!$B:$D,3,0),"-")</f>
        <v>SP</v>
      </c>
      <c r="I1284" s="6" t="str">
        <f>IFERROR(VLOOKUP($H1284,DDD!$I:$K,3,0),"-")</f>
        <v>Sudeste</v>
      </c>
      <c r="J1284">
        <v>7772921</v>
      </c>
      <c r="K1284">
        <v>23417712</v>
      </c>
      <c r="L1284" s="14">
        <v>44652.435844907406</v>
      </c>
      <c r="M1284" s="14">
        <v>44652.437951388885</v>
      </c>
      <c r="N1284" t="s">
        <v>3134</v>
      </c>
      <c r="O1284" t="s">
        <v>1728</v>
      </c>
      <c r="P1284">
        <v>17285</v>
      </c>
      <c r="Q1284" t="s">
        <v>65</v>
      </c>
      <c r="R1284" t="s">
        <v>136</v>
      </c>
      <c r="S1284" t="s">
        <v>674</v>
      </c>
      <c r="T1284" t="s">
        <v>136</v>
      </c>
      <c r="U1284" t="s">
        <v>674</v>
      </c>
      <c r="X1284">
        <v>15997832663</v>
      </c>
      <c r="Y1284">
        <v>15997832663</v>
      </c>
      <c r="Z1284" s="14">
        <v>44652.75</v>
      </c>
      <c r="AA1284" t="s">
        <v>1732</v>
      </c>
      <c r="AC1284" t="s">
        <v>202</v>
      </c>
      <c r="AD1284">
        <v>10739</v>
      </c>
      <c r="AE1284" t="s">
        <v>1726</v>
      </c>
      <c r="AF1284" t="s">
        <v>70</v>
      </c>
      <c r="AM1284" t="s">
        <v>2555</v>
      </c>
      <c r="AN1284">
        <v>7430015832</v>
      </c>
    </row>
    <row r="1285" spans="1:40" x14ac:dyDescent="0.25">
      <c r="A1285" s="4">
        <f t="shared" si="221"/>
        <v>44652</v>
      </c>
      <c r="B1285" s="5">
        <f t="shared" si="222"/>
        <v>0.45833333333333331</v>
      </c>
      <c r="C1285" s="6">
        <f t="shared" si="223"/>
        <v>0.47013888888888888</v>
      </c>
      <c r="D1285" s="7">
        <f t="shared" si="219"/>
        <v>1.2731481474475004E-3</v>
      </c>
      <c r="E1285" s="6" t="str">
        <f t="shared" si="220"/>
        <v>YANE</v>
      </c>
      <c r="F1285" s="6" t="str">
        <f t="shared" si="224"/>
        <v>sex</v>
      </c>
      <c r="G1285" s="6" t="str">
        <f t="shared" si="225"/>
        <v>15</v>
      </c>
      <c r="H1285" s="6" t="str">
        <f>IFERROR(VLOOKUP($G1285,DDD!$B:$D,3,0),"-")</f>
        <v>SP</v>
      </c>
      <c r="I1285" s="6" t="str">
        <f>IFERROR(VLOOKUP($H1285,DDD!$I:$K,3,0),"-")</f>
        <v>Sudeste</v>
      </c>
      <c r="J1285">
        <v>7778847</v>
      </c>
      <c r="K1285">
        <v>23416699</v>
      </c>
      <c r="L1285" s="14">
        <v>44652.470671296294</v>
      </c>
      <c r="M1285" s="14">
        <v>44652.471944444442</v>
      </c>
      <c r="N1285" t="s">
        <v>3134</v>
      </c>
      <c r="O1285" t="s">
        <v>1728</v>
      </c>
      <c r="P1285">
        <v>17285</v>
      </c>
      <c r="Q1285" t="s">
        <v>65</v>
      </c>
      <c r="R1285" t="s">
        <v>136</v>
      </c>
      <c r="S1285" t="s">
        <v>137</v>
      </c>
      <c r="T1285" t="s">
        <v>136</v>
      </c>
      <c r="U1285" t="s">
        <v>137</v>
      </c>
      <c r="X1285">
        <v>15991333993</v>
      </c>
      <c r="Y1285">
        <v>15991333993</v>
      </c>
      <c r="Z1285" s="14">
        <v>44662.470833333333</v>
      </c>
      <c r="AA1285" t="s">
        <v>1732</v>
      </c>
      <c r="AC1285" t="s">
        <v>202</v>
      </c>
      <c r="AD1285">
        <v>10739</v>
      </c>
      <c r="AE1285" t="s">
        <v>1726</v>
      </c>
      <c r="AF1285" t="s">
        <v>70</v>
      </c>
      <c r="AM1285" t="s">
        <v>2556</v>
      </c>
      <c r="AN1285">
        <v>13044495806</v>
      </c>
    </row>
    <row r="1286" spans="1:40" x14ac:dyDescent="0.25">
      <c r="A1286" s="4">
        <f t="shared" si="221"/>
        <v>44652</v>
      </c>
      <c r="B1286" s="5">
        <f t="shared" si="222"/>
        <v>0.5</v>
      </c>
      <c r="C1286" s="6">
        <f t="shared" si="223"/>
        <v>0.5083333333333333</v>
      </c>
      <c r="D1286" s="7">
        <f t="shared" si="219"/>
        <v>1.793981486116536E-3</v>
      </c>
      <c r="E1286" s="6" t="str">
        <f t="shared" si="220"/>
        <v>YANE</v>
      </c>
      <c r="F1286" s="6" t="str">
        <f t="shared" si="224"/>
        <v>sex</v>
      </c>
      <c r="G1286" s="6" t="str">
        <f t="shared" si="225"/>
        <v>15</v>
      </c>
      <c r="H1286" s="6" t="str">
        <f>IFERROR(VLOOKUP($G1286,DDD!$B:$D,3,0),"-")</f>
        <v>SP</v>
      </c>
      <c r="I1286" s="6" t="str">
        <f>IFERROR(VLOOKUP($H1286,DDD!$I:$K,3,0),"-")</f>
        <v>Sudeste</v>
      </c>
      <c r="J1286">
        <v>7786416</v>
      </c>
      <c r="K1286">
        <v>23416974</v>
      </c>
      <c r="L1286" s="14">
        <v>44652.508668981478</v>
      </c>
      <c r="M1286" s="14">
        <v>44652.510462962964</v>
      </c>
      <c r="N1286" t="s">
        <v>3134</v>
      </c>
      <c r="O1286" t="s">
        <v>1728</v>
      </c>
      <c r="P1286">
        <v>17285</v>
      </c>
      <c r="Q1286" t="s">
        <v>65</v>
      </c>
      <c r="R1286" t="s">
        <v>136</v>
      </c>
      <c r="S1286" t="s">
        <v>273</v>
      </c>
      <c r="T1286" t="s">
        <v>136</v>
      </c>
      <c r="U1286" t="s">
        <v>273</v>
      </c>
      <c r="X1286">
        <v>15997564309</v>
      </c>
      <c r="Y1286">
        <v>15997564309</v>
      </c>
      <c r="Z1286" s="14">
        <v>44653.458333333336</v>
      </c>
      <c r="AA1286" t="s">
        <v>1732</v>
      </c>
      <c r="AC1286" t="s">
        <v>202</v>
      </c>
      <c r="AD1286">
        <v>10739</v>
      </c>
      <c r="AE1286" t="s">
        <v>1726</v>
      </c>
      <c r="AF1286" t="s">
        <v>70</v>
      </c>
      <c r="AM1286" t="s">
        <v>2557</v>
      </c>
      <c r="AN1286">
        <v>26396289768</v>
      </c>
    </row>
    <row r="1287" spans="1:40" x14ac:dyDescent="0.25">
      <c r="A1287" s="4">
        <f t="shared" si="221"/>
        <v>44652</v>
      </c>
      <c r="B1287" s="5">
        <f t="shared" si="222"/>
        <v>0.52083333333333337</v>
      </c>
      <c r="C1287" s="6">
        <f t="shared" si="223"/>
        <v>0.52777777777777779</v>
      </c>
      <c r="D1287" s="7">
        <f t="shared" si="219"/>
        <v>9.4907407037680969E-4</v>
      </c>
      <c r="E1287" s="6" t="str">
        <f t="shared" si="220"/>
        <v>YANE</v>
      </c>
      <c r="F1287" s="6" t="str">
        <f t="shared" si="224"/>
        <v>sex</v>
      </c>
      <c r="G1287" s="6" t="str">
        <f t="shared" si="225"/>
        <v>15</v>
      </c>
      <c r="H1287" s="6" t="str">
        <f>IFERROR(VLOOKUP($G1287,DDD!$B:$D,3,0),"-")</f>
        <v>SP</v>
      </c>
      <c r="I1287" s="6" t="str">
        <f>IFERROR(VLOOKUP($H1287,DDD!$I:$K,3,0),"-")</f>
        <v>Sudeste</v>
      </c>
      <c r="J1287">
        <v>7790067</v>
      </c>
      <c r="K1287">
        <v>23416335</v>
      </c>
      <c r="L1287" s="14">
        <v>44652.528449074074</v>
      </c>
      <c r="M1287" s="14">
        <v>44652.529398148145</v>
      </c>
      <c r="N1287" t="s">
        <v>3134</v>
      </c>
      <c r="O1287" t="s">
        <v>1728</v>
      </c>
      <c r="P1287">
        <v>17285</v>
      </c>
      <c r="Q1287" t="s">
        <v>65</v>
      </c>
      <c r="R1287" t="s">
        <v>136</v>
      </c>
      <c r="S1287" t="s">
        <v>674</v>
      </c>
      <c r="T1287" t="s">
        <v>136</v>
      </c>
      <c r="U1287" t="s">
        <v>674</v>
      </c>
      <c r="X1287">
        <v>15996093094</v>
      </c>
      <c r="Y1287">
        <v>15996093094</v>
      </c>
      <c r="Z1287" s="14">
        <v>44652.549305555556</v>
      </c>
      <c r="AA1287" t="s">
        <v>1732</v>
      </c>
      <c r="AC1287" t="s">
        <v>202</v>
      </c>
      <c r="AD1287">
        <v>10739</v>
      </c>
      <c r="AE1287" t="s">
        <v>1726</v>
      </c>
      <c r="AF1287" t="s">
        <v>70</v>
      </c>
      <c r="AM1287" t="s">
        <v>2558</v>
      </c>
      <c r="AN1287">
        <v>7429345867</v>
      </c>
    </row>
    <row r="1288" spans="1:40" x14ac:dyDescent="0.25">
      <c r="A1288" s="4">
        <f t="shared" si="221"/>
        <v>44652</v>
      </c>
      <c r="B1288" s="5">
        <f t="shared" si="222"/>
        <v>0.54166666666666663</v>
      </c>
      <c r="C1288" s="6">
        <f t="shared" si="223"/>
        <v>0.54999999999999993</v>
      </c>
      <c r="D1288" s="7">
        <f t="shared" si="219"/>
        <v>2.7430555564933456E-3</v>
      </c>
      <c r="E1288" s="6" t="str">
        <f t="shared" si="220"/>
        <v>YANE</v>
      </c>
      <c r="F1288" s="6" t="str">
        <f t="shared" si="224"/>
        <v>sex</v>
      </c>
      <c r="G1288" s="6" t="str">
        <f t="shared" si="225"/>
        <v>15</v>
      </c>
      <c r="H1288" s="6" t="str">
        <f>IFERROR(VLOOKUP($G1288,DDD!$B:$D,3,0),"-")</f>
        <v>SP</v>
      </c>
      <c r="I1288" s="6" t="str">
        <f>IFERROR(VLOOKUP($H1288,DDD!$I:$K,3,0),"-")</f>
        <v>Sudeste</v>
      </c>
      <c r="J1288">
        <v>7793921</v>
      </c>
      <c r="K1288">
        <v>23417252</v>
      </c>
      <c r="L1288" s="14">
        <v>44652.55023148148</v>
      </c>
      <c r="M1288" s="14">
        <v>44652.552974537037</v>
      </c>
      <c r="N1288" t="s">
        <v>3134</v>
      </c>
      <c r="O1288" t="s">
        <v>1728</v>
      </c>
      <c r="P1288">
        <v>17285</v>
      </c>
      <c r="Q1288" t="s">
        <v>65</v>
      </c>
      <c r="R1288" t="s">
        <v>85</v>
      </c>
      <c r="S1288" t="s">
        <v>86</v>
      </c>
      <c r="T1288" t="s">
        <v>85</v>
      </c>
      <c r="U1288" t="s">
        <v>86</v>
      </c>
      <c r="X1288">
        <v>15997279115</v>
      </c>
      <c r="AA1288" t="s">
        <v>1732</v>
      </c>
      <c r="AC1288" t="s">
        <v>202</v>
      </c>
      <c r="AD1288">
        <v>10739</v>
      </c>
      <c r="AE1288" t="s">
        <v>1726</v>
      </c>
      <c r="AF1288" t="s">
        <v>70</v>
      </c>
      <c r="AM1288" t="s">
        <v>2559</v>
      </c>
      <c r="AN1288">
        <v>13998367810</v>
      </c>
    </row>
    <row r="1289" spans="1:40" x14ac:dyDescent="0.25">
      <c r="A1289" s="4">
        <f t="shared" si="221"/>
        <v>44653</v>
      </c>
      <c r="B1289" s="5">
        <f t="shared" si="222"/>
        <v>0.41666666666666669</v>
      </c>
      <c r="C1289" s="6">
        <f t="shared" si="223"/>
        <v>0.4284722222222222</v>
      </c>
      <c r="D1289" s="7">
        <f t="shared" si="219"/>
        <v>2.3958333331393078E-3</v>
      </c>
      <c r="E1289" s="6" t="str">
        <f t="shared" si="220"/>
        <v>YANE</v>
      </c>
      <c r="F1289" s="6" t="str">
        <f t="shared" si="224"/>
        <v>sáb</v>
      </c>
      <c r="G1289" s="6" t="str">
        <f t="shared" si="225"/>
        <v>71</v>
      </c>
      <c r="H1289" s="6" t="str">
        <f>IFERROR(VLOOKUP($G1289,DDD!$B:$D,3,0),"-")</f>
        <v>BA</v>
      </c>
      <c r="I1289" s="6" t="str">
        <f>IFERROR(VLOOKUP($H1289,DDD!$I:$K,3,0),"-")</f>
        <v>Nordeste</v>
      </c>
      <c r="J1289">
        <v>7835276</v>
      </c>
      <c r="K1289">
        <v>23416520</v>
      </c>
      <c r="L1289" s="14">
        <v>44653.428599537037</v>
      </c>
      <c r="M1289" s="14">
        <v>44653.430995370371</v>
      </c>
      <c r="N1289" t="s">
        <v>3134</v>
      </c>
      <c r="O1289" t="s">
        <v>1728</v>
      </c>
      <c r="P1289">
        <v>17285</v>
      </c>
      <c r="Q1289" t="s">
        <v>65</v>
      </c>
      <c r="R1289" t="s">
        <v>136</v>
      </c>
      <c r="S1289" t="s">
        <v>137</v>
      </c>
      <c r="T1289" t="s">
        <v>136</v>
      </c>
      <c r="U1289" t="s">
        <v>137</v>
      </c>
      <c r="X1289">
        <v>71987892098</v>
      </c>
      <c r="Y1289">
        <v>71987892098</v>
      </c>
      <c r="Z1289" s="14">
        <v>44663.520833333336</v>
      </c>
      <c r="AA1289" t="s">
        <v>1732</v>
      </c>
      <c r="AC1289" t="s">
        <v>202</v>
      </c>
      <c r="AD1289">
        <v>10739</v>
      </c>
      <c r="AE1289" t="s">
        <v>1726</v>
      </c>
      <c r="AF1289" t="s">
        <v>70</v>
      </c>
      <c r="AM1289" t="s">
        <v>2560</v>
      </c>
      <c r="AN1289">
        <v>58703020568</v>
      </c>
    </row>
    <row r="1290" spans="1:40" x14ac:dyDescent="0.25">
      <c r="A1290" s="4">
        <f t="shared" si="221"/>
        <v>44653</v>
      </c>
      <c r="B1290" s="5">
        <f t="shared" si="222"/>
        <v>0.4375</v>
      </c>
      <c r="C1290" s="6">
        <f t="shared" si="223"/>
        <v>0.45624999999999999</v>
      </c>
      <c r="D1290" s="7">
        <f t="shared" ref="D1290:D1353" si="226">IFERROR(($M1290-$L1290),0)</f>
        <v>8.6805555474711582E-4</v>
      </c>
      <c r="E1290" s="6" t="str">
        <f t="shared" ref="E1290:E1353" si="227">SUBSTITUTE(MID($O1290,1,SEARCH(" ",$O1290,1))," ","")</f>
        <v>YANE</v>
      </c>
      <c r="F1290" s="6" t="str">
        <f t="shared" si="224"/>
        <v>sáb</v>
      </c>
      <c r="G1290" s="6" t="str">
        <f t="shared" si="225"/>
        <v>15</v>
      </c>
      <c r="H1290" s="6" t="str">
        <f>IFERROR(VLOOKUP($G1290,DDD!$B:$D,3,0),"-")</f>
        <v>SP</v>
      </c>
      <c r="I1290" s="6" t="str">
        <f>IFERROR(VLOOKUP($H1290,DDD!$I:$K,3,0),"-")</f>
        <v>Sudeste</v>
      </c>
      <c r="J1290">
        <v>7841547</v>
      </c>
      <c r="K1290">
        <v>23416943</v>
      </c>
      <c r="L1290" s="14">
        <v>44653.456655092596</v>
      </c>
      <c r="M1290" s="14">
        <v>44653.45752314815</v>
      </c>
      <c r="N1290" t="s">
        <v>3134</v>
      </c>
      <c r="O1290" t="s">
        <v>1728</v>
      </c>
      <c r="P1290">
        <v>17285</v>
      </c>
      <c r="Q1290" t="s">
        <v>65</v>
      </c>
      <c r="R1290" t="s">
        <v>136</v>
      </c>
      <c r="S1290" t="s">
        <v>273</v>
      </c>
      <c r="T1290" t="s">
        <v>136</v>
      </c>
      <c r="U1290" t="s">
        <v>273</v>
      </c>
      <c r="X1290">
        <v>15997540974</v>
      </c>
      <c r="Y1290">
        <v>15997540974</v>
      </c>
      <c r="Z1290" s="14">
        <v>44662.583333333336</v>
      </c>
      <c r="AA1290" t="s">
        <v>1732</v>
      </c>
      <c r="AC1290" t="s">
        <v>202</v>
      </c>
      <c r="AD1290">
        <v>10739</v>
      </c>
      <c r="AE1290" t="s">
        <v>1726</v>
      </c>
      <c r="AF1290" t="s">
        <v>70</v>
      </c>
      <c r="AM1290" t="s">
        <v>2561</v>
      </c>
      <c r="AN1290">
        <v>21495795888</v>
      </c>
    </row>
    <row r="1291" spans="1:40" x14ac:dyDescent="0.25">
      <c r="A1291" s="4">
        <f t="shared" si="221"/>
        <v>44653</v>
      </c>
      <c r="B1291" s="5">
        <f t="shared" si="222"/>
        <v>0.52083333333333337</v>
      </c>
      <c r="C1291" s="6">
        <f t="shared" si="223"/>
        <v>0.52638888888888891</v>
      </c>
      <c r="D1291" s="7">
        <f t="shared" si="226"/>
        <v>1.9560185173759237E-3</v>
      </c>
      <c r="E1291" s="6" t="str">
        <f t="shared" si="227"/>
        <v>YANE</v>
      </c>
      <c r="F1291" s="6" t="str">
        <f t="shared" si="224"/>
        <v>sáb</v>
      </c>
      <c r="G1291" s="6" t="str">
        <f t="shared" si="225"/>
        <v>15</v>
      </c>
      <c r="H1291" s="6" t="str">
        <f>IFERROR(VLOOKUP($G1291,DDD!$B:$D,3,0),"-")</f>
        <v>SP</v>
      </c>
      <c r="I1291" s="6" t="str">
        <f>IFERROR(VLOOKUP($H1291,DDD!$I:$K,3,0),"-")</f>
        <v>Sudeste</v>
      </c>
      <c r="J1291">
        <v>7855359</v>
      </c>
      <c r="K1291">
        <v>23416959</v>
      </c>
      <c r="L1291" s="14">
        <v>44653.526574074072</v>
      </c>
      <c r="M1291" s="14">
        <v>44653.52853009259</v>
      </c>
      <c r="N1291" t="s">
        <v>3134</v>
      </c>
      <c r="O1291" t="s">
        <v>1728</v>
      </c>
      <c r="P1291">
        <v>17285</v>
      </c>
      <c r="Q1291" t="s">
        <v>65</v>
      </c>
      <c r="R1291" t="s">
        <v>85</v>
      </c>
      <c r="S1291" t="s">
        <v>86</v>
      </c>
      <c r="T1291" t="s">
        <v>85</v>
      </c>
      <c r="U1291" t="s">
        <v>86</v>
      </c>
      <c r="X1291">
        <v>15988034729</v>
      </c>
      <c r="AA1291" t="s">
        <v>1732</v>
      </c>
      <c r="AC1291" t="s">
        <v>202</v>
      </c>
      <c r="AD1291">
        <v>10739</v>
      </c>
      <c r="AE1291" t="s">
        <v>1726</v>
      </c>
      <c r="AF1291" t="s">
        <v>70</v>
      </c>
      <c r="AM1291" t="s">
        <v>2562</v>
      </c>
      <c r="AN1291">
        <v>24151726853</v>
      </c>
    </row>
    <row r="1292" spans="1:40" x14ac:dyDescent="0.25">
      <c r="A1292" s="4">
        <f t="shared" si="221"/>
        <v>44653</v>
      </c>
      <c r="B1292" s="5">
        <f t="shared" si="222"/>
        <v>0.52083333333333337</v>
      </c>
      <c r="C1292" s="6">
        <f t="shared" si="223"/>
        <v>0.53333333333333333</v>
      </c>
      <c r="D1292" s="7">
        <f t="shared" si="226"/>
        <v>1.1689814855344594E-3</v>
      </c>
      <c r="E1292" s="6" t="str">
        <f t="shared" si="227"/>
        <v>YANE</v>
      </c>
      <c r="F1292" s="6" t="str">
        <f t="shared" si="224"/>
        <v>sáb</v>
      </c>
      <c r="G1292" s="6" t="str">
        <f t="shared" si="225"/>
        <v>43</v>
      </c>
      <c r="H1292" s="6" t="str">
        <f>IFERROR(VLOOKUP($G1292,DDD!$B:$D,3,0),"-")</f>
        <v>PR</v>
      </c>
      <c r="I1292" s="6" t="str">
        <f>IFERROR(VLOOKUP($H1292,DDD!$I:$K,3,0),"-")</f>
        <v>Sul</v>
      </c>
      <c r="J1292">
        <v>7856786</v>
      </c>
      <c r="K1292">
        <v>23417552</v>
      </c>
      <c r="L1292" s="14">
        <v>44653.533449074072</v>
      </c>
      <c r="M1292" s="14">
        <v>44653.534618055557</v>
      </c>
      <c r="N1292" t="s">
        <v>3134</v>
      </c>
      <c r="O1292" t="s">
        <v>1728</v>
      </c>
      <c r="P1292">
        <v>17285</v>
      </c>
      <c r="Q1292" t="s">
        <v>65</v>
      </c>
      <c r="R1292" t="s">
        <v>136</v>
      </c>
      <c r="S1292" t="s">
        <v>137</v>
      </c>
      <c r="T1292" t="s">
        <v>136</v>
      </c>
      <c r="U1292" t="s">
        <v>137</v>
      </c>
      <c r="X1292">
        <v>43996108620</v>
      </c>
      <c r="Y1292">
        <v>43996108620</v>
      </c>
      <c r="Z1292" s="14">
        <v>44653.554166666669</v>
      </c>
      <c r="AA1292" t="s">
        <v>1732</v>
      </c>
      <c r="AC1292" t="s">
        <v>202</v>
      </c>
      <c r="AD1292">
        <v>10739</v>
      </c>
      <c r="AE1292" t="s">
        <v>1726</v>
      </c>
      <c r="AF1292" t="s">
        <v>70</v>
      </c>
      <c r="AM1292" t="s">
        <v>2563</v>
      </c>
      <c r="AN1292">
        <v>31707319715</v>
      </c>
    </row>
    <row r="1293" spans="1:40" x14ac:dyDescent="0.25">
      <c r="A1293" s="4">
        <f t="shared" si="221"/>
        <v>44653</v>
      </c>
      <c r="B1293" s="5">
        <f t="shared" si="222"/>
        <v>0.5625</v>
      </c>
      <c r="C1293" s="6">
        <f t="shared" si="223"/>
        <v>0.57222222222222219</v>
      </c>
      <c r="D1293" s="7">
        <f t="shared" si="226"/>
        <v>1.5972222245181911E-3</v>
      </c>
      <c r="E1293" s="6" t="str">
        <f t="shared" si="227"/>
        <v>YANE</v>
      </c>
      <c r="F1293" s="6" t="str">
        <f t="shared" si="224"/>
        <v>sáb</v>
      </c>
      <c r="G1293" s="6" t="str">
        <f t="shared" si="225"/>
        <v>15</v>
      </c>
      <c r="H1293" s="6" t="str">
        <f>IFERROR(VLOOKUP($G1293,DDD!$B:$D,3,0),"-")</f>
        <v>SP</v>
      </c>
      <c r="I1293" s="6" t="str">
        <f>IFERROR(VLOOKUP($H1293,DDD!$I:$K,3,0),"-")</f>
        <v>Sudeste</v>
      </c>
      <c r="J1293">
        <v>7862512</v>
      </c>
      <c r="K1293">
        <v>23416786</v>
      </c>
      <c r="L1293" s="14">
        <v>44653.572743055556</v>
      </c>
      <c r="M1293" s="14">
        <v>44653.574340277781</v>
      </c>
      <c r="N1293" t="s">
        <v>3134</v>
      </c>
      <c r="O1293" t="s">
        <v>1728</v>
      </c>
      <c r="P1293">
        <v>17285</v>
      </c>
      <c r="Q1293" t="s">
        <v>65</v>
      </c>
      <c r="R1293" t="s">
        <v>66</v>
      </c>
      <c r="S1293" t="s">
        <v>421</v>
      </c>
      <c r="T1293" t="s">
        <v>66</v>
      </c>
      <c r="U1293" t="s">
        <v>421</v>
      </c>
      <c r="X1293">
        <v>15991397913</v>
      </c>
      <c r="AA1293" t="s">
        <v>1732</v>
      </c>
      <c r="AC1293" t="s">
        <v>202</v>
      </c>
      <c r="AD1293">
        <v>10739</v>
      </c>
      <c r="AE1293" t="s">
        <v>1726</v>
      </c>
      <c r="AF1293" t="s">
        <v>70</v>
      </c>
      <c r="AM1293" t="s">
        <v>2564</v>
      </c>
      <c r="AN1293">
        <v>43546117832</v>
      </c>
    </row>
    <row r="1294" spans="1:40" x14ac:dyDescent="0.25">
      <c r="A1294" s="4">
        <f t="shared" si="221"/>
        <v>44655</v>
      </c>
      <c r="B1294" s="5">
        <f t="shared" si="222"/>
        <v>0.41666666666666669</v>
      </c>
      <c r="C1294" s="6">
        <f t="shared" si="223"/>
        <v>0.42083333333333334</v>
      </c>
      <c r="D1294" s="7">
        <f t="shared" si="226"/>
        <v>1.2847222242271528E-3</v>
      </c>
      <c r="E1294" s="6" t="str">
        <f t="shared" si="227"/>
        <v>YANE</v>
      </c>
      <c r="F1294" s="6" t="str">
        <f t="shared" si="224"/>
        <v>seg</v>
      </c>
      <c r="G1294" s="6" t="str">
        <f t="shared" si="225"/>
        <v>15</v>
      </c>
      <c r="H1294" s="6" t="str">
        <f>IFERROR(VLOOKUP($G1294,DDD!$B:$D,3,0),"-")</f>
        <v>SP</v>
      </c>
      <c r="I1294" s="6" t="str">
        <f>IFERROR(VLOOKUP($H1294,DDD!$I:$K,3,0),"-")</f>
        <v>Sudeste</v>
      </c>
      <c r="J1294">
        <v>7882530</v>
      </c>
      <c r="K1294">
        <v>23417957</v>
      </c>
      <c r="L1294" s="14">
        <v>44655.42119212963</v>
      </c>
      <c r="M1294" s="14">
        <v>44655.422476851854</v>
      </c>
      <c r="N1294" t="s">
        <v>3134</v>
      </c>
      <c r="O1294" t="s">
        <v>1728</v>
      </c>
      <c r="P1294">
        <v>17285</v>
      </c>
      <c r="Q1294" t="s">
        <v>65</v>
      </c>
      <c r="R1294" t="s">
        <v>66</v>
      </c>
      <c r="S1294" t="s">
        <v>1039</v>
      </c>
      <c r="T1294" t="s">
        <v>66</v>
      </c>
      <c r="U1294" t="s">
        <v>1039</v>
      </c>
      <c r="X1294">
        <v>15991322235</v>
      </c>
      <c r="AA1294" t="s">
        <v>1732</v>
      </c>
      <c r="AC1294" t="s">
        <v>202</v>
      </c>
      <c r="AD1294">
        <v>10739</v>
      </c>
      <c r="AE1294" t="s">
        <v>1726</v>
      </c>
      <c r="AF1294" t="s">
        <v>70</v>
      </c>
      <c r="AM1294" t="s">
        <v>2565</v>
      </c>
      <c r="AN1294">
        <v>12933925966</v>
      </c>
    </row>
    <row r="1295" spans="1:40" x14ac:dyDescent="0.25">
      <c r="A1295" s="4">
        <f t="shared" si="221"/>
        <v>44655</v>
      </c>
      <c r="B1295" s="5">
        <f t="shared" si="222"/>
        <v>0.41666666666666669</v>
      </c>
      <c r="C1295" s="6">
        <f t="shared" si="223"/>
        <v>0.42430555555555555</v>
      </c>
      <c r="D1295" s="7">
        <f t="shared" si="226"/>
        <v>1.2847222242271528E-3</v>
      </c>
      <c r="E1295" s="6" t="str">
        <f t="shared" si="227"/>
        <v>YANE</v>
      </c>
      <c r="F1295" s="6" t="str">
        <f t="shared" si="224"/>
        <v>seg</v>
      </c>
      <c r="G1295" s="6" t="str">
        <f t="shared" si="225"/>
        <v>43</v>
      </c>
      <c r="H1295" s="6" t="str">
        <f>IFERROR(VLOOKUP($G1295,DDD!$B:$D,3,0),"-")</f>
        <v>PR</v>
      </c>
      <c r="I1295" s="6" t="str">
        <f>IFERROR(VLOOKUP($H1295,DDD!$I:$K,3,0),"-")</f>
        <v>Sul</v>
      </c>
      <c r="J1295">
        <v>7883222</v>
      </c>
      <c r="K1295">
        <v>23416536</v>
      </c>
      <c r="L1295" s="14">
        <v>44655.424363425926</v>
      </c>
      <c r="M1295" s="14">
        <v>44655.42564814815</v>
      </c>
      <c r="N1295" t="s">
        <v>3134</v>
      </c>
      <c r="O1295" t="s">
        <v>1728</v>
      </c>
      <c r="P1295">
        <v>17285</v>
      </c>
      <c r="Q1295" t="s">
        <v>65</v>
      </c>
      <c r="R1295" t="s">
        <v>66</v>
      </c>
      <c r="S1295" t="s">
        <v>1039</v>
      </c>
      <c r="T1295" t="s">
        <v>66</v>
      </c>
      <c r="U1295" t="s">
        <v>1039</v>
      </c>
      <c r="X1295">
        <v>43999902390</v>
      </c>
      <c r="AA1295" t="s">
        <v>1732</v>
      </c>
      <c r="AC1295" t="s">
        <v>202</v>
      </c>
      <c r="AD1295">
        <v>10739</v>
      </c>
      <c r="AE1295" t="s">
        <v>1726</v>
      </c>
      <c r="AF1295" t="s">
        <v>70</v>
      </c>
      <c r="AM1295" t="s">
        <v>2566</v>
      </c>
      <c r="AN1295">
        <v>68363389900</v>
      </c>
    </row>
    <row r="1296" spans="1:40" x14ac:dyDescent="0.25">
      <c r="A1296" s="4">
        <f t="shared" si="221"/>
        <v>44655</v>
      </c>
      <c r="B1296" s="5">
        <f t="shared" si="222"/>
        <v>0.41666666666666669</v>
      </c>
      <c r="C1296" s="6">
        <f t="shared" si="223"/>
        <v>0.42569444444444443</v>
      </c>
      <c r="D1296" s="7">
        <f t="shared" si="226"/>
        <v>2.9513888948713429E-3</v>
      </c>
      <c r="E1296" s="6" t="str">
        <f t="shared" si="227"/>
        <v>THALITA</v>
      </c>
      <c r="F1296" s="6" t="str">
        <f t="shared" si="224"/>
        <v>seg</v>
      </c>
      <c r="G1296" s="6" t="str">
        <f t="shared" si="225"/>
        <v>15</v>
      </c>
      <c r="H1296" s="6" t="str">
        <f>IFERROR(VLOOKUP($G1296,DDD!$B:$D,3,0),"-")</f>
        <v>SP</v>
      </c>
      <c r="I1296" s="6" t="str">
        <f>IFERROR(VLOOKUP($H1296,DDD!$I:$K,3,0),"-")</f>
        <v>Sudeste</v>
      </c>
      <c r="J1296">
        <v>7883539</v>
      </c>
      <c r="K1296">
        <v>23417838</v>
      </c>
      <c r="L1296" s="14">
        <v>44655.425844907404</v>
      </c>
      <c r="M1296" s="14">
        <v>44655.428796296299</v>
      </c>
      <c r="N1296" t="s">
        <v>3134</v>
      </c>
      <c r="O1296" t="s">
        <v>1723</v>
      </c>
      <c r="P1296">
        <v>17719</v>
      </c>
      <c r="Q1296" t="s">
        <v>65</v>
      </c>
      <c r="R1296" t="s">
        <v>85</v>
      </c>
      <c r="S1296" t="s">
        <v>86</v>
      </c>
      <c r="T1296" t="s">
        <v>85</v>
      </c>
      <c r="U1296" t="s">
        <v>86</v>
      </c>
      <c r="X1296">
        <v>15996283421</v>
      </c>
      <c r="AA1296" t="s">
        <v>1732</v>
      </c>
      <c r="AC1296" t="s">
        <v>202</v>
      </c>
      <c r="AD1296">
        <v>10739</v>
      </c>
      <c r="AE1296" t="s">
        <v>1726</v>
      </c>
      <c r="AF1296" t="s">
        <v>70</v>
      </c>
      <c r="AM1296" t="s">
        <v>2567</v>
      </c>
      <c r="AN1296">
        <v>37469353852</v>
      </c>
    </row>
    <row r="1297" spans="1:40" x14ac:dyDescent="0.25">
      <c r="A1297" s="4">
        <f t="shared" si="221"/>
        <v>44655</v>
      </c>
      <c r="B1297" s="5">
        <f t="shared" si="222"/>
        <v>0.47916666666666669</v>
      </c>
      <c r="C1297" s="6">
        <f t="shared" si="223"/>
        <v>0.48194444444444445</v>
      </c>
      <c r="D1297" s="7">
        <f t="shared" si="226"/>
        <v>2.4652777792653069E-3</v>
      </c>
      <c r="E1297" s="6" t="str">
        <f t="shared" si="227"/>
        <v>THALITA</v>
      </c>
      <c r="F1297" s="6" t="str">
        <f t="shared" si="224"/>
        <v>seg</v>
      </c>
      <c r="G1297" s="6" t="str">
        <f t="shared" si="225"/>
        <v>15</v>
      </c>
      <c r="H1297" s="6" t="str">
        <f>IFERROR(VLOOKUP($G1297,DDD!$B:$D,3,0),"-")</f>
        <v>SP</v>
      </c>
      <c r="I1297" s="6" t="str">
        <f>IFERROR(VLOOKUP($H1297,DDD!$I:$K,3,0),"-")</f>
        <v>Sudeste</v>
      </c>
      <c r="J1297">
        <v>7894245</v>
      </c>
      <c r="K1297">
        <v>23417888</v>
      </c>
      <c r="L1297" s="14">
        <v>44655.482546296298</v>
      </c>
      <c r="M1297" s="14">
        <v>44655.485011574077</v>
      </c>
      <c r="N1297" t="s">
        <v>3134</v>
      </c>
      <c r="O1297" t="s">
        <v>1723</v>
      </c>
      <c r="P1297">
        <v>17719</v>
      </c>
      <c r="Q1297" t="s">
        <v>65</v>
      </c>
      <c r="R1297" t="s">
        <v>85</v>
      </c>
      <c r="S1297" t="s">
        <v>86</v>
      </c>
      <c r="T1297" t="s">
        <v>85</v>
      </c>
      <c r="U1297" t="s">
        <v>86</v>
      </c>
      <c r="X1297">
        <v>15998007749</v>
      </c>
      <c r="AA1297" t="s">
        <v>1732</v>
      </c>
      <c r="AC1297" t="s">
        <v>202</v>
      </c>
      <c r="AD1297">
        <v>10739</v>
      </c>
      <c r="AE1297" t="s">
        <v>1726</v>
      </c>
      <c r="AF1297" t="s">
        <v>70</v>
      </c>
      <c r="AM1297" t="s">
        <v>2568</v>
      </c>
      <c r="AN1297">
        <v>28445923846</v>
      </c>
    </row>
    <row r="1298" spans="1:40" x14ac:dyDescent="0.25">
      <c r="A1298" s="4">
        <f t="shared" si="221"/>
        <v>44655</v>
      </c>
      <c r="B1298" s="5">
        <f t="shared" si="222"/>
        <v>0.54166666666666663</v>
      </c>
      <c r="C1298" s="6">
        <f t="shared" si="223"/>
        <v>0.55763888888888891</v>
      </c>
      <c r="D1298" s="7">
        <f t="shared" si="226"/>
        <v>1.6435185170848854E-3</v>
      </c>
      <c r="E1298" s="6" t="str">
        <f t="shared" si="227"/>
        <v>YANE</v>
      </c>
      <c r="F1298" s="6" t="str">
        <f t="shared" si="224"/>
        <v>seg</v>
      </c>
      <c r="G1298" s="6" t="str">
        <f t="shared" si="225"/>
        <v>43</v>
      </c>
      <c r="H1298" s="6" t="str">
        <f>IFERROR(VLOOKUP($G1298,DDD!$B:$D,3,0),"-")</f>
        <v>PR</v>
      </c>
      <c r="I1298" s="6" t="str">
        <f>IFERROR(VLOOKUP($H1298,DDD!$I:$K,3,0),"-")</f>
        <v>Sul</v>
      </c>
      <c r="J1298">
        <v>7908378</v>
      </c>
      <c r="K1298">
        <v>23417643</v>
      </c>
      <c r="L1298" s="14">
        <v>44655.558263888888</v>
      </c>
      <c r="M1298" s="14">
        <v>44655.559907407405</v>
      </c>
      <c r="N1298" t="s">
        <v>3134</v>
      </c>
      <c r="O1298" t="s">
        <v>1728</v>
      </c>
      <c r="P1298">
        <v>17285</v>
      </c>
      <c r="Q1298" t="s">
        <v>65</v>
      </c>
      <c r="R1298" t="s">
        <v>136</v>
      </c>
      <c r="S1298" t="s">
        <v>137</v>
      </c>
      <c r="T1298" t="s">
        <v>136</v>
      </c>
      <c r="U1298" t="s">
        <v>137</v>
      </c>
      <c r="X1298">
        <v>43996476131</v>
      </c>
      <c r="Y1298">
        <v>43996476131</v>
      </c>
      <c r="Z1298" s="14">
        <v>44655.57916666667</v>
      </c>
      <c r="AA1298" t="s">
        <v>1732</v>
      </c>
      <c r="AC1298" t="s">
        <v>202</v>
      </c>
      <c r="AD1298">
        <v>10739</v>
      </c>
      <c r="AE1298" t="s">
        <v>1726</v>
      </c>
      <c r="AF1298" t="s">
        <v>70</v>
      </c>
      <c r="AM1298" t="s">
        <v>2569</v>
      </c>
      <c r="AN1298">
        <v>5004112983</v>
      </c>
    </row>
    <row r="1299" spans="1:40" x14ac:dyDescent="0.25">
      <c r="A1299" s="4">
        <f t="shared" si="221"/>
        <v>44655</v>
      </c>
      <c r="B1299" s="5">
        <f t="shared" si="222"/>
        <v>0.5625</v>
      </c>
      <c r="C1299" s="6">
        <f t="shared" si="223"/>
        <v>0.58124999999999993</v>
      </c>
      <c r="D1299" s="7">
        <f t="shared" si="226"/>
        <v>4.1666666220407933E-4</v>
      </c>
      <c r="E1299" s="6" t="str">
        <f t="shared" si="227"/>
        <v>YANE</v>
      </c>
      <c r="F1299" s="6" t="str">
        <f t="shared" si="224"/>
        <v>seg</v>
      </c>
      <c r="G1299" s="6" t="str">
        <f t="shared" si="225"/>
        <v>43</v>
      </c>
      <c r="H1299" s="6" t="str">
        <f>IFERROR(VLOOKUP($G1299,DDD!$B:$D,3,0),"-")</f>
        <v>PR</v>
      </c>
      <c r="I1299" s="6" t="str">
        <f>IFERROR(VLOOKUP($H1299,DDD!$I:$K,3,0),"-")</f>
        <v>Sul</v>
      </c>
      <c r="J1299">
        <v>7911410</v>
      </c>
      <c r="K1299">
        <v>23416562</v>
      </c>
      <c r="L1299" s="14">
        <v>44655.581655092596</v>
      </c>
      <c r="M1299" s="14">
        <v>44655.582071759258</v>
      </c>
      <c r="N1299" t="s">
        <v>3134</v>
      </c>
      <c r="O1299" t="s">
        <v>1728</v>
      </c>
      <c r="P1299">
        <v>17285</v>
      </c>
      <c r="Q1299" t="s">
        <v>65</v>
      </c>
      <c r="R1299" t="s">
        <v>66</v>
      </c>
      <c r="S1299" t="s">
        <v>1039</v>
      </c>
      <c r="T1299" t="s">
        <v>66</v>
      </c>
      <c r="U1299" t="s">
        <v>1039</v>
      </c>
      <c r="X1299">
        <v>4334611425</v>
      </c>
      <c r="AA1299" t="s">
        <v>1732</v>
      </c>
      <c r="AC1299" t="s">
        <v>202</v>
      </c>
      <c r="AD1299">
        <v>10739</v>
      </c>
      <c r="AE1299" t="s">
        <v>1726</v>
      </c>
      <c r="AF1299" t="s">
        <v>70</v>
      </c>
      <c r="AM1299" t="s">
        <v>2570</v>
      </c>
      <c r="AN1299">
        <v>77279182968</v>
      </c>
    </row>
    <row r="1300" spans="1:40" x14ac:dyDescent="0.25">
      <c r="A1300" s="4">
        <f t="shared" si="221"/>
        <v>44655</v>
      </c>
      <c r="B1300" s="5">
        <f t="shared" si="222"/>
        <v>0.64583333333333337</v>
      </c>
      <c r="C1300" s="6">
        <f t="shared" si="223"/>
        <v>0.66180555555555554</v>
      </c>
      <c r="D1300" s="7">
        <f t="shared" si="226"/>
        <v>2.488425925548654E-3</v>
      </c>
      <c r="E1300" s="6" t="str">
        <f t="shared" si="227"/>
        <v>JOHN</v>
      </c>
      <c r="F1300" s="6" t="str">
        <f t="shared" si="224"/>
        <v>seg</v>
      </c>
      <c r="G1300" s="6" t="str">
        <f t="shared" si="225"/>
        <v>15</v>
      </c>
      <c r="H1300" s="6" t="str">
        <f>IFERROR(VLOOKUP($G1300,DDD!$B:$D,3,0),"-")</f>
        <v>SP</v>
      </c>
      <c r="I1300" s="6" t="str">
        <f>IFERROR(VLOOKUP($H1300,DDD!$I:$K,3,0),"-")</f>
        <v>Sudeste</v>
      </c>
      <c r="J1300">
        <v>7923194</v>
      </c>
      <c r="K1300">
        <v>23417933</v>
      </c>
      <c r="L1300" s="14">
        <v>44655.661863425928</v>
      </c>
      <c r="M1300" s="14">
        <v>44655.664351851854</v>
      </c>
      <c r="N1300" t="s">
        <v>3134</v>
      </c>
      <c r="O1300" t="s">
        <v>1781</v>
      </c>
      <c r="P1300">
        <v>17284</v>
      </c>
      <c r="Q1300" t="s">
        <v>65</v>
      </c>
      <c r="R1300" t="s">
        <v>85</v>
      </c>
      <c r="S1300" t="s">
        <v>86</v>
      </c>
      <c r="T1300" t="s">
        <v>85</v>
      </c>
      <c r="U1300" t="s">
        <v>86</v>
      </c>
      <c r="X1300">
        <v>15997024743</v>
      </c>
      <c r="AA1300" t="s">
        <v>1732</v>
      </c>
      <c r="AC1300" t="s">
        <v>202</v>
      </c>
      <c r="AD1300">
        <v>10739</v>
      </c>
      <c r="AE1300" t="s">
        <v>1726</v>
      </c>
      <c r="AF1300" t="s">
        <v>70</v>
      </c>
      <c r="AM1300" t="s">
        <v>2571</v>
      </c>
      <c r="AN1300">
        <v>9044985906</v>
      </c>
    </row>
    <row r="1301" spans="1:40" x14ac:dyDescent="0.25">
      <c r="A1301" s="4">
        <f t="shared" si="221"/>
        <v>44655</v>
      </c>
      <c r="B1301" s="5">
        <f t="shared" si="222"/>
        <v>0.75</v>
      </c>
      <c r="C1301" s="6">
        <f t="shared" si="223"/>
        <v>0.76458333333333339</v>
      </c>
      <c r="D1301" s="7">
        <f t="shared" si="226"/>
        <v>2.3148148466134444E-4</v>
      </c>
      <c r="E1301" s="6" t="str">
        <f t="shared" si="227"/>
        <v>JOHN</v>
      </c>
      <c r="F1301" s="6" t="str">
        <f t="shared" si="224"/>
        <v>seg</v>
      </c>
      <c r="G1301" s="6" t="str">
        <f t="shared" si="225"/>
        <v>15</v>
      </c>
      <c r="H1301" s="6" t="str">
        <f>IFERROR(VLOOKUP($G1301,DDD!$B:$D,3,0),"-")</f>
        <v>SP</v>
      </c>
      <c r="I1301" s="6" t="str">
        <f>IFERROR(VLOOKUP($H1301,DDD!$I:$K,3,0),"-")</f>
        <v>Sudeste</v>
      </c>
      <c r="J1301">
        <v>7935143</v>
      </c>
      <c r="K1301">
        <v>23417323</v>
      </c>
      <c r="L1301" s="14">
        <v>44655.764675925922</v>
      </c>
      <c r="M1301" s="14">
        <v>44655.764907407407</v>
      </c>
      <c r="N1301" t="s">
        <v>3134</v>
      </c>
      <c r="O1301" t="s">
        <v>1781</v>
      </c>
      <c r="P1301">
        <v>17284</v>
      </c>
      <c r="Q1301" t="s">
        <v>65</v>
      </c>
      <c r="R1301" t="s">
        <v>136</v>
      </c>
      <c r="S1301" t="s">
        <v>273</v>
      </c>
      <c r="T1301" t="s">
        <v>136</v>
      </c>
      <c r="U1301" t="s">
        <v>273</v>
      </c>
      <c r="X1301">
        <v>15997875005</v>
      </c>
      <c r="Y1301">
        <v>15997875005</v>
      </c>
      <c r="Z1301" s="14">
        <v>44656.583333333336</v>
      </c>
      <c r="AA1301" t="s">
        <v>1732</v>
      </c>
      <c r="AC1301" t="s">
        <v>202</v>
      </c>
      <c r="AD1301">
        <v>10739</v>
      </c>
      <c r="AE1301" t="s">
        <v>1726</v>
      </c>
      <c r="AF1301" t="s">
        <v>70</v>
      </c>
      <c r="AM1301" t="s">
        <v>2572</v>
      </c>
      <c r="AN1301">
        <v>37220253893</v>
      </c>
    </row>
    <row r="1302" spans="1:40" x14ac:dyDescent="0.25">
      <c r="A1302" s="4">
        <f t="shared" si="221"/>
        <v>44655</v>
      </c>
      <c r="B1302" s="5">
        <f t="shared" si="222"/>
        <v>0.77083333333333337</v>
      </c>
      <c r="C1302" s="6">
        <f t="shared" si="223"/>
        <v>0.7729166666666667</v>
      </c>
      <c r="D1302" s="7">
        <f t="shared" si="226"/>
        <v>2.546296309446916E-4</v>
      </c>
      <c r="E1302" s="6" t="str">
        <f t="shared" si="227"/>
        <v>JOHN</v>
      </c>
      <c r="F1302" s="6" t="str">
        <f t="shared" si="224"/>
        <v>seg</v>
      </c>
      <c r="G1302" s="6" t="str">
        <f t="shared" si="225"/>
        <v>43</v>
      </c>
      <c r="H1302" s="6" t="str">
        <f>IFERROR(VLOOKUP($G1302,DDD!$B:$D,3,0),"-")</f>
        <v>PR</v>
      </c>
      <c r="I1302" s="6" t="str">
        <f>IFERROR(VLOOKUP($H1302,DDD!$I:$K,3,0),"-")</f>
        <v>Sul</v>
      </c>
      <c r="J1302">
        <v>7936082</v>
      </c>
      <c r="K1302">
        <v>23417932</v>
      </c>
      <c r="L1302" s="14">
        <v>44655.773206018515</v>
      </c>
      <c r="M1302" s="14">
        <v>44655.773460648146</v>
      </c>
      <c r="N1302" t="s">
        <v>3134</v>
      </c>
      <c r="O1302" t="s">
        <v>1781</v>
      </c>
      <c r="P1302">
        <v>17284</v>
      </c>
      <c r="Q1302" t="s">
        <v>65</v>
      </c>
      <c r="R1302" t="s">
        <v>85</v>
      </c>
      <c r="S1302" t="s">
        <v>86</v>
      </c>
      <c r="T1302" t="s">
        <v>85</v>
      </c>
      <c r="U1302" t="s">
        <v>86</v>
      </c>
      <c r="X1302">
        <v>43991565493</v>
      </c>
      <c r="AA1302" t="s">
        <v>1732</v>
      </c>
      <c r="AC1302" t="s">
        <v>202</v>
      </c>
      <c r="AD1302">
        <v>10739</v>
      </c>
      <c r="AE1302" t="s">
        <v>1726</v>
      </c>
      <c r="AF1302" t="s">
        <v>70</v>
      </c>
      <c r="AM1302" t="s">
        <v>2573</v>
      </c>
      <c r="AN1302">
        <v>49376822889</v>
      </c>
    </row>
    <row r="1303" spans="1:40" x14ac:dyDescent="0.25">
      <c r="A1303" s="4">
        <f t="shared" si="221"/>
        <v>44656</v>
      </c>
      <c r="B1303" s="5">
        <f t="shared" si="222"/>
        <v>0.33333333333333331</v>
      </c>
      <c r="C1303" s="6">
        <f t="shared" si="223"/>
        <v>0.34513888888888888</v>
      </c>
      <c r="D1303" s="7">
        <f t="shared" si="226"/>
        <v>1.1678240742185153E-2</v>
      </c>
      <c r="E1303" s="6" t="str">
        <f t="shared" si="227"/>
        <v>YANE</v>
      </c>
      <c r="F1303" s="6" t="str">
        <f t="shared" si="224"/>
        <v>ter</v>
      </c>
      <c r="G1303" s="6" t="str">
        <f t="shared" si="225"/>
        <v>15</v>
      </c>
      <c r="H1303" s="6" t="str">
        <f>IFERROR(VLOOKUP($G1303,DDD!$B:$D,3,0),"-")</f>
        <v>SP</v>
      </c>
      <c r="I1303" s="6" t="str">
        <f>IFERROR(VLOOKUP($H1303,DDD!$I:$K,3,0),"-")</f>
        <v>Sudeste</v>
      </c>
      <c r="J1303">
        <v>7943490</v>
      </c>
      <c r="K1303">
        <v>23417660</v>
      </c>
      <c r="L1303" s="14">
        <v>44656.345636574071</v>
      </c>
      <c r="M1303" s="14">
        <v>44656.357314814813</v>
      </c>
      <c r="N1303" t="s">
        <v>3134</v>
      </c>
      <c r="O1303" t="s">
        <v>1728</v>
      </c>
      <c r="P1303">
        <v>17285</v>
      </c>
      <c r="Q1303" t="s">
        <v>65</v>
      </c>
      <c r="R1303" t="s">
        <v>66</v>
      </c>
      <c r="S1303" t="s">
        <v>1039</v>
      </c>
      <c r="T1303" t="s">
        <v>66</v>
      </c>
      <c r="U1303" t="s">
        <v>1039</v>
      </c>
      <c r="X1303">
        <v>15991556852</v>
      </c>
      <c r="AA1303" t="s">
        <v>1732</v>
      </c>
      <c r="AC1303" t="s">
        <v>202</v>
      </c>
      <c r="AD1303">
        <v>10739</v>
      </c>
      <c r="AE1303" t="s">
        <v>1726</v>
      </c>
      <c r="AF1303" t="s">
        <v>70</v>
      </c>
      <c r="AM1303" t="s">
        <v>2574</v>
      </c>
      <c r="AN1303">
        <v>22149819856</v>
      </c>
    </row>
    <row r="1304" spans="1:40" x14ac:dyDescent="0.25">
      <c r="A1304" s="4">
        <f t="shared" si="221"/>
        <v>44656</v>
      </c>
      <c r="B1304" s="5">
        <f t="shared" si="222"/>
        <v>0.39583333333333331</v>
      </c>
      <c r="C1304" s="6">
        <f t="shared" si="223"/>
        <v>0.39930555555555558</v>
      </c>
      <c r="D1304" s="7">
        <f t="shared" si="226"/>
        <v>1.9907407404389232E-3</v>
      </c>
      <c r="E1304" s="6" t="str">
        <f t="shared" si="227"/>
        <v>YANE</v>
      </c>
      <c r="F1304" s="6" t="str">
        <f t="shared" si="224"/>
        <v>ter</v>
      </c>
      <c r="G1304" s="6" t="str">
        <f t="shared" si="225"/>
        <v>15</v>
      </c>
      <c r="H1304" s="6" t="str">
        <f>IFERROR(VLOOKUP($G1304,DDD!$B:$D,3,0),"-")</f>
        <v>SP</v>
      </c>
      <c r="I1304" s="6" t="str">
        <f>IFERROR(VLOOKUP($H1304,DDD!$I:$K,3,0),"-")</f>
        <v>Sudeste</v>
      </c>
      <c r="J1304">
        <v>7949709</v>
      </c>
      <c r="K1304">
        <v>23416742</v>
      </c>
      <c r="L1304" s="14">
        <v>44656.399513888886</v>
      </c>
      <c r="M1304" s="14">
        <v>44656.401504629626</v>
      </c>
      <c r="N1304" t="s">
        <v>3134</v>
      </c>
      <c r="O1304" t="s">
        <v>1728</v>
      </c>
      <c r="P1304">
        <v>17285</v>
      </c>
      <c r="Q1304" t="s">
        <v>65</v>
      </c>
      <c r="R1304" t="s">
        <v>136</v>
      </c>
      <c r="S1304" t="s">
        <v>137</v>
      </c>
      <c r="T1304" t="s">
        <v>136</v>
      </c>
      <c r="U1304" t="s">
        <v>137</v>
      </c>
      <c r="X1304">
        <v>15996189004</v>
      </c>
      <c r="Y1304">
        <v>15996189004</v>
      </c>
      <c r="Z1304" s="14">
        <v>44656.42083333333</v>
      </c>
      <c r="AA1304" t="s">
        <v>1732</v>
      </c>
      <c r="AC1304" t="s">
        <v>202</v>
      </c>
      <c r="AD1304">
        <v>10739</v>
      </c>
      <c r="AE1304" t="s">
        <v>1726</v>
      </c>
      <c r="AF1304" t="s">
        <v>70</v>
      </c>
      <c r="AM1304" t="s">
        <v>2575</v>
      </c>
      <c r="AN1304">
        <v>34502029874</v>
      </c>
    </row>
    <row r="1305" spans="1:40" x14ac:dyDescent="0.25">
      <c r="A1305" s="4">
        <f t="shared" si="221"/>
        <v>44656</v>
      </c>
      <c r="B1305" s="5">
        <f t="shared" si="222"/>
        <v>0.45833333333333331</v>
      </c>
      <c r="C1305" s="6">
        <f t="shared" si="223"/>
        <v>0.4604166666666667</v>
      </c>
      <c r="D1305" s="7">
        <f t="shared" si="226"/>
        <v>1.5046296248328872E-3</v>
      </c>
      <c r="E1305" s="6" t="str">
        <f t="shared" si="227"/>
        <v>THALITA</v>
      </c>
      <c r="F1305" s="6" t="str">
        <f t="shared" si="224"/>
        <v>ter</v>
      </c>
      <c r="G1305" s="6" t="str">
        <f t="shared" si="225"/>
        <v>15</v>
      </c>
      <c r="H1305" s="6" t="str">
        <f>IFERROR(VLOOKUP($G1305,DDD!$B:$D,3,0),"-")</f>
        <v>SP</v>
      </c>
      <c r="I1305" s="6" t="str">
        <f>IFERROR(VLOOKUP($H1305,DDD!$I:$K,3,0),"-")</f>
        <v>Sudeste</v>
      </c>
      <c r="J1305">
        <v>7962334</v>
      </c>
      <c r="K1305">
        <v>23416731</v>
      </c>
      <c r="L1305" s="14">
        <v>44656.461041666669</v>
      </c>
      <c r="M1305" s="14">
        <v>44656.462546296294</v>
      </c>
      <c r="N1305" t="s">
        <v>3134</v>
      </c>
      <c r="O1305" t="s">
        <v>1723</v>
      </c>
      <c r="P1305">
        <v>17719</v>
      </c>
      <c r="Q1305" t="s">
        <v>65</v>
      </c>
      <c r="R1305" t="s">
        <v>136</v>
      </c>
      <c r="S1305" t="s">
        <v>273</v>
      </c>
      <c r="T1305" t="s">
        <v>136</v>
      </c>
      <c r="U1305" t="s">
        <v>273</v>
      </c>
      <c r="X1305">
        <v>15981611875</v>
      </c>
      <c r="Y1305">
        <v>15981611875</v>
      </c>
      <c r="Z1305" s="14">
        <v>44656.770833333336</v>
      </c>
      <c r="AA1305" t="s">
        <v>1732</v>
      </c>
      <c r="AC1305" t="s">
        <v>202</v>
      </c>
      <c r="AD1305">
        <v>10739</v>
      </c>
      <c r="AE1305" t="s">
        <v>1726</v>
      </c>
      <c r="AF1305" t="s">
        <v>70</v>
      </c>
      <c r="AM1305" t="s">
        <v>2576</v>
      </c>
      <c r="AN1305">
        <v>34011774863</v>
      </c>
    </row>
    <row r="1306" spans="1:40" x14ac:dyDescent="0.25">
      <c r="A1306" s="4">
        <f t="shared" si="221"/>
        <v>44656</v>
      </c>
      <c r="B1306" s="5">
        <f t="shared" si="222"/>
        <v>0.45833333333333331</v>
      </c>
      <c r="C1306" s="6">
        <f t="shared" si="223"/>
        <v>0.46458333333333335</v>
      </c>
      <c r="D1306" s="7">
        <f t="shared" si="226"/>
        <v>2.8703703719656914E-3</v>
      </c>
      <c r="E1306" s="6" t="str">
        <f t="shared" si="227"/>
        <v>THALITA</v>
      </c>
      <c r="F1306" s="6" t="str">
        <f t="shared" si="224"/>
        <v>ter</v>
      </c>
      <c r="G1306" s="6" t="str">
        <f t="shared" si="225"/>
        <v>43</v>
      </c>
      <c r="H1306" s="6" t="str">
        <f>IFERROR(VLOOKUP($G1306,DDD!$B:$D,3,0),"-")</f>
        <v>PR</v>
      </c>
      <c r="I1306" s="6" t="str">
        <f>IFERROR(VLOOKUP($H1306,DDD!$I:$K,3,0),"-")</f>
        <v>Sul</v>
      </c>
      <c r="J1306">
        <v>7962565</v>
      </c>
      <c r="K1306">
        <v>23417762</v>
      </c>
      <c r="L1306" s="14">
        <v>44656.464942129627</v>
      </c>
      <c r="M1306" s="14">
        <v>44656.467812499999</v>
      </c>
      <c r="N1306" t="s">
        <v>3134</v>
      </c>
      <c r="O1306" t="s">
        <v>1723</v>
      </c>
      <c r="P1306">
        <v>17719</v>
      </c>
      <c r="Q1306" t="s">
        <v>65</v>
      </c>
      <c r="R1306" t="s">
        <v>85</v>
      </c>
      <c r="S1306" t="s">
        <v>86</v>
      </c>
      <c r="T1306" t="s">
        <v>85</v>
      </c>
      <c r="U1306" t="s">
        <v>86</v>
      </c>
      <c r="X1306">
        <v>43998651750</v>
      </c>
      <c r="AA1306" t="s">
        <v>1732</v>
      </c>
      <c r="AC1306" t="s">
        <v>202</v>
      </c>
      <c r="AD1306">
        <v>10739</v>
      </c>
      <c r="AE1306" t="s">
        <v>1726</v>
      </c>
      <c r="AF1306" t="s">
        <v>70</v>
      </c>
      <c r="AM1306" t="s">
        <v>2577</v>
      </c>
      <c r="AN1306">
        <v>4971556990</v>
      </c>
    </row>
    <row r="1307" spans="1:40" x14ac:dyDescent="0.25">
      <c r="A1307" s="4">
        <f t="shared" si="221"/>
        <v>44656</v>
      </c>
      <c r="B1307" s="5">
        <f t="shared" si="222"/>
        <v>0.5</v>
      </c>
      <c r="C1307" s="6">
        <f t="shared" si="223"/>
        <v>0.50486111111111109</v>
      </c>
      <c r="D1307" s="7">
        <f t="shared" si="226"/>
        <v>9.4907407037680969E-4</v>
      </c>
      <c r="E1307" s="6" t="str">
        <f t="shared" si="227"/>
        <v>YANE</v>
      </c>
      <c r="F1307" s="6" t="str">
        <f t="shared" si="224"/>
        <v>ter</v>
      </c>
      <c r="G1307" s="6" t="str">
        <f t="shared" si="225"/>
        <v>15</v>
      </c>
      <c r="H1307" s="6" t="str">
        <f>IFERROR(VLOOKUP($G1307,DDD!$B:$D,3,0),"-")</f>
        <v>SP</v>
      </c>
      <c r="I1307" s="6" t="str">
        <f>IFERROR(VLOOKUP($H1307,DDD!$I:$K,3,0),"-")</f>
        <v>Sudeste</v>
      </c>
      <c r="J1307">
        <v>7971934</v>
      </c>
      <c r="K1307">
        <v>23417331</v>
      </c>
      <c r="L1307" s="14">
        <v>44656.505335648151</v>
      </c>
      <c r="M1307" s="14">
        <v>44656.506284722222</v>
      </c>
      <c r="N1307" t="s">
        <v>3134</v>
      </c>
      <c r="O1307" t="s">
        <v>1728</v>
      </c>
      <c r="P1307">
        <v>17285</v>
      </c>
      <c r="Q1307" t="s">
        <v>65</v>
      </c>
      <c r="R1307" t="s">
        <v>66</v>
      </c>
      <c r="S1307" t="s">
        <v>1039</v>
      </c>
      <c r="T1307" t="s">
        <v>66</v>
      </c>
      <c r="U1307" t="s">
        <v>1039</v>
      </c>
      <c r="X1307">
        <v>15997179787</v>
      </c>
      <c r="AA1307" t="s">
        <v>1732</v>
      </c>
      <c r="AC1307" t="s">
        <v>202</v>
      </c>
      <c r="AD1307">
        <v>10739</v>
      </c>
      <c r="AE1307" t="s">
        <v>1726</v>
      </c>
      <c r="AF1307" t="s">
        <v>70</v>
      </c>
      <c r="AM1307" t="s">
        <v>2578</v>
      </c>
      <c r="AN1307">
        <v>37495369884</v>
      </c>
    </row>
    <row r="1308" spans="1:40" x14ac:dyDescent="0.25">
      <c r="A1308" s="4">
        <f t="shared" si="221"/>
        <v>44656</v>
      </c>
      <c r="B1308" s="5">
        <f t="shared" si="222"/>
        <v>0.54166666666666663</v>
      </c>
      <c r="C1308" s="6">
        <f t="shared" si="223"/>
        <v>0.55486111111111114</v>
      </c>
      <c r="D1308" s="7">
        <f t="shared" si="226"/>
        <v>2.6851851871469989E-3</v>
      </c>
      <c r="E1308" s="6" t="str">
        <f t="shared" si="227"/>
        <v>YANE</v>
      </c>
      <c r="F1308" s="6" t="str">
        <f t="shared" si="224"/>
        <v>ter</v>
      </c>
      <c r="G1308" s="6" t="str">
        <f t="shared" si="225"/>
        <v>43</v>
      </c>
      <c r="H1308" s="6" t="str">
        <f>IFERROR(VLOOKUP($G1308,DDD!$B:$D,3,0),"-")</f>
        <v>PR</v>
      </c>
      <c r="I1308" s="6" t="str">
        <f>IFERROR(VLOOKUP($H1308,DDD!$I:$K,3,0),"-")</f>
        <v>Sul</v>
      </c>
      <c r="J1308">
        <v>7980759</v>
      </c>
      <c r="K1308">
        <v>23416475</v>
      </c>
      <c r="L1308" s="14">
        <v>44656.555439814816</v>
      </c>
      <c r="M1308" s="14">
        <v>44656.558125000003</v>
      </c>
      <c r="N1308" t="s">
        <v>3134</v>
      </c>
      <c r="O1308" t="s">
        <v>1728</v>
      </c>
      <c r="P1308">
        <v>17285</v>
      </c>
      <c r="Q1308" t="s">
        <v>65</v>
      </c>
      <c r="R1308" t="s">
        <v>85</v>
      </c>
      <c r="S1308" t="s">
        <v>86</v>
      </c>
      <c r="T1308" t="s">
        <v>85</v>
      </c>
      <c r="U1308" t="s">
        <v>86</v>
      </c>
      <c r="X1308">
        <v>43999175931</v>
      </c>
      <c r="AA1308" t="s">
        <v>1732</v>
      </c>
      <c r="AC1308" t="s">
        <v>202</v>
      </c>
      <c r="AD1308">
        <v>10739</v>
      </c>
      <c r="AE1308" t="s">
        <v>1726</v>
      </c>
      <c r="AF1308" t="s">
        <v>70</v>
      </c>
      <c r="AM1308" t="s">
        <v>2579</v>
      </c>
      <c r="AN1308">
        <v>47182271869</v>
      </c>
    </row>
    <row r="1309" spans="1:40" x14ac:dyDescent="0.25">
      <c r="A1309" s="4">
        <f t="shared" si="221"/>
        <v>44656</v>
      </c>
      <c r="B1309" s="5">
        <f t="shared" si="222"/>
        <v>0.58333333333333337</v>
      </c>
      <c r="C1309" s="6">
        <f t="shared" si="223"/>
        <v>0.59791666666666665</v>
      </c>
      <c r="D1309" s="7">
        <f t="shared" si="226"/>
        <v>3.5185185188311152E-3</v>
      </c>
      <c r="E1309" s="6" t="str">
        <f t="shared" si="227"/>
        <v>JOHN</v>
      </c>
      <c r="F1309" s="6" t="str">
        <f t="shared" si="224"/>
        <v>ter</v>
      </c>
      <c r="G1309" s="6" t="str">
        <f t="shared" si="225"/>
        <v>43</v>
      </c>
      <c r="H1309" s="6" t="str">
        <f>IFERROR(VLOOKUP($G1309,DDD!$B:$D,3,0),"-")</f>
        <v>PR</v>
      </c>
      <c r="I1309" s="6" t="str">
        <f>IFERROR(VLOOKUP($H1309,DDD!$I:$K,3,0),"-")</f>
        <v>Sul</v>
      </c>
      <c r="J1309">
        <v>7986278</v>
      </c>
      <c r="K1309">
        <v>23417047</v>
      </c>
      <c r="L1309" s="14">
        <v>44656.59847222222</v>
      </c>
      <c r="M1309" s="14">
        <v>44656.601990740739</v>
      </c>
      <c r="N1309" t="s">
        <v>3134</v>
      </c>
      <c r="O1309" t="s">
        <v>1781</v>
      </c>
      <c r="P1309">
        <v>17284</v>
      </c>
      <c r="Q1309" t="s">
        <v>65</v>
      </c>
      <c r="R1309" t="s">
        <v>136</v>
      </c>
      <c r="S1309" t="s">
        <v>1740</v>
      </c>
      <c r="T1309" t="s">
        <v>136</v>
      </c>
      <c r="U1309" t="s">
        <v>137</v>
      </c>
      <c r="X1309">
        <v>43991547692</v>
      </c>
      <c r="Y1309">
        <v>43991547692</v>
      </c>
      <c r="Z1309" s="14">
        <v>44660.416666666664</v>
      </c>
      <c r="AA1309" t="s">
        <v>1732</v>
      </c>
      <c r="AC1309" t="s">
        <v>202</v>
      </c>
      <c r="AD1309">
        <v>10739</v>
      </c>
      <c r="AE1309" t="s">
        <v>1726</v>
      </c>
      <c r="AF1309" t="s">
        <v>70</v>
      </c>
      <c r="AM1309" t="s">
        <v>2580</v>
      </c>
      <c r="AN1309">
        <v>62602071900</v>
      </c>
    </row>
    <row r="1310" spans="1:40" x14ac:dyDescent="0.25">
      <c r="A1310" s="4">
        <f t="shared" si="221"/>
        <v>44656</v>
      </c>
      <c r="B1310" s="5">
        <f t="shared" si="222"/>
        <v>0.66666666666666663</v>
      </c>
      <c r="C1310" s="6">
        <f t="shared" si="223"/>
        <v>0.67222222222222217</v>
      </c>
      <c r="D1310" s="7">
        <f t="shared" si="226"/>
        <v>2.546296309446916E-4</v>
      </c>
      <c r="E1310" s="6" t="str">
        <f t="shared" si="227"/>
        <v>JOHN</v>
      </c>
      <c r="F1310" s="6" t="str">
        <f t="shared" si="224"/>
        <v>ter</v>
      </c>
      <c r="G1310" s="6" t="str">
        <f t="shared" si="225"/>
        <v>43</v>
      </c>
      <c r="H1310" s="6" t="str">
        <f>IFERROR(VLOOKUP($G1310,DDD!$B:$D,3,0),"-")</f>
        <v>PR</v>
      </c>
      <c r="I1310" s="6" t="str">
        <f>IFERROR(VLOOKUP($H1310,DDD!$I:$K,3,0),"-")</f>
        <v>Sul</v>
      </c>
      <c r="J1310">
        <v>7995943</v>
      </c>
      <c r="K1310">
        <v>23417302</v>
      </c>
      <c r="L1310" s="14">
        <v>44656.67224537037</v>
      </c>
      <c r="M1310" s="14">
        <v>44656.672500000001</v>
      </c>
      <c r="N1310" t="s">
        <v>3134</v>
      </c>
      <c r="O1310" t="s">
        <v>1781</v>
      </c>
      <c r="P1310">
        <v>17284</v>
      </c>
      <c r="Q1310" t="s">
        <v>65</v>
      </c>
      <c r="R1310" t="s">
        <v>66</v>
      </c>
      <c r="S1310" t="s">
        <v>879</v>
      </c>
      <c r="T1310" t="s">
        <v>66</v>
      </c>
      <c r="U1310" t="s">
        <v>421</v>
      </c>
      <c r="X1310">
        <v>43999468077</v>
      </c>
      <c r="AA1310" t="s">
        <v>1732</v>
      </c>
      <c r="AC1310" t="s">
        <v>202</v>
      </c>
      <c r="AD1310">
        <v>10739</v>
      </c>
      <c r="AE1310" t="s">
        <v>1726</v>
      </c>
      <c r="AF1310" t="s">
        <v>70</v>
      </c>
      <c r="AM1310" t="s">
        <v>2581</v>
      </c>
      <c r="AN1310">
        <v>36439100963</v>
      </c>
    </row>
    <row r="1311" spans="1:40" x14ac:dyDescent="0.25">
      <c r="A1311" s="4">
        <f t="shared" si="221"/>
        <v>44656</v>
      </c>
      <c r="B1311" s="5">
        <f t="shared" si="222"/>
        <v>0.6875</v>
      </c>
      <c r="C1311" s="6">
        <f t="shared" si="223"/>
        <v>0.69652777777777775</v>
      </c>
      <c r="D1311" s="7">
        <f t="shared" si="226"/>
        <v>3.9351851592073217E-4</v>
      </c>
      <c r="E1311" s="6" t="str">
        <f t="shared" si="227"/>
        <v>JOHN</v>
      </c>
      <c r="F1311" s="6" t="str">
        <f t="shared" si="224"/>
        <v>ter</v>
      </c>
      <c r="G1311" s="6" t="str">
        <f t="shared" si="225"/>
        <v>41</v>
      </c>
      <c r="H1311" s="6" t="str">
        <f>IFERROR(VLOOKUP($G1311,DDD!$B:$D,3,0),"-")</f>
        <v>PR</v>
      </c>
      <c r="I1311" s="6" t="str">
        <f>IFERROR(VLOOKUP($H1311,DDD!$I:$K,3,0),"-")</f>
        <v>Sul</v>
      </c>
      <c r="J1311">
        <v>7999056</v>
      </c>
      <c r="K1311">
        <v>23416540</v>
      </c>
      <c r="L1311" s="14">
        <v>44656.696620370371</v>
      </c>
      <c r="M1311" s="14">
        <v>44656.697013888886</v>
      </c>
      <c r="N1311" t="s">
        <v>3134</v>
      </c>
      <c r="O1311" t="s">
        <v>1781</v>
      </c>
      <c r="P1311">
        <v>17284</v>
      </c>
      <c r="Q1311" t="s">
        <v>65</v>
      </c>
      <c r="R1311" t="s">
        <v>136</v>
      </c>
      <c r="S1311" t="s">
        <v>273</v>
      </c>
      <c r="T1311" t="s">
        <v>136</v>
      </c>
      <c r="U1311" t="s">
        <v>273</v>
      </c>
      <c r="X1311">
        <v>41999717086</v>
      </c>
      <c r="Y1311">
        <v>41999717086</v>
      </c>
      <c r="Z1311" s="14">
        <v>44662.416666666664</v>
      </c>
      <c r="AA1311" t="s">
        <v>1732</v>
      </c>
      <c r="AC1311" t="s">
        <v>202</v>
      </c>
      <c r="AD1311">
        <v>10739</v>
      </c>
      <c r="AE1311" t="s">
        <v>1726</v>
      </c>
      <c r="AF1311" t="s">
        <v>70</v>
      </c>
      <c r="AM1311" t="s">
        <v>2553</v>
      </c>
      <c r="AN1311">
        <v>69643369820</v>
      </c>
    </row>
    <row r="1312" spans="1:40" x14ac:dyDescent="0.25">
      <c r="A1312" s="4">
        <f t="shared" si="221"/>
        <v>44656</v>
      </c>
      <c r="B1312" s="5">
        <f t="shared" si="222"/>
        <v>0.6875</v>
      </c>
      <c r="C1312" s="6">
        <f t="shared" si="223"/>
        <v>0.7006944444444444</v>
      </c>
      <c r="D1312" s="7">
        <f t="shared" si="226"/>
        <v>1.7361110803904012E-4</v>
      </c>
      <c r="E1312" s="6" t="str">
        <f t="shared" si="227"/>
        <v>JOHN</v>
      </c>
      <c r="F1312" s="6" t="str">
        <f t="shared" si="224"/>
        <v>ter</v>
      </c>
      <c r="G1312" s="6" t="str">
        <f t="shared" si="225"/>
        <v>15</v>
      </c>
      <c r="H1312" s="6" t="str">
        <f>IFERROR(VLOOKUP($G1312,DDD!$B:$D,3,0),"-")</f>
        <v>SP</v>
      </c>
      <c r="I1312" s="6" t="str">
        <f>IFERROR(VLOOKUP($H1312,DDD!$I:$K,3,0),"-")</f>
        <v>Sudeste</v>
      </c>
      <c r="J1312">
        <v>7999569</v>
      </c>
      <c r="K1312">
        <v>23416762</v>
      </c>
      <c r="L1312" s="14">
        <v>44656.700891203705</v>
      </c>
      <c r="M1312" s="14">
        <v>44656.701064814813</v>
      </c>
      <c r="N1312" t="s">
        <v>3134</v>
      </c>
      <c r="O1312" t="s">
        <v>1781</v>
      </c>
      <c r="P1312">
        <v>17284</v>
      </c>
      <c r="Q1312" t="s">
        <v>65</v>
      </c>
      <c r="R1312" t="s">
        <v>136</v>
      </c>
      <c r="S1312" t="s">
        <v>137</v>
      </c>
      <c r="T1312" t="s">
        <v>136</v>
      </c>
      <c r="U1312" t="s">
        <v>137</v>
      </c>
      <c r="X1312">
        <v>15996101945</v>
      </c>
      <c r="Y1312">
        <v>15996101945</v>
      </c>
      <c r="Z1312" s="14">
        <v>44660.72152777778</v>
      </c>
      <c r="AA1312" t="s">
        <v>1732</v>
      </c>
      <c r="AC1312" t="s">
        <v>202</v>
      </c>
      <c r="AD1312">
        <v>10739</v>
      </c>
      <c r="AE1312" t="s">
        <v>1726</v>
      </c>
      <c r="AF1312" t="s">
        <v>70</v>
      </c>
      <c r="AM1312" t="s">
        <v>2582</v>
      </c>
      <c r="AN1312">
        <v>36163619820</v>
      </c>
    </row>
    <row r="1313" spans="1:40" x14ac:dyDescent="0.25">
      <c r="A1313" s="4">
        <f t="shared" si="221"/>
        <v>44656</v>
      </c>
      <c r="B1313" s="5">
        <f t="shared" si="222"/>
        <v>0.72916666666666663</v>
      </c>
      <c r="C1313" s="6">
        <f t="shared" si="223"/>
        <v>0.73472222222222217</v>
      </c>
      <c r="D1313" s="7">
        <f t="shared" si="226"/>
        <v>2.4768518560449593E-3</v>
      </c>
      <c r="E1313" s="6" t="str">
        <f t="shared" si="227"/>
        <v>JOHN</v>
      </c>
      <c r="F1313" s="6" t="str">
        <f t="shared" si="224"/>
        <v>ter</v>
      </c>
      <c r="G1313" s="6" t="str">
        <f t="shared" si="225"/>
        <v>43</v>
      </c>
      <c r="H1313" s="6" t="str">
        <f>IFERROR(VLOOKUP($G1313,DDD!$B:$D,3,0),"-")</f>
        <v>PR</v>
      </c>
      <c r="I1313" s="6" t="str">
        <f>IFERROR(VLOOKUP($H1313,DDD!$I:$K,3,0),"-")</f>
        <v>Sul</v>
      </c>
      <c r="J1313">
        <v>8002781</v>
      </c>
      <c r="K1313">
        <v>23416892</v>
      </c>
      <c r="L1313" s="14">
        <v>44656.735023148147</v>
      </c>
      <c r="M1313" s="14">
        <v>44656.737500000003</v>
      </c>
      <c r="N1313" t="s">
        <v>3134</v>
      </c>
      <c r="O1313" t="s">
        <v>1781</v>
      </c>
      <c r="P1313">
        <v>17284</v>
      </c>
      <c r="Q1313" t="s">
        <v>65</v>
      </c>
      <c r="R1313" t="s">
        <v>85</v>
      </c>
      <c r="S1313" t="s">
        <v>86</v>
      </c>
      <c r="T1313" t="s">
        <v>85</v>
      </c>
      <c r="U1313" t="s">
        <v>86</v>
      </c>
      <c r="X1313">
        <v>43999389949</v>
      </c>
      <c r="AA1313" t="s">
        <v>1732</v>
      </c>
      <c r="AC1313" t="s">
        <v>202</v>
      </c>
      <c r="AD1313">
        <v>10739</v>
      </c>
      <c r="AE1313" t="s">
        <v>1726</v>
      </c>
      <c r="AF1313" t="s">
        <v>70</v>
      </c>
      <c r="AM1313" t="s">
        <v>2583</v>
      </c>
      <c r="AN1313">
        <v>1082721840</v>
      </c>
    </row>
    <row r="1314" spans="1:40" x14ac:dyDescent="0.25">
      <c r="A1314" s="4">
        <f t="shared" si="221"/>
        <v>44656</v>
      </c>
      <c r="B1314" s="5">
        <f t="shared" si="222"/>
        <v>0.72916666666666663</v>
      </c>
      <c r="C1314" s="6">
        <f t="shared" si="223"/>
        <v>0.73888888888888893</v>
      </c>
      <c r="D1314" s="7">
        <f t="shared" si="226"/>
        <v>2.5462962948950008E-3</v>
      </c>
      <c r="E1314" s="6" t="str">
        <f t="shared" si="227"/>
        <v>JOHN</v>
      </c>
      <c r="F1314" s="6" t="str">
        <f t="shared" si="224"/>
        <v>ter</v>
      </c>
      <c r="G1314" s="6" t="str">
        <f t="shared" si="225"/>
        <v>15</v>
      </c>
      <c r="H1314" s="6" t="str">
        <f>IFERROR(VLOOKUP($G1314,DDD!$B:$D,3,0),"-")</f>
        <v>SP</v>
      </c>
      <c r="I1314" s="6" t="str">
        <f>IFERROR(VLOOKUP($H1314,DDD!$I:$K,3,0),"-")</f>
        <v>Sudeste</v>
      </c>
      <c r="J1314">
        <v>8003202</v>
      </c>
      <c r="K1314">
        <v>23417809</v>
      </c>
      <c r="L1314" s="14">
        <v>44656.739016203705</v>
      </c>
      <c r="M1314" s="14">
        <v>44656.741562499999</v>
      </c>
      <c r="N1314" t="s">
        <v>3134</v>
      </c>
      <c r="O1314" t="s">
        <v>1781</v>
      </c>
      <c r="P1314">
        <v>17284</v>
      </c>
      <c r="Q1314" t="s">
        <v>65</v>
      </c>
      <c r="R1314" t="s">
        <v>66</v>
      </c>
      <c r="S1314" t="s">
        <v>421</v>
      </c>
      <c r="T1314" t="s">
        <v>66</v>
      </c>
      <c r="U1314" t="s">
        <v>421</v>
      </c>
      <c r="X1314">
        <v>15981466180</v>
      </c>
      <c r="AA1314" t="s">
        <v>1732</v>
      </c>
      <c r="AC1314" t="s">
        <v>202</v>
      </c>
      <c r="AD1314">
        <v>10739</v>
      </c>
      <c r="AE1314" t="s">
        <v>1726</v>
      </c>
      <c r="AF1314" t="s">
        <v>70</v>
      </c>
      <c r="AM1314" t="s">
        <v>2584</v>
      </c>
      <c r="AN1314">
        <v>36081638839</v>
      </c>
    </row>
    <row r="1315" spans="1:40" x14ac:dyDescent="0.25">
      <c r="A1315" s="4">
        <f t="shared" si="221"/>
        <v>44656</v>
      </c>
      <c r="B1315" s="5">
        <f t="shared" si="222"/>
        <v>0.75</v>
      </c>
      <c r="C1315" s="6">
        <f t="shared" si="223"/>
        <v>0.75069444444444444</v>
      </c>
      <c r="D1315" s="7">
        <f t="shared" si="226"/>
        <v>1.17361111115315E-2</v>
      </c>
      <c r="E1315" s="6" t="str">
        <f t="shared" si="227"/>
        <v>JOHN</v>
      </c>
      <c r="F1315" s="6" t="str">
        <f t="shared" si="224"/>
        <v>ter</v>
      </c>
      <c r="G1315" s="6" t="str">
        <f t="shared" si="225"/>
        <v>43</v>
      </c>
      <c r="H1315" s="6" t="str">
        <f>IFERROR(VLOOKUP($G1315,DDD!$B:$D,3,0),"-")</f>
        <v>PR</v>
      </c>
      <c r="I1315" s="6" t="str">
        <f>IFERROR(VLOOKUP($H1315,DDD!$I:$K,3,0),"-")</f>
        <v>Sul</v>
      </c>
      <c r="J1315">
        <v>8004234</v>
      </c>
      <c r="K1315">
        <v>19428505</v>
      </c>
      <c r="L1315" s="14">
        <v>44656.750775462962</v>
      </c>
      <c r="M1315" s="14">
        <v>44656.762511574074</v>
      </c>
      <c r="N1315" t="s">
        <v>3134</v>
      </c>
      <c r="O1315" t="s">
        <v>1781</v>
      </c>
      <c r="P1315">
        <v>17284</v>
      </c>
      <c r="Q1315" t="s">
        <v>65</v>
      </c>
      <c r="R1315" t="s">
        <v>85</v>
      </c>
      <c r="S1315" t="s">
        <v>86</v>
      </c>
      <c r="T1315" t="s">
        <v>85</v>
      </c>
      <c r="U1315" t="s">
        <v>86</v>
      </c>
      <c r="X1315">
        <v>43999512688</v>
      </c>
      <c r="AA1315" t="s">
        <v>2585</v>
      </c>
      <c r="AC1315" t="s">
        <v>202</v>
      </c>
      <c r="AD1315">
        <v>10739</v>
      </c>
      <c r="AE1315" t="s">
        <v>1726</v>
      </c>
      <c r="AF1315" t="s">
        <v>70</v>
      </c>
      <c r="AM1315" t="s">
        <v>2586</v>
      </c>
      <c r="AN1315">
        <v>2786816971</v>
      </c>
    </row>
    <row r="1316" spans="1:40" x14ac:dyDescent="0.25">
      <c r="A1316" s="4">
        <f t="shared" si="221"/>
        <v>44656</v>
      </c>
      <c r="B1316" s="5">
        <f t="shared" si="222"/>
        <v>0.83333333333333337</v>
      </c>
      <c r="C1316" s="6">
        <f t="shared" si="223"/>
        <v>0.84791666666666676</v>
      </c>
      <c r="D1316" s="7">
        <f t="shared" si="226"/>
        <v>2.1990740788169205E-4</v>
      </c>
      <c r="E1316" s="6" t="str">
        <f t="shared" si="227"/>
        <v>JOHN</v>
      </c>
      <c r="F1316" s="6" t="str">
        <f t="shared" si="224"/>
        <v>ter</v>
      </c>
      <c r="G1316" s="6" t="str">
        <f t="shared" si="225"/>
        <v>15</v>
      </c>
      <c r="H1316" s="6" t="str">
        <f>IFERROR(VLOOKUP($G1316,DDD!$B:$D,3,0),"-")</f>
        <v>SP</v>
      </c>
      <c r="I1316" s="6" t="str">
        <f>IFERROR(VLOOKUP($H1316,DDD!$I:$K,3,0),"-")</f>
        <v>Sudeste</v>
      </c>
      <c r="J1316">
        <v>8011417</v>
      </c>
      <c r="K1316">
        <v>21583525</v>
      </c>
      <c r="L1316" s="14">
        <v>44656.848055555558</v>
      </c>
      <c r="M1316" s="14">
        <v>44656.848275462966</v>
      </c>
      <c r="N1316" t="s">
        <v>3134</v>
      </c>
      <c r="O1316" t="s">
        <v>1781</v>
      </c>
      <c r="P1316">
        <v>17284</v>
      </c>
      <c r="Q1316" t="s">
        <v>65</v>
      </c>
      <c r="R1316" t="s">
        <v>136</v>
      </c>
      <c r="S1316" t="s">
        <v>273</v>
      </c>
      <c r="T1316" t="s">
        <v>136</v>
      </c>
      <c r="U1316" t="s">
        <v>273</v>
      </c>
      <c r="X1316">
        <v>15991059955</v>
      </c>
      <c r="Y1316">
        <v>15991059955</v>
      </c>
      <c r="Z1316" s="14">
        <v>44657.583333333336</v>
      </c>
      <c r="AA1316" t="s">
        <v>2587</v>
      </c>
      <c r="AC1316" t="s">
        <v>202</v>
      </c>
      <c r="AD1316">
        <v>10739</v>
      </c>
      <c r="AE1316" t="s">
        <v>1726</v>
      </c>
      <c r="AF1316" t="s">
        <v>70</v>
      </c>
      <c r="AM1316" t="s">
        <v>2588</v>
      </c>
      <c r="AN1316">
        <v>9667278948</v>
      </c>
    </row>
    <row r="1317" spans="1:40" x14ac:dyDescent="0.25">
      <c r="A1317" s="4">
        <f t="shared" si="221"/>
        <v>44657</v>
      </c>
      <c r="B1317" s="5">
        <f t="shared" si="222"/>
        <v>0.375</v>
      </c>
      <c r="C1317" s="6">
        <f t="shared" si="223"/>
        <v>0.37638888888888888</v>
      </c>
      <c r="D1317" s="7">
        <f t="shared" si="226"/>
        <v>1.0069444397231564E-3</v>
      </c>
      <c r="E1317" s="6" t="str">
        <f t="shared" si="227"/>
        <v>YANE</v>
      </c>
      <c r="F1317" s="6" t="str">
        <f t="shared" si="224"/>
        <v>qua</v>
      </c>
      <c r="G1317" s="6" t="str">
        <f t="shared" si="225"/>
        <v>15</v>
      </c>
      <c r="H1317" s="6" t="str">
        <f>IFERROR(VLOOKUP($G1317,DDD!$B:$D,3,0),"-")</f>
        <v>SP</v>
      </c>
      <c r="I1317" s="6" t="str">
        <f>IFERROR(VLOOKUP($H1317,DDD!$I:$K,3,0),"-")</f>
        <v>Sudeste</v>
      </c>
      <c r="J1317">
        <v>8014949</v>
      </c>
      <c r="K1317">
        <v>23417819</v>
      </c>
      <c r="L1317" s="14">
        <v>44657.376817129632</v>
      </c>
      <c r="M1317" s="14">
        <v>44657.377824074072</v>
      </c>
      <c r="N1317" t="s">
        <v>3134</v>
      </c>
      <c r="O1317" t="s">
        <v>1728</v>
      </c>
      <c r="P1317">
        <v>17285</v>
      </c>
      <c r="Q1317" t="s">
        <v>65</v>
      </c>
      <c r="R1317" t="s">
        <v>66</v>
      </c>
      <c r="S1317" t="s">
        <v>421</v>
      </c>
      <c r="T1317" t="s">
        <v>66</v>
      </c>
      <c r="U1317" t="s">
        <v>421</v>
      </c>
      <c r="X1317">
        <v>15991555600</v>
      </c>
      <c r="AA1317" t="s">
        <v>1732</v>
      </c>
      <c r="AC1317" t="s">
        <v>202</v>
      </c>
      <c r="AD1317">
        <v>10739</v>
      </c>
      <c r="AE1317" t="s">
        <v>1726</v>
      </c>
      <c r="AF1317" t="s">
        <v>70</v>
      </c>
      <c r="AM1317" t="s">
        <v>2589</v>
      </c>
      <c r="AN1317">
        <v>36468640873</v>
      </c>
    </row>
    <row r="1318" spans="1:40" x14ac:dyDescent="0.25">
      <c r="A1318" s="4">
        <f t="shared" si="221"/>
        <v>44657</v>
      </c>
      <c r="B1318" s="5">
        <f t="shared" si="222"/>
        <v>0.375</v>
      </c>
      <c r="C1318" s="6">
        <f t="shared" si="223"/>
        <v>0.3923611111111111</v>
      </c>
      <c r="D1318" s="7">
        <f t="shared" si="226"/>
        <v>1.8634259249665774E-3</v>
      </c>
      <c r="E1318" s="6" t="str">
        <f t="shared" si="227"/>
        <v>YANE</v>
      </c>
      <c r="F1318" s="6" t="str">
        <f t="shared" si="224"/>
        <v>qua</v>
      </c>
      <c r="G1318" s="6" t="str">
        <f t="shared" si="225"/>
        <v>43</v>
      </c>
      <c r="H1318" s="6" t="str">
        <f>IFERROR(VLOOKUP($G1318,DDD!$B:$D,3,0),"-")</f>
        <v>PR</v>
      </c>
      <c r="I1318" s="6" t="str">
        <f>IFERROR(VLOOKUP($H1318,DDD!$I:$K,3,0),"-")</f>
        <v>Sul</v>
      </c>
      <c r="J1318">
        <v>8018250</v>
      </c>
      <c r="K1318">
        <v>19429928</v>
      </c>
      <c r="L1318" s="14">
        <v>44657.39261574074</v>
      </c>
      <c r="M1318" s="14">
        <v>44657.394479166665</v>
      </c>
      <c r="N1318" t="s">
        <v>3134</v>
      </c>
      <c r="O1318" t="s">
        <v>1728</v>
      </c>
      <c r="P1318">
        <v>17285</v>
      </c>
      <c r="Q1318" t="s">
        <v>65</v>
      </c>
      <c r="R1318" t="s">
        <v>66</v>
      </c>
      <c r="S1318" t="s">
        <v>421</v>
      </c>
      <c r="T1318" t="s">
        <v>66</v>
      </c>
      <c r="U1318" t="s">
        <v>421</v>
      </c>
      <c r="X1318">
        <v>43998127148</v>
      </c>
      <c r="AA1318" t="s">
        <v>2585</v>
      </c>
      <c r="AC1318" t="s">
        <v>202</v>
      </c>
      <c r="AD1318">
        <v>10739</v>
      </c>
      <c r="AE1318" t="s">
        <v>1726</v>
      </c>
      <c r="AF1318" t="s">
        <v>70</v>
      </c>
      <c r="AM1318" t="s">
        <v>2590</v>
      </c>
      <c r="AN1318">
        <v>5644677907</v>
      </c>
    </row>
    <row r="1319" spans="1:40" x14ac:dyDescent="0.25">
      <c r="A1319" s="4">
        <f t="shared" si="221"/>
        <v>44657</v>
      </c>
      <c r="B1319" s="5">
        <f t="shared" si="222"/>
        <v>0.39583333333333331</v>
      </c>
      <c r="C1319" s="6">
        <f t="shared" si="223"/>
        <v>0.40833333333333338</v>
      </c>
      <c r="D1319" s="7">
        <f t="shared" si="226"/>
        <v>3.1828703649807721E-3</v>
      </c>
      <c r="E1319" s="6" t="str">
        <f t="shared" si="227"/>
        <v>YANE</v>
      </c>
      <c r="F1319" s="6" t="str">
        <f t="shared" si="224"/>
        <v>qua</v>
      </c>
      <c r="G1319" s="6" t="str">
        <f t="shared" si="225"/>
        <v>43</v>
      </c>
      <c r="H1319" s="6" t="str">
        <f>IFERROR(VLOOKUP($G1319,DDD!$B:$D,3,0),"-")</f>
        <v>PR</v>
      </c>
      <c r="I1319" s="6" t="str">
        <f>IFERROR(VLOOKUP($H1319,DDD!$I:$K,3,0),"-")</f>
        <v>Sul</v>
      </c>
      <c r="J1319">
        <v>8021738</v>
      </c>
      <c r="K1319">
        <v>21583801</v>
      </c>
      <c r="L1319" s="14">
        <v>44657.408599537041</v>
      </c>
      <c r="M1319" s="14">
        <v>44657.411782407406</v>
      </c>
      <c r="N1319" t="s">
        <v>3134</v>
      </c>
      <c r="O1319" t="s">
        <v>1728</v>
      </c>
      <c r="P1319">
        <v>17285</v>
      </c>
      <c r="Q1319" t="s">
        <v>65</v>
      </c>
      <c r="R1319" t="s">
        <v>66</v>
      </c>
      <c r="S1319" t="s">
        <v>1039</v>
      </c>
      <c r="T1319" t="s">
        <v>66</v>
      </c>
      <c r="U1319" t="s">
        <v>1039</v>
      </c>
      <c r="X1319">
        <v>43991026976</v>
      </c>
      <c r="AA1319" t="s">
        <v>2587</v>
      </c>
      <c r="AC1319" t="s">
        <v>202</v>
      </c>
      <c r="AD1319">
        <v>10739</v>
      </c>
      <c r="AE1319" t="s">
        <v>1726</v>
      </c>
      <c r="AF1319" t="s">
        <v>70</v>
      </c>
      <c r="AM1319" t="s">
        <v>2591</v>
      </c>
      <c r="AN1319">
        <v>5616245933</v>
      </c>
    </row>
    <row r="1320" spans="1:40" x14ac:dyDescent="0.25">
      <c r="A1320" s="4">
        <f t="shared" ref="A1320:A1383" si="228">DATEVALUE(TEXT(L1320,"dd/mm"))</f>
        <v>44657</v>
      </c>
      <c r="B1320" s="5">
        <f t="shared" ref="B1320:B1383" si="229">TIMEVALUE(TEXT(LEFT(TEXT(L1320,"hh:mm"),2)&amp;":"&amp;IF(RIGHT(TEXT(L1320,"hh:mm"),2)&lt;"30",0,30),"hh:mm"))</f>
        <v>0.41666666666666669</v>
      </c>
      <c r="C1320" s="6">
        <f t="shared" ref="C1320:C1383" si="230">TIMEVALUE(TEXT(L1320,"hh:mm"))</f>
        <v>0.41736111111111113</v>
      </c>
      <c r="D1320" s="7">
        <f t="shared" si="226"/>
        <v>1.4004629629198462E-3</v>
      </c>
      <c r="E1320" s="6" t="str">
        <f t="shared" si="227"/>
        <v>YANE</v>
      </c>
      <c r="F1320" s="6" t="str">
        <f t="shared" ref="F1320:F1383" si="231">TEXT(L1320,"ddd")</f>
        <v>qua</v>
      </c>
      <c r="G1320" s="6" t="str">
        <f t="shared" si="225"/>
        <v>11</v>
      </c>
      <c r="H1320" s="6" t="str">
        <f>IFERROR(VLOOKUP($G1320,DDD!$B:$D,3,0),"-")</f>
        <v>SP</v>
      </c>
      <c r="I1320" s="6" t="str">
        <f>IFERROR(VLOOKUP($H1320,DDD!$I:$K,3,0),"-")</f>
        <v>Sudeste</v>
      </c>
      <c r="J1320">
        <v>8023906</v>
      </c>
      <c r="K1320">
        <v>23416657</v>
      </c>
      <c r="L1320" s="14">
        <v>44657.41783564815</v>
      </c>
      <c r="M1320" s="14">
        <v>44657.419236111113</v>
      </c>
      <c r="N1320" t="s">
        <v>3134</v>
      </c>
      <c r="O1320" t="s">
        <v>1728</v>
      </c>
      <c r="P1320">
        <v>17285</v>
      </c>
      <c r="Q1320" t="s">
        <v>65</v>
      </c>
      <c r="R1320" t="s">
        <v>66</v>
      </c>
      <c r="S1320" t="s">
        <v>1039</v>
      </c>
      <c r="T1320" t="s">
        <v>66</v>
      </c>
      <c r="U1320" t="s">
        <v>1039</v>
      </c>
      <c r="X1320">
        <v>11983600684</v>
      </c>
      <c r="AA1320" t="s">
        <v>1732</v>
      </c>
      <c r="AC1320" t="s">
        <v>202</v>
      </c>
      <c r="AD1320">
        <v>10739</v>
      </c>
      <c r="AE1320" t="s">
        <v>1726</v>
      </c>
      <c r="AF1320" t="s">
        <v>70</v>
      </c>
      <c r="AM1320" t="s">
        <v>2592</v>
      </c>
      <c r="AN1320">
        <v>9912634802</v>
      </c>
    </row>
    <row r="1321" spans="1:40" x14ac:dyDescent="0.25">
      <c r="A1321" s="4">
        <f t="shared" si="228"/>
        <v>44657</v>
      </c>
      <c r="B1321" s="5">
        <f t="shared" si="229"/>
        <v>0.41666666666666669</v>
      </c>
      <c r="C1321" s="6">
        <f t="shared" si="230"/>
        <v>0.42986111111111108</v>
      </c>
      <c r="D1321" s="7">
        <f t="shared" si="226"/>
        <v>5.5555555445607752E-4</v>
      </c>
      <c r="E1321" s="6" t="str">
        <f t="shared" si="227"/>
        <v>YANE</v>
      </c>
      <c r="F1321" s="6" t="str">
        <f t="shared" si="231"/>
        <v>qua</v>
      </c>
      <c r="G1321" s="6" t="str">
        <f t="shared" si="225"/>
        <v>69</v>
      </c>
      <c r="H1321" s="6" t="str">
        <f>IFERROR(VLOOKUP($G1321,DDD!$B:$D,3,0),"-")</f>
        <v>RO</v>
      </c>
      <c r="I1321" s="6" t="str">
        <f>IFERROR(VLOOKUP($H1321,DDD!$I:$K,3,0),"-")</f>
        <v>Norte</v>
      </c>
      <c r="J1321">
        <v>8026567</v>
      </c>
      <c r="K1321">
        <v>23417891</v>
      </c>
      <c r="L1321" s="14">
        <v>44657.430150462962</v>
      </c>
      <c r="M1321" s="14">
        <v>44657.430706018517</v>
      </c>
      <c r="N1321" t="s">
        <v>3134</v>
      </c>
      <c r="O1321" t="s">
        <v>1728</v>
      </c>
      <c r="P1321">
        <v>17285</v>
      </c>
      <c r="Q1321" t="s">
        <v>65</v>
      </c>
      <c r="R1321" t="s">
        <v>136</v>
      </c>
      <c r="S1321" t="s">
        <v>137</v>
      </c>
      <c r="T1321" t="s">
        <v>136</v>
      </c>
      <c r="U1321" t="s">
        <v>137</v>
      </c>
      <c r="X1321">
        <v>69999864402</v>
      </c>
      <c r="Y1321">
        <v>69999864402</v>
      </c>
      <c r="Z1321" s="14">
        <v>44657.450694444444</v>
      </c>
      <c r="AA1321" t="s">
        <v>1732</v>
      </c>
      <c r="AC1321" t="s">
        <v>202</v>
      </c>
      <c r="AD1321">
        <v>10739</v>
      </c>
      <c r="AE1321" t="s">
        <v>1726</v>
      </c>
      <c r="AF1321" t="s">
        <v>70</v>
      </c>
      <c r="AM1321" t="s">
        <v>2593</v>
      </c>
      <c r="AN1321">
        <v>9192114962</v>
      </c>
    </row>
    <row r="1322" spans="1:40" x14ac:dyDescent="0.25">
      <c r="A1322" s="4">
        <f t="shared" si="228"/>
        <v>44657</v>
      </c>
      <c r="B1322" s="5">
        <f t="shared" si="229"/>
        <v>0.52083333333333337</v>
      </c>
      <c r="C1322" s="6">
        <f t="shared" si="230"/>
        <v>0.53402777777777777</v>
      </c>
      <c r="D1322" s="7">
        <f t="shared" si="226"/>
        <v>2.4768518560449593E-3</v>
      </c>
      <c r="E1322" s="6" t="str">
        <f t="shared" si="227"/>
        <v>YANE</v>
      </c>
      <c r="F1322" s="6" t="str">
        <f t="shared" si="231"/>
        <v>qua</v>
      </c>
      <c r="G1322" s="6" t="str">
        <f t="shared" si="225"/>
        <v>43</v>
      </c>
      <c r="H1322" s="6" t="str">
        <f>IFERROR(VLOOKUP($G1322,DDD!$B:$D,3,0),"-")</f>
        <v>PR</v>
      </c>
      <c r="I1322" s="6" t="str">
        <f>IFERROR(VLOOKUP($H1322,DDD!$I:$K,3,0),"-")</f>
        <v>Sul</v>
      </c>
      <c r="J1322">
        <v>8047774</v>
      </c>
      <c r="K1322">
        <v>19430231</v>
      </c>
      <c r="L1322" s="14">
        <v>44657.534409722219</v>
      </c>
      <c r="M1322" s="14">
        <v>44657.536886574075</v>
      </c>
      <c r="N1322" t="s">
        <v>3134</v>
      </c>
      <c r="O1322" t="s">
        <v>1728</v>
      </c>
      <c r="P1322">
        <v>17285</v>
      </c>
      <c r="Q1322" t="s">
        <v>65</v>
      </c>
      <c r="R1322" t="s">
        <v>66</v>
      </c>
      <c r="S1322" t="s">
        <v>421</v>
      </c>
      <c r="T1322" t="s">
        <v>66</v>
      </c>
      <c r="U1322" t="s">
        <v>421</v>
      </c>
      <c r="X1322">
        <v>43991194139</v>
      </c>
      <c r="AA1322" t="s">
        <v>2585</v>
      </c>
      <c r="AC1322" t="s">
        <v>202</v>
      </c>
      <c r="AD1322">
        <v>10739</v>
      </c>
      <c r="AE1322" t="s">
        <v>1726</v>
      </c>
      <c r="AF1322" t="s">
        <v>70</v>
      </c>
      <c r="AM1322" t="s">
        <v>2594</v>
      </c>
      <c r="AN1322">
        <v>9992770902</v>
      </c>
    </row>
    <row r="1323" spans="1:40" x14ac:dyDescent="0.25">
      <c r="A1323" s="4">
        <f t="shared" si="228"/>
        <v>44657</v>
      </c>
      <c r="B1323" s="5">
        <f t="shared" si="229"/>
        <v>0.5625</v>
      </c>
      <c r="C1323" s="6">
        <f t="shared" si="230"/>
        <v>0.57916666666666672</v>
      </c>
      <c r="D1323" s="7">
        <f t="shared" si="226"/>
        <v>1.9791666709352285E-3</v>
      </c>
      <c r="E1323" s="6" t="str">
        <f t="shared" si="227"/>
        <v>YANE</v>
      </c>
      <c r="F1323" s="6" t="str">
        <f t="shared" si="231"/>
        <v>qua</v>
      </c>
      <c r="G1323" s="6" t="str">
        <f t="shared" si="225"/>
        <v>15</v>
      </c>
      <c r="H1323" s="6" t="str">
        <f>IFERROR(VLOOKUP($G1323,DDD!$B:$D,3,0),"-")</f>
        <v>SP</v>
      </c>
      <c r="I1323" s="6" t="str">
        <f>IFERROR(VLOOKUP($H1323,DDD!$I:$K,3,0),"-")</f>
        <v>Sudeste</v>
      </c>
      <c r="J1323">
        <v>8054901</v>
      </c>
      <c r="K1323">
        <v>25452074</v>
      </c>
      <c r="L1323" s="14">
        <v>44657.579386574071</v>
      </c>
      <c r="M1323" s="14">
        <v>44657.581365740742</v>
      </c>
      <c r="N1323" t="s">
        <v>3134</v>
      </c>
      <c r="O1323" t="s">
        <v>1728</v>
      </c>
      <c r="P1323">
        <v>17285</v>
      </c>
      <c r="Q1323" t="s">
        <v>65</v>
      </c>
      <c r="R1323" t="s">
        <v>136</v>
      </c>
      <c r="S1323" t="s">
        <v>273</v>
      </c>
      <c r="T1323" t="s">
        <v>136</v>
      </c>
      <c r="U1323" t="s">
        <v>273</v>
      </c>
      <c r="X1323">
        <v>15997770949</v>
      </c>
      <c r="Y1323">
        <v>15997770949</v>
      </c>
      <c r="Z1323" s="14">
        <v>44658.354166666664</v>
      </c>
      <c r="AA1323" t="s">
        <v>1724</v>
      </c>
      <c r="AC1323" t="s">
        <v>202</v>
      </c>
      <c r="AD1323">
        <v>10739</v>
      </c>
      <c r="AE1323" t="s">
        <v>1726</v>
      </c>
      <c r="AF1323" t="s">
        <v>70</v>
      </c>
      <c r="AM1323" t="s">
        <v>2595</v>
      </c>
      <c r="AN1323">
        <v>32683287844</v>
      </c>
    </row>
    <row r="1324" spans="1:40" x14ac:dyDescent="0.25">
      <c r="A1324" s="4">
        <f t="shared" si="228"/>
        <v>44657</v>
      </c>
      <c r="B1324" s="5">
        <f t="shared" si="229"/>
        <v>0.58333333333333337</v>
      </c>
      <c r="C1324" s="6">
        <f t="shared" si="230"/>
        <v>0.58333333333333337</v>
      </c>
      <c r="D1324" s="7">
        <f t="shared" si="226"/>
        <v>3.6921296268701553E-3</v>
      </c>
      <c r="E1324" s="6" t="str">
        <f t="shared" si="227"/>
        <v>THALITA</v>
      </c>
      <c r="F1324" s="6" t="str">
        <f t="shared" si="231"/>
        <v>qua</v>
      </c>
      <c r="G1324" s="6" t="str">
        <f t="shared" si="225"/>
        <v>43</v>
      </c>
      <c r="H1324" s="6" t="str">
        <f>IFERROR(VLOOKUP($G1324,DDD!$B:$D,3,0),"-")</f>
        <v>PR</v>
      </c>
      <c r="I1324" s="6" t="str">
        <f>IFERROR(VLOOKUP($H1324,DDD!$I:$K,3,0),"-")</f>
        <v>Sul</v>
      </c>
      <c r="J1324">
        <v>8055557</v>
      </c>
      <c r="K1324">
        <v>25450962</v>
      </c>
      <c r="L1324" s="14">
        <v>44657.583414351851</v>
      </c>
      <c r="M1324" s="14">
        <v>44657.587106481478</v>
      </c>
      <c r="N1324" t="s">
        <v>3134</v>
      </c>
      <c r="O1324" t="s">
        <v>1723</v>
      </c>
      <c r="P1324">
        <v>17719</v>
      </c>
      <c r="Q1324" t="s">
        <v>65</v>
      </c>
      <c r="R1324" t="s">
        <v>136</v>
      </c>
      <c r="S1324" t="s">
        <v>273</v>
      </c>
      <c r="T1324" t="s">
        <v>136</v>
      </c>
      <c r="U1324" t="s">
        <v>273</v>
      </c>
      <c r="X1324">
        <v>43998094292</v>
      </c>
      <c r="Y1324">
        <v>43998094292</v>
      </c>
      <c r="Z1324" s="14">
        <v>44657.587500000001</v>
      </c>
      <c r="AA1324" t="s">
        <v>1724</v>
      </c>
      <c r="AC1324" t="s">
        <v>202</v>
      </c>
      <c r="AD1324">
        <v>10739</v>
      </c>
      <c r="AE1324" t="s">
        <v>1726</v>
      </c>
      <c r="AF1324" t="s">
        <v>70</v>
      </c>
      <c r="AM1324" t="s">
        <v>2596</v>
      </c>
      <c r="AN1324">
        <v>349132976</v>
      </c>
    </row>
    <row r="1325" spans="1:40" x14ac:dyDescent="0.25">
      <c r="A1325" s="4">
        <f t="shared" si="228"/>
        <v>44657</v>
      </c>
      <c r="B1325" s="5">
        <f t="shared" si="229"/>
        <v>0.58333333333333337</v>
      </c>
      <c r="C1325" s="6">
        <f t="shared" si="230"/>
        <v>0.59513888888888888</v>
      </c>
      <c r="D1325" s="7">
        <f t="shared" si="226"/>
        <v>2.5694444484543055E-3</v>
      </c>
      <c r="E1325" s="6" t="str">
        <f t="shared" si="227"/>
        <v>YANE</v>
      </c>
      <c r="F1325" s="6" t="str">
        <f t="shared" si="231"/>
        <v>qua</v>
      </c>
      <c r="G1325" s="6" t="str">
        <f t="shared" si="225"/>
        <v>15</v>
      </c>
      <c r="H1325" s="6" t="str">
        <f>IFERROR(VLOOKUP($G1325,DDD!$B:$D,3,0),"-")</f>
        <v>SP</v>
      </c>
      <c r="I1325" s="6" t="str">
        <f>IFERROR(VLOOKUP($H1325,DDD!$I:$K,3,0),"-")</f>
        <v>Sudeste</v>
      </c>
      <c r="J1325">
        <v>8057597</v>
      </c>
      <c r="K1325">
        <v>25452078</v>
      </c>
      <c r="L1325" s="14">
        <v>44657.595138888886</v>
      </c>
      <c r="M1325" s="14">
        <v>44657.597708333335</v>
      </c>
      <c r="N1325" t="s">
        <v>3134</v>
      </c>
      <c r="O1325" t="s">
        <v>1728</v>
      </c>
      <c r="P1325">
        <v>17285</v>
      </c>
      <c r="Q1325" t="s">
        <v>65</v>
      </c>
      <c r="R1325" t="s">
        <v>136</v>
      </c>
      <c r="S1325" t="s">
        <v>137</v>
      </c>
      <c r="T1325" t="s">
        <v>136</v>
      </c>
      <c r="U1325" t="s">
        <v>137</v>
      </c>
      <c r="X1325">
        <v>15991858018</v>
      </c>
      <c r="Y1325">
        <v>15991858018</v>
      </c>
      <c r="Z1325" s="14">
        <v>44683.59375</v>
      </c>
      <c r="AA1325" t="s">
        <v>1724</v>
      </c>
      <c r="AC1325" t="s">
        <v>202</v>
      </c>
      <c r="AD1325">
        <v>10739</v>
      </c>
      <c r="AE1325" t="s">
        <v>1726</v>
      </c>
      <c r="AF1325" t="s">
        <v>70</v>
      </c>
      <c r="AM1325" t="s">
        <v>2597</v>
      </c>
      <c r="AN1325">
        <v>32959864875</v>
      </c>
    </row>
    <row r="1326" spans="1:40" x14ac:dyDescent="0.25">
      <c r="A1326" s="4">
        <f t="shared" si="228"/>
        <v>44657</v>
      </c>
      <c r="B1326" s="5">
        <f t="shared" si="229"/>
        <v>0.58333333333333337</v>
      </c>
      <c r="C1326" s="6">
        <f t="shared" si="230"/>
        <v>0.59722222222222221</v>
      </c>
      <c r="D1326" s="7">
        <f t="shared" si="226"/>
        <v>9.8379629343980923E-4</v>
      </c>
      <c r="E1326" s="6" t="str">
        <f t="shared" si="227"/>
        <v>YANE</v>
      </c>
      <c r="F1326" s="6" t="str">
        <f t="shared" si="231"/>
        <v>qua</v>
      </c>
      <c r="G1326" s="6" t="str">
        <f t="shared" si="225"/>
        <v>15</v>
      </c>
      <c r="H1326" s="6" t="str">
        <f>IFERROR(VLOOKUP($G1326,DDD!$B:$D,3,0),"-")</f>
        <v>SP</v>
      </c>
      <c r="I1326" s="6" t="str">
        <f>IFERROR(VLOOKUP($H1326,DDD!$I:$K,3,0),"-")</f>
        <v>Sudeste</v>
      </c>
      <c r="J1326">
        <v>8058048</v>
      </c>
      <c r="K1326">
        <v>25452078</v>
      </c>
      <c r="L1326" s="14">
        <v>44657.597905092596</v>
      </c>
      <c r="M1326" s="14">
        <v>44657.59888888889</v>
      </c>
      <c r="N1326" t="s">
        <v>3134</v>
      </c>
      <c r="O1326" t="s">
        <v>1728</v>
      </c>
      <c r="P1326">
        <v>17285</v>
      </c>
      <c r="Q1326" t="s">
        <v>65</v>
      </c>
      <c r="R1326" t="s">
        <v>136</v>
      </c>
      <c r="S1326" t="s">
        <v>137</v>
      </c>
      <c r="T1326" t="s">
        <v>136</v>
      </c>
      <c r="U1326" t="s">
        <v>137</v>
      </c>
      <c r="X1326">
        <v>15991858018</v>
      </c>
      <c r="Y1326">
        <v>15991858018</v>
      </c>
      <c r="Z1326" s="14">
        <v>44683.59375</v>
      </c>
      <c r="AA1326" t="s">
        <v>1724</v>
      </c>
      <c r="AC1326" t="s">
        <v>202</v>
      </c>
      <c r="AD1326">
        <v>10739</v>
      </c>
      <c r="AE1326" t="s">
        <v>1726</v>
      </c>
      <c r="AF1326" t="s">
        <v>70</v>
      </c>
      <c r="AM1326" t="s">
        <v>2597</v>
      </c>
      <c r="AN1326">
        <v>32959864875</v>
      </c>
    </row>
    <row r="1327" spans="1:40" x14ac:dyDescent="0.25">
      <c r="A1327" s="4">
        <f t="shared" si="228"/>
        <v>44657</v>
      </c>
      <c r="B1327" s="5">
        <f t="shared" si="229"/>
        <v>0.58333333333333337</v>
      </c>
      <c r="C1327" s="6">
        <f t="shared" si="230"/>
        <v>0.59791666666666665</v>
      </c>
      <c r="D1327" s="7">
        <f t="shared" si="226"/>
        <v>1.4930555553291924E-3</v>
      </c>
      <c r="E1327" s="6" t="str">
        <f t="shared" si="227"/>
        <v>THALITA</v>
      </c>
      <c r="F1327" s="6" t="str">
        <f t="shared" si="231"/>
        <v>qua</v>
      </c>
      <c r="G1327" s="6" t="str">
        <f t="shared" ref="G1327:G1390" si="232">TRIM(LEFT($X1327,2))</f>
        <v>43</v>
      </c>
      <c r="H1327" s="6" t="str">
        <f>IFERROR(VLOOKUP($G1327,DDD!$B:$D,3,0),"-")</f>
        <v>PR</v>
      </c>
      <c r="I1327" s="6" t="str">
        <f>IFERROR(VLOOKUP($H1327,DDD!$I:$K,3,0),"-")</f>
        <v>Sul</v>
      </c>
      <c r="J1327">
        <v>8058077</v>
      </c>
      <c r="K1327">
        <v>25450969</v>
      </c>
      <c r="L1327" s="14">
        <v>44657.598136574074</v>
      </c>
      <c r="M1327" s="14">
        <v>44657.599629629629</v>
      </c>
      <c r="N1327" t="s">
        <v>3134</v>
      </c>
      <c r="O1327" t="s">
        <v>1723</v>
      </c>
      <c r="P1327">
        <v>17719</v>
      </c>
      <c r="Q1327" t="s">
        <v>65</v>
      </c>
      <c r="R1327" t="s">
        <v>136</v>
      </c>
      <c r="S1327" t="s">
        <v>273</v>
      </c>
      <c r="T1327" t="s">
        <v>136</v>
      </c>
      <c r="U1327" t="s">
        <v>273</v>
      </c>
      <c r="X1327">
        <v>43988298504</v>
      </c>
      <c r="Y1327">
        <v>43988298504</v>
      </c>
      <c r="Z1327" s="14">
        <v>44657.8125</v>
      </c>
      <c r="AA1327" t="s">
        <v>1724</v>
      </c>
      <c r="AC1327" t="s">
        <v>202</v>
      </c>
      <c r="AD1327">
        <v>10739</v>
      </c>
      <c r="AE1327" t="s">
        <v>1726</v>
      </c>
      <c r="AF1327" t="s">
        <v>70</v>
      </c>
      <c r="AM1327" t="s">
        <v>2598</v>
      </c>
      <c r="AN1327">
        <v>533552966</v>
      </c>
    </row>
    <row r="1328" spans="1:40" x14ac:dyDescent="0.25">
      <c r="A1328" s="4">
        <f t="shared" si="228"/>
        <v>44657</v>
      </c>
      <c r="B1328" s="5">
        <f t="shared" si="229"/>
        <v>0.64583333333333337</v>
      </c>
      <c r="C1328" s="6">
        <f t="shared" si="230"/>
        <v>0.64652777777777781</v>
      </c>
      <c r="D1328" s="7">
        <f t="shared" si="226"/>
        <v>2.0833333110203966E-4</v>
      </c>
      <c r="E1328" s="6" t="str">
        <f t="shared" si="227"/>
        <v>JOHN</v>
      </c>
      <c r="F1328" s="6" t="str">
        <f t="shared" si="231"/>
        <v>qua</v>
      </c>
      <c r="G1328" s="6" t="str">
        <f t="shared" si="232"/>
        <v>43</v>
      </c>
      <c r="H1328" s="6" t="str">
        <f>IFERROR(VLOOKUP($G1328,DDD!$B:$D,3,0),"-")</f>
        <v>PR</v>
      </c>
      <c r="I1328" s="6" t="str">
        <f>IFERROR(VLOOKUP($H1328,DDD!$I:$K,3,0),"-")</f>
        <v>Sul</v>
      </c>
      <c r="J1328">
        <v>8065749</v>
      </c>
      <c r="K1328">
        <v>25451097</v>
      </c>
      <c r="L1328" s="14">
        <v>44657.646666666667</v>
      </c>
      <c r="M1328" s="14">
        <v>44657.646874999999</v>
      </c>
      <c r="N1328" t="s">
        <v>3134</v>
      </c>
      <c r="O1328" t="s">
        <v>1781</v>
      </c>
      <c r="P1328">
        <v>17284</v>
      </c>
      <c r="Q1328" t="s">
        <v>65</v>
      </c>
      <c r="R1328" t="s">
        <v>85</v>
      </c>
      <c r="S1328" t="s">
        <v>86</v>
      </c>
      <c r="T1328" t="s">
        <v>85</v>
      </c>
      <c r="U1328" t="s">
        <v>86</v>
      </c>
      <c r="X1328">
        <v>43996519599</v>
      </c>
      <c r="AA1328" t="s">
        <v>1724</v>
      </c>
      <c r="AC1328" t="s">
        <v>202</v>
      </c>
      <c r="AD1328">
        <v>10739</v>
      </c>
      <c r="AE1328" t="s">
        <v>1726</v>
      </c>
      <c r="AF1328" t="s">
        <v>70</v>
      </c>
      <c r="AM1328" t="s">
        <v>2599</v>
      </c>
      <c r="AN1328">
        <v>8714769913</v>
      </c>
    </row>
    <row r="1329" spans="1:40" x14ac:dyDescent="0.25">
      <c r="A1329" s="4">
        <f t="shared" si="228"/>
        <v>44657</v>
      </c>
      <c r="B1329" s="5">
        <f t="shared" si="229"/>
        <v>0.64583333333333337</v>
      </c>
      <c r="C1329" s="6">
        <f t="shared" si="230"/>
        <v>0.65625</v>
      </c>
      <c r="D1329" s="7">
        <f t="shared" si="226"/>
        <v>4.2592592581058852E-3</v>
      </c>
      <c r="E1329" s="6" t="str">
        <f t="shared" si="227"/>
        <v>JOHN</v>
      </c>
      <c r="F1329" s="6" t="str">
        <f t="shared" si="231"/>
        <v>qua</v>
      </c>
      <c r="G1329" s="6" t="str">
        <f t="shared" si="232"/>
        <v>15</v>
      </c>
      <c r="H1329" s="6" t="str">
        <f>IFERROR(VLOOKUP($G1329,DDD!$B:$D,3,0),"-")</f>
        <v>SP</v>
      </c>
      <c r="I1329" s="6" t="str">
        <f>IFERROR(VLOOKUP($H1329,DDD!$I:$K,3,0),"-")</f>
        <v>Sudeste</v>
      </c>
      <c r="J1329">
        <v>8067345</v>
      </c>
      <c r="K1329">
        <v>25451101</v>
      </c>
      <c r="L1329" s="14">
        <v>44657.656307870369</v>
      </c>
      <c r="M1329" s="14">
        <v>44657.660567129627</v>
      </c>
      <c r="N1329" t="s">
        <v>3134</v>
      </c>
      <c r="O1329" t="s">
        <v>1781</v>
      </c>
      <c r="P1329">
        <v>17284</v>
      </c>
      <c r="Q1329" t="s">
        <v>65</v>
      </c>
      <c r="R1329" t="s">
        <v>136</v>
      </c>
      <c r="S1329" t="s">
        <v>273</v>
      </c>
      <c r="T1329" t="s">
        <v>136</v>
      </c>
      <c r="U1329" t="s">
        <v>273</v>
      </c>
      <c r="X1329">
        <v>15974024896</v>
      </c>
      <c r="Y1329">
        <v>15974024896</v>
      </c>
      <c r="Z1329" s="14">
        <v>44658.75</v>
      </c>
      <c r="AA1329" t="s">
        <v>1724</v>
      </c>
      <c r="AC1329" t="s">
        <v>202</v>
      </c>
      <c r="AD1329">
        <v>10739</v>
      </c>
      <c r="AE1329" t="s">
        <v>1726</v>
      </c>
      <c r="AF1329" t="s">
        <v>70</v>
      </c>
      <c r="AM1329" t="s">
        <v>2600</v>
      </c>
      <c r="AN1329">
        <v>8856178869</v>
      </c>
    </row>
    <row r="1330" spans="1:40" x14ac:dyDescent="0.25">
      <c r="A1330" s="4">
        <f t="shared" si="228"/>
        <v>44657</v>
      </c>
      <c r="B1330" s="5">
        <f t="shared" si="229"/>
        <v>0.66666666666666663</v>
      </c>
      <c r="C1330" s="6">
        <f t="shared" si="230"/>
        <v>0.68402777777777779</v>
      </c>
      <c r="D1330" s="7">
        <f t="shared" si="226"/>
        <v>2.0625000004656613E-2</v>
      </c>
      <c r="E1330" s="6" t="str">
        <f t="shared" si="227"/>
        <v>JOHN</v>
      </c>
      <c r="F1330" s="6" t="str">
        <f t="shared" si="231"/>
        <v>qua</v>
      </c>
      <c r="G1330" s="6" t="str">
        <f t="shared" si="232"/>
        <v>43</v>
      </c>
      <c r="H1330" s="6" t="str">
        <f>IFERROR(VLOOKUP($G1330,DDD!$B:$D,3,0),"-")</f>
        <v>PR</v>
      </c>
      <c r="I1330" s="6" t="str">
        <f>IFERROR(VLOOKUP($H1330,DDD!$I:$K,3,0),"-")</f>
        <v>Sul</v>
      </c>
      <c r="J1330">
        <v>8071612</v>
      </c>
      <c r="K1330">
        <v>25451114</v>
      </c>
      <c r="L1330" s="14">
        <v>44657.684039351851</v>
      </c>
      <c r="M1330" s="14">
        <v>44657.704664351855</v>
      </c>
      <c r="N1330" t="s">
        <v>3134</v>
      </c>
      <c r="O1330" t="s">
        <v>1781</v>
      </c>
      <c r="P1330">
        <v>17284</v>
      </c>
      <c r="Q1330" t="s">
        <v>65</v>
      </c>
      <c r="R1330" t="s">
        <v>85</v>
      </c>
      <c r="S1330" t="s">
        <v>86</v>
      </c>
      <c r="T1330" t="s">
        <v>85</v>
      </c>
      <c r="U1330" t="s">
        <v>86</v>
      </c>
      <c r="X1330">
        <v>43991565493</v>
      </c>
      <c r="AA1330" t="s">
        <v>1724</v>
      </c>
      <c r="AC1330" t="s">
        <v>202</v>
      </c>
      <c r="AD1330">
        <v>10739</v>
      </c>
      <c r="AE1330" t="s">
        <v>1726</v>
      </c>
      <c r="AF1330" t="s">
        <v>70</v>
      </c>
      <c r="AM1330" t="s">
        <v>2573</v>
      </c>
      <c r="AN1330">
        <v>9044985906</v>
      </c>
    </row>
    <row r="1331" spans="1:40" x14ac:dyDescent="0.25">
      <c r="A1331" s="4">
        <f t="shared" si="228"/>
        <v>44657</v>
      </c>
      <c r="B1331" s="5">
        <f t="shared" si="229"/>
        <v>0.70833333333333337</v>
      </c>
      <c r="C1331" s="6">
        <f t="shared" si="230"/>
        <v>0.71319444444444446</v>
      </c>
      <c r="D1331" s="7">
        <f t="shared" si="226"/>
        <v>1.261574070667848E-3</v>
      </c>
      <c r="E1331" s="6" t="str">
        <f t="shared" si="227"/>
        <v>JOHN</v>
      </c>
      <c r="F1331" s="6" t="str">
        <f t="shared" si="231"/>
        <v>qua</v>
      </c>
      <c r="G1331" s="6" t="str">
        <f t="shared" si="232"/>
        <v>43</v>
      </c>
      <c r="H1331" s="6" t="str">
        <f>IFERROR(VLOOKUP($G1331,DDD!$B:$D,3,0),"-")</f>
        <v>PR</v>
      </c>
      <c r="I1331" s="6" t="str">
        <f>IFERROR(VLOOKUP($H1331,DDD!$I:$K,3,0),"-")</f>
        <v>Sul</v>
      </c>
      <c r="J1331">
        <v>8075426</v>
      </c>
      <c r="K1331">
        <v>25451119</v>
      </c>
      <c r="L1331" s="14">
        <v>44657.713807870372</v>
      </c>
      <c r="M1331" s="14">
        <v>44657.715069444443</v>
      </c>
      <c r="N1331" t="s">
        <v>3134</v>
      </c>
      <c r="O1331" t="s">
        <v>1781</v>
      </c>
      <c r="P1331">
        <v>17284</v>
      </c>
      <c r="Q1331" t="s">
        <v>65</v>
      </c>
      <c r="R1331" t="s">
        <v>136</v>
      </c>
      <c r="S1331" t="s">
        <v>273</v>
      </c>
      <c r="T1331" t="s">
        <v>136</v>
      </c>
      <c r="U1331" t="s">
        <v>273</v>
      </c>
      <c r="X1331">
        <v>43998299517</v>
      </c>
      <c r="Y1331">
        <v>43998299517</v>
      </c>
      <c r="Z1331" s="14">
        <v>44657.75</v>
      </c>
      <c r="AA1331" t="s">
        <v>1724</v>
      </c>
      <c r="AC1331" t="s">
        <v>202</v>
      </c>
      <c r="AD1331">
        <v>10739</v>
      </c>
      <c r="AE1331" t="s">
        <v>1726</v>
      </c>
      <c r="AF1331" t="s">
        <v>70</v>
      </c>
      <c r="AM1331" t="s">
        <v>2601</v>
      </c>
      <c r="AN1331">
        <v>9217589950</v>
      </c>
    </row>
    <row r="1332" spans="1:40" x14ac:dyDescent="0.25">
      <c r="A1332" s="4">
        <f t="shared" si="228"/>
        <v>44657</v>
      </c>
      <c r="B1332" s="5">
        <f t="shared" si="229"/>
        <v>0.79166666666666663</v>
      </c>
      <c r="C1332" s="6">
        <f t="shared" si="230"/>
        <v>0.80486111111111114</v>
      </c>
      <c r="D1332" s="7">
        <f t="shared" si="226"/>
        <v>2.4421296329819597E-3</v>
      </c>
      <c r="E1332" s="6" t="str">
        <f t="shared" si="227"/>
        <v>JOHN</v>
      </c>
      <c r="F1332" s="6" t="str">
        <f t="shared" si="231"/>
        <v>qua</v>
      </c>
      <c r="G1332" s="6" t="str">
        <f t="shared" si="232"/>
        <v>43</v>
      </c>
      <c r="H1332" s="6" t="str">
        <f>IFERROR(VLOOKUP($G1332,DDD!$B:$D,3,0),"-")</f>
        <v>PR</v>
      </c>
      <c r="I1332" s="6" t="str">
        <f>IFERROR(VLOOKUP($H1332,DDD!$I:$K,3,0),"-")</f>
        <v>Sul</v>
      </c>
      <c r="J1332">
        <v>8083490</v>
      </c>
      <c r="K1332">
        <v>25451143</v>
      </c>
      <c r="L1332" s="14">
        <v>44657.80505787037</v>
      </c>
      <c r="M1332" s="14">
        <v>44657.807500000003</v>
      </c>
      <c r="N1332" t="s">
        <v>3134</v>
      </c>
      <c r="O1332" t="s">
        <v>1781</v>
      </c>
      <c r="P1332">
        <v>17284</v>
      </c>
      <c r="Q1332" t="s">
        <v>65</v>
      </c>
      <c r="R1332" t="s">
        <v>136</v>
      </c>
      <c r="S1332" t="s">
        <v>273</v>
      </c>
      <c r="T1332" t="s">
        <v>136</v>
      </c>
      <c r="U1332" t="s">
        <v>273</v>
      </c>
      <c r="X1332">
        <v>43996170168</v>
      </c>
      <c r="Y1332">
        <v>43996170168</v>
      </c>
      <c r="Z1332" s="14">
        <v>44658.583333333336</v>
      </c>
      <c r="AA1332" t="s">
        <v>1724</v>
      </c>
      <c r="AC1332" t="s">
        <v>202</v>
      </c>
      <c r="AD1332">
        <v>10739</v>
      </c>
      <c r="AE1332" t="s">
        <v>1726</v>
      </c>
      <c r="AF1332" t="s">
        <v>70</v>
      </c>
      <c r="AM1332" t="s">
        <v>2602</v>
      </c>
      <c r="AN1332">
        <v>9857722989</v>
      </c>
    </row>
    <row r="1333" spans="1:40" x14ac:dyDescent="0.25">
      <c r="A1333" s="4">
        <f t="shared" si="228"/>
        <v>44657</v>
      </c>
      <c r="B1333" s="5">
        <f t="shared" si="229"/>
        <v>0.8125</v>
      </c>
      <c r="C1333" s="6">
        <f t="shared" si="230"/>
        <v>0.8125</v>
      </c>
      <c r="D1333" s="7">
        <f t="shared" si="226"/>
        <v>1.8518518481869251E-4</v>
      </c>
      <c r="E1333" s="6" t="str">
        <f t="shared" si="227"/>
        <v>JOHN</v>
      </c>
      <c r="F1333" s="6" t="str">
        <f t="shared" si="231"/>
        <v>qua</v>
      </c>
      <c r="G1333" s="6" t="str">
        <f t="shared" si="232"/>
        <v>15</v>
      </c>
      <c r="H1333" s="6" t="str">
        <f>IFERROR(VLOOKUP($G1333,DDD!$B:$D,3,0),"-")</f>
        <v>SP</v>
      </c>
      <c r="I1333" s="6" t="str">
        <f>IFERROR(VLOOKUP($H1333,DDD!$I:$K,3,0),"-")</f>
        <v>Sudeste</v>
      </c>
      <c r="J1333">
        <v>8084074</v>
      </c>
      <c r="K1333">
        <v>25451145</v>
      </c>
      <c r="L1333" s="14">
        <v>44657.812997685185</v>
      </c>
      <c r="M1333" s="14">
        <v>44657.81318287037</v>
      </c>
      <c r="N1333" t="s">
        <v>3134</v>
      </c>
      <c r="O1333" t="s">
        <v>1781</v>
      </c>
      <c r="P1333">
        <v>17284</v>
      </c>
      <c r="Q1333" t="s">
        <v>65</v>
      </c>
      <c r="R1333" t="s">
        <v>85</v>
      </c>
      <c r="S1333" t="s">
        <v>86</v>
      </c>
      <c r="T1333" t="s">
        <v>85</v>
      </c>
      <c r="U1333" t="s">
        <v>86</v>
      </c>
      <c r="X1333">
        <v>15997960538</v>
      </c>
      <c r="AA1333" t="s">
        <v>1724</v>
      </c>
      <c r="AC1333" t="s">
        <v>202</v>
      </c>
      <c r="AD1333">
        <v>10739</v>
      </c>
      <c r="AE1333" t="s">
        <v>1726</v>
      </c>
      <c r="AF1333" t="s">
        <v>70</v>
      </c>
      <c r="AM1333" t="s">
        <v>2603</v>
      </c>
      <c r="AN1333">
        <v>9906750847</v>
      </c>
    </row>
    <row r="1334" spans="1:40" x14ac:dyDescent="0.25">
      <c r="A1334" s="4">
        <f t="shared" si="228"/>
        <v>44657</v>
      </c>
      <c r="B1334" s="5">
        <f t="shared" si="229"/>
        <v>0.8125</v>
      </c>
      <c r="C1334" s="6">
        <f t="shared" si="230"/>
        <v>0.82361111111111107</v>
      </c>
      <c r="D1334" s="7">
        <f t="shared" si="226"/>
        <v>1.2268518548808061E-3</v>
      </c>
      <c r="E1334" s="6" t="str">
        <f t="shared" si="227"/>
        <v>JOHN</v>
      </c>
      <c r="F1334" s="6" t="str">
        <f t="shared" si="231"/>
        <v>qua</v>
      </c>
      <c r="G1334" s="6" t="str">
        <f t="shared" si="232"/>
        <v>15</v>
      </c>
      <c r="H1334" s="6" t="str">
        <f>IFERROR(VLOOKUP($G1334,DDD!$B:$D,3,0),"-")</f>
        <v>SP</v>
      </c>
      <c r="I1334" s="6" t="str">
        <f>IFERROR(VLOOKUP($H1334,DDD!$I:$K,3,0),"-")</f>
        <v>Sudeste</v>
      </c>
      <c r="J1334">
        <v>8085088</v>
      </c>
      <c r="K1334">
        <v>25451147</v>
      </c>
      <c r="L1334" s="14">
        <v>44657.823969907404</v>
      </c>
      <c r="M1334" s="14">
        <v>44657.825196759259</v>
      </c>
      <c r="N1334" t="s">
        <v>3134</v>
      </c>
      <c r="O1334" t="s">
        <v>1781</v>
      </c>
      <c r="P1334">
        <v>17284</v>
      </c>
      <c r="Q1334" t="s">
        <v>65</v>
      </c>
      <c r="R1334" t="s">
        <v>85</v>
      </c>
      <c r="S1334" t="s">
        <v>86</v>
      </c>
      <c r="T1334" t="s">
        <v>85</v>
      </c>
      <c r="U1334" t="s">
        <v>86</v>
      </c>
      <c r="X1334">
        <v>15991385595</v>
      </c>
      <c r="AA1334" t="s">
        <v>1724</v>
      </c>
      <c r="AC1334" t="s">
        <v>202</v>
      </c>
      <c r="AD1334">
        <v>10739</v>
      </c>
      <c r="AE1334" t="s">
        <v>1726</v>
      </c>
      <c r="AF1334" t="s">
        <v>70</v>
      </c>
      <c r="AM1334" t="s">
        <v>2604</v>
      </c>
      <c r="AN1334">
        <v>9915627807</v>
      </c>
    </row>
    <row r="1335" spans="1:40" x14ac:dyDescent="0.25">
      <c r="A1335" s="4">
        <f t="shared" si="228"/>
        <v>44658</v>
      </c>
      <c r="B1335" s="5">
        <f t="shared" si="229"/>
        <v>0.35416666666666669</v>
      </c>
      <c r="C1335" s="6">
        <f t="shared" si="230"/>
        <v>0.36458333333333331</v>
      </c>
      <c r="D1335" s="7">
        <f t="shared" si="226"/>
        <v>1.9560185173759237E-3</v>
      </c>
      <c r="E1335" s="6" t="str">
        <f t="shared" si="227"/>
        <v>THALITA</v>
      </c>
      <c r="F1335" s="6" t="str">
        <f t="shared" si="231"/>
        <v>qui</v>
      </c>
      <c r="G1335" s="6" t="str">
        <f t="shared" si="232"/>
        <v>43</v>
      </c>
      <c r="H1335" s="6" t="str">
        <f>IFERROR(VLOOKUP($G1335,DDD!$B:$D,3,0),"-")</f>
        <v>PR</v>
      </c>
      <c r="I1335" s="6" t="str">
        <f>IFERROR(VLOOKUP($H1335,DDD!$I:$K,3,0),"-")</f>
        <v>Sul</v>
      </c>
      <c r="J1335">
        <v>8089478</v>
      </c>
      <c r="K1335">
        <v>25450975</v>
      </c>
      <c r="L1335" s="14">
        <v>44658.364976851852</v>
      </c>
      <c r="M1335" s="14">
        <v>44658.366932870369</v>
      </c>
      <c r="N1335" t="s">
        <v>3134</v>
      </c>
      <c r="O1335" t="s">
        <v>1723</v>
      </c>
      <c r="P1335">
        <v>17719</v>
      </c>
      <c r="Q1335" t="s">
        <v>65</v>
      </c>
      <c r="R1335" t="s">
        <v>136</v>
      </c>
      <c r="S1335" t="s">
        <v>273</v>
      </c>
      <c r="T1335" t="s">
        <v>136</v>
      </c>
      <c r="U1335" t="s">
        <v>273</v>
      </c>
      <c r="X1335">
        <v>43999229619</v>
      </c>
      <c r="Y1335">
        <v>43999229619</v>
      </c>
      <c r="Z1335" s="14">
        <v>44672.386805555558</v>
      </c>
      <c r="AA1335" t="s">
        <v>1724</v>
      </c>
      <c r="AC1335" t="s">
        <v>202</v>
      </c>
      <c r="AD1335">
        <v>10739</v>
      </c>
      <c r="AE1335" t="s">
        <v>1726</v>
      </c>
      <c r="AF1335" t="s">
        <v>70</v>
      </c>
      <c r="AM1335" t="s">
        <v>2605</v>
      </c>
      <c r="AN1335">
        <v>605322970</v>
      </c>
    </row>
    <row r="1336" spans="1:40" x14ac:dyDescent="0.25">
      <c r="A1336" s="4">
        <f t="shared" si="228"/>
        <v>44658</v>
      </c>
      <c r="B1336" s="5">
        <f t="shared" si="229"/>
        <v>0.35416666666666669</v>
      </c>
      <c r="C1336" s="6">
        <f t="shared" si="230"/>
        <v>0.37291666666666662</v>
      </c>
      <c r="D1336" s="7">
        <f t="shared" si="226"/>
        <v>1.111111108912155E-3</v>
      </c>
      <c r="E1336" s="6" t="str">
        <f t="shared" si="227"/>
        <v>THALITA</v>
      </c>
      <c r="F1336" s="6" t="str">
        <f t="shared" si="231"/>
        <v>qui</v>
      </c>
      <c r="G1336" s="6" t="str">
        <f t="shared" si="232"/>
        <v>43</v>
      </c>
      <c r="H1336" s="6" t="str">
        <f>IFERROR(VLOOKUP($G1336,DDD!$B:$D,3,0),"-")</f>
        <v>PR</v>
      </c>
      <c r="I1336" s="6" t="str">
        <f>IFERROR(VLOOKUP($H1336,DDD!$I:$K,3,0),"-")</f>
        <v>Sul</v>
      </c>
      <c r="J1336">
        <v>8090193</v>
      </c>
      <c r="K1336">
        <v>25450976</v>
      </c>
      <c r="L1336" s="14">
        <v>44658.373101851852</v>
      </c>
      <c r="M1336" s="14">
        <v>44658.374212962961</v>
      </c>
      <c r="N1336" t="s">
        <v>3134</v>
      </c>
      <c r="O1336" t="s">
        <v>1723</v>
      </c>
      <c r="P1336">
        <v>17719</v>
      </c>
      <c r="Q1336" t="s">
        <v>65</v>
      </c>
      <c r="R1336" t="s">
        <v>136</v>
      </c>
      <c r="S1336" t="s">
        <v>273</v>
      </c>
      <c r="T1336" t="s">
        <v>136</v>
      </c>
      <c r="U1336" t="s">
        <v>273</v>
      </c>
      <c r="X1336">
        <v>43999975533</v>
      </c>
      <c r="Y1336">
        <v>43999975533</v>
      </c>
      <c r="Z1336" s="14">
        <v>44658.510416666664</v>
      </c>
      <c r="AA1336" t="s">
        <v>1724</v>
      </c>
      <c r="AC1336" t="s">
        <v>202</v>
      </c>
      <c r="AD1336">
        <v>10739</v>
      </c>
      <c r="AE1336" t="s">
        <v>1726</v>
      </c>
      <c r="AF1336" t="s">
        <v>70</v>
      </c>
      <c r="AM1336" t="s">
        <v>2606</v>
      </c>
      <c r="AN1336">
        <v>657677990</v>
      </c>
    </row>
    <row r="1337" spans="1:40" x14ac:dyDescent="0.25">
      <c r="A1337" s="4">
        <f t="shared" si="228"/>
        <v>44658</v>
      </c>
      <c r="B1337" s="5">
        <f t="shared" si="229"/>
        <v>0.375</v>
      </c>
      <c r="C1337" s="6">
        <f t="shared" si="230"/>
        <v>0.37847222222222227</v>
      </c>
      <c r="D1337" s="7">
        <f t="shared" si="226"/>
        <v>2.8472222184063867E-3</v>
      </c>
      <c r="E1337" s="6" t="str">
        <f t="shared" si="227"/>
        <v>THALITA</v>
      </c>
      <c r="F1337" s="6" t="str">
        <f t="shared" si="231"/>
        <v>qui</v>
      </c>
      <c r="G1337" s="6" t="str">
        <f t="shared" si="232"/>
        <v>43</v>
      </c>
      <c r="H1337" s="6" t="str">
        <f>IFERROR(VLOOKUP($G1337,DDD!$B:$D,3,0),"-")</f>
        <v>PR</v>
      </c>
      <c r="I1337" s="6" t="str">
        <f>IFERROR(VLOOKUP($H1337,DDD!$I:$K,3,0),"-")</f>
        <v>Sul</v>
      </c>
      <c r="J1337">
        <v>8091078</v>
      </c>
      <c r="K1337">
        <v>25450978</v>
      </c>
      <c r="L1337" s="14">
        <v>44658.37871527778</v>
      </c>
      <c r="M1337" s="14">
        <v>44658.381562499999</v>
      </c>
      <c r="N1337" t="s">
        <v>3134</v>
      </c>
      <c r="O1337" t="s">
        <v>1723</v>
      </c>
      <c r="P1337">
        <v>17719</v>
      </c>
      <c r="Q1337" t="s">
        <v>65</v>
      </c>
      <c r="R1337" t="s">
        <v>136</v>
      </c>
      <c r="S1337" t="s">
        <v>137</v>
      </c>
      <c r="T1337" t="s">
        <v>136</v>
      </c>
      <c r="U1337" t="s">
        <v>137</v>
      </c>
      <c r="X1337">
        <v>43996317709</v>
      </c>
      <c r="Y1337">
        <v>43996317709</v>
      </c>
      <c r="Z1337" s="14">
        <v>44658.381944444445</v>
      </c>
      <c r="AA1337" t="s">
        <v>1724</v>
      </c>
      <c r="AC1337" t="s">
        <v>202</v>
      </c>
      <c r="AD1337">
        <v>10739</v>
      </c>
      <c r="AE1337" t="s">
        <v>1726</v>
      </c>
      <c r="AF1337" t="s">
        <v>70</v>
      </c>
      <c r="AM1337" t="s">
        <v>2607</v>
      </c>
      <c r="AN1337">
        <v>694007927</v>
      </c>
    </row>
    <row r="1338" spans="1:40" x14ac:dyDescent="0.25">
      <c r="A1338" s="4">
        <f t="shared" si="228"/>
        <v>44658</v>
      </c>
      <c r="B1338" s="5">
        <f t="shared" si="229"/>
        <v>0.375</v>
      </c>
      <c r="C1338" s="6">
        <f t="shared" si="230"/>
        <v>0.38125000000000003</v>
      </c>
      <c r="D1338" s="7">
        <f t="shared" si="226"/>
        <v>1.6203703853534535E-4</v>
      </c>
      <c r="E1338" s="6" t="str">
        <f t="shared" si="227"/>
        <v>THALITA</v>
      </c>
      <c r="F1338" s="6" t="str">
        <f t="shared" si="231"/>
        <v>qui</v>
      </c>
      <c r="G1338" s="6" t="str">
        <f t="shared" si="232"/>
        <v>43</v>
      </c>
      <c r="H1338" s="6" t="str">
        <f>IFERROR(VLOOKUP($G1338,DDD!$B:$D,3,0),"-")</f>
        <v>PR</v>
      </c>
      <c r="I1338" s="6" t="str">
        <f>IFERROR(VLOOKUP($H1338,DDD!$I:$K,3,0),"-")</f>
        <v>Sul</v>
      </c>
      <c r="J1338">
        <v>8091679</v>
      </c>
      <c r="K1338">
        <v>25450978</v>
      </c>
      <c r="L1338" s="14">
        <v>44658.381666666668</v>
      </c>
      <c r="M1338" s="14">
        <v>44658.381828703707</v>
      </c>
      <c r="N1338" t="s">
        <v>3134</v>
      </c>
      <c r="O1338" t="s">
        <v>1723</v>
      </c>
      <c r="P1338">
        <v>17719</v>
      </c>
      <c r="Q1338" t="s">
        <v>65</v>
      </c>
      <c r="R1338" t="s">
        <v>85</v>
      </c>
      <c r="S1338" t="s">
        <v>86</v>
      </c>
      <c r="T1338" t="s">
        <v>85</v>
      </c>
      <c r="U1338" t="s">
        <v>86</v>
      </c>
      <c r="X1338">
        <v>43996317709</v>
      </c>
      <c r="AA1338" t="s">
        <v>1724</v>
      </c>
      <c r="AC1338" t="s">
        <v>202</v>
      </c>
      <c r="AD1338">
        <v>10739</v>
      </c>
      <c r="AE1338" t="s">
        <v>1726</v>
      </c>
      <c r="AF1338" t="s">
        <v>70</v>
      </c>
      <c r="AM1338" t="s">
        <v>2607</v>
      </c>
      <c r="AN1338">
        <v>694007927</v>
      </c>
    </row>
    <row r="1339" spans="1:40" x14ac:dyDescent="0.25">
      <c r="A1339" s="4">
        <f t="shared" si="228"/>
        <v>44658</v>
      </c>
      <c r="B1339" s="5">
        <f t="shared" si="229"/>
        <v>0.375</v>
      </c>
      <c r="C1339" s="6">
        <f t="shared" si="230"/>
        <v>0.3888888888888889</v>
      </c>
      <c r="D1339" s="7">
        <f t="shared" si="226"/>
        <v>1.0138888894289266E-2</v>
      </c>
      <c r="E1339" s="6" t="str">
        <f t="shared" si="227"/>
        <v>THALITA</v>
      </c>
      <c r="F1339" s="6" t="str">
        <f t="shared" si="231"/>
        <v>qui</v>
      </c>
      <c r="G1339" s="6" t="str">
        <f t="shared" si="232"/>
        <v>43</v>
      </c>
      <c r="H1339" s="6" t="str">
        <f>IFERROR(VLOOKUP($G1339,DDD!$B:$D,3,0),"-")</f>
        <v>PR</v>
      </c>
      <c r="I1339" s="6" t="str">
        <f>IFERROR(VLOOKUP($H1339,DDD!$I:$K,3,0),"-")</f>
        <v>Sul</v>
      </c>
      <c r="J1339">
        <v>8093330</v>
      </c>
      <c r="K1339">
        <v>25450980</v>
      </c>
      <c r="L1339" s="14">
        <v>44658.388993055552</v>
      </c>
      <c r="M1339" s="14">
        <v>44658.399131944447</v>
      </c>
      <c r="N1339" t="s">
        <v>3134</v>
      </c>
      <c r="O1339" t="s">
        <v>1723</v>
      </c>
      <c r="P1339">
        <v>17719</v>
      </c>
      <c r="Q1339" t="s">
        <v>65</v>
      </c>
      <c r="R1339" t="s">
        <v>85</v>
      </c>
      <c r="S1339" t="s">
        <v>86</v>
      </c>
      <c r="T1339" t="s">
        <v>85</v>
      </c>
      <c r="U1339" t="s">
        <v>86</v>
      </c>
      <c r="X1339">
        <v>43999526584</v>
      </c>
      <c r="AA1339" t="s">
        <v>1724</v>
      </c>
      <c r="AC1339" t="s">
        <v>202</v>
      </c>
      <c r="AD1339">
        <v>10739</v>
      </c>
      <c r="AE1339" t="s">
        <v>1726</v>
      </c>
      <c r="AF1339" t="s">
        <v>70</v>
      </c>
      <c r="AM1339" t="s">
        <v>2608</v>
      </c>
      <c r="AN1339">
        <v>704837951</v>
      </c>
    </row>
    <row r="1340" spans="1:40" x14ac:dyDescent="0.25">
      <c r="A1340" s="4">
        <f t="shared" si="228"/>
        <v>44658</v>
      </c>
      <c r="B1340" s="5">
        <f t="shared" si="229"/>
        <v>0.375</v>
      </c>
      <c r="C1340" s="6">
        <f t="shared" si="230"/>
        <v>0.39166666666666666</v>
      </c>
      <c r="D1340" s="7">
        <f t="shared" si="226"/>
        <v>2.78935184906004E-3</v>
      </c>
      <c r="E1340" s="6" t="str">
        <f t="shared" si="227"/>
        <v>YANE</v>
      </c>
      <c r="F1340" s="6" t="str">
        <f t="shared" si="231"/>
        <v>qui</v>
      </c>
      <c r="G1340" s="6" t="str">
        <f t="shared" si="232"/>
        <v>15</v>
      </c>
      <c r="H1340" s="6" t="str">
        <f>IFERROR(VLOOKUP($G1340,DDD!$B:$D,3,0),"-")</f>
        <v>SP</v>
      </c>
      <c r="I1340" s="6" t="str">
        <f>IFERROR(VLOOKUP($H1340,DDD!$I:$K,3,0),"-")</f>
        <v>Sudeste</v>
      </c>
      <c r="J1340">
        <v>8093984</v>
      </c>
      <c r="K1340">
        <v>25452096</v>
      </c>
      <c r="L1340" s="14">
        <v>44658.392094907409</v>
      </c>
      <c r="M1340" s="14">
        <v>44658.394884259258</v>
      </c>
      <c r="N1340" t="s">
        <v>3134</v>
      </c>
      <c r="O1340" t="s">
        <v>1728</v>
      </c>
      <c r="P1340">
        <v>17285</v>
      </c>
      <c r="Q1340" t="s">
        <v>65</v>
      </c>
      <c r="R1340" t="s">
        <v>136</v>
      </c>
      <c r="S1340" t="s">
        <v>137</v>
      </c>
      <c r="T1340" t="s">
        <v>136</v>
      </c>
      <c r="U1340" t="s">
        <v>137</v>
      </c>
      <c r="X1340">
        <v>15997437590</v>
      </c>
      <c r="Y1340">
        <v>15997437590</v>
      </c>
      <c r="Z1340" s="14">
        <v>44669.392361111109</v>
      </c>
      <c r="AA1340" t="s">
        <v>1724</v>
      </c>
      <c r="AC1340" t="s">
        <v>202</v>
      </c>
      <c r="AD1340">
        <v>10739</v>
      </c>
      <c r="AE1340" t="s">
        <v>1726</v>
      </c>
      <c r="AF1340" t="s">
        <v>70</v>
      </c>
      <c r="AM1340" t="s">
        <v>2609</v>
      </c>
      <c r="AN1340">
        <v>33649066882</v>
      </c>
    </row>
    <row r="1341" spans="1:40" x14ac:dyDescent="0.25">
      <c r="A1341" s="4">
        <f t="shared" si="228"/>
        <v>44658</v>
      </c>
      <c r="B1341" s="5">
        <f t="shared" si="229"/>
        <v>0.39583333333333331</v>
      </c>
      <c r="C1341" s="6">
        <f t="shared" si="230"/>
        <v>0.40208333333333335</v>
      </c>
      <c r="D1341" s="7">
        <f t="shared" si="226"/>
        <v>1.8518518554628827E-3</v>
      </c>
      <c r="E1341" s="6" t="str">
        <f t="shared" si="227"/>
        <v>YANE</v>
      </c>
      <c r="F1341" s="6" t="str">
        <f t="shared" si="231"/>
        <v>qui</v>
      </c>
      <c r="G1341" s="6" t="str">
        <f t="shared" si="232"/>
        <v>15</v>
      </c>
      <c r="H1341" s="6" t="str">
        <f>IFERROR(VLOOKUP($G1341,DDD!$B:$D,3,0),"-")</f>
        <v>SP</v>
      </c>
      <c r="I1341" s="6" t="str">
        <f>IFERROR(VLOOKUP($H1341,DDD!$I:$K,3,0),"-")</f>
        <v>Sudeste</v>
      </c>
      <c r="J1341">
        <v>8096297</v>
      </c>
      <c r="K1341">
        <v>25452099</v>
      </c>
      <c r="L1341" s="14">
        <v>44658.402349537035</v>
      </c>
      <c r="M1341" s="14">
        <v>44658.40420138889</v>
      </c>
      <c r="N1341" t="s">
        <v>3134</v>
      </c>
      <c r="O1341" t="s">
        <v>1728</v>
      </c>
      <c r="P1341">
        <v>17285</v>
      </c>
      <c r="Q1341" t="s">
        <v>65</v>
      </c>
      <c r="R1341" t="s">
        <v>136</v>
      </c>
      <c r="S1341" t="s">
        <v>137</v>
      </c>
      <c r="T1341" t="s">
        <v>136</v>
      </c>
      <c r="U1341" t="s">
        <v>137</v>
      </c>
      <c r="X1341">
        <v>15997366717</v>
      </c>
      <c r="Y1341">
        <v>15997366717</v>
      </c>
      <c r="Z1341" s="14">
        <v>44658.423611111109</v>
      </c>
      <c r="AA1341" t="s">
        <v>1724</v>
      </c>
      <c r="AC1341" t="s">
        <v>202</v>
      </c>
      <c r="AD1341">
        <v>10739</v>
      </c>
      <c r="AE1341" t="s">
        <v>1726</v>
      </c>
      <c r="AF1341" t="s">
        <v>70</v>
      </c>
      <c r="AM1341" t="s">
        <v>2610</v>
      </c>
      <c r="AN1341">
        <v>33839622883</v>
      </c>
    </row>
    <row r="1342" spans="1:40" x14ac:dyDescent="0.25">
      <c r="A1342" s="4">
        <f t="shared" si="228"/>
        <v>44658</v>
      </c>
      <c r="B1342" s="5">
        <f t="shared" si="229"/>
        <v>0.39583333333333331</v>
      </c>
      <c r="C1342" s="6">
        <f t="shared" si="230"/>
        <v>0.40347222222222223</v>
      </c>
      <c r="D1342" s="7">
        <f t="shared" si="226"/>
        <v>1.2268518476048484E-3</v>
      </c>
      <c r="E1342" s="6" t="str">
        <f t="shared" si="227"/>
        <v>THALITA</v>
      </c>
      <c r="F1342" s="6" t="str">
        <f t="shared" si="231"/>
        <v>qui</v>
      </c>
      <c r="G1342" s="6" t="str">
        <f t="shared" si="232"/>
        <v>71</v>
      </c>
      <c r="H1342" s="6" t="str">
        <f>IFERROR(VLOOKUP($G1342,DDD!$B:$D,3,0),"-")</f>
        <v>BA</v>
      </c>
      <c r="I1342" s="6" t="str">
        <f>IFERROR(VLOOKUP($H1342,DDD!$I:$K,3,0),"-")</f>
        <v>Nordeste</v>
      </c>
      <c r="J1342">
        <v>8096606</v>
      </c>
      <c r="K1342">
        <v>25450982</v>
      </c>
      <c r="L1342" s="14">
        <v>44658.403611111113</v>
      </c>
      <c r="M1342" s="14">
        <v>44658.40483796296</v>
      </c>
      <c r="N1342" t="s">
        <v>3134</v>
      </c>
      <c r="O1342" t="s">
        <v>1723</v>
      </c>
      <c r="P1342">
        <v>17719</v>
      </c>
      <c r="Q1342" t="s">
        <v>65</v>
      </c>
      <c r="R1342" t="s">
        <v>136</v>
      </c>
      <c r="S1342" t="s">
        <v>273</v>
      </c>
      <c r="T1342" t="s">
        <v>136</v>
      </c>
      <c r="U1342" t="s">
        <v>273</v>
      </c>
      <c r="X1342">
        <v>71992931432</v>
      </c>
      <c r="Y1342">
        <v>71992931432</v>
      </c>
      <c r="Z1342" s="14">
        <v>44658.513888888891</v>
      </c>
      <c r="AA1342" t="s">
        <v>1724</v>
      </c>
      <c r="AC1342" t="s">
        <v>202</v>
      </c>
      <c r="AD1342">
        <v>10739</v>
      </c>
      <c r="AE1342" t="s">
        <v>1726</v>
      </c>
      <c r="AF1342" t="s">
        <v>70</v>
      </c>
      <c r="AM1342" t="s">
        <v>2611</v>
      </c>
      <c r="AN1342">
        <v>779358538</v>
      </c>
    </row>
    <row r="1343" spans="1:40" x14ac:dyDescent="0.25">
      <c r="A1343" s="4">
        <f t="shared" si="228"/>
        <v>44658</v>
      </c>
      <c r="B1343" s="5">
        <f t="shared" si="229"/>
        <v>0.39583333333333331</v>
      </c>
      <c r="C1343" s="6">
        <f t="shared" si="230"/>
        <v>0.41111111111111115</v>
      </c>
      <c r="D1343" s="7">
        <f t="shared" si="226"/>
        <v>2.1296296326909214E-3</v>
      </c>
      <c r="E1343" s="6" t="str">
        <f t="shared" si="227"/>
        <v>YANE</v>
      </c>
      <c r="F1343" s="6" t="str">
        <f t="shared" si="231"/>
        <v>qui</v>
      </c>
      <c r="G1343" s="6" t="str">
        <f t="shared" si="232"/>
        <v>43</v>
      </c>
      <c r="H1343" s="6" t="str">
        <f>IFERROR(VLOOKUP($G1343,DDD!$B:$D,3,0),"-")</f>
        <v>PR</v>
      </c>
      <c r="I1343" s="6" t="str">
        <f>IFERROR(VLOOKUP($H1343,DDD!$I:$K,3,0),"-")</f>
        <v>Sul</v>
      </c>
      <c r="J1343">
        <v>8098486</v>
      </c>
      <c r="K1343">
        <v>25451430</v>
      </c>
      <c r="L1343" s="14">
        <v>44658.411620370367</v>
      </c>
      <c r="M1343" s="14">
        <v>44658.41375</v>
      </c>
      <c r="N1343" t="s">
        <v>3134</v>
      </c>
      <c r="O1343" t="s">
        <v>1728</v>
      </c>
      <c r="P1343">
        <v>17285</v>
      </c>
      <c r="Q1343" t="s">
        <v>65</v>
      </c>
      <c r="R1343" t="s">
        <v>66</v>
      </c>
      <c r="S1343" t="s">
        <v>1039</v>
      </c>
      <c r="T1343" t="s">
        <v>66</v>
      </c>
      <c r="U1343" t="s">
        <v>1039</v>
      </c>
      <c r="X1343">
        <v>43999859269</v>
      </c>
      <c r="AA1343" t="s">
        <v>1724</v>
      </c>
      <c r="AC1343" t="s">
        <v>202</v>
      </c>
      <c r="AD1343">
        <v>10739</v>
      </c>
      <c r="AE1343" t="s">
        <v>1726</v>
      </c>
      <c r="AF1343" t="s">
        <v>70</v>
      </c>
      <c r="AM1343" t="s">
        <v>2612</v>
      </c>
      <c r="AN1343">
        <v>12505027994</v>
      </c>
    </row>
    <row r="1344" spans="1:40" x14ac:dyDescent="0.25">
      <c r="A1344" s="4">
        <f t="shared" si="228"/>
        <v>44658</v>
      </c>
      <c r="B1344" s="5">
        <f t="shared" si="229"/>
        <v>0.41666666666666669</v>
      </c>
      <c r="C1344" s="6">
        <f t="shared" si="230"/>
        <v>0.43402777777777773</v>
      </c>
      <c r="D1344" s="7">
        <f t="shared" si="226"/>
        <v>5.2199074125383049E-3</v>
      </c>
      <c r="E1344" s="6" t="str">
        <f t="shared" si="227"/>
        <v>THALITA</v>
      </c>
      <c r="F1344" s="6" t="str">
        <f t="shared" si="231"/>
        <v>qui</v>
      </c>
      <c r="G1344" s="6" t="str">
        <f t="shared" si="232"/>
        <v>43</v>
      </c>
      <c r="H1344" s="6" t="str">
        <f>IFERROR(VLOOKUP($G1344,DDD!$B:$D,3,0),"-")</f>
        <v>PR</v>
      </c>
      <c r="I1344" s="6" t="str">
        <f>IFERROR(VLOOKUP($H1344,DDD!$I:$K,3,0),"-")</f>
        <v>Sul</v>
      </c>
      <c r="J1344">
        <v>8103348</v>
      </c>
      <c r="K1344">
        <v>25450998</v>
      </c>
      <c r="L1344" s="14">
        <v>44658.43440972222</v>
      </c>
      <c r="M1344" s="14">
        <v>44658.439629629633</v>
      </c>
      <c r="N1344" t="s">
        <v>3134</v>
      </c>
      <c r="O1344" t="s">
        <v>1723</v>
      </c>
      <c r="P1344">
        <v>17719</v>
      </c>
      <c r="Q1344" t="s">
        <v>65</v>
      </c>
      <c r="R1344" t="s">
        <v>85</v>
      </c>
      <c r="S1344" t="s">
        <v>86</v>
      </c>
      <c r="T1344" t="s">
        <v>85</v>
      </c>
      <c r="U1344" t="s">
        <v>86</v>
      </c>
      <c r="X1344">
        <v>43999229153</v>
      </c>
      <c r="AA1344" t="s">
        <v>1724</v>
      </c>
      <c r="AC1344" t="s">
        <v>202</v>
      </c>
      <c r="AD1344">
        <v>10739</v>
      </c>
      <c r="AE1344" t="s">
        <v>1726</v>
      </c>
      <c r="AF1344" t="s">
        <v>70</v>
      </c>
      <c r="AM1344" t="s">
        <v>2613</v>
      </c>
      <c r="AN1344">
        <v>1281639923</v>
      </c>
    </row>
    <row r="1345" spans="1:40" x14ac:dyDescent="0.25">
      <c r="A1345" s="4">
        <f t="shared" si="228"/>
        <v>44658</v>
      </c>
      <c r="B1345" s="5">
        <f t="shared" si="229"/>
        <v>0.5</v>
      </c>
      <c r="C1345" s="6">
        <f t="shared" si="230"/>
        <v>0.5131944444444444</v>
      </c>
      <c r="D1345" s="7">
        <f t="shared" si="226"/>
        <v>4.2824073898373172E-4</v>
      </c>
      <c r="E1345" s="6" t="str">
        <f t="shared" si="227"/>
        <v>YANE</v>
      </c>
      <c r="F1345" s="6" t="str">
        <f t="shared" si="231"/>
        <v>qui</v>
      </c>
      <c r="G1345" s="6" t="str">
        <f t="shared" si="232"/>
        <v>15</v>
      </c>
      <c r="H1345" s="6" t="str">
        <f>IFERROR(VLOOKUP($G1345,DDD!$B:$D,3,0),"-")</f>
        <v>SP</v>
      </c>
      <c r="I1345" s="6" t="str">
        <f>IFERROR(VLOOKUP($H1345,DDD!$I:$K,3,0),"-")</f>
        <v>Sudeste</v>
      </c>
      <c r="J1345">
        <v>8118729</v>
      </c>
      <c r="K1345">
        <v>25451162</v>
      </c>
      <c r="L1345" s="14">
        <v>44658.513252314813</v>
      </c>
      <c r="M1345" s="14">
        <v>44658.513680555552</v>
      </c>
      <c r="N1345" t="s">
        <v>3134</v>
      </c>
      <c r="O1345" t="s">
        <v>1728</v>
      </c>
      <c r="P1345">
        <v>17285</v>
      </c>
      <c r="Q1345" t="s">
        <v>65</v>
      </c>
      <c r="R1345" t="s">
        <v>85</v>
      </c>
      <c r="S1345" t="s">
        <v>86</v>
      </c>
      <c r="T1345" t="s">
        <v>85</v>
      </c>
      <c r="U1345" t="s">
        <v>86</v>
      </c>
      <c r="X1345">
        <v>15996500551</v>
      </c>
      <c r="AA1345" t="s">
        <v>1724</v>
      </c>
      <c r="AC1345" t="s">
        <v>202</v>
      </c>
      <c r="AD1345">
        <v>10739</v>
      </c>
      <c r="AE1345" t="s">
        <v>1726</v>
      </c>
      <c r="AF1345" t="s">
        <v>70</v>
      </c>
      <c r="AM1345" t="s">
        <v>2614</v>
      </c>
      <c r="AN1345">
        <v>34810312895</v>
      </c>
    </row>
    <row r="1346" spans="1:40" x14ac:dyDescent="0.25">
      <c r="A1346" s="4">
        <f t="shared" si="228"/>
        <v>44658</v>
      </c>
      <c r="B1346" s="5">
        <f t="shared" si="229"/>
        <v>0.52083333333333337</v>
      </c>
      <c r="C1346" s="6">
        <f t="shared" si="230"/>
        <v>0.52083333333333337</v>
      </c>
      <c r="D1346" s="7">
        <f t="shared" si="226"/>
        <v>1.9675926159834489E-4</v>
      </c>
      <c r="E1346" s="6" t="str">
        <f t="shared" si="227"/>
        <v>THALITA</v>
      </c>
      <c r="F1346" s="6" t="str">
        <f t="shared" si="231"/>
        <v>qui</v>
      </c>
      <c r="G1346" s="6" t="str">
        <f t="shared" si="232"/>
        <v>43</v>
      </c>
      <c r="H1346" s="6" t="str">
        <f>IFERROR(VLOOKUP($G1346,DDD!$B:$D,3,0),"-")</f>
        <v>PR</v>
      </c>
      <c r="I1346" s="6" t="str">
        <f>IFERROR(VLOOKUP($H1346,DDD!$I:$K,3,0),"-")</f>
        <v>Sul</v>
      </c>
      <c r="J1346">
        <v>8120216</v>
      </c>
      <c r="K1346">
        <v>25451005</v>
      </c>
      <c r="L1346" s="14">
        <v>44658.520983796298</v>
      </c>
      <c r="M1346" s="14">
        <v>44658.521180555559</v>
      </c>
      <c r="N1346" t="s">
        <v>3134</v>
      </c>
      <c r="O1346" t="s">
        <v>1723</v>
      </c>
      <c r="P1346">
        <v>17719</v>
      </c>
      <c r="Q1346" t="s">
        <v>65</v>
      </c>
      <c r="R1346" t="s">
        <v>136</v>
      </c>
      <c r="S1346" t="s">
        <v>1740</v>
      </c>
      <c r="T1346" t="s">
        <v>136</v>
      </c>
      <c r="U1346" t="s">
        <v>137</v>
      </c>
      <c r="X1346">
        <v>43991288174</v>
      </c>
      <c r="Y1346">
        <v>43991288174</v>
      </c>
      <c r="Z1346" s="14">
        <v>44660.541666666664</v>
      </c>
      <c r="AA1346" t="s">
        <v>1724</v>
      </c>
      <c r="AC1346" t="s">
        <v>202</v>
      </c>
      <c r="AD1346">
        <v>10739</v>
      </c>
      <c r="AE1346" t="s">
        <v>1726</v>
      </c>
      <c r="AF1346" t="s">
        <v>70</v>
      </c>
      <c r="AM1346" t="s">
        <v>2615</v>
      </c>
      <c r="AN1346">
        <v>1562415956</v>
      </c>
    </row>
    <row r="1347" spans="1:40" x14ac:dyDescent="0.25">
      <c r="A1347" s="4">
        <f t="shared" si="228"/>
        <v>44658</v>
      </c>
      <c r="B1347" s="5">
        <f t="shared" si="229"/>
        <v>0.54166666666666663</v>
      </c>
      <c r="C1347" s="6">
        <f t="shared" si="230"/>
        <v>0.55208333333333337</v>
      </c>
      <c r="D1347" s="7">
        <f t="shared" si="226"/>
        <v>2.4999999950523488E-3</v>
      </c>
      <c r="E1347" s="6" t="str">
        <f t="shared" si="227"/>
        <v>JOHN</v>
      </c>
      <c r="F1347" s="6" t="str">
        <f t="shared" si="231"/>
        <v>qui</v>
      </c>
      <c r="G1347" s="6" t="str">
        <f t="shared" si="232"/>
        <v>15</v>
      </c>
      <c r="H1347" s="6" t="str">
        <f>IFERROR(VLOOKUP($G1347,DDD!$B:$D,3,0),"-")</f>
        <v>SP</v>
      </c>
      <c r="I1347" s="6" t="str">
        <f>IFERROR(VLOOKUP($H1347,DDD!$I:$K,3,0),"-")</f>
        <v>Sudeste</v>
      </c>
      <c r="J1347">
        <v>8125623</v>
      </c>
      <c r="K1347">
        <v>25451345</v>
      </c>
      <c r="L1347" s="14">
        <v>44658.552175925928</v>
      </c>
      <c r="M1347" s="14">
        <v>44658.554675925923</v>
      </c>
      <c r="N1347" t="s">
        <v>3134</v>
      </c>
      <c r="O1347" t="s">
        <v>1781</v>
      </c>
      <c r="P1347">
        <v>17284</v>
      </c>
      <c r="Q1347" t="s">
        <v>65</v>
      </c>
      <c r="R1347" t="s">
        <v>136</v>
      </c>
      <c r="S1347" t="s">
        <v>273</v>
      </c>
      <c r="T1347" t="s">
        <v>136</v>
      </c>
      <c r="U1347" t="s">
        <v>273</v>
      </c>
      <c r="X1347">
        <v>15997857477</v>
      </c>
      <c r="Y1347">
        <v>15997857477</v>
      </c>
      <c r="Z1347" s="14">
        <v>44658.5625</v>
      </c>
      <c r="AA1347" t="s">
        <v>1724</v>
      </c>
      <c r="AC1347" t="s">
        <v>202</v>
      </c>
      <c r="AD1347">
        <v>10739</v>
      </c>
      <c r="AE1347" t="s">
        <v>1726</v>
      </c>
      <c r="AF1347" t="s">
        <v>70</v>
      </c>
      <c r="AM1347" t="s">
        <v>2616</v>
      </c>
      <c r="AN1347">
        <v>9931744855</v>
      </c>
    </row>
    <row r="1348" spans="1:40" x14ac:dyDescent="0.25">
      <c r="A1348" s="4">
        <f t="shared" si="228"/>
        <v>44658</v>
      </c>
      <c r="B1348" s="5">
        <f t="shared" si="229"/>
        <v>0.54166666666666663</v>
      </c>
      <c r="C1348" s="6">
        <f t="shared" si="230"/>
        <v>0.5541666666666667</v>
      </c>
      <c r="D1348" s="7">
        <f t="shared" si="226"/>
        <v>2.6620370044838637E-4</v>
      </c>
      <c r="E1348" s="6" t="str">
        <f t="shared" si="227"/>
        <v>JOHN</v>
      </c>
      <c r="F1348" s="6" t="str">
        <f t="shared" si="231"/>
        <v>qui</v>
      </c>
      <c r="G1348" s="6" t="str">
        <f t="shared" si="232"/>
        <v>15</v>
      </c>
      <c r="H1348" s="6" t="str">
        <f>IFERROR(VLOOKUP($G1348,DDD!$B:$D,3,0),"-")</f>
        <v>SP</v>
      </c>
      <c r="I1348" s="6" t="str">
        <f>IFERROR(VLOOKUP($H1348,DDD!$I:$K,3,0),"-")</f>
        <v>Sudeste</v>
      </c>
      <c r="J1348">
        <v>8126062</v>
      </c>
      <c r="K1348">
        <v>25451149</v>
      </c>
      <c r="L1348" s="14">
        <v>44658.554791666669</v>
      </c>
      <c r="M1348" s="14">
        <v>44658.55505787037</v>
      </c>
      <c r="N1348" t="s">
        <v>3134</v>
      </c>
      <c r="O1348" t="s">
        <v>1781</v>
      </c>
      <c r="P1348">
        <v>17284</v>
      </c>
      <c r="Q1348" t="s">
        <v>65</v>
      </c>
      <c r="R1348" t="s">
        <v>136</v>
      </c>
      <c r="S1348" t="s">
        <v>273</v>
      </c>
      <c r="T1348" t="s">
        <v>136</v>
      </c>
      <c r="U1348" t="s">
        <v>273</v>
      </c>
      <c r="X1348">
        <v>15997067062</v>
      </c>
      <c r="Y1348">
        <v>15997067062</v>
      </c>
      <c r="Z1348" s="14">
        <v>44658.558333333334</v>
      </c>
      <c r="AA1348" t="s">
        <v>1724</v>
      </c>
      <c r="AC1348" t="s">
        <v>202</v>
      </c>
      <c r="AD1348">
        <v>10739</v>
      </c>
      <c r="AE1348" t="s">
        <v>1726</v>
      </c>
      <c r="AF1348" t="s">
        <v>70</v>
      </c>
      <c r="AM1348" t="s">
        <v>2617</v>
      </c>
      <c r="AN1348">
        <v>9924816862</v>
      </c>
    </row>
    <row r="1349" spans="1:40" x14ac:dyDescent="0.25">
      <c r="A1349" s="4">
        <f t="shared" si="228"/>
        <v>44658</v>
      </c>
      <c r="B1349" s="5">
        <f t="shared" si="229"/>
        <v>0.54166666666666663</v>
      </c>
      <c r="C1349" s="6">
        <f t="shared" si="230"/>
        <v>0.55486111111111114</v>
      </c>
      <c r="D1349" s="7">
        <f t="shared" si="226"/>
        <v>2.6620370772434399E-4</v>
      </c>
      <c r="E1349" s="6" t="str">
        <f t="shared" si="227"/>
        <v>YANE</v>
      </c>
      <c r="F1349" s="6" t="str">
        <f t="shared" si="231"/>
        <v>qui</v>
      </c>
      <c r="G1349" s="6" t="str">
        <f t="shared" si="232"/>
        <v>84</v>
      </c>
      <c r="H1349" s="6" t="str">
        <f>IFERROR(VLOOKUP($G1349,DDD!$B:$D,3,0),"-")</f>
        <v>RN</v>
      </c>
      <c r="I1349" s="6" t="str">
        <f>IFERROR(VLOOKUP($H1349,DDD!$I:$K,3,0),"-")</f>
        <v>Nordeste</v>
      </c>
      <c r="J1349">
        <v>8126101</v>
      </c>
      <c r="K1349">
        <v>25451176</v>
      </c>
      <c r="L1349" s="14">
        <v>44658.554988425924</v>
      </c>
      <c r="M1349" s="14">
        <v>44658.555254629631</v>
      </c>
      <c r="N1349" t="s">
        <v>3134</v>
      </c>
      <c r="O1349" t="s">
        <v>1728</v>
      </c>
      <c r="P1349">
        <v>17285</v>
      </c>
      <c r="Q1349" t="s">
        <v>65</v>
      </c>
      <c r="R1349" t="s">
        <v>136</v>
      </c>
      <c r="S1349" t="s">
        <v>137</v>
      </c>
      <c r="T1349" t="s">
        <v>136</v>
      </c>
      <c r="U1349" t="s">
        <v>137</v>
      </c>
      <c r="X1349">
        <v>84996467636</v>
      </c>
      <c r="Y1349">
        <v>84996467636</v>
      </c>
      <c r="Z1349" s="14">
        <v>44658.556944444441</v>
      </c>
      <c r="AA1349" t="s">
        <v>1724</v>
      </c>
      <c r="AC1349" t="s">
        <v>202</v>
      </c>
      <c r="AD1349">
        <v>10739</v>
      </c>
      <c r="AE1349" t="s">
        <v>1726</v>
      </c>
      <c r="AF1349" t="s">
        <v>70</v>
      </c>
      <c r="AM1349" t="s">
        <v>2618</v>
      </c>
      <c r="AN1349">
        <v>35358610200</v>
      </c>
    </row>
    <row r="1350" spans="1:40" x14ac:dyDescent="0.25">
      <c r="A1350" s="4">
        <f t="shared" si="228"/>
        <v>44658</v>
      </c>
      <c r="B1350" s="5">
        <f t="shared" si="229"/>
        <v>0.54166666666666663</v>
      </c>
      <c r="C1350" s="6">
        <f t="shared" si="230"/>
        <v>0.55486111111111114</v>
      </c>
      <c r="D1350" s="7">
        <f t="shared" si="226"/>
        <v>2.4305556144099683E-4</v>
      </c>
      <c r="E1350" s="6" t="str">
        <f t="shared" si="227"/>
        <v>THALITA</v>
      </c>
      <c r="F1350" s="6" t="str">
        <f t="shared" si="231"/>
        <v>qui</v>
      </c>
      <c r="G1350" s="6" t="str">
        <f t="shared" si="232"/>
        <v>43</v>
      </c>
      <c r="H1350" s="6" t="str">
        <f>IFERROR(VLOOKUP($G1350,DDD!$B:$D,3,0),"-")</f>
        <v>PR</v>
      </c>
      <c r="I1350" s="6" t="str">
        <f>IFERROR(VLOOKUP($H1350,DDD!$I:$K,3,0),"-")</f>
        <v>Sul</v>
      </c>
      <c r="J1350">
        <v>8126114</v>
      </c>
      <c r="K1350">
        <v>25451014</v>
      </c>
      <c r="L1350" s="14">
        <v>44658.555081018516</v>
      </c>
      <c r="M1350" s="14">
        <v>44658.555324074077</v>
      </c>
      <c r="N1350" t="s">
        <v>3134</v>
      </c>
      <c r="O1350" t="s">
        <v>1723</v>
      </c>
      <c r="P1350">
        <v>17719</v>
      </c>
      <c r="Q1350" t="s">
        <v>65</v>
      </c>
      <c r="R1350" t="s">
        <v>136</v>
      </c>
      <c r="S1350" t="s">
        <v>1740</v>
      </c>
      <c r="T1350" t="s">
        <v>136</v>
      </c>
      <c r="U1350" t="s">
        <v>137</v>
      </c>
      <c r="X1350">
        <v>43991453540</v>
      </c>
      <c r="Y1350">
        <v>43991453540</v>
      </c>
      <c r="Z1350" s="14">
        <v>44658.558333333334</v>
      </c>
      <c r="AA1350" t="s">
        <v>1724</v>
      </c>
      <c r="AC1350" t="s">
        <v>202</v>
      </c>
      <c r="AD1350">
        <v>10739</v>
      </c>
      <c r="AE1350" t="s">
        <v>1726</v>
      </c>
      <c r="AF1350" t="s">
        <v>70</v>
      </c>
      <c r="AM1350" t="s">
        <v>2619</v>
      </c>
      <c r="AN1350">
        <v>1725600986</v>
      </c>
    </row>
    <row r="1351" spans="1:40" x14ac:dyDescent="0.25">
      <c r="A1351" s="4">
        <f t="shared" si="228"/>
        <v>44658</v>
      </c>
      <c r="B1351" s="5">
        <f t="shared" si="229"/>
        <v>0.5625</v>
      </c>
      <c r="C1351" s="6">
        <f t="shared" si="230"/>
        <v>0.5625</v>
      </c>
      <c r="D1351" s="7">
        <f t="shared" si="226"/>
        <v>2.5694444484543055E-3</v>
      </c>
      <c r="E1351" s="6" t="str">
        <f t="shared" si="227"/>
        <v>THALITA</v>
      </c>
      <c r="F1351" s="6" t="str">
        <f t="shared" si="231"/>
        <v>qui</v>
      </c>
      <c r="G1351" s="6" t="str">
        <f t="shared" si="232"/>
        <v>43</v>
      </c>
      <c r="H1351" s="6" t="str">
        <f>IFERROR(VLOOKUP($G1351,DDD!$B:$D,3,0),"-")</f>
        <v>PR</v>
      </c>
      <c r="I1351" s="6" t="str">
        <f>IFERROR(VLOOKUP($H1351,DDD!$I:$K,3,0),"-")</f>
        <v>Sul</v>
      </c>
      <c r="J1351">
        <v>8127433</v>
      </c>
      <c r="K1351">
        <v>25451013</v>
      </c>
      <c r="L1351" s="14">
        <v>44658.563171296293</v>
      </c>
      <c r="M1351" s="14">
        <v>44658.565740740742</v>
      </c>
      <c r="N1351" t="s">
        <v>3134</v>
      </c>
      <c r="O1351" t="s">
        <v>1723</v>
      </c>
      <c r="P1351">
        <v>17719</v>
      </c>
      <c r="Q1351" t="s">
        <v>65</v>
      </c>
      <c r="R1351" t="s">
        <v>136</v>
      </c>
      <c r="S1351" t="s">
        <v>1740</v>
      </c>
      <c r="T1351" t="s">
        <v>136</v>
      </c>
      <c r="U1351" t="s">
        <v>137</v>
      </c>
      <c r="X1351">
        <v>43988589006</v>
      </c>
      <c r="Y1351">
        <v>43988589006</v>
      </c>
      <c r="Z1351" s="14">
        <v>44699.585416666669</v>
      </c>
      <c r="AA1351" t="s">
        <v>1724</v>
      </c>
      <c r="AC1351" t="s">
        <v>202</v>
      </c>
      <c r="AD1351">
        <v>10739</v>
      </c>
      <c r="AE1351" t="s">
        <v>1726</v>
      </c>
      <c r="AF1351" t="s">
        <v>70</v>
      </c>
      <c r="AM1351" t="s">
        <v>2620</v>
      </c>
      <c r="AN1351">
        <v>1704970970</v>
      </c>
    </row>
    <row r="1352" spans="1:40" x14ac:dyDescent="0.25">
      <c r="A1352" s="4">
        <f t="shared" si="228"/>
        <v>44658</v>
      </c>
      <c r="B1352" s="5">
        <f t="shared" si="229"/>
        <v>0.5625</v>
      </c>
      <c r="C1352" s="6">
        <f t="shared" si="230"/>
        <v>0.56319444444444444</v>
      </c>
      <c r="D1352" s="7">
        <f t="shared" si="226"/>
        <v>6.2500000058207661E-4</v>
      </c>
      <c r="E1352" s="6" t="str">
        <f t="shared" si="227"/>
        <v>JOHN</v>
      </c>
      <c r="F1352" s="6" t="str">
        <f t="shared" si="231"/>
        <v>qui</v>
      </c>
      <c r="G1352" s="6" t="str">
        <f t="shared" si="232"/>
        <v>15</v>
      </c>
      <c r="H1352" s="6" t="str">
        <f>IFERROR(VLOOKUP($G1352,DDD!$B:$D,3,0),"-")</f>
        <v>SP</v>
      </c>
      <c r="I1352" s="6" t="str">
        <f>IFERROR(VLOOKUP($H1352,DDD!$I:$K,3,0),"-")</f>
        <v>Sudeste</v>
      </c>
      <c r="J1352">
        <v>8127475</v>
      </c>
      <c r="K1352">
        <v>25451150</v>
      </c>
      <c r="L1352" s="14">
        <v>44658.563414351855</v>
      </c>
      <c r="M1352" s="14">
        <v>44658.564039351855</v>
      </c>
      <c r="N1352" t="s">
        <v>3134</v>
      </c>
      <c r="O1352" t="s">
        <v>1781</v>
      </c>
      <c r="P1352">
        <v>17284</v>
      </c>
      <c r="Q1352" t="s">
        <v>65</v>
      </c>
      <c r="R1352" t="s">
        <v>136</v>
      </c>
      <c r="S1352" t="s">
        <v>273</v>
      </c>
      <c r="T1352" t="s">
        <v>136</v>
      </c>
      <c r="U1352" t="s">
        <v>273</v>
      </c>
      <c r="X1352">
        <v>15997745146</v>
      </c>
      <c r="Y1352">
        <v>15997745146</v>
      </c>
      <c r="Z1352" s="14">
        <v>44658.565972222219</v>
      </c>
      <c r="AA1352" t="s">
        <v>1724</v>
      </c>
      <c r="AC1352" t="s">
        <v>202</v>
      </c>
      <c r="AD1352">
        <v>10739</v>
      </c>
      <c r="AE1352" t="s">
        <v>1726</v>
      </c>
      <c r="AF1352" t="s">
        <v>70</v>
      </c>
      <c r="AM1352" t="s">
        <v>2621</v>
      </c>
      <c r="AN1352">
        <v>9924877810</v>
      </c>
    </row>
    <row r="1353" spans="1:40" x14ac:dyDescent="0.25">
      <c r="A1353" s="4">
        <f t="shared" si="228"/>
        <v>44658</v>
      </c>
      <c r="B1353" s="5">
        <f t="shared" si="229"/>
        <v>0.58333333333333337</v>
      </c>
      <c r="C1353" s="6">
        <f t="shared" si="230"/>
        <v>0.58333333333333337</v>
      </c>
      <c r="D1353" s="7">
        <f t="shared" si="226"/>
        <v>1.5162037016125396E-3</v>
      </c>
      <c r="E1353" s="6" t="str">
        <f t="shared" si="227"/>
        <v>YANE</v>
      </c>
      <c r="F1353" s="6" t="str">
        <f t="shared" si="231"/>
        <v>qui</v>
      </c>
      <c r="G1353" s="6" t="str">
        <f t="shared" si="232"/>
        <v>15</v>
      </c>
      <c r="H1353" s="6" t="str">
        <f>IFERROR(VLOOKUP($G1353,DDD!$B:$D,3,0),"-")</f>
        <v>SP</v>
      </c>
      <c r="I1353" s="6" t="str">
        <f>IFERROR(VLOOKUP($H1353,DDD!$I:$K,3,0),"-")</f>
        <v>Sudeste</v>
      </c>
      <c r="J1353">
        <v>8129980</v>
      </c>
      <c r="K1353">
        <v>25451188</v>
      </c>
      <c r="L1353" s="14">
        <v>44658.583981481483</v>
      </c>
      <c r="M1353" s="14">
        <v>44658.585497685184</v>
      </c>
      <c r="N1353" t="s">
        <v>3134</v>
      </c>
      <c r="O1353" t="s">
        <v>1728</v>
      </c>
      <c r="P1353">
        <v>17285</v>
      </c>
      <c r="Q1353" t="s">
        <v>65</v>
      </c>
      <c r="R1353" t="s">
        <v>136</v>
      </c>
      <c r="S1353" t="s">
        <v>273</v>
      </c>
      <c r="T1353" t="s">
        <v>136</v>
      </c>
      <c r="U1353" t="s">
        <v>273</v>
      </c>
      <c r="X1353">
        <v>15981797706</v>
      </c>
      <c r="Y1353">
        <v>15981797706</v>
      </c>
      <c r="Z1353" s="14">
        <v>44659.395833333336</v>
      </c>
      <c r="AA1353" t="s">
        <v>1724</v>
      </c>
      <c r="AC1353" t="s">
        <v>202</v>
      </c>
      <c r="AD1353">
        <v>10739</v>
      </c>
      <c r="AE1353" t="s">
        <v>1726</v>
      </c>
      <c r="AF1353" t="s">
        <v>70</v>
      </c>
      <c r="AM1353" t="s">
        <v>2622</v>
      </c>
      <c r="AN1353">
        <v>36142645805</v>
      </c>
    </row>
    <row r="1354" spans="1:40" x14ac:dyDescent="0.25">
      <c r="A1354" s="4">
        <f t="shared" si="228"/>
        <v>44658</v>
      </c>
      <c r="B1354" s="5">
        <f t="shared" si="229"/>
        <v>0.58333333333333337</v>
      </c>
      <c r="C1354" s="6">
        <f t="shared" si="230"/>
        <v>0.59305555555555556</v>
      </c>
      <c r="D1354" s="7">
        <f t="shared" ref="D1354:D1417" si="233">IFERROR(($M1354-$L1354),0)</f>
        <v>6.2731481448281556E-3</v>
      </c>
      <c r="E1354" s="6" t="str">
        <f t="shared" ref="E1354:E1417" si="234">SUBSTITUTE(MID($O1354,1,SEARCH(" ",$O1354,1))," ","")</f>
        <v>THALITA</v>
      </c>
      <c r="F1354" s="6" t="str">
        <f t="shared" si="231"/>
        <v>qui</v>
      </c>
      <c r="G1354" s="6" t="str">
        <f t="shared" si="232"/>
        <v>43</v>
      </c>
      <c r="H1354" s="6" t="str">
        <f>IFERROR(VLOOKUP($G1354,DDD!$B:$D,3,0),"-")</f>
        <v>PR</v>
      </c>
      <c r="I1354" s="6" t="str">
        <f>IFERROR(VLOOKUP($H1354,DDD!$I:$K,3,0),"-")</f>
        <v>Sul</v>
      </c>
      <c r="J1354">
        <v>8131555</v>
      </c>
      <c r="K1354">
        <v>25451020</v>
      </c>
      <c r="L1354" s="14">
        <v>44658.593101851853</v>
      </c>
      <c r="M1354" s="14">
        <v>44658.599374999998</v>
      </c>
      <c r="N1354" t="s">
        <v>3134</v>
      </c>
      <c r="O1354" t="s">
        <v>1723</v>
      </c>
      <c r="P1354">
        <v>17719</v>
      </c>
      <c r="Q1354" t="s">
        <v>65</v>
      </c>
      <c r="R1354" t="s">
        <v>85</v>
      </c>
      <c r="S1354" t="s">
        <v>86</v>
      </c>
      <c r="T1354" t="s">
        <v>85</v>
      </c>
      <c r="U1354" t="s">
        <v>86</v>
      </c>
      <c r="X1354">
        <v>43996821177</v>
      </c>
      <c r="AA1354" t="s">
        <v>1724</v>
      </c>
      <c r="AC1354" t="s">
        <v>202</v>
      </c>
      <c r="AD1354">
        <v>10739</v>
      </c>
      <c r="AE1354" t="s">
        <v>1726</v>
      </c>
      <c r="AF1354" t="s">
        <v>70</v>
      </c>
      <c r="AM1354" t="s">
        <v>2623</v>
      </c>
      <c r="AN1354">
        <v>1851220941</v>
      </c>
    </row>
    <row r="1355" spans="1:40" x14ac:dyDescent="0.25">
      <c r="A1355" s="4">
        <f t="shared" si="228"/>
        <v>44658</v>
      </c>
      <c r="B1355" s="5">
        <f t="shared" si="229"/>
        <v>0.58333333333333337</v>
      </c>
      <c r="C1355" s="6">
        <f t="shared" si="230"/>
        <v>0.59305555555555556</v>
      </c>
      <c r="D1355" s="7">
        <f t="shared" si="233"/>
        <v>2.3379629637929611E-3</v>
      </c>
      <c r="E1355" s="6" t="str">
        <f t="shared" si="234"/>
        <v>YANE</v>
      </c>
      <c r="F1355" s="6" t="str">
        <f t="shared" si="231"/>
        <v>qui</v>
      </c>
      <c r="G1355" s="6" t="str">
        <f t="shared" si="232"/>
        <v>43</v>
      </c>
      <c r="H1355" s="6" t="str">
        <f>IFERROR(VLOOKUP($G1355,DDD!$B:$D,3,0),"-")</f>
        <v>PR</v>
      </c>
      <c r="I1355" s="6" t="str">
        <f>IFERROR(VLOOKUP($H1355,DDD!$I:$K,3,0),"-")</f>
        <v>Sul</v>
      </c>
      <c r="J1355">
        <v>8131579</v>
      </c>
      <c r="K1355">
        <v>25451197</v>
      </c>
      <c r="L1355" s="14">
        <v>44658.593217592592</v>
      </c>
      <c r="M1355" s="14">
        <v>44658.595555555556</v>
      </c>
      <c r="N1355" t="s">
        <v>3134</v>
      </c>
      <c r="O1355" t="s">
        <v>1728</v>
      </c>
      <c r="P1355">
        <v>17285</v>
      </c>
      <c r="Q1355" t="s">
        <v>65</v>
      </c>
      <c r="R1355" t="s">
        <v>85</v>
      </c>
      <c r="S1355" t="s">
        <v>86</v>
      </c>
      <c r="T1355" t="s">
        <v>85</v>
      </c>
      <c r="U1355" t="s">
        <v>86</v>
      </c>
      <c r="X1355">
        <v>43999468077</v>
      </c>
      <c r="AA1355" t="s">
        <v>1724</v>
      </c>
      <c r="AC1355" t="s">
        <v>202</v>
      </c>
      <c r="AD1355">
        <v>10739</v>
      </c>
      <c r="AE1355" t="s">
        <v>1726</v>
      </c>
      <c r="AF1355" t="s">
        <v>70</v>
      </c>
      <c r="AM1355" t="s">
        <v>2581</v>
      </c>
      <c r="AN1355">
        <v>36439100963</v>
      </c>
    </row>
    <row r="1356" spans="1:40" x14ac:dyDescent="0.25">
      <c r="A1356" s="4">
        <f t="shared" si="228"/>
        <v>44658</v>
      </c>
      <c r="B1356" s="5">
        <f t="shared" si="229"/>
        <v>0.64583333333333337</v>
      </c>
      <c r="C1356" s="6">
        <f t="shared" si="230"/>
        <v>0.65972222222222221</v>
      </c>
      <c r="D1356" s="7">
        <f t="shared" si="233"/>
        <v>4.5254629658302292E-3</v>
      </c>
      <c r="E1356" s="6" t="str">
        <f t="shared" si="234"/>
        <v>JOHN</v>
      </c>
      <c r="F1356" s="6" t="str">
        <f t="shared" si="231"/>
        <v>qui</v>
      </c>
      <c r="G1356" s="6" t="str">
        <f t="shared" si="232"/>
        <v>15</v>
      </c>
      <c r="H1356" s="6" t="str">
        <f>IFERROR(VLOOKUP($G1356,DDD!$B:$D,3,0),"-")</f>
        <v>SP</v>
      </c>
      <c r="I1356" s="6" t="str">
        <f>IFERROR(VLOOKUP($H1356,DDD!$I:$K,3,0),"-")</f>
        <v>Sudeste</v>
      </c>
      <c r="J1356">
        <v>8141429</v>
      </c>
      <c r="K1356">
        <v>25451353</v>
      </c>
      <c r="L1356" s="14">
        <v>44658.659942129627</v>
      </c>
      <c r="M1356" s="14">
        <v>44658.664467592593</v>
      </c>
      <c r="N1356" t="s">
        <v>3134</v>
      </c>
      <c r="O1356" t="s">
        <v>1781</v>
      </c>
      <c r="P1356">
        <v>17284</v>
      </c>
      <c r="Q1356" t="s">
        <v>65</v>
      </c>
      <c r="R1356" t="s">
        <v>136</v>
      </c>
      <c r="S1356" t="s">
        <v>273</v>
      </c>
      <c r="T1356" t="s">
        <v>136</v>
      </c>
      <c r="U1356" t="s">
        <v>273</v>
      </c>
      <c r="X1356">
        <v>15991255628</v>
      </c>
      <c r="Y1356">
        <v>15991255628</v>
      </c>
      <c r="Z1356" s="14">
        <v>44662.583333333336</v>
      </c>
      <c r="AA1356" t="s">
        <v>1724</v>
      </c>
      <c r="AC1356" t="s">
        <v>202</v>
      </c>
      <c r="AD1356">
        <v>10739</v>
      </c>
      <c r="AE1356" t="s">
        <v>1726</v>
      </c>
      <c r="AF1356" t="s">
        <v>70</v>
      </c>
      <c r="AM1356" t="s">
        <v>2624</v>
      </c>
      <c r="AN1356">
        <v>10152535802</v>
      </c>
    </row>
    <row r="1357" spans="1:40" x14ac:dyDescent="0.25">
      <c r="A1357" s="4">
        <f t="shared" si="228"/>
        <v>44658</v>
      </c>
      <c r="B1357" s="5">
        <f t="shared" si="229"/>
        <v>0.66666666666666663</v>
      </c>
      <c r="C1357" s="6">
        <f t="shared" si="230"/>
        <v>0.67499999999999993</v>
      </c>
      <c r="D1357" s="7">
        <f t="shared" si="233"/>
        <v>1.3888889225199819E-4</v>
      </c>
      <c r="E1357" s="6" t="str">
        <f t="shared" si="234"/>
        <v>JOHN</v>
      </c>
      <c r="F1357" s="6" t="str">
        <f t="shared" si="231"/>
        <v>qui</v>
      </c>
      <c r="G1357" s="6" t="str">
        <f t="shared" si="232"/>
        <v>43</v>
      </c>
      <c r="H1357" s="6" t="str">
        <f>IFERROR(VLOOKUP($G1357,DDD!$B:$D,3,0),"-")</f>
        <v>PR</v>
      </c>
      <c r="I1357" s="6" t="str">
        <f>IFERROR(VLOOKUP($H1357,DDD!$I:$K,3,0),"-")</f>
        <v>Sul</v>
      </c>
      <c r="J1357">
        <v>8143601</v>
      </c>
      <c r="K1357">
        <v>25451358</v>
      </c>
      <c r="L1357" s="14">
        <v>44658.675578703704</v>
      </c>
      <c r="M1357" s="14">
        <v>44658.675717592596</v>
      </c>
      <c r="N1357" t="s">
        <v>3134</v>
      </c>
      <c r="O1357" t="s">
        <v>1781</v>
      </c>
      <c r="P1357">
        <v>17284</v>
      </c>
      <c r="Q1357" t="s">
        <v>65</v>
      </c>
      <c r="R1357" t="s">
        <v>66</v>
      </c>
      <c r="S1357" t="s">
        <v>1039</v>
      </c>
      <c r="T1357" t="s">
        <v>66</v>
      </c>
      <c r="U1357" t="s">
        <v>1039</v>
      </c>
      <c r="X1357">
        <v>43996587266</v>
      </c>
      <c r="AA1357" t="s">
        <v>1724</v>
      </c>
      <c r="AC1357" t="s">
        <v>202</v>
      </c>
      <c r="AD1357">
        <v>10739</v>
      </c>
      <c r="AE1357" t="s">
        <v>1726</v>
      </c>
      <c r="AF1357" t="s">
        <v>70</v>
      </c>
      <c r="AM1357" t="s">
        <v>2625</v>
      </c>
      <c r="AN1357">
        <v>10265354927</v>
      </c>
    </row>
    <row r="1358" spans="1:40" x14ac:dyDescent="0.25">
      <c r="A1358" s="4">
        <f t="shared" si="228"/>
        <v>44658</v>
      </c>
      <c r="B1358" s="5">
        <f t="shared" si="229"/>
        <v>0.72916666666666663</v>
      </c>
      <c r="C1358" s="6">
        <f t="shared" si="230"/>
        <v>0.74652777777777779</v>
      </c>
      <c r="D1358" s="7">
        <f t="shared" si="233"/>
        <v>3.0324074032250792E-3</v>
      </c>
      <c r="E1358" s="6" t="str">
        <f t="shared" si="234"/>
        <v>JOHN</v>
      </c>
      <c r="F1358" s="6" t="str">
        <f t="shared" si="231"/>
        <v>qui</v>
      </c>
      <c r="G1358" s="6" t="str">
        <f t="shared" si="232"/>
        <v>15</v>
      </c>
      <c r="H1358" s="6" t="str">
        <f>IFERROR(VLOOKUP($G1358,DDD!$B:$D,3,0),"-")</f>
        <v>SP</v>
      </c>
      <c r="I1358" s="6" t="str">
        <f>IFERROR(VLOOKUP($H1358,DDD!$I:$K,3,0),"-")</f>
        <v>Sudeste</v>
      </c>
      <c r="J1358">
        <v>8152071</v>
      </c>
      <c r="K1358">
        <v>25451372</v>
      </c>
      <c r="L1358" s="14">
        <v>44658.746921296297</v>
      </c>
      <c r="M1358" s="14">
        <v>44658.7499537037</v>
      </c>
      <c r="N1358" t="s">
        <v>3134</v>
      </c>
      <c r="O1358" t="s">
        <v>1781</v>
      </c>
      <c r="P1358">
        <v>17284</v>
      </c>
      <c r="Q1358" t="s">
        <v>65</v>
      </c>
      <c r="R1358" t="s">
        <v>85</v>
      </c>
      <c r="S1358" t="s">
        <v>86</v>
      </c>
      <c r="T1358" t="s">
        <v>85</v>
      </c>
      <c r="U1358" t="s">
        <v>86</v>
      </c>
      <c r="X1358">
        <v>15997489186</v>
      </c>
      <c r="AA1358" t="s">
        <v>1724</v>
      </c>
      <c r="AC1358" t="s">
        <v>202</v>
      </c>
      <c r="AD1358">
        <v>10739</v>
      </c>
      <c r="AE1358" t="s">
        <v>1726</v>
      </c>
      <c r="AF1358" t="s">
        <v>70</v>
      </c>
      <c r="AM1358" t="s">
        <v>2626</v>
      </c>
      <c r="AN1358">
        <v>10603283802</v>
      </c>
    </row>
    <row r="1359" spans="1:40" x14ac:dyDescent="0.25">
      <c r="A1359" s="4">
        <f t="shared" si="228"/>
        <v>44659</v>
      </c>
      <c r="B1359" s="5">
        <f t="shared" si="229"/>
        <v>0.35416666666666669</v>
      </c>
      <c r="C1359" s="6">
        <f t="shared" si="230"/>
        <v>0.3659722222222222</v>
      </c>
      <c r="D1359" s="7">
        <f t="shared" si="233"/>
        <v>1.1458333392511122E-3</v>
      </c>
      <c r="E1359" s="6" t="str">
        <f t="shared" si="234"/>
        <v>YANE</v>
      </c>
      <c r="F1359" s="6" t="str">
        <f t="shared" si="231"/>
        <v>sex</v>
      </c>
      <c r="G1359" s="6" t="str">
        <f t="shared" si="232"/>
        <v>15</v>
      </c>
      <c r="H1359" s="6" t="str">
        <f>IFERROR(VLOOKUP($G1359,DDD!$B:$D,3,0),"-")</f>
        <v>SP</v>
      </c>
      <c r="I1359" s="6" t="str">
        <f>IFERROR(VLOOKUP($H1359,DDD!$I:$K,3,0),"-")</f>
        <v>Sudeste</v>
      </c>
      <c r="J1359">
        <v>8161513</v>
      </c>
      <c r="K1359">
        <v>25451205</v>
      </c>
      <c r="L1359" s="14">
        <v>44659.366087962961</v>
      </c>
      <c r="M1359" s="14">
        <v>44659.3672337963</v>
      </c>
      <c r="N1359" t="s">
        <v>3134</v>
      </c>
      <c r="O1359" t="s">
        <v>1728</v>
      </c>
      <c r="P1359">
        <v>17285</v>
      </c>
      <c r="Q1359" t="s">
        <v>65</v>
      </c>
      <c r="R1359" t="s">
        <v>66</v>
      </c>
      <c r="S1359" t="s">
        <v>1039</v>
      </c>
      <c r="T1359" t="s">
        <v>66</v>
      </c>
      <c r="U1359" t="s">
        <v>1039</v>
      </c>
      <c r="X1359">
        <v>15991031736</v>
      </c>
      <c r="AA1359" t="s">
        <v>1724</v>
      </c>
      <c r="AC1359" t="s">
        <v>202</v>
      </c>
      <c r="AD1359">
        <v>10739</v>
      </c>
      <c r="AE1359" t="s">
        <v>1726</v>
      </c>
      <c r="AF1359" t="s">
        <v>70</v>
      </c>
      <c r="AM1359" t="s">
        <v>2627</v>
      </c>
      <c r="AN1359">
        <v>36678299817</v>
      </c>
    </row>
    <row r="1360" spans="1:40" x14ac:dyDescent="0.25">
      <c r="A1360" s="4">
        <f t="shared" si="228"/>
        <v>44659</v>
      </c>
      <c r="B1360" s="5">
        <f t="shared" si="229"/>
        <v>0.375</v>
      </c>
      <c r="C1360" s="6">
        <f t="shared" si="230"/>
        <v>0.38263888888888892</v>
      </c>
      <c r="D1360" s="7">
        <f t="shared" si="233"/>
        <v>3.8425925886258483E-3</v>
      </c>
      <c r="E1360" s="6" t="str">
        <f t="shared" si="234"/>
        <v>THALITA</v>
      </c>
      <c r="F1360" s="6" t="str">
        <f t="shared" si="231"/>
        <v>sex</v>
      </c>
      <c r="G1360" s="6" t="str">
        <f t="shared" si="232"/>
        <v>15</v>
      </c>
      <c r="H1360" s="6" t="str">
        <f>IFERROR(VLOOKUP($G1360,DDD!$B:$D,3,0),"-")</f>
        <v>SP</v>
      </c>
      <c r="I1360" s="6" t="str">
        <f>IFERROR(VLOOKUP($H1360,DDD!$I:$K,3,0),"-")</f>
        <v>Sudeste</v>
      </c>
      <c r="J1360">
        <v>8163307</v>
      </c>
      <c r="K1360">
        <v>23417109</v>
      </c>
      <c r="L1360" s="14">
        <v>44659.382916666669</v>
      </c>
      <c r="M1360" s="14">
        <v>44659.386759259258</v>
      </c>
      <c r="N1360" t="s">
        <v>3134</v>
      </c>
      <c r="O1360" t="s">
        <v>1723</v>
      </c>
      <c r="P1360">
        <v>17719</v>
      </c>
      <c r="Q1360" t="s">
        <v>65</v>
      </c>
      <c r="R1360" t="s">
        <v>136</v>
      </c>
      <c r="S1360" t="s">
        <v>273</v>
      </c>
      <c r="T1360" t="s">
        <v>136</v>
      </c>
      <c r="U1360" t="s">
        <v>273</v>
      </c>
      <c r="X1360">
        <v>15981535271</v>
      </c>
      <c r="Y1360">
        <v>15981535271</v>
      </c>
      <c r="Z1360" s="14">
        <v>44659.416666666664</v>
      </c>
      <c r="AA1360" t="s">
        <v>1732</v>
      </c>
      <c r="AC1360" t="s">
        <v>202</v>
      </c>
      <c r="AD1360">
        <v>10739</v>
      </c>
      <c r="AE1360" t="s">
        <v>1726</v>
      </c>
      <c r="AF1360" t="s">
        <v>70</v>
      </c>
      <c r="AM1360" t="s">
        <v>2628</v>
      </c>
      <c r="AN1360">
        <v>2084050898</v>
      </c>
    </row>
    <row r="1361" spans="1:40" x14ac:dyDescent="0.25">
      <c r="A1361" s="4">
        <f t="shared" si="228"/>
        <v>44659</v>
      </c>
      <c r="B1361" s="5">
        <f t="shared" si="229"/>
        <v>0.375</v>
      </c>
      <c r="C1361" s="6">
        <f t="shared" si="230"/>
        <v>0.39444444444444443</v>
      </c>
      <c r="D1361" s="7">
        <f t="shared" si="233"/>
        <v>1.0879629626288079E-3</v>
      </c>
      <c r="E1361" s="6" t="str">
        <f t="shared" si="234"/>
        <v>YANE</v>
      </c>
      <c r="F1361" s="6" t="str">
        <f t="shared" si="231"/>
        <v>sex</v>
      </c>
      <c r="G1361" s="6" t="str">
        <f t="shared" si="232"/>
        <v>15</v>
      </c>
      <c r="H1361" s="6" t="str">
        <f>IFERROR(VLOOKUP($G1361,DDD!$B:$D,3,0),"-")</f>
        <v>SP</v>
      </c>
      <c r="I1361" s="6" t="str">
        <f>IFERROR(VLOOKUP($H1361,DDD!$I:$K,3,0),"-")</f>
        <v>Sudeste</v>
      </c>
      <c r="J1361">
        <v>8165498</v>
      </c>
      <c r="K1361">
        <v>25451215</v>
      </c>
      <c r="L1361" s="14">
        <v>44659.394803240742</v>
      </c>
      <c r="M1361" s="14">
        <v>44659.395891203705</v>
      </c>
      <c r="N1361" t="s">
        <v>3134</v>
      </c>
      <c r="O1361" t="s">
        <v>1728</v>
      </c>
      <c r="P1361">
        <v>17285</v>
      </c>
      <c r="Q1361" t="s">
        <v>65</v>
      </c>
      <c r="R1361" t="s">
        <v>136</v>
      </c>
      <c r="S1361" t="s">
        <v>137</v>
      </c>
      <c r="T1361" t="s">
        <v>136</v>
      </c>
      <c r="U1361" t="s">
        <v>137</v>
      </c>
      <c r="X1361">
        <v>15996441157</v>
      </c>
      <c r="Y1361">
        <v>15996441157</v>
      </c>
      <c r="Z1361" s="14">
        <v>44669.415277777778</v>
      </c>
      <c r="AA1361" t="s">
        <v>1724</v>
      </c>
      <c r="AC1361" t="s">
        <v>202</v>
      </c>
      <c r="AD1361">
        <v>10739</v>
      </c>
      <c r="AE1361" t="s">
        <v>1726</v>
      </c>
      <c r="AF1361" t="s">
        <v>70</v>
      </c>
      <c r="AM1361" t="s">
        <v>2629</v>
      </c>
      <c r="AN1361">
        <v>36936771823</v>
      </c>
    </row>
    <row r="1362" spans="1:40" x14ac:dyDescent="0.25">
      <c r="A1362" s="4">
        <f t="shared" si="228"/>
        <v>44659</v>
      </c>
      <c r="B1362" s="5">
        <f t="shared" si="229"/>
        <v>0.41666666666666669</v>
      </c>
      <c r="C1362" s="6">
        <f t="shared" si="230"/>
        <v>0.42430555555555555</v>
      </c>
      <c r="D1362" s="7">
        <f t="shared" si="233"/>
        <v>5.2546296356013045E-3</v>
      </c>
      <c r="E1362" s="6" t="str">
        <f t="shared" si="234"/>
        <v>YANE</v>
      </c>
      <c r="F1362" s="6" t="str">
        <f t="shared" si="231"/>
        <v>sex</v>
      </c>
      <c r="G1362" s="6" t="str">
        <f t="shared" si="232"/>
        <v>15</v>
      </c>
      <c r="H1362" s="6" t="str">
        <f>IFERROR(VLOOKUP($G1362,DDD!$B:$D,3,0),"-")</f>
        <v>SP</v>
      </c>
      <c r="I1362" s="6" t="str">
        <f>IFERROR(VLOOKUP($H1362,DDD!$I:$K,3,0),"-")</f>
        <v>Sudeste</v>
      </c>
      <c r="J1362">
        <v>8171305</v>
      </c>
      <c r="K1362">
        <v>25451216</v>
      </c>
      <c r="L1362" s="14">
        <v>44659.424444444441</v>
      </c>
      <c r="M1362" s="14">
        <v>44659.429699074077</v>
      </c>
      <c r="N1362" t="s">
        <v>3134</v>
      </c>
      <c r="O1362" t="s">
        <v>1728</v>
      </c>
      <c r="P1362">
        <v>17285</v>
      </c>
      <c r="Q1362" t="s">
        <v>65</v>
      </c>
      <c r="R1362" t="s">
        <v>85</v>
      </c>
      <c r="S1362" t="s">
        <v>86</v>
      </c>
      <c r="T1362" t="s">
        <v>85</v>
      </c>
      <c r="U1362" t="s">
        <v>86</v>
      </c>
      <c r="X1362">
        <v>15996200286</v>
      </c>
      <c r="AA1362" t="s">
        <v>1724</v>
      </c>
      <c r="AC1362" t="s">
        <v>202</v>
      </c>
      <c r="AD1362">
        <v>10739</v>
      </c>
      <c r="AE1362" t="s">
        <v>1726</v>
      </c>
      <c r="AF1362" t="s">
        <v>70</v>
      </c>
      <c r="AM1362" t="s">
        <v>2630</v>
      </c>
      <c r="AN1362">
        <v>36948636802</v>
      </c>
    </row>
    <row r="1363" spans="1:40" x14ac:dyDescent="0.25">
      <c r="A1363" s="4">
        <f t="shared" si="228"/>
        <v>44659</v>
      </c>
      <c r="B1363" s="5">
        <f t="shared" si="229"/>
        <v>0.45833333333333331</v>
      </c>
      <c r="C1363" s="6">
        <f t="shared" si="230"/>
        <v>0.4680555555555555</v>
      </c>
      <c r="D1363" s="7">
        <f t="shared" si="233"/>
        <v>2.7083333334303461E-3</v>
      </c>
      <c r="E1363" s="6" t="str">
        <f t="shared" si="234"/>
        <v>YANE</v>
      </c>
      <c r="F1363" s="6" t="str">
        <f t="shared" si="231"/>
        <v>sex</v>
      </c>
      <c r="G1363" s="6" t="str">
        <f t="shared" si="232"/>
        <v>15</v>
      </c>
      <c r="H1363" s="6" t="str">
        <f>IFERROR(VLOOKUP($G1363,DDD!$B:$D,3,0),"-")</f>
        <v>SP</v>
      </c>
      <c r="I1363" s="6" t="str">
        <f>IFERROR(VLOOKUP($H1363,DDD!$I:$K,3,0),"-")</f>
        <v>Sudeste</v>
      </c>
      <c r="J1363">
        <v>8178682</v>
      </c>
      <c r="K1363">
        <v>25452080</v>
      </c>
      <c r="L1363" s="14">
        <v>44659.468506944446</v>
      </c>
      <c r="M1363" s="14">
        <v>44659.471215277779</v>
      </c>
      <c r="N1363" t="s">
        <v>3134</v>
      </c>
      <c r="O1363" t="s">
        <v>1728</v>
      </c>
      <c r="P1363">
        <v>17285</v>
      </c>
      <c r="Q1363" t="s">
        <v>65</v>
      </c>
      <c r="R1363" t="s">
        <v>85</v>
      </c>
      <c r="S1363" t="s">
        <v>86</v>
      </c>
      <c r="T1363" t="s">
        <v>85</v>
      </c>
      <c r="U1363" t="s">
        <v>86</v>
      </c>
      <c r="X1363">
        <v>15981155464</v>
      </c>
      <c r="AA1363" t="s">
        <v>1724</v>
      </c>
      <c r="AC1363" t="s">
        <v>202</v>
      </c>
      <c r="AD1363">
        <v>10739</v>
      </c>
      <c r="AE1363" t="s">
        <v>1726</v>
      </c>
      <c r="AF1363" t="s">
        <v>70</v>
      </c>
      <c r="AM1363" t="s">
        <v>2631</v>
      </c>
      <c r="AN1363">
        <v>32999421826</v>
      </c>
    </row>
    <row r="1364" spans="1:40" x14ac:dyDescent="0.25">
      <c r="A1364" s="4">
        <f t="shared" si="228"/>
        <v>44659</v>
      </c>
      <c r="B1364" s="5">
        <f t="shared" si="229"/>
        <v>0.5</v>
      </c>
      <c r="C1364" s="6">
        <f t="shared" si="230"/>
        <v>0.50208333333333333</v>
      </c>
      <c r="D1364" s="7">
        <f t="shared" si="233"/>
        <v>3.1134259261307307E-3</v>
      </c>
      <c r="E1364" s="6" t="str">
        <f t="shared" si="234"/>
        <v>YANE</v>
      </c>
      <c r="F1364" s="6" t="str">
        <f t="shared" si="231"/>
        <v>sex</v>
      </c>
      <c r="G1364" s="6" t="str">
        <f t="shared" si="232"/>
        <v>15</v>
      </c>
      <c r="H1364" s="6" t="str">
        <f>IFERROR(VLOOKUP($G1364,DDD!$B:$D,3,0),"-")</f>
        <v>SP</v>
      </c>
      <c r="I1364" s="6" t="str">
        <f>IFERROR(VLOOKUP($H1364,DDD!$I:$K,3,0),"-")</f>
        <v>Sudeste</v>
      </c>
      <c r="J1364">
        <v>8185398</v>
      </c>
      <c r="K1364">
        <v>25451467</v>
      </c>
      <c r="L1364" s="14">
        <v>44659.50271990741</v>
      </c>
      <c r="M1364" s="14">
        <v>44659.505833333336</v>
      </c>
      <c r="N1364" t="s">
        <v>3134</v>
      </c>
      <c r="O1364" t="s">
        <v>1728</v>
      </c>
      <c r="P1364">
        <v>17285</v>
      </c>
      <c r="Q1364" t="s">
        <v>65</v>
      </c>
      <c r="R1364" t="s">
        <v>136</v>
      </c>
      <c r="S1364" t="s">
        <v>137</v>
      </c>
      <c r="T1364" t="s">
        <v>136</v>
      </c>
      <c r="U1364" t="s">
        <v>137</v>
      </c>
      <c r="X1364">
        <v>15991286622</v>
      </c>
      <c r="Y1364">
        <v>15991286622</v>
      </c>
      <c r="Z1364" s="14">
        <v>44659.506249999999</v>
      </c>
      <c r="AA1364" t="s">
        <v>1724</v>
      </c>
      <c r="AC1364" t="s">
        <v>202</v>
      </c>
      <c r="AD1364">
        <v>10739</v>
      </c>
      <c r="AE1364" t="s">
        <v>1726</v>
      </c>
      <c r="AF1364" t="s">
        <v>70</v>
      </c>
      <c r="AM1364" t="s">
        <v>2632</v>
      </c>
      <c r="AN1364">
        <v>40649427874</v>
      </c>
    </row>
    <row r="1365" spans="1:40" x14ac:dyDescent="0.25">
      <c r="A1365" s="4">
        <f t="shared" si="228"/>
        <v>44659</v>
      </c>
      <c r="B1365" s="5">
        <f t="shared" si="229"/>
        <v>0.5</v>
      </c>
      <c r="C1365" s="6">
        <f t="shared" si="230"/>
        <v>0.50694444444444442</v>
      </c>
      <c r="D1365" s="7">
        <f t="shared" si="233"/>
        <v>2.4421296329819597E-3</v>
      </c>
      <c r="E1365" s="6" t="str">
        <f t="shared" si="234"/>
        <v>YANE</v>
      </c>
      <c r="F1365" s="6" t="str">
        <f t="shared" si="231"/>
        <v>sex</v>
      </c>
      <c r="G1365" s="6" t="str">
        <f t="shared" si="232"/>
        <v>15</v>
      </c>
      <c r="H1365" s="6" t="str">
        <f>IFERROR(VLOOKUP($G1365,DDD!$B:$D,3,0),"-")</f>
        <v>SP</v>
      </c>
      <c r="I1365" s="6" t="str">
        <f>IFERROR(VLOOKUP($H1365,DDD!$I:$K,3,0),"-")</f>
        <v>Sudeste</v>
      </c>
      <c r="J1365">
        <v>8186218</v>
      </c>
      <c r="K1365">
        <v>25451915</v>
      </c>
      <c r="L1365" s="14">
        <v>44659.507187499999</v>
      </c>
      <c r="M1365" s="14">
        <v>44659.509629629632</v>
      </c>
      <c r="N1365" t="s">
        <v>3134</v>
      </c>
      <c r="O1365" t="s">
        <v>1728</v>
      </c>
      <c r="P1365">
        <v>17285</v>
      </c>
      <c r="Q1365" t="s">
        <v>65</v>
      </c>
      <c r="R1365" t="s">
        <v>136</v>
      </c>
      <c r="S1365" t="s">
        <v>137</v>
      </c>
      <c r="T1365" t="s">
        <v>136</v>
      </c>
      <c r="U1365" t="s">
        <v>137</v>
      </c>
      <c r="X1365">
        <v>15981129667</v>
      </c>
      <c r="Y1365">
        <v>15981129667</v>
      </c>
      <c r="Z1365" s="14">
        <v>44659.509722222225</v>
      </c>
      <c r="AA1365" t="s">
        <v>1724</v>
      </c>
      <c r="AC1365" t="s">
        <v>202</v>
      </c>
      <c r="AD1365">
        <v>10739</v>
      </c>
      <c r="AE1365" t="s">
        <v>1726</v>
      </c>
      <c r="AF1365" t="s">
        <v>70</v>
      </c>
      <c r="AM1365" t="s">
        <v>2633</v>
      </c>
      <c r="AN1365">
        <v>21273831845</v>
      </c>
    </row>
    <row r="1366" spans="1:40" x14ac:dyDescent="0.25">
      <c r="A1366" s="4">
        <f t="shared" si="228"/>
        <v>44659</v>
      </c>
      <c r="B1366" s="5">
        <f t="shared" si="229"/>
        <v>0.5</v>
      </c>
      <c r="C1366" s="6">
        <f t="shared" si="230"/>
        <v>0.50972222222222219</v>
      </c>
      <c r="D1366" s="7">
        <f t="shared" si="233"/>
        <v>1.2847222242271528E-3</v>
      </c>
      <c r="E1366" s="6" t="str">
        <f t="shared" si="234"/>
        <v>THALITA</v>
      </c>
      <c r="F1366" s="6" t="str">
        <f t="shared" si="231"/>
        <v>sex</v>
      </c>
      <c r="G1366" s="6" t="str">
        <f t="shared" si="232"/>
        <v>15</v>
      </c>
      <c r="H1366" s="6" t="str">
        <f>IFERROR(VLOOKUP($G1366,DDD!$B:$D,3,0),"-")</f>
        <v>SP</v>
      </c>
      <c r="I1366" s="6" t="str">
        <f>IFERROR(VLOOKUP($H1366,DDD!$I:$K,3,0),"-")</f>
        <v>Sudeste</v>
      </c>
      <c r="J1366">
        <v>8186691</v>
      </c>
      <c r="K1366">
        <v>25450971</v>
      </c>
      <c r="L1366" s="14">
        <v>44659.50986111111</v>
      </c>
      <c r="M1366" s="14">
        <v>44659.511145833334</v>
      </c>
      <c r="N1366" t="s">
        <v>3134</v>
      </c>
      <c r="O1366" t="s">
        <v>1723</v>
      </c>
      <c r="P1366">
        <v>17719</v>
      </c>
      <c r="Q1366" t="s">
        <v>65</v>
      </c>
      <c r="R1366" t="s">
        <v>136</v>
      </c>
      <c r="S1366" t="s">
        <v>137</v>
      </c>
      <c r="T1366" t="s">
        <v>136</v>
      </c>
      <c r="U1366" t="s">
        <v>137</v>
      </c>
      <c r="X1366">
        <v>15997291022</v>
      </c>
      <c r="Y1366">
        <v>15997291022</v>
      </c>
      <c r="Z1366" s="14">
        <v>44762.530555555553</v>
      </c>
      <c r="AA1366" t="s">
        <v>1724</v>
      </c>
      <c r="AC1366" t="s">
        <v>202</v>
      </c>
      <c r="AD1366">
        <v>10739</v>
      </c>
      <c r="AE1366" t="s">
        <v>1726</v>
      </c>
      <c r="AF1366" t="s">
        <v>70</v>
      </c>
      <c r="AM1366" t="s">
        <v>2634</v>
      </c>
      <c r="AN1366">
        <v>552319856</v>
      </c>
    </row>
    <row r="1367" spans="1:40" x14ac:dyDescent="0.25">
      <c r="A1367" s="4">
        <f t="shared" si="228"/>
        <v>44659</v>
      </c>
      <c r="B1367" s="5">
        <f t="shared" si="229"/>
        <v>0.5</v>
      </c>
      <c r="C1367" s="6">
        <f t="shared" si="230"/>
        <v>0.51041666666666663</v>
      </c>
      <c r="D1367" s="7">
        <f t="shared" si="233"/>
        <v>1.8055555556202307E-3</v>
      </c>
      <c r="E1367" s="6" t="str">
        <f t="shared" si="234"/>
        <v>YANE</v>
      </c>
      <c r="F1367" s="6" t="str">
        <f t="shared" si="231"/>
        <v>sex</v>
      </c>
      <c r="G1367" s="6" t="str">
        <f t="shared" si="232"/>
        <v>15</v>
      </c>
      <c r="H1367" s="6" t="str">
        <f>IFERROR(VLOOKUP($G1367,DDD!$B:$D,3,0),"-")</f>
        <v>SP</v>
      </c>
      <c r="I1367" s="6" t="str">
        <f>IFERROR(VLOOKUP($H1367,DDD!$I:$K,3,0),"-")</f>
        <v>Sudeste</v>
      </c>
      <c r="J1367">
        <v>8186907</v>
      </c>
      <c r="K1367">
        <v>25451700</v>
      </c>
      <c r="L1367" s="14">
        <v>44659.51090277778</v>
      </c>
      <c r="M1367" s="14">
        <v>44659.512708333335</v>
      </c>
      <c r="N1367" t="s">
        <v>3134</v>
      </c>
      <c r="O1367" t="s">
        <v>1728</v>
      </c>
      <c r="P1367">
        <v>17285</v>
      </c>
      <c r="Q1367" t="s">
        <v>65</v>
      </c>
      <c r="R1367" t="s">
        <v>85</v>
      </c>
      <c r="S1367" t="s">
        <v>86</v>
      </c>
      <c r="T1367" t="s">
        <v>85</v>
      </c>
      <c r="U1367" t="s">
        <v>86</v>
      </c>
      <c r="X1367">
        <v>15996028405</v>
      </c>
      <c r="AA1367" t="s">
        <v>1724</v>
      </c>
      <c r="AC1367" t="s">
        <v>202</v>
      </c>
      <c r="AD1367">
        <v>10739</v>
      </c>
      <c r="AE1367" t="s">
        <v>1726</v>
      </c>
      <c r="AF1367" t="s">
        <v>70</v>
      </c>
      <c r="AM1367" t="s">
        <v>2635</v>
      </c>
      <c r="AN1367">
        <v>26755117811</v>
      </c>
    </row>
    <row r="1368" spans="1:40" x14ac:dyDescent="0.25">
      <c r="A1368" s="4">
        <f t="shared" si="228"/>
        <v>44659</v>
      </c>
      <c r="B1368" s="5">
        <f t="shared" si="229"/>
        <v>0.52083333333333337</v>
      </c>
      <c r="C1368" s="6">
        <f t="shared" si="230"/>
        <v>0.52361111111111114</v>
      </c>
      <c r="D1368" s="7">
        <f t="shared" si="233"/>
        <v>1.9444444405962713E-3</v>
      </c>
      <c r="E1368" s="6" t="str">
        <f t="shared" si="234"/>
        <v>YANE</v>
      </c>
      <c r="F1368" s="6" t="str">
        <f t="shared" si="231"/>
        <v>sex</v>
      </c>
      <c r="G1368" s="6" t="str">
        <f t="shared" si="232"/>
        <v>43</v>
      </c>
      <c r="H1368" s="6" t="str">
        <f>IFERROR(VLOOKUP($G1368,DDD!$B:$D,3,0),"-")</f>
        <v>PR</v>
      </c>
      <c r="I1368" s="6" t="str">
        <f>IFERROR(VLOOKUP($H1368,DDD!$I:$K,3,0),"-")</f>
        <v>Sul</v>
      </c>
      <c r="J1368">
        <v>8189411</v>
      </c>
      <c r="K1368">
        <v>23416834</v>
      </c>
      <c r="L1368" s="14">
        <v>44659.523692129631</v>
      </c>
      <c r="M1368" s="14">
        <v>44659.525636574072</v>
      </c>
      <c r="N1368" t="s">
        <v>3134</v>
      </c>
      <c r="O1368" t="s">
        <v>1728</v>
      </c>
      <c r="P1368">
        <v>17285</v>
      </c>
      <c r="Q1368" t="s">
        <v>65</v>
      </c>
      <c r="R1368" t="s">
        <v>66</v>
      </c>
      <c r="S1368" t="s">
        <v>421</v>
      </c>
      <c r="T1368" t="s">
        <v>66</v>
      </c>
      <c r="U1368" t="s">
        <v>421</v>
      </c>
      <c r="X1368">
        <v>43984476419</v>
      </c>
      <c r="AA1368" t="s">
        <v>1732</v>
      </c>
      <c r="AC1368" t="s">
        <v>202</v>
      </c>
      <c r="AD1368">
        <v>10739</v>
      </c>
      <c r="AE1368" t="s">
        <v>1726</v>
      </c>
      <c r="AF1368" t="s">
        <v>70</v>
      </c>
      <c r="AM1368" t="s">
        <v>2636</v>
      </c>
      <c r="AN1368">
        <v>1897933924</v>
      </c>
    </row>
    <row r="1369" spans="1:40" x14ac:dyDescent="0.25">
      <c r="A1369" s="4">
        <f t="shared" si="228"/>
        <v>44659</v>
      </c>
      <c r="B1369" s="5">
        <f t="shared" si="229"/>
        <v>0.52083333333333337</v>
      </c>
      <c r="C1369" s="6">
        <f t="shared" si="230"/>
        <v>0.52638888888888891</v>
      </c>
      <c r="D1369" s="7">
        <f t="shared" si="233"/>
        <v>4.5023148122709244E-3</v>
      </c>
      <c r="E1369" s="6" t="str">
        <f t="shared" si="234"/>
        <v>THALITA</v>
      </c>
      <c r="F1369" s="6" t="str">
        <f t="shared" si="231"/>
        <v>sex</v>
      </c>
      <c r="G1369" s="6" t="str">
        <f t="shared" si="232"/>
        <v>71</v>
      </c>
      <c r="H1369" s="6" t="str">
        <f>IFERROR(VLOOKUP($G1369,DDD!$B:$D,3,0),"-")</f>
        <v>BA</v>
      </c>
      <c r="I1369" s="6" t="str">
        <f>IFERROR(VLOOKUP($H1369,DDD!$I:$K,3,0),"-")</f>
        <v>Nordeste</v>
      </c>
      <c r="J1369">
        <v>8190049</v>
      </c>
      <c r="K1369">
        <v>25450985</v>
      </c>
      <c r="L1369" s="14">
        <v>44659.52684027778</v>
      </c>
      <c r="M1369" s="14">
        <v>44659.531342592592</v>
      </c>
      <c r="N1369" t="s">
        <v>3134</v>
      </c>
      <c r="O1369" t="s">
        <v>1723</v>
      </c>
      <c r="P1369">
        <v>17719</v>
      </c>
      <c r="Q1369" t="s">
        <v>65</v>
      </c>
      <c r="R1369" t="s">
        <v>136</v>
      </c>
      <c r="S1369" t="s">
        <v>137</v>
      </c>
      <c r="T1369" t="s">
        <v>136</v>
      </c>
      <c r="U1369" t="s">
        <v>137</v>
      </c>
      <c r="X1369">
        <v>71991844942</v>
      </c>
      <c r="Y1369">
        <v>71991844942</v>
      </c>
      <c r="Z1369" s="14">
        <v>44659.531944444447</v>
      </c>
      <c r="AA1369" t="s">
        <v>1724</v>
      </c>
      <c r="AC1369" t="s">
        <v>202</v>
      </c>
      <c r="AD1369">
        <v>10739</v>
      </c>
      <c r="AE1369" t="s">
        <v>1726</v>
      </c>
      <c r="AF1369" t="s">
        <v>70</v>
      </c>
      <c r="AM1369" t="s">
        <v>2637</v>
      </c>
      <c r="AN1369">
        <v>873407555</v>
      </c>
    </row>
    <row r="1370" spans="1:40" x14ac:dyDescent="0.25">
      <c r="A1370" s="4">
        <f t="shared" si="228"/>
        <v>44659</v>
      </c>
      <c r="B1370" s="5">
        <f t="shared" si="229"/>
        <v>0.52083333333333337</v>
      </c>
      <c r="C1370" s="6">
        <f t="shared" si="230"/>
        <v>0.53125</v>
      </c>
      <c r="D1370" s="7">
        <f t="shared" si="233"/>
        <v>2.0023148172185756E-3</v>
      </c>
      <c r="E1370" s="6" t="str">
        <f t="shared" si="234"/>
        <v>YANE</v>
      </c>
      <c r="F1370" s="6" t="str">
        <f t="shared" si="231"/>
        <v>sex</v>
      </c>
      <c r="G1370" s="6" t="str">
        <f t="shared" si="232"/>
        <v>15</v>
      </c>
      <c r="H1370" s="6" t="str">
        <f>IFERROR(VLOOKUP($G1370,DDD!$B:$D,3,0),"-")</f>
        <v>SP</v>
      </c>
      <c r="I1370" s="6" t="str">
        <f>IFERROR(VLOOKUP($H1370,DDD!$I:$K,3,0),"-")</f>
        <v>Sudeste</v>
      </c>
      <c r="J1370">
        <v>8190931</v>
      </c>
      <c r="K1370">
        <v>25451450</v>
      </c>
      <c r="L1370" s="14">
        <v>44659.5315625</v>
      </c>
      <c r="M1370" s="14">
        <v>44659.533564814818</v>
      </c>
      <c r="N1370" t="s">
        <v>3134</v>
      </c>
      <c r="O1370" t="s">
        <v>1728</v>
      </c>
      <c r="P1370">
        <v>17285</v>
      </c>
      <c r="Q1370" t="s">
        <v>65</v>
      </c>
      <c r="R1370" t="s">
        <v>136</v>
      </c>
      <c r="S1370" t="s">
        <v>137</v>
      </c>
      <c r="T1370" t="s">
        <v>136</v>
      </c>
      <c r="U1370" t="s">
        <v>137</v>
      </c>
      <c r="X1370">
        <v>15996219423</v>
      </c>
      <c r="Y1370">
        <v>15996219423</v>
      </c>
      <c r="Z1370" s="14">
        <v>44659.552777777775</v>
      </c>
      <c r="AA1370" t="s">
        <v>1724</v>
      </c>
      <c r="AC1370" t="s">
        <v>202</v>
      </c>
      <c r="AD1370">
        <v>10739</v>
      </c>
      <c r="AE1370" t="s">
        <v>1726</v>
      </c>
      <c r="AF1370" t="s">
        <v>70</v>
      </c>
      <c r="AM1370" t="s">
        <v>2638</v>
      </c>
      <c r="AN1370">
        <v>39554263864</v>
      </c>
    </row>
    <row r="1371" spans="1:40" x14ac:dyDescent="0.25">
      <c r="A1371" s="4">
        <f t="shared" si="228"/>
        <v>44659</v>
      </c>
      <c r="B1371" s="5">
        <f t="shared" si="229"/>
        <v>0.52083333333333337</v>
      </c>
      <c r="C1371" s="6">
        <f t="shared" si="230"/>
        <v>0.53472222222222221</v>
      </c>
      <c r="D1371" s="7">
        <f t="shared" si="233"/>
        <v>2.754629633272998E-3</v>
      </c>
      <c r="E1371" s="6" t="str">
        <f t="shared" si="234"/>
        <v>YANE</v>
      </c>
      <c r="F1371" s="6" t="str">
        <f t="shared" si="231"/>
        <v>sex</v>
      </c>
      <c r="G1371" s="6" t="str">
        <f t="shared" si="232"/>
        <v>15</v>
      </c>
      <c r="H1371" s="6" t="str">
        <f>IFERROR(VLOOKUP($G1371,DDD!$B:$D,3,0),"-")</f>
        <v>SP</v>
      </c>
      <c r="I1371" s="6" t="str">
        <f>IFERROR(VLOOKUP($H1371,DDD!$I:$K,3,0),"-")</f>
        <v>Sudeste</v>
      </c>
      <c r="J1371">
        <v>8191554</v>
      </c>
      <c r="K1371">
        <v>25450888</v>
      </c>
      <c r="L1371" s="14">
        <v>44659.534849537034</v>
      </c>
      <c r="M1371" s="14">
        <v>44659.537604166668</v>
      </c>
      <c r="N1371" t="s">
        <v>3134</v>
      </c>
      <c r="O1371" t="s">
        <v>1728</v>
      </c>
      <c r="P1371">
        <v>17285</v>
      </c>
      <c r="Q1371" t="s">
        <v>65</v>
      </c>
      <c r="R1371" t="s">
        <v>85</v>
      </c>
      <c r="S1371" t="s">
        <v>86</v>
      </c>
      <c r="T1371" t="s">
        <v>85</v>
      </c>
      <c r="U1371" t="s">
        <v>86</v>
      </c>
      <c r="X1371">
        <v>15997956595</v>
      </c>
      <c r="AA1371" t="s">
        <v>1724</v>
      </c>
      <c r="AC1371" t="s">
        <v>202</v>
      </c>
      <c r="AD1371">
        <v>10739</v>
      </c>
      <c r="AE1371" t="s">
        <v>1726</v>
      </c>
      <c r="AF1371" t="s">
        <v>70</v>
      </c>
      <c r="AM1371" t="s">
        <v>2639</v>
      </c>
      <c r="AN1371">
        <v>6277575880</v>
      </c>
    </row>
    <row r="1372" spans="1:40" x14ac:dyDescent="0.25">
      <c r="A1372" s="4">
        <f t="shared" si="228"/>
        <v>44659</v>
      </c>
      <c r="B1372" s="5">
        <f t="shared" si="229"/>
        <v>0.52083333333333337</v>
      </c>
      <c r="C1372" s="6">
        <f t="shared" si="230"/>
        <v>0.53472222222222221</v>
      </c>
      <c r="D1372" s="7">
        <f t="shared" si="233"/>
        <v>4.8148148125619628E-3</v>
      </c>
      <c r="E1372" s="6" t="str">
        <f t="shared" si="234"/>
        <v>THALITA</v>
      </c>
      <c r="F1372" s="6" t="str">
        <f t="shared" si="231"/>
        <v>sex</v>
      </c>
      <c r="G1372" s="6" t="str">
        <f t="shared" si="232"/>
        <v>43</v>
      </c>
      <c r="H1372" s="6" t="str">
        <f>IFERROR(VLOOKUP($G1372,DDD!$B:$D,3,0),"-")</f>
        <v>PR</v>
      </c>
      <c r="I1372" s="6" t="str">
        <f>IFERROR(VLOOKUP($H1372,DDD!$I:$K,3,0),"-")</f>
        <v>Sul</v>
      </c>
      <c r="J1372">
        <v>8191601</v>
      </c>
      <c r="K1372">
        <v>25450989</v>
      </c>
      <c r="L1372" s="14">
        <v>44659.535046296296</v>
      </c>
      <c r="M1372" s="14">
        <v>44659.539861111109</v>
      </c>
      <c r="N1372" t="s">
        <v>3134</v>
      </c>
      <c r="O1372" t="s">
        <v>1723</v>
      </c>
      <c r="P1372">
        <v>17719</v>
      </c>
      <c r="Q1372" t="s">
        <v>65</v>
      </c>
      <c r="R1372" t="s">
        <v>85</v>
      </c>
      <c r="S1372" t="s">
        <v>86</v>
      </c>
      <c r="T1372" t="s">
        <v>85</v>
      </c>
      <c r="U1372" t="s">
        <v>86</v>
      </c>
      <c r="X1372">
        <v>43998013700</v>
      </c>
      <c r="AA1372" t="s">
        <v>1724</v>
      </c>
      <c r="AC1372" t="s">
        <v>202</v>
      </c>
      <c r="AD1372">
        <v>10739</v>
      </c>
      <c r="AE1372" t="s">
        <v>1726</v>
      </c>
      <c r="AF1372" t="s">
        <v>70</v>
      </c>
      <c r="AM1372" t="s">
        <v>2640</v>
      </c>
      <c r="AN1372">
        <v>936237988</v>
      </c>
    </row>
    <row r="1373" spans="1:40" x14ac:dyDescent="0.25">
      <c r="A1373" s="4">
        <f t="shared" si="228"/>
        <v>44659</v>
      </c>
      <c r="B1373" s="5">
        <f t="shared" si="229"/>
        <v>0.54166666666666663</v>
      </c>
      <c r="C1373" s="6">
        <f t="shared" si="230"/>
        <v>0.54652777777777783</v>
      </c>
      <c r="D1373" s="7">
        <f t="shared" si="233"/>
        <v>2.8587962951860391E-3</v>
      </c>
      <c r="E1373" s="6" t="str">
        <f t="shared" si="234"/>
        <v>THALITA</v>
      </c>
      <c r="F1373" s="6" t="str">
        <f t="shared" si="231"/>
        <v>sex</v>
      </c>
      <c r="G1373" s="6" t="str">
        <f t="shared" si="232"/>
        <v>43</v>
      </c>
      <c r="H1373" s="6" t="str">
        <f>IFERROR(VLOOKUP($G1373,DDD!$B:$D,3,0),"-")</f>
        <v>PR</v>
      </c>
      <c r="I1373" s="6" t="str">
        <f>IFERROR(VLOOKUP($H1373,DDD!$I:$K,3,0),"-")</f>
        <v>Sul</v>
      </c>
      <c r="J1373">
        <v>8193703</v>
      </c>
      <c r="K1373">
        <v>25450980</v>
      </c>
      <c r="L1373" s="14">
        <v>44659.547013888892</v>
      </c>
      <c r="M1373" s="14">
        <v>44659.549872685187</v>
      </c>
      <c r="N1373" t="s">
        <v>3134</v>
      </c>
      <c r="O1373" t="s">
        <v>1723</v>
      </c>
      <c r="P1373">
        <v>17719</v>
      </c>
      <c r="Q1373" t="s">
        <v>65</v>
      </c>
      <c r="R1373" t="s">
        <v>136</v>
      </c>
      <c r="S1373" t="s">
        <v>872</v>
      </c>
      <c r="T1373" t="s">
        <v>136</v>
      </c>
      <c r="U1373" t="s">
        <v>137</v>
      </c>
      <c r="X1373">
        <v>43999526584</v>
      </c>
      <c r="Y1373">
        <v>43999526584</v>
      </c>
      <c r="Z1373" s="14">
        <v>44667.569444444445</v>
      </c>
      <c r="AA1373" t="s">
        <v>1724</v>
      </c>
      <c r="AC1373" t="s">
        <v>202</v>
      </c>
      <c r="AD1373">
        <v>10739</v>
      </c>
      <c r="AE1373" t="s">
        <v>1726</v>
      </c>
      <c r="AF1373" t="s">
        <v>70</v>
      </c>
      <c r="AM1373" t="s">
        <v>2608</v>
      </c>
      <c r="AN1373">
        <v>704837951</v>
      </c>
    </row>
    <row r="1374" spans="1:40" x14ac:dyDescent="0.25">
      <c r="A1374" s="4">
        <f t="shared" si="228"/>
        <v>44659</v>
      </c>
      <c r="B1374" s="5">
        <f t="shared" si="229"/>
        <v>0.54166666666666663</v>
      </c>
      <c r="C1374" s="6">
        <f t="shared" si="230"/>
        <v>0.54999999999999993</v>
      </c>
      <c r="D1374" s="7">
        <f t="shared" si="233"/>
        <v>1.8171296251239255E-3</v>
      </c>
      <c r="E1374" s="6" t="str">
        <f t="shared" si="234"/>
        <v>YANE</v>
      </c>
      <c r="F1374" s="6" t="str">
        <f t="shared" si="231"/>
        <v>sex</v>
      </c>
      <c r="G1374" s="6" t="str">
        <f t="shared" si="232"/>
        <v>43</v>
      </c>
      <c r="H1374" s="6" t="str">
        <f>IFERROR(VLOOKUP($G1374,DDD!$B:$D,3,0),"-")</f>
        <v>PR</v>
      </c>
      <c r="I1374" s="6" t="str">
        <f>IFERROR(VLOOKUP($H1374,DDD!$I:$K,3,0),"-")</f>
        <v>Sul</v>
      </c>
      <c r="J1374">
        <v>8194175</v>
      </c>
      <c r="K1374">
        <v>25451322</v>
      </c>
      <c r="L1374" s="14">
        <v>44659.550185185188</v>
      </c>
      <c r="M1374" s="14">
        <v>44659.552002314813</v>
      </c>
      <c r="N1374" t="s">
        <v>3134</v>
      </c>
      <c r="O1374" t="s">
        <v>1728</v>
      </c>
      <c r="P1374">
        <v>17285</v>
      </c>
      <c r="Q1374" t="s">
        <v>65</v>
      </c>
      <c r="R1374" t="s">
        <v>66</v>
      </c>
      <c r="S1374" t="s">
        <v>1039</v>
      </c>
      <c r="T1374" t="s">
        <v>66</v>
      </c>
      <c r="U1374" t="s">
        <v>1039</v>
      </c>
      <c r="X1374">
        <v>43999232708</v>
      </c>
      <c r="AA1374" t="s">
        <v>1724</v>
      </c>
      <c r="AC1374" t="s">
        <v>202</v>
      </c>
      <c r="AD1374">
        <v>10739</v>
      </c>
      <c r="AE1374" t="s">
        <v>1726</v>
      </c>
      <c r="AF1374" t="s">
        <v>70</v>
      </c>
      <c r="AM1374" t="s">
        <v>2641</v>
      </c>
      <c r="AN1374">
        <v>3667302908</v>
      </c>
    </row>
    <row r="1375" spans="1:40" x14ac:dyDescent="0.25">
      <c r="A1375" s="4">
        <f t="shared" si="228"/>
        <v>44659</v>
      </c>
      <c r="B1375" s="5">
        <f t="shared" si="229"/>
        <v>0.58333333333333337</v>
      </c>
      <c r="C1375" s="6">
        <f t="shared" si="230"/>
        <v>0.58611111111111114</v>
      </c>
      <c r="D1375" s="7">
        <f t="shared" si="233"/>
        <v>2.5462962948950008E-3</v>
      </c>
      <c r="E1375" s="6" t="str">
        <f t="shared" si="234"/>
        <v>YANE</v>
      </c>
      <c r="F1375" s="6" t="str">
        <f t="shared" si="231"/>
        <v>sex</v>
      </c>
      <c r="G1375" s="6" t="str">
        <f t="shared" si="232"/>
        <v>15</v>
      </c>
      <c r="H1375" s="6" t="str">
        <f>IFERROR(VLOOKUP($G1375,DDD!$B:$D,3,0),"-")</f>
        <v>SP</v>
      </c>
      <c r="I1375" s="6" t="str">
        <f>IFERROR(VLOOKUP($H1375,DDD!$I:$K,3,0),"-")</f>
        <v>Sudeste</v>
      </c>
      <c r="J1375">
        <v>8200201</v>
      </c>
      <c r="K1375">
        <v>25451449</v>
      </c>
      <c r="L1375" s="14">
        <v>44659.586458333331</v>
      </c>
      <c r="M1375" s="14">
        <v>44659.589004629626</v>
      </c>
      <c r="N1375" t="s">
        <v>3134</v>
      </c>
      <c r="O1375" t="s">
        <v>1728</v>
      </c>
      <c r="P1375">
        <v>17285</v>
      </c>
      <c r="Q1375" t="s">
        <v>65</v>
      </c>
      <c r="R1375" t="s">
        <v>85</v>
      </c>
      <c r="S1375" t="s">
        <v>86</v>
      </c>
      <c r="T1375" t="s">
        <v>85</v>
      </c>
      <c r="U1375" t="s">
        <v>86</v>
      </c>
      <c r="X1375">
        <v>15996470291</v>
      </c>
      <c r="AA1375" t="s">
        <v>1724</v>
      </c>
      <c r="AC1375" t="s">
        <v>202</v>
      </c>
      <c r="AD1375">
        <v>10739</v>
      </c>
      <c r="AE1375" t="s">
        <v>1726</v>
      </c>
      <c r="AF1375" t="s">
        <v>70</v>
      </c>
      <c r="AM1375" t="s">
        <v>2642</v>
      </c>
      <c r="AN1375">
        <v>39544763805</v>
      </c>
    </row>
    <row r="1376" spans="1:40" x14ac:dyDescent="0.25">
      <c r="A1376" s="4">
        <f t="shared" si="228"/>
        <v>44659</v>
      </c>
      <c r="B1376" s="5">
        <f t="shared" si="229"/>
        <v>0.58333333333333337</v>
      </c>
      <c r="C1376" s="6">
        <f t="shared" si="230"/>
        <v>0.59166666666666667</v>
      </c>
      <c r="D1376" s="7">
        <f t="shared" si="233"/>
        <v>2.9861111106583849E-3</v>
      </c>
      <c r="E1376" s="6" t="str">
        <f t="shared" si="234"/>
        <v>THALITA</v>
      </c>
      <c r="F1376" s="6" t="str">
        <f t="shared" si="231"/>
        <v>sex</v>
      </c>
      <c r="G1376" s="6" t="str">
        <f t="shared" si="232"/>
        <v>43</v>
      </c>
      <c r="H1376" s="6" t="str">
        <f>IFERROR(VLOOKUP($G1376,DDD!$B:$D,3,0),"-")</f>
        <v>PR</v>
      </c>
      <c r="I1376" s="6" t="str">
        <f>IFERROR(VLOOKUP($H1376,DDD!$I:$K,3,0),"-")</f>
        <v>Sul</v>
      </c>
      <c r="J1376">
        <v>8201108</v>
      </c>
      <c r="K1376">
        <v>25451007</v>
      </c>
      <c r="L1376" s="14">
        <v>44659.591921296298</v>
      </c>
      <c r="M1376" s="14">
        <v>44659.594907407409</v>
      </c>
      <c r="N1376" t="s">
        <v>3134</v>
      </c>
      <c r="O1376" t="s">
        <v>1723</v>
      </c>
      <c r="P1376">
        <v>17719</v>
      </c>
      <c r="Q1376" t="s">
        <v>65</v>
      </c>
      <c r="R1376" t="s">
        <v>136</v>
      </c>
      <c r="S1376" t="s">
        <v>1740</v>
      </c>
      <c r="T1376" t="s">
        <v>136</v>
      </c>
      <c r="U1376" t="s">
        <v>137</v>
      </c>
      <c r="X1376">
        <v>43999889051</v>
      </c>
      <c r="Y1376">
        <v>43999889051</v>
      </c>
      <c r="Z1376" s="14">
        <v>44691.614583333336</v>
      </c>
      <c r="AA1376" t="s">
        <v>1724</v>
      </c>
      <c r="AC1376" t="s">
        <v>202</v>
      </c>
      <c r="AD1376">
        <v>10739</v>
      </c>
      <c r="AE1376" t="s">
        <v>1726</v>
      </c>
      <c r="AF1376" t="s">
        <v>70</v>
      </c>
      <c r="AM1376" t="s">
        <v>2643</v>
      </c>
      <c r="AN1376">
        <v>1617438979</v>
      </c>
    </row>
    <row r="1377" spans="1:40" x14ac:dyDescent="0.25">
      <c r="A1377" s="4">
        <f t="shared" si="228"/>
        <v>44659</v>
      </c>
      <c r="B1377" s="5">
        <f t="shared" si="229"/>
        <v>0.58333333333333337</v>
      </c>
      <c r="C1377" s="6">
        <f t="shared" si="230"/>
        <v>0.59305555555555556</v>
      </c>
      <c r="D1377" s="7">
        <f t="shared" si="233"/>
        <v>1.2847222242271528E-3</v>
      </c>
      <c r="E1377" s="6" t="str">
        <f t="shared" si="234"/>
        <v>YANE</v>
      </c>
      <c r="F1377" s="6" t="str">
        <f t="shared" si="231"/>
        <v>sex</v>
      </c>
      <c r="G1377" s="6" t="str">
        <f t="shared" si="232"/>
        <v>15</v>
      </c>
      <c r="H1377" s="6" t="str">
        <f>IFERROR(VLOOKUP($G1377,DDD!$B:$D,3,0),"-")</f>
        <v>SP</v>
      </c>
      <c r="I1377" s="6" t="str">
        <f>IFERROR(VLOOKUP($H1377,DDD!$I:$K,3,0),"-")</f>
        <v>Sudeste</v>
      </c>
      <c r="J1377">
        <v>8201331</v>
      </c>
      <c r="K1377">
        <v>25451184</v>
      </c>
      <c r="L1377" s="14">
        <v>44659.593333333331</v>
      </c>
      <c r="M1377" s="14">
        <v>44659.594618055555</v>
      </c>
      <c r="N1377" t="s">
        <v>3134</v>
      </c>
      <c r="O1377" t="s">
        <v>1728</v>
      </c>
      <c r="P1377">
        <v>17285</v>
      </c>
      <c r="Q1377" t="s">
        <v>65</v>
      </c>
      <c r="R1377" t="s">
        <v>136</v>
      </c>
      <c r="S1377" t="s">
        <v>872</v>
      </c>
      <c r="T1377" t="s">
        <v>136</v>
      </c>
      <c r="U1377" t="s">
        <v>872</v>
      </c>
      <c r="X1377">
        <v>15991490818</v>
      </c>
      <c r="Y1377">
        <v>15991490818</v>
      </c>
      <c r="Z1377" s="14">
        <v>44659.614583333336</v>
      </c>
      <c r="AA1377" t="s">
        <v>1724</v>
      </c>
      <c r="AC1377" t="s">
        <v>202</v>
      </c>
      <c r="AD1377">
        <v>10739</v>
      </c>
      <c r="AE1377" t="s">
        <v>1726</v>
      </c>
      <c r="AF1377" t="s">
        <v>70</v>
      </c>
      <c r="AM1377" t="s">
        <v>2644</v>
      </c>
      <c r="AN1377">
        <v>35894010870</v>
      </c>
    </row>
    <row r="1378" spans="1:40" x14ac:dyDescent="0.25">
      <c r="A1378" s="4">
        <f t="shared" si="228"/>
        <v>44659</v>
      </c>
      <c r="B1378" s="5">
        <f t="shared" si="229"/>
        <v>0.60416666666666663</v>
      </c>
      <c r="C1378" s="6">
        <f t="shared" si="230"/>
        <v>0.60555555555555551</v>
      </c>
      <c r="D1378" s="7">
        <f t="shared" si="233"/>
        <v>2.1412037094705738E-3</v>
      </c>
      <c r="E1378" s="6" t="str">
        <f t="shared" si="234"/>
        <v>THALITA</v>
      </c>
      <c r="F1378" s="6" t="str">
        <f t="shared" si="231"/>
        <v>sex</v>
      </c>
      <c r="G1378" s="6" t="str">
        <f t="shared" si="232"/>
        <v>43</v>
      </c>
      <c r="H1378" s="6" t="str">
        <f>IFERROR(VLOOKUP($G1378,DDD!$B:$D,3,0),"-")</f>
        <v>PR</v>
      </c>
      <c r="I1378" s="6" t="str">
        <f>IFERROR(VLOOKUP($H1378,DDD!$I:$K,3,0),"-")</f>
        <v>Sul</v>
      </c>
      <c r="J1378">
        <v>8203622</v>
      </c>
      <c r="K1378">
        <v>25451011</v>
      </c>
      <c r="L1378" s="14">
        <v>44659.606030092589</v>
      </c>
      <c r="M1378" s="14">
        <v>44659.608171296299</v>
      </c>
      <c r="N1378" t="s">
        <v>3134</v>
      </c>
      <c r="O1378" t="s">
        <v>1723</v>
      </c>
      <c r="P1378">
        <v>17719</v>
      </c>
      <c r="Q1378" t="s">
        <v>65</v>
      </c>
      <c r="R1378" t="s">
        <v>136</v>
      </c>
      <c r="S1378" t="s">
        <v>273</v>
      </c>
      <c r="T1378" t="s">
        <v>136</v>
      </c>
      <c r="U1378" t="s">
        <v>273</v>
      </c>
      <c r="X1378">
        <v>43998010856</v>
      </c>
      <c r="Y1378">
        <v>43998010856</v>
      </c>
      <c r="Z1378" s="14">
        <v>44660.375</v>
      </c>
      <c r="AA1378" t="s">
        <v>1724</v>
      </c>
      <c r="AC1378" t="s">
        <v>202</v>
      </c>
      <c r="AD1378">
        <v>10739</v>
      </c>
      <c r="AE1378" t="s">
        <v>1726</v>
      </c>
      <c r="AF1378" t="s">
        <v>70</v>
      </c>
      <c r="AM1378" t="s">
        <v>2645</v>
      </c>
      <c r="AN1378">
        <v>1697512950</v>
      </c>
    </row>
    <row r="1379" spans="1:40" x14ac:dyDescent="0.25">
      <c r="A1379" s="4">
        <f t="shared" si="228"/>
        <v>44659</v>
      </c>
      <c r="B1379" s="5">
        <f t="shared" si="229"/>
        <v>0.60416666666666663</v>
      </c>
      <c r="C1379" s="6">
        <f t="shared" si="230"/>
        <v>0.60833333333333328</v>
      </c>
      <c r="D1379" s="7">
        <f t="shared" si="233"/>
        <v>3.2638888951623812E-3</v>
      </c>
      <c r="E1379" s="6" t="str">
        <f t="shared" si="234"/>
        <v>THALITA</v>
      </c>
      <c r="F1379" s="6" t="str">
        <f t="shared" si="231"/>
        <v>sex</v>
      </c>
      <c r="G1379" s="6" t="str">
        <f t="shared" si="232"/>
        <v>43</v>
      </c>
      <c r="H1379" s="6" t="str">
        <f>IFERROR(VLOOKUP($G1379,DDD!$B:$D,3,0),"-")</f>
        <v>PR</v>
      </c>
      <c r="I1379" s="6" t="str">
        <f>IFERROR(VLOOKUP($H1379,DDD!$I:$K,3,0),"-")</f>
        <v>Sul</v>
      </c>
      <c r="J1379">
        <v>8203950</v>
      </c>
      <c r="K1379">
        <v>25451012</v>
      </c>
      <c r="L1379" s="14">
        <v>44659.608553240738</v>
      </c>
      <c r="M1379" s="14">
        <v>44659.611817129633</v>
      </c>
      <c r="N1379" t="s">
        <v>3134</v>
      </c>
      <c r="O1379" t="s">
        <v>1723</v>
      </c>
      <c r="P1379">
        <v>17719</v>
      </c>
      <c r="Q1379" t="s">
        <v>65</v>
      </c>
      <c r="R1379" t="s">
        <v>85</v>
      </c>
      <c r="S1379" t="s">
        <v>86</v>
      </c>
      <c r="T1379" t="s">
        <v>85</v>
      </c>
      <c r="U1379" t="s">
        <v>86</v>
      </c>
      <c r="X1379">
        <v>43984462892</v>
      </c>
      <c r="AA1379" t="s">
        <v>1724</v>
      </c>
      <c r="AC1379" t="s">
        <v>202</v>
      </c>
      <c r="AD1379">
        <v>10739</v>
      </c>
      <c r="AE1379" t="s">
        <v>1726</v>
      </c>
      <c r="AF1379" t="s">
        <v>70</v>
      </c>
      <c r="AM1379" t="s">
        <v>2646</v>
      </c>
      <c r="AN1379">
        <v>1701218950</v>
      </c>
    </row>
    <row r="1380" spans="1:40" x14ac:dyDescent="0.25">
      <c r="A1380" s="4">
        <f t="shared" si="228"/>
        <v>44659</v>
      </c>
      <c r="B1380" s="5">
        <f t="shared" si="229"/>
        <v>0.70833333333333337</v>
      </c>
      <c r="C1380" s="6">
        <f t="shared" si="230"/>
        <v>0.71527777777777779</v>
      </c>
      <c r="D1380" s="7">
        <f t="shared" si="233"/>
        <v>1.3668981482624076E-2</v>
      </c>
      <c r="E1380" s="6" t="str">
        <f t="shared" si="234"/>
        <v>JOHN</v>
      </c>
      <c r="F1380" s="6" t="str">
        <f t="shared" si="231"/>
        <v>sex</v>
      </c>
      <c r="G1380" s="6" t="str">
        <f t="shared" si="232"/>
        <v>43</v>
      </c>
      <c r="H1380" s="6" t="str">
        <f>IFERROR(VLOOKUP($G1380,DDD!$B:$D,3,0),"-")</f>
        <v>PR</v>
      </c>
      <c r="I1380" s="6" t="str">
        <f>IFERROR(VLOOKUP($H1380,DDD!$I:$K,3,0),"-")</f>
        <v>Sul</v>
      </c>
      <c r="J1380">
        <v>8218011</v>
      </c>
      <c r="K1380">
        <v>25451416</v>
      </c>
      <c r="L1380" s="14">
        <v>44659.715763888889</v>
      </c>
      <c r="M1380" s="14">
        <v>44659.729432870372</v>
      </c>
      <c r="N1380" t="s">
        <v>3134</v>
      </c>
      <c r="O1380" t="s">
        <v>1781</v>
      </c>
      <c r="P1380">
        <v>17284</v>
      </c>
      <c r="Q1380" t="s">
        <v>65</v>
      </c>
      <c r="R1380" t="s">
        <v>136</v>
      </c>
      <c r="S1380" t="s">
        <v>273</v>
      </c>
      <c r="T1380" t="s">
        <v>136</v>
      </c>
      <c r="U1380" t="s">
        <v>273</v>
      </c>
      <c r="X1380">
        <v>43991876151</v>
      </c>
      <c r="Y1380">
        <v>43991876151</v>
      </c>
      <c r="Z1380" s="14">
        <v>44660.375</v>
      </c>
      <c r="AA1380" t="s">
        <v>1724</v>
      </c>
      <c r="AC1380" t="s">
        <v>202</v>
      </c>
      <c r="AD1380">
        <v>10739</v>
      </c>
      <c r="AE1380" t="s">
        <v>1726</v>
      </c>
      <c r="AF1380" t="s">
        <v>70</v>
      </c>
      <c r="AM1380" t="s">
        <v>2647</v>
      </c>
      <c r="AN1380">
        <v>12144938903</v>
      </c>
    </row>
    <row r="1381" spans="1:40" x14ac:dyDescent="0.25">
      <c r="A1381" s="4">
        <f t="shared" si="228"/>
        <v>44660</v>
      </c>
      <c r="B1381" s="5">
        <f t="shared" si="229"/>
        <v>0.33333333333333331</v>
      </c>
      <c r="C1381" s="6">
        <f t="shared" si="230"/>
        <v>0.34652777777777777</v>
      </c>
      <c r="D1381" s="7">
        <f t="shared" si="233"/>
        <v>7.2800925918272696E-3</v>
      </c>
      <c r="E1381" s="6" t="str">
        <f t="shared" si="234"/>
        <v>YANE</v>
      </c>
      <c r="F1381" s="6" t="str">
        <f t="shared" si="231"/>
        <v>sáb</v>
      </c>
      <c r="G1381" s="6" t="str">
        <f t="shared" si="232"/>
        <v>43</v>
      </c>
      <c r="H1381" s="6" t="str">
        <f>IFERROR(VLOOKUP($G1381,DDD!$B:$D,3,0),"-")</f>
        <v>PR</v>
      </c>
      <c r="I1381" s="6" t="str">
        <f>IFERROR(VLOOKUP($H1381,DDD!$I:$K,3,0),"-")</f>
        <v>Sul</v>
      </c>
      <c r="J1381">
        <v>8232477</v>
      </c>
      <c r="K1381">
        <v>25451225</v>
      </c>
      <c r="L1381" s="14">
        <v>44660.34679398148</v>
      </c>
      <c r="M1381" s="14">
        <v>44660.354074074072</v>
      </c>
      <c r="N1381" t="s">
        <v>3134</v>
      </c>
      <c r="O1381" t="s">
        <v>1728</v>
      </c>
      <c r="P1381">
        <v>17285</v>
      </c>
      <c r="Q1381" t="s">
        <v>65</v>
      </c>
      <c r="R1381" t="s">
        <v>85</v>
      </c>
      <c r="S1381" t="s">
        <v>86</v>
      </c>
      <c r="T1381" t="s">
        <v>85</v>
      </c>
      <c r="U1381" t="s">
        <v>86</v>
      </c>
      <c r="X1381">
        <v>43999001315</v>
      </c>
      <c r="AA1381" t="s">
        <v>1724</v>
      </c>
      <c r="AC1381" t="s">
        <v>202</v>
      </c>
      <c r="AD1381">
        <v>10739</v>
      </c>
      <c r="AE1381" t="s">
        <v>1726</v>
      </c>
      <c r="AF1381" t="s">
        <v>70</v>
      </c>
      <c r="AM1381" t="s">
        <v>2648</v>
      </c>
      <c r="AN1381">
        <v>37270290997</v>
      </c>
    </row>
    <row r="1382" spans="1:40" x14ac:dyDescent="0.25">
      <c r="A1382" s="4">
        <f t="shared" si="228"/>
        <v>44660</v>
      </c>
      <c r="B1382" s="5">
        <f t="shared" si="229"/>
        <v>0.39583333333333331</v>
      </c>
      <c r="C1382" s="6">
        <f t="shared" si="230"/>
        <v>0.40902777777777777</v>
      </c>
      <c r="D1382" s="7">
        <f t="shared" si="233"/>
        <v>2.8703703719656914E-3</v>
      </c>
      <c r="E1382" s="6" t="str">
        <f t="shared" si="234"/>
        <v>YANE</v>
      </c>
      <c r="F1382" s="6" t="str">
        <f t="shared" si="231"/>
        <v>sáb</v>
      </c>
      <c r="G1382" s="6" t="str">
        <f t="shared" si="232"/>
        <v>43</v>
      </c>
      <c r="H1382" s="6" t="str">
        <f>IFERROR(VLOOKUP($G1382,DDD!$B:$D,3,0),"-")</f>
        <v>PR</v>
      </c>
      <c r="I1382" s="6" t="str">
        <f>IFERROR(VLOOKUP($H1382,DDD!$I:$K,3,0),"-")</f>
        <v>Sul</v>
      </c>
      <c r="J1382">
        <v>8234075</v>
      </c>
      <c r="K1382">
        <v>25451705</v>
      </c>
      <c r="L1382" s="14">
        <v>44660.409328703703</v>
      </c>
      <c r="M1382" s="14">
        <v>44660.412199074075</v>
      </c>
      <c r="N1382" t="s">
        <v>3134</v>
      </c>
      <c r="O1382" t="s">
        <v>1728</v>
      </c>
      <c r="P1382">
        <v>17285</v>
      </c>
      <c r="Q1382" t="s">
        <v>65</v>
      </c>
      <c r="R1382" t="s">
        <v>85</v>
      </c>
      <c r="S1382" t="s">
        <v>86</v>
      </c>
      <c r="T1382" t="s">
        <v>85</v>
      </c>
      <c r="U1382" t="s">
        <v>86</v>
      </c>
      <c r="X1382">
        <v>43999051280</v>
      </c>
      <c r="AA1382" t="s">
        <v>1724</v>
      </c>
      <c r="AC1382" t="s">
        <v>202</v>
      </c>
      <c r="AD1382">
        <v>10739</v>
      </c>
      <c r="AE1382" t="s">
        <v>1726</v>
      </c>
      <c r="AF1382" t="s">
        <v>70</v>
      </c>
      <c r="AM1382" t="s">
        <v>2649</v>
      </c>
      <c r="AN1382">
        <v>26933297870</v>
      </c>
    </row>
    <row r="1383" spans="1:40" x14ac:dyDescent="0.25">
      <c r="A1383" s="4">
        <f t="shared" si="228"/>
        <v>44660</v>
      </c>
      <c r="B1383" s="5">
        <f t="shared" si="229"/>
        <v>0.41666666666666669</v>
      </c>
      <c r="C1383" s="6">
        <f t="shared" si="230"/>
        <v>0.41736111111111113</v>
      </c>
      <c r="D1383" s="7">
        <f t="shared" si="233"/>
        <v>3.749999996216502E-3</v>
      </c>
      <c r="E1383" s="6" t="str">
        <f t="shared" si="234"/>
        <v>YANE</v>
      </c>
      <c r="F1383" s="6" t="str">
        <f t="shared" si="231"/>
        <v>sáb</v>
      </c>
      <c r="G1383" s="6" t="str">
        <f t="shared" si="232"/>
        <v>15</v>
      </c>
      <c r="H1383" s="6" t="str">
        <f>IFERROR(VLOOKUP($G1383,DDD!$B:$D,3,0),"-")</f>
        <v>SP</v>
      </c>
      <c r="I1383" s="6" t="str">
        <f>IFERROR(VLOOKUP($H1383,DDD!$I:$K,3,0),"-")</f>
        <v>Sudeste</v>
      </c>
      <c r="J1383">
        <v>8235608</v>
      </c>
      <c r="K1383">
        <v>25451874</v>
      </c>
      <c r="L1383" s="14">
        <v>44660.417407407411</v>
      </c>
      <c r="M1383" s="14">
        <v>44660.421157407407</v>
      </c>
      <c r="N1383" t="s">
        <v>3134</v>
      </c>
      <c r="O1383" t="s">
        <v>1728</v>
      </c>
      <c r="P1383">
        <v>17285</v>
      </c>
      <c r="Q1383" t="s">
        <v>65</v>
      </c>
      <c r="R1383" t="s">
        <v>136</v>
      </c>
      <c r="S1383" t="s">
        <v>273</v>
      </c>
      <c r="T1383" t="s">
        <v>136</v>
      </c>
      <c r="U1383" t="s">
        <v>273</v>
      </c>
      <c r="X1383">
        <v>15996230874</v>
      </c>
      <c r="Y1383">
        <v>15996230874</v>
      </c>
      <c r="Z1383" s="14">
        <v>44662.375</v>
      </c>
      <c r="AA1383" t="s">
        <v>1724</v>
      </c>
      <c r="AC1383" t="s">
        <v>202</v>
      </c>
      <c r="AD1383">
        <v>10739</v>
      </c>
      <c r="AE1383" t="s">
        <v>1726</v>
      </c>
      <c r="AF1383" t="s">
        <v>70</v>
      </c>
      <c r="AM1383" t="s">
        <v>2650</v>
      </c>
      <c r="AN1383">
        <v>16179268843</v>
      </c>
    </row>
    <row r="1384" spans="1:40" x14ac:dyDescent="0.25">
      <c r="A1384" s="4">
        <f t="shared" ref="A1384:A1441" si="235">DATEVALUE(TEXT(L1384,"dd/mm"))</f>
        <v>44660</v>
      </c>
      <c r="B1384" s="5">
        <f t="shared" ref="B1384:B1441" si="236">TIMEVALUE(TEXT(LEFT(TEXT(L1384,"hh:mm"),2)&amp;":"&amp;IF(RIGHT(TEXT(L1384,"hh:mm"),2)&lt;"30",0,30),"hh:mm"))</f>
        <v>0.41666666666666669</v>
      </c>
      <c r="C1384" s="6">
        <f t="shared" ref="C1384:C1441" si="237">TIMEVALUE(TEXT(L1384,"hh:mm"))</f>
        <v>0.41875000000000001</v>
      </c>
      <c r="D1384" s="7">
        <f t="shared" si="233"/>
        <v>1.8518518481869251E-4</v>
      </c>
      <c r="E1384" s="6" t="str">
        <f t="shared" si="234"/>
        <v>THALITA</v>
      </c>
      <c r="F1384" s="6" t="str">
        <f t="shared" ref="F1384:F1441" si="238">TEXT(L1384,"ddd")</f>
        <v>sáb</v>
      </c>
      <c r="G1384" s="6" t="str">
        <f t="shared" si="232"/>
        <v>43</v>
      </c>
      <c r="H1384" s="6" t="str">
        <f>IFERROR(VLOOKUP($G1384,DDD!$B:$D,3,0),"-")</f>
        <v>PR</v>
      </c>
      <c r="I1384" s="6" t="str">
        <f>IFERROR(VLOOKUP($H1384,DDD!$I:$K,3,0),"-")</f>
        <v>Sul</v>
      </c>
      <c r="J1384">
        <v>8235970</v>
      </c>
      <c r="K1384">
        <v>25451031</v>
      </c>
      <c r="L1384" s="14">
        <v>44660.419328703705</v>
      </c>
      <c r="M1384" s="14">
        <v>44660.41951388889</v>
      </c>
      <c r="N1384" t="s">
        <v>3134</v>
      </c>
      <c r="O1384" t="s">
        <v>1723</v>
      </c>
      <c r="P1384">
        <v>17719</v>
      </c>
      <c r="Q1384" t="s">
        <v>65</v>
      </c>
      <c r="R1384" t="s">
        <v>136</v>
      </c>
      <c r="S1384" t="s">
        <v>273</v>
      </c>
      <c r="T1384" t="s">
        <v>136</v>
      </c>
      <c r="U1384" t="s">
        <v>273</v>
      </c>
      <c r="X1384">
        <v>43988030994</v>
      </c>
      <c r="Y1384">
        <v>43988030994</v>
      </c>
      <c r="Z1384" s="14">
        <v>44660.458333333336</v>
      </c>
      <c r="AA1384" t="s">
        <v>1724</v>
      </c>
      <c r="AC1384" t="s">
        <v>202</v>
      </c>
      <c r="AD1384">
        <v>10739</v>
      </c>
      <c r="AE1384" t="s">
        <v>1726</v>
      </c>
      <c r="AF1384" t="s">
        <v>70</v>
      </c>
      <c r="AM1384" t="s">
        <v>2651</v>
      </c>
      <c r="AN1384">
        <v>2108254994</v>
      </c>
    </row>
    <row r="1385" spans="1:40" x14ac:dyDescent="0.25">
      <c r="A1385" s="4">
        <f t="shared" si="235"/>
        <v>44660</v>
      </c>
      <c r="B1385" s="5">
        <f t="shared" si="236"/>
        <v>0.41666666666666669</v>
      </c>
      <c r="C1385" s="6">
        <f t="shared" si="237"/>
        <v>0.42569444444444443</v>
      </c>
      <c r="D1385" s="7">
        <f t="shared" si="233"/>
        <v>2.8819444414693862E-3</v>
      </c>
      <c r="E1385" s="6" t="str">
        <f t="shared" si="234"/>
        <v>YANE</v>
      </c>
      <c r="F1385" s="6" t="str">
        <f t="shared" si="238"/>
        <v>sáb</v>
      </c>
      <c r="G1385" s="6" t="str">
        <f t="shared" si="232"/>
        <v>15</v>
      </c>
      <c r="H1385" s="6" t="str">
        <f>IFERROR(VLOOKUP($G1385,DDD!$B:$D,3,0),"-")</f>
        <v>SP</v>
      </c>
      <c r="I1385" s="6" t="str">
        <f>IFERROR(VLOOKUP($H1385,DDD!$I:$K,3,0),"-")</f>
        <v>Sudeste</v>
      </c>
      <c r="J1385">
        <v>8237595</v>
      </c>
      <c r="K1385">
        <v>25451229</v>
      </c>
      <c r="L1385" s="14">
        <v>44660.426261574074</v>
      </c>
      <c r="M1385" s="14">
        <v>44660.429143518515</v>
      </c>
      <c r="N1385" t="s">
        <v>3134</v>
      </c>
      <c r="O1385" t="s">
        <v>1728</v>
      </c>
      <c r="P1385">
        <v>17285</v>
      </c>
      <c r="Q1385" t="s">
        <v>65</v>
      </c>
      <c r="R1385" t="s">
        <v>136</v>
      </c>
      <c r="S1385" t="s">
        <v>872</v>
      </c>
      <c r="T1385" t="s">
        <v>136</v>
      </c>
      <c r="U1385" t="s">
        <v>872</v>
      </c>
      <c r="X1385">
        <v>15981510104</v>
      </c>
      <c r="Y1385">
        <v>15981510104</v>
      </c>
      <c r="Z1385" s="14">
        <v>44662.416666666664</v>
      </c>
      <c r="AA1385" t="s">
        <v>1724</v>
      </c>
      <c r="AC1385" t="s">
        <v>202</v>
      </c>
      <c r="AD1385">
        <v>10739</v>
      </c>
      <c r="AE1385" t="s">
        <v>1726</v>
      </c>
      <c r="AF1385" t="s">
        <v>70</v>
      </c>
      <c r="AM1385" t="s">
        <v>2652</v>
      </c>
      <c r="AN1385">
        <v>37314595828</v>
      </c>
    </row>
    <row r="1386" spans="1:40" x14ac:dyDescent="0.25">
      <c r="A1386" s="4">
        <f t="shared" si="235"/>
        <v>44660</v>
      </c>
      <c r="B1386" s="5">
        <f t="shared" si="236"/>
        <v>0.41666666666666669</v>
      </c>
      <c r="C1386" s="6">
        <f t="shared" si="237"/>
        <v>0.42777777777777781</v>
      </c>
      <c r="D1386" s="7">
        <f t="shared" si="233"/>
        <v>1.1574073869269341E-4</v>
      </c>
      <c r="E1386" s="6" t="str">
        <f t="shared" si="234"/>
        <v>JOHN</v>
      </c>
      <c r="F1386" s="6" t="str">
        <f t="shared" si="238"/>
        <v>sáb</v>
      </c>
      <c r="G1386" s="6" t="str">
        <f t="shared" si="232"/>
        <v>15</v>
      </c>
      <c r="H1386" s="6" t="str">
        <f>IFERROR(VLOOKUP($G1386,DDD!$B:$D,3,0),"-")</f>
        <v>SP</v>
      </c>
      <c r="I1386" s="6" t="str">
        <f>IFERROR(VLOOKUP($H1386,DDD!$I:$K,3,0),"-")</f>
        <v>Sudeste</v>
      </c>
      <c r="J1386">
        <v>8238106</v>
      </c>
      <c r="K1386">
        <v>25451821</v>
      </c>
      <c r="L1386" s="14">
        <v>44660.42832175926</v>
      </c>
      <c r="M1386" s="14">
        <v>44660.428437499999</v>
      </c>
      <c r="N1386" t="s">
        <v>3134</v>
      </c>
      <c r="O1386" t="s">
        <v>1781</v>
      </c>
      <c r="P1386">
        <v>17284</v>
      </c>
      <c r="Q1386" t="s">
        <v>65</v>
      </c>
      <c r="R1386" t="s">
        <v>66</v>
      </c>
      <c r="S1386" t="s">
        <v>2653</v>
      </c>
      <c r="T1386" t="s">
        <v>66</v>
      </c>
      <c r="U1386" t="s">
        <v>2653</v>
      </c>
      <c r="X1386">
        <v>15988315152</v>
      </c>
      <c r="AA1386" t="s">
        <v>1724</v>
      </c>
      <c r="AC1386" t="s">
        <v>202</v>
      </c>
      <c r="AD1386">
        <v>10739</v>
      </c>
      <c r="AE1386" t="s">
        <v>1726</v>
      </c>
      <c r="AF1386" t="s">
        <v>70</v>
      </c>
      <c r="AM1386" t="s">
        <v>2654</v>
      </c>
      <c r="AN1386">
        <v>13017581837</v>
      </c>
    </row>
    <row r="1387" spans="1:40" x14ac:dyDescent="0.25">
      <c r="A1387" s="4">
        <f t="shared" si="235"/>
        <v>44660</v>
      </c>
      <c r="B1387" s="5">
        <f t="shared" si="236"/>
        <v>0.41666666666666669</v>
      </c>
      <c r="C1387" s="6">
        <f t="shared" si="237"/>
        <v>0.43541666666666662</v>
      </c>
      <c r="D1387" s="7">
        <f t="shared" si="233"/>
        <v>3.9236111115314998E-3</v>
      </c>
      <c r="E1387" s="6" t="str">
        <f t="shared" si="234"/>
        <v>THALITA</v>
      </c>
      <c r="F1387" s="6" t="str">
        <f t="shared" si="238"/>
        <v>sáb</v>
      </c>
      <c r="G1387" s="6" t="str">
        <f t="shared" si="232"/>
        <v>43</v>
      </c>
      <c r="H1387" s="6" t="str">
        <f>IFERROR(VLOOKUP($G1387,DDD!$B:$D,3,0),"-")</f>
        <v>PR</v>
      </c>
      <c r="I1387" s="6" t="str">
        <f>IFERROR(VLOOKUP($H1387,DDD!$I:$K,3,0),"-")</f>
        <v>Sul</v>
      </c>
      <c r="J1387">
        <v>8240273</v>
      </c>
      <c r="K1387">
        <v>25451040</v>
      </c>
      <c r="L1387" s="14">
        <v>44660.436041666668</v>
      </c>
      <c r="M1387" s="14">
        <v>44660.439965277779</v>
      </c>
      <c r="N1387" t="s">
        <v>3134</v>
      </c>
      <c r="O1387" t="s">
        <v>1723</v>
      </c>
      <c r="P1387">
        <v>17719</v>
      </c>
      <c r="Q1387" t="s">
        <v>65</v>
      </c>
      <c r="R1387" t="s">
        <v>66</v>
      </c>
      <c r="S1387" t="s">
        <v>1039</v>
      </c>
      <c r="T1387" t="s">
        <v>66</v>
      </c>
      <c r="U1387" t="s">
        <v>1039</v>
      </c>
      <c r="X1387">
        <v>43984480068</v>
      </c>
      <c r="AA1387" t="s">
        <v>1724</v>
      </c>
      <c r="AC1387" t="s">
        <v>202</v>
      </c>
      <c r="AD1387">
        <v>10739</v>
      </c>
      <c r="AE1387" t="s">
        <v>1726</v>
      </c>
      <c r="AF1387" t="s">
        <v>70</v>
      </c>
      <c r="AM1387" t="s">
        <v>2655</v>
      </c>
      <c r="AN1387">
        <v>2219871932</v>
      </c>
    </row>
    <row r="1388" spans="1:40" x14ac:dyDescent="0.25">
      <c r="A1388" s="4">
        <f t="shared" si="235"/>
        <v>44660</v>
      </c>
      <c r="B1388" s="5">
        <f t="shared" si="236"/>
        <v>0.4375</v>
      </c>
      <c r="C1388" s="6">
        <f t="shared" si="237"/>
        <v>0.44722222222222219</v>
      </c>
      <c r="D1388" s="7">
        <f t="shared" si="233"/>
        <v>3.3101851804531179E-3</v>
      </c>
      <c r="E1388" s="6" t="str">
        <f t="shared" si="234"/>
        <v>YANE</v>
      </c>
      <c r="F1388" s="6" t="str">
        <f t="shared" si="238"/>
        <v>sáb</v>
      </c>
      <c r="G1388" s="6" t="str">
        <f t="shared" si="232"/>
        <v>43</v>
      </c>
      <c r="H1388" s="6" t="str">
        <f>IFERROR(VLOOKUP($G1388,DDD!$B:$D,3,0),"-")</f>
        <v>PR</v>
      </c>
      <c r="I1388" s="6" t="str">
        <f>IFERROR(VLOOKUP($H1388,DDD!$I:$K,3,0),"-")</f>
        <v>Sul</v>
      </c>
      <c r="J1388">
        <v>8243124</v>
      </c>
      <c r="K1388">
        <v>25451911</v>
      </c>
      <c r="L1388" s="14">
        <v>44660.447222222225</v>
      </c>
      <c r="M1388" s="14">
        <v>44660.450532407405</v>
      </c>
      <c r="N1388" t="s">
        <v>3134</v>
      </c>
      <c r="O1388" t="s">
        <v>1728</v>
      </c>
      <c r="P1388">
        <v>17285</v>
      </c>
      <c r="Q1388" t="s">
        <v>65</v>
      </c>
      <c r="R1388" t="s">
        <v>136</v>
      </c>
      <c r="S1388" t="s">
        <v>872</v>
      </c>
      <c r="T1388" t="s">
        <v>136</v>
      </c>
      <c r="U1388" t="s">
        <v>872</v>
      </c>
      <c r="X1388">
        <v>43999705555</v>
      </c>
      <c r="Y1388">
        <v>43999705555</v>
      </c>
      <c r="Z1388" s="14">
        <v>44660.458333333336</v>
      </c>
      <c r="AA1388" t="s">
        <v>1724</v>
      </c>
      <c r="AC1388" t="s">
        <v>202</v>
      </c>
      <c r="AD1388">
        <v>10739</v>
      </c>
      <c r="AE1388" t="s">
        <v>1726</v>
      </c>
      <c r="AF1388" t="s">
        <v>70</v>
      </c>
      <c r="AM1388" t="s">
        <v>2656</v>
      </c>
      <c r="AN1388">
        <v>20566620944</v>
      </c>
    </row>
    <row r="1389" spans="1:40" x14ac:dyDescent="0.25">
      <c r="A1389" s="4">
        <f t="shared" si="235"/>
        <v>44660</v>
      </c>
      <c r="B1389" s="5">
        <f t="shared" si="236"/>
        <v>0.4375</v>
      </c>
      <c r="C1389" s="6">
        <f t="shared" si="237"/>
        <v>0.44861111111111113</v>
      </c>
      <c r="D1389" s="7">
        <f t="shared" si="233"/>
        <v>1.0648148163454607E-3</v>
      </c>
      <c r="E1389" s="6" t="str">
        <f t="shared" si="234"/>
        <v>THALITA</v>
      </c>
      <c r="F1389" s="6" t="str">
        <f t="shared" si="238"/>
        <v>sáb</v>
      </c>
      <c r="G1389" s="6" t="str">
        <f t="shared" si="232"/>
        <v>43</v>
      </c>
      <c r="H1389" s="6" t="str">
        <f>IFERROR(VLOOKUP($G1389,DDD!$B:$D,3,0),"-")</f>
        <v>PR</v>
      </c>
      <c r="I1389" s="6" t="str">
        <f>IFERROR(VLOOKUP($H1389,DDD!$I:$K,3,0),"-")</f>
        <v>Sul</v>
      </c>
      <c r="J1389">
        <v>8243427</v>
      </c>
      <c r="K1389">
        <v>25451047</v>
      </c>
      <c r="L1389" s="14">
        <v>44660.448611111111</v>
      </c>
      <c r="M1389" s="14">
        <v>44660.449675925927</v>
      </c>
      <c r="N1389" t="s">
        <v>3134</v>
      </c>
      <c r="O1389" t="s">
        <v>1723</v>
      </c>
      <c r="P1389">
        <v>17719</v>
      </c>
      <c r="Q1389" t="s">
        <v>65</v>
      </c>
      <c r="R1389" t="s">
        <v>136</v>
      </c>
      <c r="S1389" t="s">
        <v>273</v>
      </c>
      <c r="T1389" t="s">
        <v>136</v>
      </c>
      <c r="U1389" t="s">
        <v>273</v>
      </c>
      <c r="X1389">
        <v>43999115278</v>
      </c>
      <c r="Y1389">
        <v>43999115278</v>
      </c>
      <c r="Z1389" s="14">
        <v>44660.583333333336</v>
      </c>
      <c r="AA1389" t="s">
        <v>1724</v>
      </c>
      <c r="AC1389" t="s">
        <v>202</v>
      </c>
      <c r="AD1389">
        <v>10739</v>
      </c>
      <c r="AE1389" t="s">
        <v>1726</v>
      </c>
      <c r="AF1389" t="s">
        <v>70</v>
      </c>
      <c r="AM1389" t="s">
        <v>2657</v>
      </c>
      <c r="AN1389">
        <v>2393988904</v>
      </c>
    </row>
    <row r="1390" spans="1:40" x14ac:dyDescent="0.25">
      <c r="A1390" s="4">
        <f t="shared" si="235"/>
        <v>44660</v>
      </c>
      <c r="B1390" s="5">
        <f t="shared" si="236"/>
        <v>0.4375</v>
      </c>
      <c r="C1390" s="6">
        <f t="shared" si="237"/>
        <v>0.4513888888888889</v>
      </c>
      <c r="D1390" s="7">
        <f t="shared" si="233"/>
        <v>4.5138888890505768E-3</v>
      </c>
      <c r="E1390" s="6" t="str">
        <f t="shared" si="234"/>
        <v>THALITA</v>
      </c>
      <c r="F1390" s="6" t="str">
        <f t="shared" si="238"/>
        <v>sáb</v>
      </c>
      <c r="G1390" s="6" t="str">
        <f t="shared" si="232"/>
        <v>43</v>
      </c>
      <c r="H1390" s="6" t="str">
        <f>IFERROR(VLOOKUP($G1390,DDD!$B:$D,3,0),"-")</f>
        <v>PR</v>
      </c>
      <c r="I1390" s="6" t="str">
        <f>IFERROR(VLOOKUP($H1390,DDD!$I:$K,3,0),"-")</f>
        <v>Sul</v>
      </c>
      <c r="J1390">
        <v>8244091</v>
      </c>
      <c r="K1390">
        <v>25451050</v>
      </c>
      <c r="L1390" s="14">
        <v>44660.451504629629</v>
      </c>
      <c r="M1390" s="14">
        <v>44660.456018518518</v>
      </c>
      <c r="N1390" t="s">
        <v>3134</v>
      </c>
      <c r="O1390" t="s">
        <v>1723</v>
      </c>
      <c r="P1390">
        <v>17719</v>
      </c>
      <c r="Q1390" t="s">
        <v>65</v>
      </c>
      <c r="R1390" t="s">
        <v>85</v>
      </c>
      <c r="S1390" t="s">
        <v>86</v>
      </c>
      <c r="T1390" t="s">
        <v>85</v>
      </c>
      <c r="U1390" t="s">
        <v>86</v>
      </c>
      <c r="X1390">
        <v>43984035496</v>
      </c>
      <c r="AA1390" t="s">
        <v>1724</v>
      </c>
      <c r="AC1390" t="s">
        <v>202</v>
      </c>
      <c r="AD1390">
        <v>10739</v>
      </c>
      <c r="AE1390" t="s">
        <v>1726</v>
      </c>
      <c r="AF1390" t="s">
        <v>70</v>
      </c>
      <c r="AM1390" t="s">
        <v>2658</v>
      </c>
      <c r="AN1390">
        <v>2507907932</v>
      </c>
    </row>
    <row r="1391" spans="1:40" x14ac:dyDescent="0.25">
      <c r="A1391" s="4">
        <f t="shared" si="235"/>
        <v>44660</v>
      </c>
      <c r="B1391" s="5">
        <f t="shared" si="236"/>
        <v>0.4375</v>
      </c>
      <c r="C1391" s="6">
        <f t="shared" si="237"/>
        <v>0.45555555555555555</v>
      </c>
      <c r="D1391" s="7">
        <f t="shared" si="233"/>
        <v>1.8055555556202307E-3</v>
      </c>
      <c r="E1391" s="6" t="str">
        <f t="shared" si="234"/>
        <v>YANE</v>
      </c>
      <c r="F1391" s="6" t="str">
        <f t="shared" si="238"/>
        <v>sáb</v>
      </c>
      <c r="G1391" s="6" t="str">
        <f t="shared" ref="G1391:G1454" si="239">TRIM(LEFT($X1391,2))</f>
        <v>43</v>
      </c>
      <c r="H1391" s="6" t="str">
        <f>IFERROR(VLOOKUP($G1391,DDD!$B:$D,3,0),"-")</f>
        <v>PR</v>
      </c>
      <c r="I1391" s="6" t="str">
        <f>IFERROR(VLOOKUP($H1391,DDD!$I:$K,3,0),"-")</f>
        <v>Sul</v>
      </c>
      <c r="J1391">
        <v>8245080</v>
      </c>
      <c r="K1391">
        <v>25451810</v>
      </c>
      <c r="L1391" s="14">
        <v>44660.455925925926</v>
      </c>
      <c r="M1391" s="14">
        <v>44660.457731481481</v>
      </c>
      <c r="N1391" t="s">
        <v>3134</v>
      </c>
      <c r="O1391" t="s">
        <v>1728</v>
      </c>
      <c r="P1391">
        <v>17285</v>
      </c>
      <c r="Q1391" t="s">
        <v>65</v>
      </c>
      <c r="R1391" t="s">
        <v>136</v>
      </c>
      <c r="S1391" t="s">
        <v>137</v>
      </c>
      <c r="T1391" t="s">
        <v>136</v>
      </c>
      <c r="U1391" t="s">
        <v>137</v>
      </c>
      <c r="X1391">
        <v>43996332560</v>
      </c>
      <c r="Y1391">
        <v>43996332560</v>
      </c>
      <c r="Z1391" s="14">
        <v>44660.477083333331</v>
      </c>
      <c r="AA1391" t="s">
        <v>1724</v>
      </c>
      <c r="AC1391" t="s">
        <v>202</v>
      </c>
      <c r="AD1391">
        <v>10739</v>
      </c>
      <c r="AE1391" t="s">
        <v>1726</v>
      </c>
      <c r="AF1391" t="s">
        <v>70</v>
      </c>
      <c r="AM1391" t="s">
        <v>2659</v>
      </c>
      <c r="AN1391">
        <v>94020396949</v>
      </c>
    </row>
    <row r="1392" spans="1:40" x14ac:dyDescent="0.25">
      <c r="A1392" s="4">
        <f t="shared" si="235"/>
        <v>44660</v>
      </c>
      <c r="B1392" s="5">
        <f t="shared" si="236"/>
        <v>0.4375</v>
      </c>
      <c r="C1392" s="6">
        <f t="shared" si="237"/>
        <v>0.45624999999999999</v>
      </c>
      <c r="D1392" s="7">
        <f t="shared" si="233"/>
        <v>3.9351851810351945E-3</v>
      </c>
      <c r="E1392" s="6" t="str">
        <f t="shared" si="234"/>
        <v>THALITA</v>
      </c>
      <c r="F1392" s="6" t="str">
        <f t="shared" si="238"/>
        <v>sáb</v>
      </c>
      <c r="G1392" s="6" t="str">
        <f t="shared" si="239"/>
        <v>43</v>
      </c>
      <c r="H1392" s="6" t="str">
        <f>IFERROR(VLOOKUP($G1392,DDD!$B:$D,3,0),"-")</f>
        <v>PR</v>
      </c>
      <c r="I1392" s="6" t="str">
        <f>IFERROR(VLOOKUP($H1392,DDD!$I:$K,3,0),"-")</f>
        <v>Sul</v>
      </c>
      <c r="J1392">
        <v>8245239</v>
      </c>
      <c r="K1392">
        <v>25451053</v>
      </c>
      <c r="L1392" s="14">
        <v>44660.456712962965</v>
      </c>
      <c r="M1392" s="14">
        <v>44660.460648148146</v>
      </c>
      <c r="N1392" t="s">
        <v>3134</v>
      </c>
      <c r="O1392" t="s">
        <v>1723</v>
      </c>
      <c r="P1392">
        <v>17719</v>
      </c>
      <c r="Q1392" t="s">
        <v>65</v>
      </c>
      <c r="R1392" t="s">
        <v>85</v>
      </c>
      <c r="S1392" t="s">
        <v>86</v>
      </c>
      <c r="T1392" t="s">
        <v>85</v>
      </c>
      <c r="U1392" t="s">
        <v>86</v>
      </c>
      <c r="X1392">
        <v>43999413011</v>
      </c>
      <c r="AA1392" t="s">
        <v>1724</v>
      </c>
      <c r="AC1392" t="s">
        <v>202</v>
      </c>
      <c r="AD1392">
        <v>10739</v>
      </c>
      <c r="AE1392" t="s">
        <v>1726</v>
      </c>
      <c r="AF1392" t="s">
        <v>70</v>
      </c>
      <c r="AM1392" t="s">
        <v>2660</v>
      </c>
      <c r="AN1392">
        <v>2557091960</v>
      </c>
    </row>
    <row r="1393" spans="1:40" x14ac:dyDescent="0.25">
      <c r="A1393" s="4">
        <f t="shared" si="235"/>
        <v>44660</v>
      </c>
      <c r="B1393" s="5">
        <f t="shared" si="236"/>
        <v>0.45833333333333331</v>
      </c>
      <c r="C1393" s="6">
        <f t="shared" si="237"/>
        <v>0.46875</v>
      </c>
      <c r="D1393" s="7">
        <f t="shared" si="233"/>
        <v>3.4375000032014214E-3</v>
      </c>
      <c r="E1393" s="6" t="str">
        <f t="shared" si="234"/>
        <v>YANE</v>
      </c>
      <c r="F1393" s="6" t="str">
        <f t="shared" si="238"/>
        <v>sáb</v>
      </c>
      <c r="G1393" s="6" t="str">
        <f t="shared" si="239"/>
        <v>43</v>
      </c>
      <c r="H1393" s="6" t="str">
        <f>IFERROR(VLOOKUP($G1393,DDD!$B:$D,3,0),"-")</f>
        <v>PR</v>
      </c>
      <c r="I1393" s="6" t="str">
        <f>IFERROR(VLOOKUP($H1393,DDD!$I:$K,3,0),"-")</f>
        <v>Sul</v>
      </c>
      <c r="J1393">
        <v>8247701</v>
      </c>
      <c r="K1393">
        <v>25451545</v>
      </c>
      <c r="L1393" s="14">
        <v>44660.469108796293</v>
      </c>
      <c r="M1393" s="14">
        <v>44660.472546296296</v>
      </c>
      <c r="N1393" t="s">
        <v>3134</v>
      </c>
      <c r="O1393" t="s">
        <v>1728</v>
      </c>
      <c r="P1393">
        <v>17285</v>
      </c>
      <c r="Q1393" t="s">
        <v>65</v>
      </c>
      <c r="R1393" t="s">
        <v>85</v>
      </c>
      <c r="S1393" t="s">
        <v>86</v>
      </c>
      <c r="T1393" t="s">
        <v>85</v>
      </c>
      <c r="U1393" t="s">
        <v>86</v>
      </c>
      <c r="X1393">
        <v>43991928611</v>
      </c>
      <c r="AA1393" t="s">
        <v>1724</v>
      </c>
      <c r="AC1393" t="s">
        <v>202</v>
      </c>
      <c r="AD1393">
        <v>10739</v>
      </c>
      <c r="AE1393" t="s">
        <v>1726</v>
      </c>
      <c r="AF1393" t="s">
        <v>70</v>
      </c>
      <c r="AM1393" t="s">
        <v>2661</v>
      </c>
      <c r="AN1393">
        <v>4203073979</v>
      </c>
    </row>
    <row r="1394" spans="1:40" x14ac:dyDescent="0.25">
      <c r="A1394" s="4">
        <f t="shared" si="235"/>
        <v>44660</v>
      </c>
      <c r="B1394" s="5">
        <f t="shared" si="236"/>
        <v>0.47916666666666669</v>
      </c>
      <c r="C1394" s="6">
        <f t="shared" si="237"/>
        <v>0.48125000000000001</v>
      </c>
      <c r="D1394" s="7">
        <f t="shared" si="233"/>
        <v>2.7893518563359976E-3</v>
      </c>
      <c r="E1394" s="6" t="str">
        <f t="shared" si="234"/>
        <v>THALITA</v>
      </c>
      <c r="F1394" s="6" t="str">
        <f t="shared" si="238"/>
        <v>sáb</v>
      </c>
      <c r="G1394" s="6" t="str">
        <f t="shared" si="239"/>
        <v>43</v>
      </c>
      <c r="H1394" s="6" t="str">
        <f>IFERROR(VLOOKUP($G1394,DDD!$B:$D,3,0),"-")</f>
        <v>PR</v>
      </c>
      <c r="I1394" s="6" t="str">
        <f>IFERROR(VLOOKUP($H1394,DDD!$I:$K,3,0),"-")</f>
        <v>Sul</v>
      </c>
      <c r="J1394">
        <v>8250538</v>
      </c>
      <c r="K1394">
        <v>25451251</v>
      </c>
      <c r="L1394" s="14">
        <v>44660.481504629628</v>
      </c>
      <c r="M1394" s="14">
        <v>44660.484293981484</v>
      </c>
      <c r="N1394" t="s">
        <v>3134</v>
      </c>
      <c r="O1394" t="s">
        <v>1723</v>
      </c>
      <c r="P1394">
        <v>17719</v>
      </c>
      <c r="Q1394" t="s">
        <v>65</v>
      </c>
      <c r="R1394" t="s">
        <v>66</v>
      </c>
      <c r="S1394" t="s">
        <v>1039</v>
      </c>
      <c r="T1394" t="s">
        <v>66</v>
      </c>
      <c r="U1394" t="s">
        <v>1039</v>
      </c>
      <c r="X1394">
        <v>43998100120</v>
      </c>
      <c r="AA1394" t="s">
        <v>1724</v>
      </c>
      <c r="AC1394" t="s">
        <v>202</v>
      </c>
      <c r="AD1394">
        <v>10739</v>
      </c>
      <c r="AE1394" t="s">
        <v>1726</v>
      </c>
      <c r="AF1394" t="s">
        <v>70</v>
      </c>
      <c r="AM1394" t="s">
        <v>2662</v>
      </c>
      <c r="AN1394">
        <v>2670168914</v>
      </c>
    </row>
    <row r="1395" spans="1:40" x14ac:dyDescent="0.25">
      <c r="A1395" s="4">
        <f t="shared" si="235"/>
        <v>44660</v>
      </c>
      <c r="B1395" s="5">
        <f t="shared" si="236"/>
        <v>0.47916666666666669</v>
      </c>
      <c r="C1395" s="6">
        <f t="shared" si="237"/>
        <v>0.4861111111111111</v>
      </c>
      <c r="D1395" s="7">
        <f t="shared" si="233"/>
        <v>1.2615740779438056E-3</v>
      </c>
      <c r="E1395" s="6" t="str">
        <f t="shared" si="234"/>
        <v>YANE</v>
      </c>
      <c r="F1395" s="6" t="str">
        <f t="shared" si="238"/>
        <v>sáb</v>
      </c>
      <c r="G1395" s="6" t="str">
        <f t="shared" si="239"/>
        <v>43</v>
      </c>
      <c r="H1395" s="6" t="str">
        <f>IFERROR(VLOOKUP($G1395,DDD!$B:$D,3,0),"-")</f>
        <v>PR</v>
      </c>
      <c r="I1395" s="6" t="str">
        <f>IFERROR(VLOOKUP($H1395,DDD!$I:$K,3,0),"-")</f>
        <v>Sul</v>
      </c>
      <c r="J1395">
        <v>8251543</v>
      </c>
      <c r="K1395">
        <v>25451985</v>
      </c>
      <c r="L1395" s="14">
        <v>44660.486631944441</v>
      </c>
      <c r="M1395" s="14">
        <v>44660.487893518519</v>
      </c>
      <c r="N1395" t="s">
        <v>3134</v>
      </c>
      <c r="O1395" t="s">
        <v>1728</v>
      </c>
      <c r="P1395">
        <v>17285</v>
      </c>
      <c r="Q1395" t="s">
        <v>65</v>
      </c>
      <c r="R1395" t="s">
        <v>136</v>
      </c>
      <c r="S1395" t="s">
        <v>872</v>
      </c>
      <c r="T1395" t="s">
        <v>136</v>
      </c>
      <c r="U1395" t="s">
        <v>872</v>
      </c>
      <c r="X1395">
        <v>43999942200</v>
      </c>
      <c r="Y1395">
        <v>43999942200</v>
      </c>
      <c r="Z1395" s="14">
        <v>44660.507638888892</v>
      </c>
      <c r="AA1395" t="s">
        <v>1724</v>
      </c>
      <c r="AC1395" t="s">
        <v>202</v>
      </c>
      <c r="AD1395">
        <v>10739</v>
      </c>
      <c r="AE1395" t="s">
        <v>1726</v>
      </c>
      <c r="AF1395" t="s">
        <v>70</v>
      </c>
      <c r="AM1395" t="s">
        <v>2663</v>
      </c>
      <c r="AN1395">
        <v>63983494900</v>
      </c>
    </row>
    <row r="1396" spans="1:40" x14ac:dyDescent="0.25">
      <c r="A1396" s="4">
        <f t="shared" si="235"/>
        <v>44660</v>
      </c>
      <c r="B1396" s="5">
        <f t="shared" si="236"/>
        <v>0.52083333333333337</v>
      </c>
      <c r="C1396" s="6">
        <f t="shared" si="237"/>
        <v>0.5229166666666667</v>
      </c>
      <c r="D1396" s="7">
        <f t="shared" si="233"/>
        <v>1.2453703704522923E-2</v>
      </c>
      <c r="E1396" s="6" t="str">
        <f t="shared" si="234"/>
        <v>JOHN</v>
      </c>
      <c r="F1396" s="6" t="str">
        <f t="shared" si="238"/>
        <v>sáb</v>
      </c>
      <c r="G1396" s="6" t="str">
        <f t="shared" si="239"/>
        <v>11</v>
      </c>
      <c r="H1396" s="6" t="str">
        <f>IFERROR(VLOOKUP($G1396,DDD!$B:$D,3,0),"-")</f>
        <v>SP</v>
      </c>
      <c r="I1396" s="6" t="str">
        <f>IFERROR(VLOOKUP($H1396,DDD!$I:$K,3,0),"-")</f>
        <v>Sudeste</v>
      </c>
      <c r="J1396">
        <v>8259595</v>
      </c>
      <c r="K1396">
        <v>25451826</v>
      </c>
      <c r="L1396" s="14">
        <v>44660.522928240738</v>
      </c>
      <c r="M1396" s="14">
        <v>44660.535381944443</v>
      </c>
      <c r="N1396" t="s">
        <v>3134</v>
      </c>
      <c r="O1396" t="s">
        <v>1781</v>
      </c>
      <c r="P1396">
        <v>17284</v>
      </c>
      <c r="Q1396" t="s">
        <v>65</v>
      </c>
      <c r="R1396" t="s">
        <v>85</v>
      </c>
      <c r="S1396" t="s">
        <v>86</v>
      </c>
      <c r="T1396" t="s">
        <v>85</v>
      </c>
      <c r="U1396" t="s">
        <v>86</v>
      </c>
      <c r="X1396">
        <v>11982306771</v>
      </c>
      <c r="AA1396" t="s">
        <v>1724</v>
      </c>
      <c r="AC1396" t="s">
        <v>202</v>
      </c>
      <c r="AD1396">
        <v>10739</v>
      </c>
      <c r="AE1396" t="s">
        <v>1726</v>
      </c>
      <c r="AF1396" t="s">
        <v>70</v>
      </c>
      <c r="AM1396" t="s">
        <v>2664</v>
      </c>
      <c r="AN1396">
        <v>13186439884</v>
      </c>
    </row>
    <row r="1397" spans="1:40" x14ac:dyDescent="0.25">
      <c r="A1397" s="4">
        <f t="shared" si="235"/>
        <v>44660</v>
      </c>
      <c r="B1397" s="5">
        <f t="shared" si="236"/>
        <v>0.52083333333333337</v>
      </c>
      <c r="C1397" s="6">
        <f t="shared" si="237"/>
        <v>0.52638888888888891</v>
      </c>
      <c r="D1397" s="7">
        <f t="shared" si="233"/>
        <v>1.9097222248092294E-3</v>
      </c>
      <c r="E1397" s="6" t="str">
        <f t="shared" si="234"/>
        <v>YANE</v>
      </c>
      <c r="F1397" s="6" t="str">
        <f t="shared" si="238"/>
        <v>sáb</v>
      </c>
      <c r="G1397" s="6" t="str">
        <f t="shared" si="239"/>
        <v>15</v>
      </c>
      <c r="H1397" s="6" t="str">
        <f>IFERROR(VLOOKUP($G1397,DDD!$B:$D,3,0),"-")</f>
        <v>SP</v>
      </c>
      <c r="I1397" s="6" t="str">
        <f>IFERROR(VLOOKUP($H1397,DDD!$I:$K,3,0),"-")</f>
        <v>Sudeste</v>
      </c>
      <c r="J1397">
        <v>8260435</v>
      </c>
      <c r="K1397">
        <v>23417331</v>
      </c>
      <c r="L1397" s="14">
        <v>44660.526458333334</v>
      </c>
      <c r="M1397" s="14">
        <v>44660.528368055559</v>
      </c>
      <c r="N1397" t="s">
        <v>3134</v>
      </c>
      <c r="O1397" t="s">
        <v>1728</v>
      </c>
      <c r="P1397">
        <v>17285</v>
      </c>
      <c r="Q1397" t="s">
        <v>65</v>
      </c>
      <c r="R1397" t="s">
        <v>136</v>
      </c>
      <c r="S1397" t="s">
        <v>872</v>
      </c>
      <c r="T1397" t="s">
        <v>136</v>
      </c>
      <c r="U1397" t="s">
        <v>872</v>
      </c>
      <c r="X1397">
        <v>15997179787</v>
      </c>
      <c r="Y1397">
        <v>15997179787</v>
      </c>
      <c r="Z1397" s="14">
        <v>44660.54791666667</v>
      </c>
      <c r="AA1397" t="s">
        <v>1732</v>
      </c>
      <c r="AC1397" t="s">
        <v>202</v>
      </c>
      <c r="AD1397">
        <v>10739</v>
      </c>
      <c r="AE1397" t="s">
        <v>1726</v>
      </c>
      <c r="AF1397" t="s">
        <v>70</v>
      </c>
      <c r="AM1397" t="s">
        <v>2578</v>
      </c>
      <c r="AN1397">
        <v>37495369884</v>
      </c>
    </row>
    <row r="1398" spans="1:40" x14ac:dyDescent="0.25">
      <c r="A1398" s="4">
        <f t="shared" si="235"/>
        <v>44660</v>
      </c>
      <c r="B1398" s="5">
        <f t="shared" si="236"/>
        <v>0.52083333333333337</v>
      </c>
      <c r="C1398" s="6">
        <f t="shared" si="237"/>
        <v>0.52847222222222223</v>
      </c>
      <c r="D1398" s="7">
        <f t="shared" si="233"/>
        <v>8.217592621804215E-4</v>
      </c>
      <c r="E1398" s="6" t="str">
        <f t="shared" si="234"/>
        <v>YANE</v>
      </c>
      <c r="F1398" s="6" t="str">
        <f t="shared" si="238"/>
        <v>sáb</v>
      </c>
      <c r="G1398" s="6" t="str">
        <f t="shared" si="239"/>
        <v>15</v>
      </c>
      <c r="H1398" s="6" t="str">
        <f>IFERROR(VLOOKUP($G1398,DDD!$B:$D,3,0),"-")</f>
        <v>SP</v>
      </c>
      <c r="I1398" s="6" t="str">
        <f>IFERROR(VLOOKUP($H1398,DDD!$I:$K,3,0),"-")</f>
        <v>Sudeste</v>
      </c>
      <c r="J1398">
        <v>8261030</v>
      </c>
      <c r="K1398">
        <v>25451510</v>
      </c>
      <c r="L1398" s="14">
        <v>44660.528946759259</v>
      </c>
      <c r="M1398" s="14">
        <v>44660.529768518521</v>
      </c>
      <c r="N1398" t="s">
        <v>3134</v>
      </c>
      <c r="O1398" t="s">
        <v>1728</v>
      </c>
      <c r="P1398">
        <v>17285</v>
      </c>
      <c r="Q1398" t="s">
        <v>65</v>
      </c>
      <c r="R1398" t="s">
        <v>136</v>
      </c>
      <c r="S1398" t="s">
        <v>273</v>
      </c>
      <c r="T1398" t="s">
        <v>136</v>
      </c>
      <c r="U1398" t="s">
        <v>273</v>
      </c>
      <c r="X1398">
        <v>15996927195</v>
      </c>
      <c r="Y1398">
        <v>15996927195</v>
      </c>
      <c r="Z1398" s="14">
        <v>44660.583333333336</v>
      </c>
      <c r="AA1398" t="s">
        <v>1724</v>
      </c>
      <c r="AC1398" t="s">
        <v>202</v>
      </c>
      <c r="AD1398">
        <v>10739</v>
      </c>
      <c r="AE1398" t="s">
        <v>1726</v>
      </c>
      <c r="AF1398" t="s">
        <v>70</v>
      </c>
      <c r="AM1398" t="s">
        <v>2665</v>
      </c>
      <c r="AN1398">
        <v>44663799809</v>
      </c>
    </row>
    <row r="1399" spans="1:40" x14ac:dyDescent="0.25">
      <c r="A1399" s="4">
        <f t="shared" si="235"/>
        <v>44660</v>
      </c>
      <c r="B1399" s="5">
        <f t="shared" si="236"/>
        <v>0.52083333333333337</v>
      </c>
      <c r="C1399" s="6">
        <f t="shared" si="237"/>
        <v>0.52986111111111112</v>
      </c>
      <c r="D1399" s="7">
        <f t="shared" si="233"/>
        <v>1.7013888864312321E-3</v>
      </c>
      <c r="E1399" s="6" t="str">
        <f t="shared" si="234"/>
        <v>YANE</v>
      </c>
      <c r="F1399" s="6" t="str">
        <f t="shared" si="238"/>
        <v>sáb</v>
      </c>
      <c r="G1399" s="6" t="str">
        <f t="shared" si="239"/>
        <v>43</v>
      </c>
      <c r="H1399" s="6" t="str">
        <f>IFERROR(VLOOKUP($G1399,DDD!$B:$D,3,0),"-")</f>
        <v>PR</v>
      </c>
      <c r="I1399" s="6" t="str">
        <f>IFERROR(VLOOKUP($H1399,DDD!$I:$K,3,0),"-")</f>
        <v>Sul</v>
      </c>
      <c r="J1399">
        <v>8261314</v>
      </c>
      <c r="K1399">
        <v>25450942</v>
      </c>
      <c r="L1399" s="14">
        <v>44660.530104166668</v>
      </c>
      <c r="M1399" s="14">
        <v>44660.531805555554</v>
      </c>
      <c r="N1399" t="s">
        <v>3134</v>
      </c>
      <c r="O1399" t="s">
        <v>1728</v>
      </c>
      <c r="P1399">
        <v>17285</v>
      </c>
      <c r="Q1399" t="s">
        <v>65</v>
      </c>
      <c r="R1399" t="s">
        <v>136</v>
      </c>
      <c r="S1399" t="s">
        <v>137</v>
      </c>
      <c r="T1399" t="s">
        <v>136</v>
      </c>
      <c r="U1399" t="s">
        <v>137</v>
      </c>
      <c r="X1399">
        <v>43991026976</v>
      </c>
      <c r="Y1399">
        <v>43991026976</v>
      </c>
      <c r="Z1399" s="14">
        <v>44660.551388888889</v>
      </c>
      <c r="AA1399" t="s">
        <v>1724</v>
      </c>
      <c r="AC1399" t="s">
        <v>202</v>
      </c>
      <c r="AD1399">
        <v>10739</v>
      </c>
      <c r="AE1399" t="s">
        <v>1726</v>
      </c>
      <c r="AF1399" t="s">
        <v>70</v>
      </c>
      <c r="AM1399" t="s">
        <v>2591</v>
      </c>
      <c r="AN1399">
        <v>7279286941</v>
      </c>
    </row>
    <row r="1400" spans="1:40" x14ac:dyDescent="0.25">
      <c r="A1400" s="4">
        <f t="shared" si="235"/>
        <v>44660</v>
      </c>
      <c r="B1400" s="5">
        <f t="shared" si="236"/>
        <v>0.52083333333333337</v>
      </c>
      <c r="C1400" s="6">
        <f t="shared" si="237"/>
        <v>0.53194444444444444</v>
      </c>
      <c r="D1400" s="7">
        <f t="shared" si="233"/>
        <v>1.9212962943129241E-3</v>
      </c>
      <c r="E1400" s="6" t="str">
        <f t="shared" si="234"/>
        <v>YANE</v>
      </c>
      <c r="F1400" s="6" t="str">
        <f t="shared" si="238"/>
        <v>sáb</v>
      </c>
      <c r="G1400" s="6" t="str">
        <f t="shared" si="239"/>
        <v>11</v>
      </c>
      <c r="H1400" s="6" t="str">
        <f>IFERROR(VLOOKUP($G1400,DDD!$B:$D,3,0),"-")</f>
        <v>SP</v>
      </c>
      <c r="I1400" s="6" t="str">
        <f>IFERROR(VLOOKUP($H1400,DDD!$I:$K,3,0),"-")</f>
        <v>Sudeste</v>
      </c>
      <c r="J1400">
        <v>8261795</v>
      </c>
      <c r="K1400">
        <v>23416657</v>
      </c>
      <c r="L1400" s="14">
        <v>44660.532164351855</v>
      </c>
      <c r="M1400" s="14">
        <v>44660.534085648149</v>
      </c>
      <c r="N1400" t="s">
        <v>3134</v>
      </c>
      <c r="O1400" t="s">
        <v>1728</v>
      </c>
      <c r="P1400">
        <v>17285</v>
      </c>
      <c r="Q1400" t="s">
        <v>65</v>
      </c>
      <c r="R1400" t="s">
        <v>85</v>
      </c>
      <c r="S1400" t="s">
        <v>86</v>
      </c>
      <c r="T1400" t="s">
        <v>85</v>
      </c>
      <c r="U1400" t="s">
        <v>86</v>
      </c>
      <c r="X1400">
        <v>11983600684</v>
      </c>
      <c r="AA1400" t="s">
        <v>1732</v>
      </c>
      <c r="AC1400" t="s">
        <v>202</v>
      </c>
      <c r="AD1400">
        <v>10739</v>
      </c>
      <c r="AE1400" t="s">
        <v>1726</v>
      </c>
      <c r="AF1400" t="s">
        <v>70</v>
      </c>
      <c r="AM1400" t="s">
        <v>2592</v>
      </c>
      <c r="AN1400">
        <v>9912634802</v>
      </c>
    </row>
    <row r="1401" spans="1:40" x14ac:dyDescent="0.25">
      <c r="A1401" s="4">
        <f t="shared" si="235"/>
        <v>44660</v>
      </c>
      <c r="B1401" s="5">
        <f t="shared" si="236"/>
        <v>0.52083333333333337</v>
      </c>
      <c r="C1401" s="6">
        <f t="shared" si="237"/>
        <v>0.53541666666666665</v>
      </c>
      <c r="D1401" s="7">
        <f t="shared" si="233"/>
        <v>1.5162037088884972E-3</v>
      </c>
      <c r="E1401" s="6" t="str">
        <f t="shared" si="234"/>
        <v>YANE</v>
      </c>
      <c r="F1401" s="6" t="str">
        <f t="shared" si="238"/>
        <v>sáb</v>
      </c>
      <c r="G1401" s="6" t="str">
        <f t="shared" si="239"/>
        <v>43</v>
      </c>
      <c r="H1401" s="6" t="str">
        <f>IFERROR(VLOOKUP($G1401,DDD!$B:$D,3,0),"-")</f>
        <v>PR</v>
      </c>
      <c r="I1401" s="6" t="str">
        <f>IFERROR(VLOOKUP($H1401,DDD!$I:$K,3,0),"-")</f>
        <v>Sul</v>
      </c>
      <c r="J1401">
        <v>8262587</v>
      </c>
      <c r="K1401">
        <v>25451358</v>
      </c>
      <c r="L1401" s="14">
        <v>44660.535474537035</v>
      </c>
      <c r="M1401" s="14">
        <v>44660.536990740744</v>
      </c>
      <c r="N1401" t="s">
        <v>3134</v>
      </c>
      <c r="O1401" t="s">
        <v>1728</v>
      </c>
      <c r="P1401">
        <v>17285</v>
      </c>
      <c r="Q1401" t="s">
        <v>65</v>
      </c>
      <c r="R1401" t="s">
        <v>136</v>
      </c>
      <c r="S1401" t="s">
        <v>137</v>
      </c>
      <c r="T1401" t="s">
        <v>136</v>
      </c>
      <c r="U1401" t="s">
        <v>137</v>
      </c>
      <c r="X1401">
        <v>43996587266</v>
      </c>
      <c r="Y1401">
        <v>43996587266</v>
      </c>
      <c r="Z1401" s="14">
        <v>44666.556944444441</v>
      </c>
      <c r="AA1401" t="s">
        <v>1724</v>
      </c>
      <c r="AC1401" t="s">
        <v>202</v>
      </c>
      <c r="AD1401">
        <v>10739</v>
      </c>
      <c r="AE1401" t="s">
        <v>1726</v>
      </c>
      <c r="AF1401" t="s">
        <v>70</v>
      </c>
      <c r="AM1401" t="s">
        <v>2625</v>
      </c>
      <c r="AN1401">
        <v>10265354927</v>
      </c>
    </row>
    <row r="1402" spans="1:40" x14ac:dyDescent="0.25">
      <c r="A1402" s="4">
        <f t="shared" si="235"/>
        <v>44660</v>
      </c>
      <c r="B1402" s="5">
        <f t="shared" si="236"/>
        <v>0.54166666666666663</v>
      </c>
      <c r="C1402" s="6">
        <f t="shared" si="237"/>
        <v>0.56041666666666667</v>
      </c>
      <c r="D1402" s="7">
        <f t="shared" si="233"/>
        <v>9.4907407037680969E-4</v>
      </c>
      <c r="E1402" s="6" t="str">
        <f t="shared" si="234"/>
        <v>YANE</v>
      </c>
      <c r="F1402" s="6" t="str">
        <f t="shared" si="238"/>
        <v>sáb</v>
      </c>
      <c r="G1402" s="6" t="str">
        <f t="shared" si="239"/>
        <v>43</v>
      </c>
      <c r="H1402" s="6" t="str">
        <f>IFERROR(VLOOKUP($G1402,DDD!$B:$D,3,0),"-")</f>
        <v>PR</v>
      </c>
      <c r="I1402" s="6" t="str">
        <f>IFERROR(VLOOKUP($H1402,DDD!$I:$K,3,0),"-")</f>
        <v>Sul</v>
      </c>
      <c r="J1402">
        <v>8266490</v>
      </c>
      <c r="K1402">
        <v>23417404</v>
      </c>
      <c r="L1402" s="14">
        <v>44660.560428240744</v>
      </c>
      <c r="M1402" s="14">
        <v>44660.561377314814</v>
      </c>
      <c r="N1402" t="s">
        <v>3134</v>
      </c>
      <c r="O1402" t="s">
        <v>1728</v>
      </c>
      <c r="P1402">
        <v>17285</v>
      </c>
      <c r="Q1402" t="s">
        <v>65</v>
      </c>
      <c r="R1402" t="s">
        <v>136</v>
      </c>
      <c r="S1402" t="s">
        <v>674</v>
      </c>
      <c r="T1402" t="s">
        <v>136</v>
      </c>
      <c r="U1402" t="s">
        <v>674</v>
      </c>
      <c r="X1402">
        <v>4333446173</v>
      </c>
      <c r="Y1402">
        <v>4333446173</v>
      </c>
      <c r="Z1402" s="14">
        <v>44660.580555555556</v>
      </c>
      <c r="AA1402" t="s">
        <v>1732</v>
      </c>
      <c r="AC1402" t="s">
        <v>202</v>
      </c>
      <c r="AD1402">
        <v>10739</v>
      </c>
      <c r="AE1402" t="s">
        <v>1726</v>
      </c>
      <c r="AF1402" t="s">
        <v>70</v>
      </c>
      <c r="AM1402" t="s">
        <v>1778</v>
      </c>
      <c r="AN1402">
        <v>3004298945</v>
      </c>
    </row>
    <row r="1403" spans="1:40" x14ac:dyDescent="0.25">
      <c r="A1403" s="4">
        <f t="shared" si="235"/>
        <v>44660</v>
      </c>
      <c r="B1403" s="5">
        <f t="shared" si="236"/>
        <v>0.5625</v>
      </c>
      <c r="C1403" s="6">
        <f t="shared" si="237"/>
        <v>0.57777777777777783</v>
      </c>
      <c r="D1403" s="7">
        <f t="shared" si="233"/>
        <v>2.0486111097852699E-3</v>
      </c>
      <c r="E1403" s="6" t="str">
        <f t="shared" si="234"/>
        <v>YANE</v>
      </c>
      <c r="F1403" s="6" t="str">
        <f t="shared" si="238"/>
        <v>sáb</v>
      </c>
      <c r="G1403" s="6" t="str">
        <f t="shared" si="239"/>
        <v>43</v>
      </c>
      <c r="H1403" s="6" t="str">
        <f>IFERROR(VLOOKUP($G1403,DDD!$B:$D,3,0),"-")</f>
        <v>PR</v>
      </c>
      <c r="I1403" s="6" t="str">
        <f>IFERROR(VLOOKUP($H1403,DDD!$I:$K,3,0),"-")</f>
        <v>Sul</v>
      </c>
      <c r="J1403">
        <v>8269045</v>
      </c>
      <c r="K1403">
        <v>25451940</v>
      </c>
      <c r="L1403" s="14">
        <v>44660.578032407408</v>
      </c>
      <c r="M1403" s="14">
        <v>44660.580081018517</v>
      </c>
      <c r="N1403" t="s">
        <v>3134</v>
      </c>
      <c r="O1403" t="s">
        <v>1728</v>
      </c>
      <c r="P1403">
        <v>17285</v>
      </c>
      <c r="Q1403" t="s">
        <v>65</v>
      </c>
      <c r="R1403" t="s">
        <v>85</v>
      </c>
      <c r="S1403" t="s">
        <v>86</v>
      </c>
      <c r="T1403" t="s">
        <v>85</v>
      </c>
      <c r="U1403" t="s">
        <v>86</v>
      </c>
      <c r="X1403">
        <v>43998626941</v>
      </c>
      <c r="AA1403" t="s">
        <v>1724</v>
      </c>
      <c r="AC1403" t="s">
        <v>202</v>
      </c>
      <c r="AD1403">
        <v>10739</v>
      </c>
      <c r="AE1403" t="s">
        <v>1726</v>
      </c>
      <c r="AF1403" t="s">
        <v>70</v>
      </c>
      <c r="AM1403" t="s">
        <v>2666</v>
      </c>
      <c r="AN1403">
        <v>51190540991</v>
      </c>
    </row>
    <row r="1404" spans="1:40" x14ac:dyDescent="0.25">
      <c r="A1404" s="4">
        <f t="shared" si="235"/>
        <v>44660</v>
      </c>
      <c r="B1404" s="5">
        <f t="shared" si="236"/>
        <v>0.5625</v>
      </c>
      <c r="C1404" s="6">
        <f t="shared" si="237"/>
        <v>0.58263888888888882</v>
      </c>
      <c r="D1404" s="7">
        <f t="shared" si="233"/>
        <v>4.1319444426335394E-3</v>
      </c>
      <c r="E1404" s="6" t="str">
        <f t="shared" si="234"/>
        <v>THALITA</v>
      </c>
      <c r="F1404" s="6" t="str">
        <f t="shared" si="238"/>
        <v>sáb</v>
      </c>
      <c r="G1404" s="6" t="str">
        <f t="shared" si="239"/>
        <v>43</v>
      </c>
      <c r="H1404" s="6" t="str">
        <f>IFERROR(VLOOKUP($G1404,DDD!$B:$D,3,0),"-")</f>
        <v>PR</v>
      </c>
      <c r="I1404" s="6" t="str">
        <f>IFERROR(VLOOKUP($H1404,DDD!$I:$K,3,0),"-")</f>
        <v>Sul</v>
      </c>
      <c r="J1404">
        <v>8269750</v>
      </c>
      <c r="K1404">
        <v>25451298</v>
      </c>
      <c r="L1404" s="14">
        <v>44660.58289351852</v>
      </c>
      <c r="M1404" s="14">
        <v>44660.587025462963</v>
      </c>
      <c r="N1404" t="s">
        <v>3134</v>
      </c>
      <c r="O1404" t="s">
        <v>1723</v>
      </c>
      <c r="P1404">
        <v>17719</v>
      </c>
      <c r="Q1404" t="s">
        <v>65</v>
      </c>
      <c r="R1404" t="s">
        <v>85</v>
      </c>
      <c r="S1404" t="s">
        <v>86</v>
      </c>
      <c r="T1404" t="s">
        <v>85</v>
      </c>
      <c r="U1404" t="s">
        <v>86</v>
      </c>
      <c r="X1404">
        <v>43999887658</v>
      </c>
      <c r="AA1404" t="s">
        <v>1724</v>
      </c>
      <c r="AC1404" t="s">
        <v>202</v>
      </c>
      <c r="AD1404">
        <v>10739</v>
      </c>
      <c r="AE1404" t="s">
        <v>1726</v>
      </c>
      <c r="AF1404" t="s">
        <v>70</v>
      </c>
      <c r="AM1404" t="s">
        <v>2667</v>
      </c>
      <c r="AN1404">
        <v>3305529962</v>
      </c>
    </row>
    <row r="1405" spans="1:40" x14ac:dyDescent="0.25">
      <c r="A1405" s="4">
        <f t="shared" si="235"/>
        <v>44662</v>
      </c>
      <c r="B1405" s="5">
        <f t="shared" si="236"/>
        <v>0.35416666666666669</v>
      </c>
      <c r="C1405" s="6">
        <f t="shared" si="237"/>
        <v>0.35555555555555557</v>
      </c>
      <c r="D1405" s="7">
        <f t="shared" si="233"/>
        <v>7.2916666249511763E-4</v>
      </c>
      <c r="E1405" s="6" t="str">
        <f t="shared" si="234"/>
        <v>YANE</v>
      </c>
      <c r="F1405" s="6" t="str">
        <f t="shared" si="238"/>
        <v>seg</v>
      </c>
      <c r="G1405" s="6" t="str">
        <f t="shared" si="239"/>
        <v>15</v>
      </c>
      <c r="H1405" s="6" t="str">
        <f>IFERROR(VLOOKUP($G1405,DDD!$B:$D,3,0),"-")</f>
        <v>SP</v>
      </c>
      <c r="I1405" s="6" t="str">
        <f>IFERROR(VLOOKUP($H1405,DDD!$I:$K,3,0),"-")</f>
        <v>Sudeste</v>
      </c>
      <c r="J1405">
        <v>8282290</v>
      </c>
      <c r="K1405">
        <v>23417831</v>
      </c>
      <c r="L1405" s="14">
        <v>44662.355995370373</v>
      </c>
      <c r="M1405" s="14">
        <v>44662.356724537036</v>
      </c>
      <c r="N1405" t="s">
        <v>3134</v>
      </c>
      <c r="O1405" t="s">
        <v>1728</v>
      </c>
      <c r="P1405">
        <v>17285</v>
      </c>
      <c r="Q1405" t="s">
        <v>65</v>
      </c>
      <c r="R1405" t="s">
        <v>66</v>
      </c>
      <c r="S1405" t="s">
        <v>421</v>
      </c>
      <c r="T1405" t="s">
        <v>66</v>
      </c>
      <c r="U1405" t="s">
        <v>421</v>
      </c>
      <c r="X1405">
        <v>15997523464</v>
      </c>
      <c r="AA1405" t="s">
        <v>1732</v>
      </c>
      <c r="AC1405" t="s">
        <v>202</v>
      </c>
      <c r="AD1405">
        <v>10739</v>
      </c>
      <c r="AE1405" t="s">
        <v>1726</v>
      </c>
      <c r="AF1405" t="s">
        <v>70</v>
      </c>
      <c r="AM1405" t="s">
        <v>2668</v>
      </c>
      <c r="AN1405">
        <v>37053291898</v>
      </c>
    </row>
    <row r="1406" spans="1:40" x14ac:dyDescent="0.25">
      <c r="A1406" s="4">
        <f t="shared" si="235"/>
        <v>44662</v>
      </c>
      <c r="B1406" s="5">
        <f t="shared" si="236"/>
        <v>0.35416666666666669</v>
      </c>
      <c r="C1406" s="6">
        <f t="shared" si="237"/>
        <v>0.35972222222222222</v>
      </c>
      <c r="D1406" s="7">
        <f t="shared" si="233"/>
        <v>1.8402777786832303E-3</v>
      </c>
      <c r="E1406" s="6" t="str">
        <f t="shared" si="234"/>
        <v>YANE</v>
      </c>
      <c r="F1406" s="6" t="str">
        <f t="shared" si="238"/>
        <v>seg</v>
      </c>
      <c r="G1406" s="6" t="str">
        <f t="shared" si="239"/>
        <v>15</v>
      </c>
      <c r="H1406" s="6" t="str">
        <f>IFERROR(VLOOKUP($G1406,DDD!$B:$D,3,0),"-")</f>
        <v>SP</v>
      </c>
      <c r="I1406" s="6" t="str">
        <f>IFERROR(VLOOKUP($H1406,DDD!$I:$K,3,0),"-")</f>
        <v>Sudeste</v>
      </c>
      <c r="J1406">
        <v>8282293</v>
      </c>
      <c r="K1406">
        <v>25451998</v>
      </c>
      <c r="L1406" s="14">
        <v>44662.359930555554</v>
      </c>
      <c r="M1406" s="14">
        <v>44662.361770833333</v>
      </c>
      <c r="N1406" t="s">
        <v>3134</v>
      </c>
      <c r="O1406" t="s">
        <v>1728</v>
      </c>
      <c r="P1406">
        <v>17285</v>
      </c>
      <c r="Q1406" t="s">
        <v>65</v>
      </c>
      <c r="R1406" t="s">
        <v>136</v>
      </c>
      <c r="S1406" t="s">
        <v>872</v>
      </c>
      <c r="T1406" t="s">
        <v>136</v>
      </c>
      <c r="U1406" t="s">
        <v>872</v>
      </c>
      <c r="X1406">
        <v>15981593577</v>
      </c>
      <c r="Y1406">
        <v>15981593577</v>
      </c>
      <c r="Z1406" s="14">
        <v>44662.381249999999</v>
      </c>
      <c r="AA1406" t="s">
        <v>1724</v>
      </c>
      <c r="AC1406" t="s">
        <v>202</v>
      </c>
      <c r="AD1406">
        <v>10739</v>
      </c>
      <c r="AE1406" t="s">
        <v>1726</v>
      </c>
      <c r="AF1406" t="s">
        <v>70</v>
      </c>
      <c r="AM1406" t="s">
        <v>2669</v>
      </c>
      <c r="AN1406">
        <v>68495218887</v>
      </c>
    </row>
    <row r="1407" spans="1:40" x14ac:dyDescent="0.25">
      <c r="A1407" s="4">
        <f t="shared" si="235"/>
        <v>44662</v>
      </c>
      <c r="B1407" s="5">
        <f t="shared" si="236"/>
        <v>0.35416666666666669</v>
      </c>
      <c r="C1407" s="6">
        <f t="shared" si="237"/>
        <v>0.37361111111111112</v>
      </c>
      <c r="D1407" s="7">
        <f t="shared" si="233"/>
        <v>1.4351851859828457E-3</v>
      </c>
      <c r="E1407" s="6" t="str">
        <f t="shared" si="234"/>
        <v>YANE</v>
      </c>
      <c r="F1407" s="6" t="str">
        <f t="shared" si="238"/>
        <v>seg</v>
      </c>
      <c r="G1407" s="6" t="str">
        <f t="shared" si="239"/>
        <v>15</v>
      </c>
      <c r="H1407" s="6" t="str">
        <f>IFERROR(VLOOKUP($G1407,DDD!$B:$D,3,0),"-")</f>
        <v>SP</v>
      </c>
      <c r="I1407" s="6" t="str">
        <f>IFERROR(VLOOKUP($H1407,DDD!$I:$K,3,0),"-")</f>
        <v>Sudeste</v>
      </c>
      <c r="J1407">
        <v>8283027</v>
      </c>
      <c r="K1407">
        <v>23416508</v>
      </c>
      <c r="L1407" s="14">
        <v>44662.373657407406</v>
      </c>
      <c r="M1407" s="14">
        <v>44662.375092592592</v>
      </c>
      <c r="N1407" t="s">
        <v>3134</v>
      </c>
      <c r="O1407" t="s">
        <v>1728</v>
      </c>
      <c r="P1407">
        <v>17285</v>
      </c>
      <c r="Q1407" t="s">
        <v>65</v>
      </c>
      <c r="R1407" t="s">
        <v>136</v>
      </c>
      <c r="S1407" t="s">
        <v>273</v>
      </c>
      <c r="T1407" t="s">
        <v>136</v>
      </c>
      <c r="U1407" t="s">
        <v>273</v>
      </c>
      <c r="X1407">
        <v>1541411878</v>
      </c>
      <c r="Y1407">
        <v>1541411878</v>
      </c>
      <c r="Z1407" s="14">
        <v>44662.770833333336</v>
      </c>
      <c r="AA1407" t="s">
        <v>1732</v>
      </c>
      <c r="AC1407" t="s">
        <v>202</v>
      </c>
      <c r="AD1407">
        <v>10739</v>
      </c>
      <c r="AE1407" t="s">
        <v>1726</v>
      </c>
      <c r="AF1407" t="s">
        <v>70</v>
      </c>
      <c r="AM1407" t="s">
        <v>2670</v>
      </c>
      <c r="AN1407">
        <v>8317362914</v>
      </c>
    </row>
    <row r="1408" spans="1:40" x14ac:dyDescent="0.25">
      <c r="A1408" s="4">
        <f t="shared" si="235"/>
        <v>44662</v>
      </c>
      <c r="B1408" s="5">
        <f t="shared" si="236"/>
        <v>0.375</v>
      </c>
      <c r="C1408" s="6">
        <f t="shared" si="237"/>
        <v>0.375</v>
      </c>
      <c r="D1408" s="7">
        <f t="shared" si="233"/>
        <v>2.5925925874616951E-3</v>
      </c>
      <c r="E1408" s="6" t="str">
        <f t="shared" si="234"/>
        <v>YANE</v>
      </c>
      <c r="F1408" s="6" t="str">
        <f t="shared" si="238"/>
        <v>seg</v>
      </c>
      <c r="G1408" s="6" t="str">
        <f t="shared" si="239"/>
        <v>15</v>
      </c>
      <c r="H1408" s="6" t="str">
        <f>IFERROR(VLOOKUP($G1408,DDD!$B:$D,3,0),"-")</f>
        <v>SP</v>
      </c>
      <c r="I1408" s="6" t="str">
        <f>IFERROR(VLOOKUP($H1408,DDD!$I:$K,3,0),"-")</f>
        <v>Sudeste</v>
      </c>
      <c r="J1408">
        <v>8283236</v>
      </c>
      <c r="K1408">
        <v>25451874</v>
      </c>
      <c r="L1408" s="14">
        <v>44662.375601851854</v>
      </c>
      <c r="M1408" s="14">
        <v>44662.378194444442</v>
      </c>
      <c r="N1408" t="s">
        <v>3134</v>
      </c>
      <c r="O1408" t="s">
        <v>1728</v>
      </c>
      <c r="P1408">
        <v>17285</v>
      </c>
      <c r="Q1408" t="s">
        <v>65</v>
      </c>
      <c r="R1408" t="s">
        <v>85</v>
      </c>
      <c r="S1408" t="s">
        <v>86</v>
      </c>
      <c r="T1408" t="s">
        <v>85</v>
      </c>
      <c r="U1408" t="s">
        <v>86</v>
      </c>
      <c r="X1408">
        <v>15996230874</v>
      </c>
      <c r="AA1408" t="s">
        <v>1724</v>
      </c>
      <c r="AC1408" t="s">
        <v>202</v>
      </c>
      <c r="AD1408">
        <v>10739</v>
      </c>
      <c r="AE1408" t="s">
        <v>1726</v>
      </c>
      <c r="AF1408" t="s">
        <v>70</v>
      </c>
      <c r="AM1408" t="s">
        <v>2650</v>
      </c>
      <c r="AN1408">
        <v>16179268843</v>
      </c>
    </row>
    <row r="1409" spans="1:40" x14ac:dyDescent="0.25">
      <c r="A1409" s="4">
        <f t="shared" si="235"/>
        <v>44662</v>
      </c>
      <c r="B1409" s="5">
        <f t="shared" si="236"/>
        <v>0.39583333333333331</v>
      </c>
      <c r="C1409" s="6">
        <f t="shared" si="237"/>
        <v>0.41319444444444442</v>
      </c>
      <c r="D1409" s="7">
        <f t="shared" si="233"/>
        <v>2.4652777792653069E-3</v>
      </c>
      <c r="E1409" s="6" t="str">
        <f t="shared" si="234"/>
        <v>YANE</v>
      </c>
      <c r="F1409" s="6" t="str">
        <f t="shared" si="238"/>
        <v>seg</v>
      </c>
      <c r="G1409" s="6" t="str">
        <f t="shared" si="239"/>
        <v>15</v>
      </c>
      <c r="H1409" s="6" t="str">
        <f>IFERROR(VLOOKUP($G1409,DDD!$B:$D,3,0),"-")</f>
        <v>SP</v>
      </c>
      <c r="I1409" s="6" t="str">
        <f>IFERROR(VLOOKUP($H1409,DDD!$I:$K,3,0),"-")</f>
        <v>Sudeste</v>
      </c>
      <c r="J1409">
        <v>8290706</v>
      </c>
      <c r="K1409">
        <v>21616944</v>
      </c>
      <c r="L1409" s="14">
        <v>44662.41333333333</v>
      </c>
      <c r="M1409" s="14">
        <v>44662.415798611109</v>
      </c>
      <c r="N1409" t="s">
        <v>3134</v>
      </c>
      <c r="O1409" t="s">
        <v>1728</v>
      </c>
      <c r="P1409">
        <v>17285</v>
      </c>
      <c r="Q1409" t="s">
        <v>65</v>
      </c>
      <c r="R1409" t="s">
        <v>85</v>
      </c>
      <c r="S1409" t="s">
        <v>86</v>
      </c>
      <c r="T1409" t="s">
        <v>85</v>
      </c>
      <c r="U1409" t="s">
        <v>86</v>
      </c>
      <c r="X1409">
        <v>15991065521</v>
      </c>
      <c r="AA1409" t="s">
        <v>2671</v>
      </c>
      <c r="AC1409" t="s">
        <v>202</v>
      </c>
      <c r="AD1409">
        <v>10739</v>
      </c>
      <c r="AE1409" t="s">
        <v>1726</v>
      </c>
      <c r="AF1409" t="s">
        <v>70</v>
      </c>
      <c r="AM1409" t="s">
        <v>2672</v>
      </c>
    </row>
    <row r="1410" spans="1:40" x14ac:dyDescent="0.25">
      <c r="A1410" s="4">
        <f t="shared" si="235"/>
        <v>44662</v>
      </c>
      <c r="B1410" s="5">
        <f t="shared" si="236"/>
        <v>0.41666666666666669</v>
      </c>
      <c r="C1410" s="6">
        <f t="shared" si="237"/>
        <v>0.41875000000000001</v>
      </c>
      <c r="D1410" s="7">
        <f t="shared" si="233"/>
        <v>3.2407407707069069E-4</v>
      </c>
      <c r="E1410" s="6" t="str">
        <f t="shared" si="234"/>
        <v>YANE</v>
      </c>
      <c r="F1410" s="6" t="str">
        <f t="shared" si="238"/>
        <v>seg</v>
      </c>
      <c r="G1410" s="6" t="str">
        <f t="shared" si="239"/>
        <v>41</v>
      </c>
      <c r="H1410" s="6" t="str">
        <f>IFERROR(VLOOKUP($G1410,DDD!$B:$D,3,0),"-")</f>
        <v>PR</v>
      </c>
      <c r="I1410" s="6" t="str">
        <f>IFERROR(VLOOKUP($H1410,DDD!$I:$K,3,0),"-")</f>
        <v>Sul</v>
      </c>
      <c r="J1410">
        <v>8291866</v>
      </c>
      <c r="K1410">
        <v>23416540</v>
      </c>
      <c r="L1410" s="14">
        <v>44662.418854166666</v>
      </c>
      <c r="M1410" s="14">
        <v>44662.419178240743</v>
      </c>
      <c r="N1410" t="s">
        <v>3134</v>
      </c>
      <c r="O1410" t="s">
        <v>1728</v>
      </c>
      <c r="P1410">
        <v>17285</v>
      </c>
      <c r="Q1410" t="s">
        <v>65</v>
      </c>
      <c r="R1410" t="s">
        <v>85</v>
      </c>
      <c r="S1410" t="s">
        <v>86</v>
      </c>
      <c r="T1410" t="s">
        <v>85</v>
      </c>
      <c r="U1410" t="s">
        <v>86</v>
      </c>
      <c r="X1410">
        <v>41999717086</v>
      </c>
      <c r="AA1410" t="s">
        <v>1732</v>
      </c>
      <c r="AC1410" t="s">
        <v>202</v>
      </c>
      <c r="AD1410">
        <v>10739</v>
      </c>
      <c r="AE1410" t="s">
        <v>1726</v>
      </c>
      <c r="AF1410" t="s">
        <v>70</v>
      </c>
      <c r="AM1410" t="s">
        <v>2553</v>
      </c>
      <c r="AN1410">
        <v>69643369820</v>
      </c>
    </row>
    <row r="1411" spans="1:40" x14ac:dyDescent="0.25">
      <c r="A1411" s="4">
        <f t="shared" si="235"/>
        <v>44662</v>
      </c>
      <c r="B1411" s="5">
        <f t="shared" si="236"/>
        <v>0.41666666666666669</v>
      </c>
      <c r="C1411" s="6">
        <f t="shared" si="237"/>
        <v>0.4236111111111111</v>
      </c>
      <c r="D1411" s="7">
        <f t="shared" si="233"/>
        <v>1.3425925935734995E-3</v>
      </c>
      <c r="E1411" s="6" t="str">
        <f t="shared" si="234"/>
        <v>YANE</v>
      </c>
      <c r="F1411" s="6" t="str">
        <f t="shared" si="238"/>
        <v>seg</v>
      </c>
      <c r="G1411" s="6" t="str">
        <f t="shared" si="239"/>
        <v>15</v>
      </c>
      <c r="H1411" s="6" t="str">
        <f>IFERROR(VLOOKUP($G1411,DDD!$B:$D,3,0),"-")</f>
        <v>SP</v>
      </c>
      <c r="I1411" s="6" t="str">
        <f>IFERROR(VLOOKUP($H1411,DDD!$I:$K,3,0),"-")</f>
        <v>Sudeste</v>
      </c>
      <c r="J1411">
        <v>8292937</v>
      </c>
      <c r="K1411">
        <v>23416959</v>
      </c>
      <c r="L1411" s="14">
        <v>44662.424212962964</v>
      </c>
      <c r="M1411" s="14">
        <v>44662.425555555557</v>
      </c>
      <c r="N1411" t="s">
        <v>3134</v>
      </c>
      <c r="O1411" t="s">
        <v>1728</v>
      </c>
      <c r="P1411">
        <v>17285</v>
      </c>
      <c r="Q1411" t="s">
        <v>65</v>
      </c>
      <c r="R1411" t="s">
        <v>136</v>
      </c>
      <c r="S1411" t="s">
        <v>273</v>
      </c>
      <c r="T1411" t="s">
        <v>136</v>
      </c>
      <c r="U1411" t="s">
        <v>273</v>
      </c>
      <c r="X1411">
        <v>15988034729</v>
      </c>
      <c r="Y1411">
        <v>15988034729</v>
      </c>
      <c r="Z1411" s="14">
        <v>44662.583333333336</v>
      </c>
      <c r="AA1411" t="s">
        <v>1732</v>
      </c>
      <c r="AC1411" t="s">
        <v>202</v>
      </c>
      <c r="AD1411">
        <v>10739</v>
      </c>
      <c r="AE1411" t="s">
        <v>1726</v>
      </c>
      <c r="AF1411" t="s">
        <v>70</v>
      </c>
      <c r="AM1411" t="s">
        <v>2562</v>
      </c>
      <c r="AN1411">
        <v>24151726853</v>
      </c>
    </row>
    <row r="1412" spans="1:40" x14ac:dyDescent="0.25">
      <c r="A1412" s="4">
        <f t="shared" si="235"/>
        <v>44662</v>
      </c>
      <c r="B1412" s="5">
        <f t="shared" si="236"/>
        <v>0.45833333333333331</v>
      </c>
      <c r="C1412" s="6">
        <f t="shared" si="237"/>
        <v>0.47500000000000003</v>
      </c>
      <c r="D1412" s="7">
        <f t="shared" si="233"/>
        <v>1.9791666636592709E-3</v>
      </c>
      <c r="E1412" s="6" t="str">
        <f t="shared" si="234"/>
        <v>YANE</v>
      </c>
      <c r="F1412" s="6" t="str">
        <f t="shared" si="238"/>
        <v>seg</v>
      </c>
      <c r="G1412" s="6" t="str">
        <f t="shared" si="239"/>
        <v>43</v>
      </c>
      <c r="H1412" s="6" t="str">
        <f>IFERROR(VLOOKUP($G1412,DDD!$B:$D,3,0),"-")</f>
        <v>PR</v>
      </c>
      <c r="I1412" s="6" t="str">
        <f>IFERROR(VLOOKUP($H1412,DDD!$I:$K,3,0),"-")</f>
        <v>Sul</v>
      </c>
      <c r="J1412">
        <v>8301653</v>
      </c>
      <c r="K1412">
        <v>25451974</v>
      </c>
      <c r="L1412" s="14">
        <v>44662.475081018521</v>
      </c>
      <c r="M1412" s="14">
        <v>44662.477060185185</v>
      </c>
      <c r="N1412" t="s">
        <v>3134</v>
      </c>
      <c r="O1412" t="s">
        <v>1728</v>
      </c>
      <c r="P1412">
        <v>17285</v>
      </c>
      <c r="Q1412" t="s">
        <v>65</v>
      </c>
      <c r="R1412" t="s">
        <v>85</v>
      </c>
      <c r="S1412" t="s">
        <v>86</v>
      </c>
      <c r="T1412" t="s">
        <v>85</v>
      </c>
      <c r="U1412" t="s">
        <v>86</v>
      </c>
      <c r="X1412">
        <v>43999527134</v>
      </c>
      <c r="AA1412" t="s">
        <v>1724</v>
      </c>
      <c r="AC1412" t="s">
        <v>202</v>
      </c>
      <c r="AD1412">
        <v>10739</v>
      </c>
      <c r="AE1412" t="s">
        <v>1726</v>
      </c>
      <c r="AF1412" t="s">
        <v>70</v>
      </c>
      <c r="AM1412" t="s">
        <v>2673</v>
      </c>
      <c r="AN1412">
        <v>60805455949</v>
      </c>
    </row>
    <row r="1413" spans="1:40" x14ac:dyDescent="0.25">
      <c r="A1413" s="4">
        <f t="shared" si="235"/>
        <v>44662</v>
      </c>
      <c r="B1413" s="5">
        <f t="shared" si="236"/>
        <v>0.52083333333333337</v>
      </c>
      <c r="C1413" s="6">
        <f t="shared" si="237"/>
        <v>0.52222222222222225</v>
      </c>
      <c r="D1413" s="7">
        <f t="shared" si="233"/>
        <v>8.6805556202307343E-4</v>
      </c>
      <c r="E1413" s="6" t="str">
        <f t="shared" si="234"/>
        <v>YANE</v>
      </c>
      <c r="F1413" s="6" t="str">
        <f t="shared" si="238"/>
        <v>seg</v>
      </c>
      <c r="G1413" s="6" t="str">
        <f t="shared" si="239"/>
        <v>15</v>
      </c>
      <c r="H1413" s="6" t="str">
        <f>IFERROR(VLOOKUP($G1413,DDD!$B:$D,3,0),"-")</f>
        <v>SP</v>
      </c>
      <c r="I1413" s="6" t="str">
        <f>IFERROR(VLOOKUP($H1413,DDD!$I:$K,3,0),"-")</f>
        <v>Sudeste</v>
      </c>
      <c r="J1413">
        <v>8311150</v>
      </c>
      <c r="K1413">
        <v>15993072</v>
      </c>
      <c r="L1413" s="14">
        <v>44662.522800925923</v>
      </c>
      <c r="M1413" s="14">
        <v>44662.523668981485</v>
      </c>
      <c r="N1413" t="s">
        <v>3134</v>
      </c>
      <c r="O1413" t="s">
        <v>1728</v>
      </c>
      <c r="P1413">
        <v>17285</v>
      </c>
      <c r="Q1413" t="s">
        <v>65</v>
      </c>
      <c r="R1413" t="s">
        <v>136</v>
      </c>
      <c r="S1413" t="s">
        <v>273</v>
      </c>
      <c r="T1413" t="s">
        <v>136</v>
      </c>
      <c r="U1413" t="s">
        <v>273</v>
      </c>
      <c r="X1413">
        <v>1533296396</v>
      </c>
      <c r="Y1413">
        <v>1533296396</v>
      </c>
      <c r="Z1413" s="14">
        <v>44662.543055555558</v>
      </c>
      <c r="AA1413" t="s">
        <v>2671</v>
      </c>
      <c r="AC1413" t="s">
        <v>202</v>
      </c>
      <c r="AD1413">
        <v>10739</v>
      </c>
      <c r="AE1413" t="s">
        <v>1726</v>
      </c>
      <c r="AF1413" t="s">
        <v>70</v>
      </c>
      <c r="AM1413" t="s">
        <v>2674</v>
      </c>
    </row>
    <row r="1414" spans="1:40" x14ac:dyDescent="0.25">
      <c r="A1414" s="4">
        <f t="shared" si="235"/>
        <v>44662</v>
      </c>
      <c r="B1414" s="5">
        <f t="shared" si="236"/>
        <v>0.52083333333333337</v>
      </c>
      <c r="C1414" s="6">
        <f t="shared" si="237"/>
        <v>0.52916666666666667</v>
      </c>
      <c r="D1414" s="7">
        <f t="shared" si="233"/>
        <v>2.3379629637929611E-3</v>
      </c>
      <c r="E1414" s="6" t="str">
        <f t="shared" si="234"/>
        <v>THALITA</v>
      </c>
      <c r="F1414" s="6" t="str">
        <f t="shared" si="238"/>
        <v>seg</v>
      </c>
      <c r="G1414" s="6" t="str">
        <f t="shared" si="239"/>
        <v>43</v>
      </c>
      <c r="H1414" s="6" t="str">
        <f>IFERROR(VLOOKUP($G1414,DDD!$B:$D,3,0),"-")</f>
        <v>PR</v>
      </c>
      <c r="I1414" s="6" t="str">
        <f>IFERROR(VLOOKUP($H1414,DDD!$I:$K,3,0),"-")</f>
        <v>Sul</v>
      </c>
      <c r="J1414">
        <v>8312472</v>
      </c>
      <c r="K1414">
        <v>25451316</v>
      </c>
      <c r="L1414" s="14">
        <v>44662.529722222222</v>
      </c>
      <c r="M1414" s="14">
        <v>44662.532060185185</v>
      </c>
      <c r="N1414" t="s">
        <v>3134</v>
      </c>
      <c r="O1414" t="s">
        <v>1723</v>
      </c>
      <c r="P1414">
        <v>17719</v>
      </c>
      <c r="Q1414" t="s">
        <v>65</v>
      </c>
      <c r="R1414" t="s">
        <v>66</v>
      </c>
      <c r="S1414" t="s">
        <v>1039</v>
      </c>
      <c r="T1414" t="s">
        <v>66</v>
      </c>
      <c r="U1414" t="s">
        <v>1039</v>
      </c>
      <c r="X1414">
        <v>43984762510</v>
      </c>
      <c r="AA1414" t="s">
        <v>1724</v>
      </c>
      <c r="AC1414" t="s">
        <v>202</v>
      </c>
      <c r="AD1414">
        <v>10739</v>
      </c>
      <c r="AE1414" t="s">
        <v>1726</v>
      </c>
      <c r="AF1414" t="s">
        <v>70</v>
      </c>
      <c r="AM1414" t="s">
        <v>2675</v>
      </c>
      <c r="AN1414">
        <v>3563115974</v>
      </c>
    </row>
    <row r="1415" spans="1:40" x14ac:dyDescent="0.25">
      <c r="A1415" s="4">
        <f t="shared" si="235"/>
        <v>44662</v>
      </c>
      <c r="B1415" s="5">
        <f t="shared" si="236"/>
        <v>0.52083333333333337</v>
      </c>
      <c r="C1415" s="6">
        <f t="shared" si="237"/>
        <v>0.52986111111111112</v>
      </c>
      <c r="D1415" s="7">
        <f t="shared" si="233"/>
        <v>3.2986111109494232E-3</v>
      </c>
      <c r="E1415" s="6" t="str">
        <f t="shared" si="234"/>
        <v>YANE</v>
      </c>
      <c r="F1415" s="6" t="str">
        <f t="shared" si="238"/>
        <v>seg</v>
      </c>
      <c r="G1415" s="6" t="str">
        <f t="shared" si="239"/>
        <v>15</v>
      </c>
      <c r="H1415" s="6" t="str">
        <f>IFERROR(VLOOKUP($G1415,DDD!$B:$D,3,0),"-")</f>
        <v>SP</v>
      </c>
      <c r="I1415" s="6" t="str">
        <f>IFERROR(VLOOKUP($H1415,DDD!$I:$K,3,0),"-")</f>
        <v>Sudeste</v>
      </c>
      <c r="J1415">
        <v>8312566</v>
      </c>
      <c r="K1415">
        <v>23417957</v>
      </c>
      <c r="L1415" s="14">
        <v>44662.530185185184</v>
      </c>
      <c r="M1415" s="14">
        <v>44662.533483796295</v>
      </c>
      <c r="N1415" t="s">
        <v>3134</v>
      </c>
      <c r="O1415" t="s">
        <v>1728</v>
      </c>
      <c r="P1415">
        <v>17285</v>
      </c>
      <c r="Q1415" t="s">
        <v>65</v>
      </c>
      <c r="R1415" t="s">
        <v>85</v>
      </c>
      <c r="S1415" t="s">
        <v>86</v>
      </c>
      <c r="T1415" t="s">
        <v>85</v>
      </c>
      <c r="U1415" t="s">
        <v>86</v>
      </c>
      <c r="X1415">
        <v>15991322235</v>
      </c>
      <c r="AA1415" t="s">
        <v>1732</v>
      </c>
      <c r="AC1415" t="s">
        <v>202</v>
      </c>
      <c r="AD1415">
        <v>10739</v>
      </c>
      <c r="AE1415" t="s">
        <v>1726</v>
      </c>
      <c r="AF1415" t="s">
        <v>70</v>
      </c>
      <c r="AM1415" t="s">
        <v>2565</v>
      </c>
      <c r="AN1415">
        <v>12933925966</v>
      </c>
    </row>
    <row r="1416" spans="1:40" x14ac:dyDescent="0.25">
      <c r="A1416" s="4">
        <f t="shared" si="235"/>
        <v>44662</v>
      </c>
      <c r="B1416" s="5">
        <f t="shared" si="236"/>
        <v>0.52083333333333337</v>
      </c>
      <c r="C1416" s="6">
        <f t="shared" si="237"/>
        <v>0.53611111111111109</v>
      </c>
      <c r="D1416" s="7">
        <f t="shared" si="233"/>
        <v>1.3194444472901523E-3</v>
      </c>
      <c r="E1416" s="6" t="str">
        <f t="shared" si="234"/>
        <v>YANE</v>
      </c>
      <c r="F1416" s="6" t="str">
        <f t="shared" si="238"/>
        <v>seg</v>
      </c>
      <c r="G1416" s="6" t="str">
        <f t="shared" si="239"/>
        <v>43</v>
      </c>
      <c r="H1416" s="6" t="str">
        <f>IFERROR(VLOOKUP($G1416,DDD!$B:$D,3,0),"-")</f>
        <v>PR</v>
      </c>
      <c r="I1416" s="6" t="str">
        <f>IFERROR(VLOOKUP($H1416,DDD!$I:$K,3,0),"-")</f>
        <v>Sul</v>
      </c>
      <c r="J1416">
        <v>8313729</v>
      </c>
      <c r="K1416">
        <v>25451997</v>
      </c>
      <c r="L1416" s="14">
        <v>44662.536469907405</v>
      </c>
      <c r="M1416" s="14">
        <v>44662.537789351853</v>
      </c>
      <c r="N1416" t="s">
        <v>3134</v>
      </c>
      <c r="O1416" t="s">
        <v>1728</v>
      </c>
      <c r="P1416">
        <v>17285</v>
      </c>
      <c r="Q1416" t="s">
        <v>65</v>
      </c>
      <c r="R1416" t="s">
        <v>136</v>
      </c>
      <c r="S1416" t="s">
        <v>872</v>
      </c>
      <c r="T1416" t="s">
        <v>136</v>
      </c>
      <c r="U1416" t="s">
        <v>872</v>
      </c>
      <c r="X1416">
        <v>43999902390</v>
      </c>
      <c r="Y1416">
        <v>43999902390</v>
      </c>
      <c r="Z1416" s="14">
        <v>44662.557638888888</v>
      </c>
      <c r="AA1416" t="s">
        <v>1724</v>
      </c>
      <c r="AC1416" t="s">
        <v>202</v>
      </c>
      <c r="AD1416">
        <v>10739</v>
      </c>
      <c r="AE1416" t="s">
        <v>1726</v>
      </c>
      <c r="AF1416" t="s">
        <v>70</v>
      </c>
      <c r="AM1416" t="s">
        <v>2676</v>
      </c>
      <c r="AN1416">
        <v>68363389900</v>
      </c>
    </row>
    <row r="1417" spans="1:40" x14ac:dyDescent="0.25">
      <c r="A1417" s="4">
        <f t="shared" si="235"/>
        <v>44662</v>
      </c>
      <c r="B1417" s="5">
        <f t="shared" si="236"/>
        <v>0.52083333333333337</v>
      </c>
      <c r="C1417" s="6">
        <f t="shared" si="237"/>
        <v>0.53680555555555554</v>
      </c>
      <c r="D1417" s="7">
        <f t="shared" si="233"/>
        <v>2.4305555562023073E-3</v>
      </c>
      <c r="E1417" s="6" t="str">
        <f t="shared" si="234"/>
        <v>THALITA</v>
      </c>
      <c r="F1417" s="6" t="str">
        <f t="shared" si="238"/>
        <v>seg</v>
      </c>
      <c r="G1417" s="6" t="str">
        <f t="shared" si="239"/>
        <v>43</v>
      </c>
      <c r="H1417" s="6" t="str">
        <f>IFERROR(VLOOKUP($G1417,DDD!$B:$D,3,0),"-")</f>
        <v>PR</v>
      </c>
      <c r="I1417" s="6" t="str">
        <f>IFERROR(VLOOKUP($H1417,DDD!$I:$K,3,0),"-")</f>
        <v>Sul</v>
      </c>
      <c r="J1417">
        <v>8313876</v>
      </c>
      <c r="K1417">
        <v>25451324</v>
      </c>
      <c r="L1417" s="14">
        <v>44662.537280092591</v>
      </c>
      <c r="M1417" s="14">
        <v>44662.539710648147</v>
      </c>
      <c r="N1417" t="s">
        <v>3134</v>
      </c>
      <c r="O1417" t="s">
        <v>1723</v>
      </c>
      <c r="P1417">
        <v>17719</v>
      </c>
      <c r="Q1417" t="s">
        <v>65</v>
      </c>
      <c r="R1417" t="s">
        <v>85</v>
      </c>
      <c r="S1417" t="s">
        <v>86</v>
      </c>
      <c r="T1417" t="s">
        <v>85</v>
      </c>
      <c r="U1417" t="s">
        <v>86</v>
      </c>
      <c r="X1417">
        <v>43999222723</v>
      </c>
      <c r="AA1417" t="s">
        <v>1724</v>
      </c>
      <c r="AC1417" t="s">
        <v>202</v>
      </c>
      <c r="AD1417">
        <v>10739</v>
      </c>
      <c r="AE1417" t="s">
        <v>1726</v>
      </c>
      <c r="AF1417" t="s">
        <v>70</v>
      </c>
      <c r="AM1417" t="s">
        <v>2677</v>
      </c>
      <c r="AN1417">
        <v>3722542928</v>
      </c>
    </row>
    <row r="1418" spans="1:40" x14ac:dyDescent="0.25">
      <c r="A1418" s="4">
        <f t="shared" si="235"/>
        <v>44662</v>
      </c>
      <c r="B1418" s="5">
        <f t="shared" si="236"/>
        <v>0.52083333333333337</v>
      </c>
      <c r="C1418" s="6">
        <f t="shared" si="237"/>
        <v>0.53819444444444442</v>
      </c>
      <c r="D1418" s="7">
        <f t="shared" ref="D1418:D1475" si="240">IFERROR(($M1418-$L1418),0)</f>
        <v>1.5393518551718444E-3</v>
      </c>
      <c r="E1418" s="6" t="str">
        <f t="shared" ref="E1418:E1475" si="241">SUBSTITUTE(MID($O1418,1,SEARCH(" ",$O1418,1))," ","")</f>
        <v>YANE</v>
      </c>
      <c r="F1418" s="6" t="str">
        <f t="shared" si="238"/>
        <v>seg</v>
      </c>
      <c r="G1418" s="6" t="str">
        <f t="shared" si="239"/>
        <v>15</v>
      </c>
      <c r="H1418" s="6" t="str">
        <f>IFERROR(VLOOKUP($G1418,DDD!$B:$D,3,0),"-")</f>
        <v>SP</v>
      </c>
      <c r="I1418" s="6" t="str">
        <f>IFERROR(VLOOKUP($H1418,DDD!$I:$K,3,0),"-")</f>
        <v>Sudeste</v>
      </c>
      <c r="J1418">
        <v>8314152</v>
      </c>
      <c r="K1418">
        <v>25451863</v>
      </c>
      <c r="L1418" s="14">
        <v>44662.538773148146</v>
      </c>
      <c r="M1418" s="14">
        <v>44662.540312500001</v>
      </c>
      <c r="N1418" t="s">
        <v>3134</v>
      </c>
      <c r="O1418" t="s">
        <v>1728</v>
      </c>
      <c r="P1418">
        <v>17285</v>
      </c>
      <c r="Q1418" t="s">
        <v>65</v>
      </c>
      <c r="R1418" t="s">
        <v>66</v>
      </c>
      <c r="S1418" t="s">
        <v>1039</v>
      </c>
      <c r="T1418" t="s">
        <v>66</v>
      </c>
      <c r="U1418" t="s">
        <v>1039</v>
      </c>
      <c r="X1418">
        <v>15981042519</v>
      </c>
      <c r="AA1418" t="s">
        <v>1724</v>
      </c>
      <c r="AC1418" t="s">
        <v>202</v>
      </c>
      <c r="AD1418">
        <v>10739</v>
      </c>
      <c r="AE1418" t="s">
        <v>1726</v>
      </c>
      <c r="AF1418" t="s">
        <v>70</v>
      </c>
      <c r="AM1418" t="s">
        <v>2678</v>
      </c>
      <c r="AN1418">
        <v>15390863801</v>
      </c>
    </row>
    <row r="1419" spans="1:40" x14ac:dyDescent="0.25">
      <c r="A1419" s="4">
        <f t="shared" si="235"/>
        <v>44662</v>
      </c>
      <c r="B1419" s="5">
        <f t="shared" si="236"/>
        <v>0.54166666666666663</v>
      </c>
      <c r="C1419" s="6">
        <f t="shared" si="237"/>
        <v>0.55138888888888882</v>
      </c>
      <c r="D1419" s="7">
        <f t="shared" si="240"/>
        <v>2.418981479422655E-3</v>
      </c>
      <c r="E1419" s="6" t="str">
        <f t="shared" si="241"/>
        <v>YANE</v>
      </c>
      <c r="F1419" s="6" t="str">
        <f t="shared" si="238"/>
        <v>seg</v>
      </c>
      <c r="G1419" s="6" t="str">
        <f t="shared" si="239"/>
        <v>15</v>
      </c>
      <c r="H1419" s="6" t="str">
        <f>IFERROR(VLOOKUP($G1419,DDD!$B:$D,3,0),"-")</f>
        <v>SP</v>
      </c>
      <c r="I1419" s="6" t="str">
        <f>IFERROR(VLOOKUP($H1419,DDD!$I:$K,3,0),"-")</f>
        <v>Sudeste</v>
      </c>
      <c r="J1419">
        <v>8316248</v>
      </c>
      <c r="K1419">
        <v>25452104</v>
      </c>
      <c r="L1419" s="14">
        <v>44662.551828703705</v>
      </c>
      <c r="M1419" s="14">
        <v>44662.554247685184</v>
      </c>
      <c r="N1419" t="s">
        <v>3134</v>
      </c>
      <c r="O1419" t="s">
        <v>1728</v>
      </c>
      <c r="P1419">
        <v>17285</v>
      </c>
      <c r="Q1419" t="s">
        <v>65</v>
      </c>
      <c r="R1419" t="s">
        <v>85</v>
      </c>
      <c r="S1419" t="s">
        <v>86</v>
      </c>
      <c r="T1419" t="s">
        <v>85</v>
      </c>
      <c r="U1419" t="s">
        <v>86</v>
      </c>
      <c r="X1419">
        <v>15991742454</v>
      </c>
      <c r="AA1419" t="s">
        <v>1724</v>
      </c>
      <c r="AC1419" t="s">
        <v>202</v>
      </c>
      <c r="AD1419">
        <v>10739</v>
      </c>
      <c r="AE1419" t="s">
        <v>1726</v>
      </c>
      <c r="AF1419" t="s">
        <v>70</v>
      </c>
      <c r="AM1419" t="s">
        <v>2679</v>
      </c>
      <c r="AN1419">
        <v>34028895871</v>
      </c>
    </row>
    <row r="1420" spans="1:40" x14ac:dyDescent="0.25">
      <c r="A1420" s="4">
        <f t="shared" si="235"/>
        <v>44662</v>
      </c>
      <c r="B1420" s="5">
        <f t="shared" si="236"/>
        <v>0.54166666666666663</v>
      </c>
      <c r="C1420" s="6">
        <f t="shared" si="237"/>
        <v>0.55486111111111114</v>
      </c>
      <c r="D1420" s="7">
        <f t="shared" si="240"/>
        <v>2.3148148466134444E-4</v>
      </c>
      <c r="E1420" s="6" t="str">
        <f t="shared" si="241"/>
        <v>THALITA</v>
      </c>
      <c r="F1420" s="6" t="str">
        <f t="shared" si="238"/>
        <v>seg</v>
      </c>
      <c r="G1420" s="6" t="str">
        <f t="shared" si="239"/>
        <v>43</v>
      </c>
      <c r="H1420" s="6" t="str">
        <f>IFERROR(VLOOKUP($G1420,DDD!$B:$D,3,0),"-")</f>
        <v>PR</v>
      </c>
      <c r="I1420" s="6" t="str">
        <f>IFERROR(VLOOKUP($H1420,DDD!$I:$K,3,0),"-")</f>
        <v>Sul</v>
      </c>
      <c r="J1420">
        <v>8316760</v>
      </c>
      <c r="K1420">
        <v>25451336</v>
      </c>
      <c r="L1420" s="14">
        <v>44662.554861111108</v>
      </c>
      <c r="M1420" s="14">
        <v>44662.555092592593</v>
      </c>
      <c r="N1420" t="s">
        <v>3134</v>
      </c>
      <c r="O1420" t="s">
        <v>1723</v>
      </c>
      <c r="P1420">
        <v>17719</v>
      </c>
      <c r="Q1420" t="s">
        <v>65</v>
      </c>
      <c r="R1420" t="s">
        <v>136</v>
      </c>
      <c r="S1420" t="s">
        <v>872</v>
      </c>
      <c r="T1420" t="s">
        <v>136</v>
      </c>
      <c r="U1420" t="s">
        <v>872</v>
      </c>
      <c r="X1420">
        <v>43999815593</v>
      </c>
      <c r="Y1420">
        <v>43999815593</v>
      </c>
      <c r="Z1420" s="14">
        <v>44662.575694444444</v>
      </c>
      <c r="AA1420" t="s">
        <v>1724</v>
      </c>
      <c r="AC1420" t="s">
        <v>202</v>
      </c>
      <c r="AD1420">
        <v>10739</v>
      </c>
      <c r="AE1420" t="s">
        <v>1726</v>
      </c>
      <c r="AF1420" t="s">
        <v>70</v>
      </c>
      <c r="AM1420" t="s">
        <v>2680</v>
      </c>
      <c r="AN1420">
        <v>3912741980</v>
      </c>
    </row>
    <row r="1421" spans="1:40" x14ac:dyDescent="0.25">
      <c r="A1421" s="4">
        <f t="shared" si="235"/>
        <v>44662</v>
      </c>
      <c r="B1421" s="5">
        <f t="shared" si="236"/>
        <v>0.54166666666666663</v>
      </c>
      <c r="C1421" s="6">
        <f t="shared" si="237"/>
        <v>0.55972222222222223</v>
      </c>
      <c r="D1421" s="7">
        <f t="shared" si="240"/>
        <v>1.2847222169511952E-3</v>
      </c>
      <c r="E1421" s="6" t="str">
        <f t="shared" si="241"/>
        <v>YANE</v>
      </c>
      <c r="F1421" s="6" t="str">
        <f t="shared" si="238"/>
        <v>seg</v>
      </c>
      <c r="G1421" s="6" t="str">
        <f t="shared" si="239"/>
        <v>15</v>
      </c>
      <c r="H1421" s="6" t="str">
        <f>IFERROR(VLOOKUP($G1421,DDD!$B:$D,3,0),"-")</f>
        <v>SP</v>
      </c>
      <c r="I1421" s="6" t="str">
        <f>IFERROR(VLOOKUP($H1421,DDD!$I:$K,3,0),"-")</f>
        <v>Sudeste</v>
      </c>
      <c r="J1421">
        <v>8317581</v>
      </c>
      <c r="K1421">
        <v>25451166</v>
      </c>
      <c r="L1421" s="14">
        <v>44662.559895833336</v>
      </c>
      <c r="M1421" s="14">
        <v>44662.561180555553</v>
      </c>
      <c r="N1421" t="s">
        <v>3134</v>
      </c>
      <c r="O1421" t="s">
        <v>1728</v>
      </c>
      <c r="P1421">
        <v>17285</v>
      </c>
      <c r="Q1421" t="s">
        <v>65</v>
      </c>
      <c r="R1421" t="s">
        <v>136</v>
      </c>
      <c r="S1421" t="s">
        <v>872</v>
      </c>
      <c r="T1421" t="s">
        <v>136</v>
      </c>
      <c r="U1421" t="s">
        <v>872</v>
      </c>
      <c r="X1421">
        <v>15991229811</v>
      </c>
      <c r="Y1421">
        <v>15991229811</v>
      </c>
      <c r="Z1421" s="14">
        <v>44662.580555555556</v>
      </c>
      <c r="AA1421" t="s">
        <v>1724</v>
      </c>
      <c r="AC1421" t="s">
        <v>202</v>
      </c>
      <c r="AD1421">
        <v>10739</v>
      </c>
      <c r="AE1421" t="s">
        <v>1726</v>
      </c>
      <c r="AF1421" t="s">
        <v>70</v>
      </c>
      <c r="AM1421" t="s">
        <v>2681</v>
      </c>
      <c r="AN1421">
        <v>34937580817</v>
      </c>
    </row>
    <row r="1422" spans="1:40" x14ac:dyDescent="0.25">
      <c r="A1422" s="4">
        <f t="shared" si="235"/>
        <v>44662</v>
      </c>
      <c r="B1422" s="5">
        <f t="shared" si="236"/>
        <v>0.5625</v>
      </c>
      <c r="C1422" s="6">
        <f t="shared" si="237"/>
        <v>0.5625</v>
      </c>
      <c r="D1422" s="7">
        <f t="shared" si="240"/>
        <v>4.0509259270038456E-4</v>
      </c>
      <c r="E1422" s="6" t="str">
        <f t="shared" si="241"/>
        <v>YANE</v>
      </c>
      <c r="F1422" s="6" t="str">
        <f t="shared" si="238"/>
        <v>seg</v>
      </c>
      <c r="G1422" s="6" t="str">
        <f t="shared" si="239"/>
        <v>15</v>
      </c>
      <c r="H1422" s="6" t="str">
        <f>IFERROR(VLOOKUP($G1422,DDD!$B:$D,3,0),"-")</f>
        <v>SP</v>
      </c>
      <c r="I1422" s="6" t="str">
        <f>IFERROR(VLOOKUP($H1422,DDD!$I:$K,3,0),"-")</f>
        <v>Sudeste</v>
      </c>
      <c r="J1422">
        <v>8318056</v>
      </c>
      <c r="K1422">
        <v>21584735</v>
      </c>
      <c r="L1422" s="14">
        <v>44662.562696759262</v>
      </c>
      <c r="M1422" s="14">
        <v>44662.563101851854</v>
      </c>
      <c r="N1422" t="s">
        <v>3134</v>
      </c>
      <c r="O1422" t="s">
        <v>1728</v>
      </c>
      <c r="P1422">
        <v>17285</v>
      </c>
      <c r="Q1422" t="s">
        <v>65</v>
      </c>
      <c r="R1422" t="s">
        <v>136</v>
      </c>
      <c r="S1422" t="s">
        <v>273</v>
      </c>
      <c r="T1422" t="s">
        <v>136</v>
      </c>
      <c r="U1422" t="s">
        <v>420</v>
      </c>
      <c r="X1422">
        <v>1599196693</v>
      </c>
      <c r="Y1422">
        <v>1599196693</v>
      </c>
      <c r="Z1422" s="14">
        <v>44662.582638888889</v>
      </c>
      <c r="AA1422" t="s">
        <v>2587</v>
      </c>
      <c r="AC1422" t="s">
        <v>202</v>
      </c>
      <c r="AD1422">
        <v>10739</v>
      </c>
      <c r="AE1422" t="s">
        <v>1726</v>
      </c>
      <c r="AF1422" t="s">
        <v>70</v>
      </c>
      <c r="AM1422" t="s">
        <v>2674</v>
      </c>
      <c r="AN1422">
        <v>26905947814</v>
      </c>
    </row>
    <row r="1423" spans="1:40" x14ac:dyDescent="0.25">
      <c r="A1423" s="4">
        <f t="shared" si="235"/>
        <v>44662</v>
      </c>
      <c r="B1423" s="5">
        <f t="shared" si="236"/>
        <v>0.5625</v>
      </c>
      <c r="C1423" s="6">
        <f t="shared" si="237"/>
        <v>0.56458333333333333</v>
      </c>
      <c r="D1423" s="7">
        <f t="shared" si="240"/>
        <v>3.425925926421769E-3</v>
      </c>
      <c r="E1423" s="6" t="str">
        <f t="shared" si="241"/>
        <v>JOHN</v>
      </c>
      <c r="F1423" s="6" t="str">
        <f t="shared" si="238"/>
        <v>seg</v>
      </c>
      <c r="G1423" s="6" t="str">
        <f t="shared" si="239"/>
        <v>15</v>
      </c>
      <c r="H1423" s="6" t="str">
        <f>IFERROR(VLOOKUP($G1423,DDD!$B:$D,3,0),"-")</f>
        <v>SP</v>
      </c>
      <c r="I1423" s="6" t="str">
        <f>IFERROR(VLOOKUP($H1423,DDD!$I:$K,3,0),"-")</f>
        <v>Sudeste</v>
      </c>
      <c r="J1423">
        <v>8318399</v>
      </c>
      <c r="K1423">
        <v>25451837</v>
      </c>
      <c r="L1423" s="14">
        <v>44662.564803240741</v>
      </c>
      <c r="M1423" s="14">
        <v>44662.568229166667</v>
      </c>
      <c r="N1423" t="s">
        <v>3134</v>
      </c>
      <c r="O1423" t="s">
        <v>1781</v>
      </c>
      <c r="P1423">
        <v>17284</v>
      </c>
      <c r="Q1423" t="s">
        <v>65</v>
      </c>
      <c r="R1423" t="s">
        <v>85</v>
      </c>
      <c r="S1423" t="s">
        <v>86</v>
      </c>
      <c r="T1423" t="s">
        <v>85</v>
      </c>
      <c r="U1423" t="s">
        <v>86</v>
      </c>
      <c r="X1423">
        <v>15997279115</v>
      </c>
      <c r="AA1423" t="s">
        <v>1724</v>
      </c>
      <c r="AC1423" t="s">
        <v>202</v>
      </c>
      <c r="AD1423">
        <v>10739</v>
      </c>
      <c r="AE1423" t="s">
        <v>1726</v>
      </c>
      <c r="AF1423" t="s">
        <v>70</v>
      </c>
      <c r="AM1423" t="s">
        <v>2559</v>
      </c>
      <c r="AN1423">
        <v>13998367810</v>
      </c>
    </row>
    <row r="1424" spans="1:40" x14ac:dyDescent="0.25">
      <c r="A1424" s="4">
        <f t="shared" si="235"/>
        <v>44662</v>
      </c>
      <c r="B1424" s="5">
        <f t="shared" si="236"/>
        <v>0.5625</v>
      </c>
      <c r="C1424" s="6">
        <f t="shared" si="237"/>
        <v>0.56597222222222221</v>
      </c>
      <c r="D1424" s="7">
        <f t="shared" si="240"/>
        <v>1.9212962943129241E-3</v>
      </c>
      <c r="E1424" s="6" t="str">
        <f t="shared" si="241"/>
        <v>YANE</v>
      </c>
      <c r="F1424" s="6" t="str">
        <f t="shared" si="238"/>
        <v>seg</v>
      </c>
      <c r="G1424" s="6" t="str">
        <f t="shared" si="239"/>
        <v>15</v>
      </c>
      <c r="H1424" s="6" t="str">
        <f>IFERROR(VLOOKUP($G1424,DDD!$B:$D,3,0),"-")</f>
        <v>SP</v>
      </c>
      <c r="I1424" s="6" t="str">
        <f>IFERROR(VLOOKUP($H1424,DDD!$I:$K,3,0),"-")</f>
        <v>Sudeste</v>
      </c>
      <c r="J1424">
        <v>8318644</v>
      </c>
      <c r="K1424">
        <v>25451170</v>
      </c>
      <c r="L1424" s="14">
        <v>44662.566365740742</v>
      </c>
      <c r="M1424" s="14">
        <v>44662.568287037036</v>
      </c>
      <c r="N1424" t="s">
        <v>3134</v>
      </c>
      <c r="O1424" t="s">
        <v>1728</v>
      </c>
      <c r="P1424">
        <v>17285</v>
      </c>
      <c r="Q1424" t="s">
        <v>65</v>
      </c>
      <c r="R1424" t="s">
        <v>85</v>
      </c>
      <c r="S1424" t="s">
        <v>86</v>
      </c>
      <c r="T1424" t="s">
        <v>85</v>
      </c>
      <c r="U1424" t="s">
        <v>86</v>
      </c>
      <c r="X1424">
        <v>15997050929</v>
      </c>
      <c r="AA1424" t="s">
        <v>1724</v>
      </c>
      <c r="AC1424" t="s">
        <v>202</v>
      </c>
      <c r="AD1424">
        <v>10739</v>
      </c>
      <c r="AE1424" t="s">
        <v>1726</v>
      </c>
      <c r="AF1424" t="s">
        <v>70</v>
      </c>
      <c r="AM1424" t="s">
        <v>2682</v>
      </c>
      <c r="AN1424">
        <v>35238455801</v>
      </c>
    </row>
    <row r="1425" spans="1:40" x14ac:dyDescent="0.25">
      <c r="A1425" s="4">
        <f t="shared" si="235"/>
        <v>44662</v>
      </c>
      <c r="B1425" s="5">
        <f t="shared" si="236"/>
        <v>0.5625</v>
      </c>
      <c r="C1425" s="6">
        <f t="shared" si="237"/>
        <v>0.57430555555555551</v>
      </c>
      <c r="D1425" s="7">
        <f t="shared" si="240"/>
        <v>8.9120370830642059E-4</v>
      </c>
      <c r="E1425" s="6" t="str">
        <f t="shared" si="241"/>
        <v>JOHN</v>
      </c>
      <c r="F1425" s="6" t="str">
        <f t="shared" si="238"/>
        <v>seg</v>
      </c>
      <c r="G1425" s="6" t="str">
        <f t="shared" si="239"/>
        <v>43</v>
      </c>
      <c r="H1425" s="6" t="str">
        <f>IFERROR(VLOOKUP($G1425,DDD!$B:$D,3,0),"-")</f>
        <v>PR</v>
      </c>
      <c r="I1425" s="6" t="str">
        <f>IFERROR(VLOOKUP($H1425,DDD!$I:$K,3,0),"-")</f>
        <v>Sul</v>
      </c>
      <c r="J1425">
        <v>8319718</v>
      </c>
      <c r="K1425">
        <v>25451579</v>
      </c>
      <c r="L1425" s="14">
        <v>44662.574976851851</v>
      </c>
      <c r="M1425" s="14">
        <v>44662.575868055559</v>
      </c>
      <c r="N1425" t="s">
        <v>3134</v>
      </c>
      <c r="O1425" t="s">
        <v>1781</v>
      </c>
      <c r="P1425">
        <v>17284</v>
      </c>
      <c r="Q1425" t="s">
        <v>65</v>
      </c>
      <c r="R1425" t="s">
        <v>66</v>
      </c>
      <c r="S1425" t="s">
        <v>1039</v>
      </c>
      <c r="T1425" t="s">
        <v>66</v>
      </c>
      <c r="U1425" t="s">
        <v>1039</v>
      </c>
      <c r="X1425">
        <v>43999455386</v>
      </c>
      <c r="AA1425" t="s">
        <v>1724</v>
      </c>
      <c r="AC1425" t="s">
        <v>202</v>
      </c>
      <c r="AD1425">
        <v>10739</v>
      </c>
      <c r="AE1425" t="s">
        <v>1726</v>
      </c>
      <c r="AF1425" t="s">
        <v>70</v>
      </c>
      <c r="AM1425" t="s">
        <v>2683</v>
      </c>
      <c r="AN1425">
        <v>4618829907</v>
      </c>
    </row>
    <row r="1426" spans="1:40" x14ac:dyDescent="0.25">
      <c r="A1426" s="4">
        <f t="shared" si="235"/>
        <v>44662</v>
      </c>
      <c r="B1426" s="5">
        <f t="shared" si="236"/>
        <v>0.60416666666666663</v>
      </c>
      <c r="C1426" s="6">
        <f t="shared" si="237"/>
        <v>0.61527777777777781</v>
      </c>
      <c r="D1426" s="7">
        <f t="shared" si="240"/>
        <v>2.0254629635019228E-3</v>
      </c>
      <c r="E1426" s="6" t="str">
        <f t="shared" si="241"/>
        <v>JOHN</v>
      </c>
      <c r="F1426" s="6" t="str">
        <f t="shared" si="238"/>
        <v>seg</v>
      </c>
      <c r="G1426" s="6" t="str">
        <f t="shared" si="239"/>
        <v>71</v>
      </c>
      <c r="H1426" s="6" t="str">
        <f>IFERROR(VLOOKUP($G1426,DDD!$B:$D,3,0),"-")</f>
        <v>BA</v>
      </c>
      <c r="I1426" s="6" t="str">
        <f>IFERROR(VLOOKUP($H1426,DDD!$I:$K,3,0),"-")</f>
        <v>Nordeste</v>
      </c>
      <c r="J1426">
        <v>8320235</v>
      </c>
      <c r="K1426">
        <v>25451048</v>
      </c>
      <c r="L1426" s="14">
        <v>44662.615474537037</v>
      </c>
      <c r="M1426" s="14">
        <v>44662.6175</v>
      </c>
      <c r="N1426" t="s">
        <v>3134</v>
      </c>
      <c r="O1426" t="s">
        <v>1781</v>
      </c>
      <c r="P1426">
        <v>17284</v>
      </c>
      <c r="Q1426" t="s">
        <v>65</v>
      </c>
      <c r="R1426" t="s">
        <v>66</v>
      </c>
      <c r="S1426" t="s">
        <v>1039</v>
      </c>
      <c r="T1426" t="s">
        <v>66</v>
      </c>
      <c r="U1426" t="s">
        <v>1039</v>
      </c>
      <c r="X1426">
        <v>71992847847</v>
      </c>
      <c r="AA1426" t="s">
        <v>1724</v>
      </c>
      <c r="AC1426" t="s">
        <v>202</v>
      </c>
      <c r="AD1426">
        <v>10739</v>
      </c>
      <c r="AE1426" t="s">
        <v>1726</v>
      </c>
      <c r="AF1426" t="s">
        <v>70</v>
      </c>
      <c r="AM1426" t="s">
        <v>2684</v>
      </c>
      <c r="AN1426">
        <v>2394134585</v>
      </c>
    </row>
    <row r="1427" spans="1:40" x14ac:dyDescent="0.25">
      <c r="A1427" s="4">
        <f t="shared" si="235"/>
        <v>44662</v>
      </c>
      <c r="B1427" s="5">
        <f t="shared" si="236"/>
        <v>0.64583333333333337</v>
      </c>
      <c r="C1427" s="6">
        <f t="shared" si="237"/>
        <v>0.64652777777777781</v>
      </c>
      <c r="D1427" s="7">
        <f t="shared" si="240"/>
        <v>4.2534722226264421E-2</v>
      </c>
      <c r="E1427" s="6" t="str">
        <f t="shared" si="241"/>
        <v>JOHN</v>
      </c>
      <c r="F1427" s="6" t="str">
        <f t="shared" si="238"/>
        <v>seg</v>
      </c>
      <c r="G1427" s="6" t="str">
        <f t="shared" si="239"/>
        <v>15</v>
      </c>
      <c r="H1427" s="6" t="str">
        <f>IFERROR(VLOOKUP($G1427,DDD!$B:$D,3,0),"-")</f>
        <v>SP</v>
      </c>
      <c r="I1427" s="6" t="str">
        <f>IFERROR(VLOOKUP($H1427,DDD!$I:$K,3,0),"-")</f>
        <v>Sudeste</v>
      </c>
      <c r="J1427">
        <v>8321146</v>
      </c>
      <c r="K1427">
        <v>25451835</v>
      </c>
      <c r="L1427" s="14">
        <v>44662.646840277775</v>
      </c>
      <c r="M1427" s="14">
        <v>44662.689375000002</v>
      </c>
      <c r="N1427" t="s">
        <v>3134</v>
      </c>
      <c r="O1427" t="s">
        <v>1781</v>
      </c>
      <c r="P1427">
        <v>17284</v>
      </c>
      <c r="Q1427" t="s">
        <v>65</v>
      </c>
      <c r="R1427" t="s">
        <v>85</v>
      </c>
      <c r="S1427" t="s">
        <v>86</v>
      </c>
      <c r="T1427" t="s">
        <v>85</v>
      </c>
      <c r="U1427" t="s">
        <v>86</v>
      </c>
      <c r="X1427">
        <v>15991189999</v>
      </c>
      <c r="AA1427" t="s">
        <v>1724</v>
      </c>
      <c r="AC1427" t="s">
        <v>202</v>
      </c>
      <c r="AD1427">
        <v>10739</v>
      </c>
      <c r="AE1427" t="s">
        <v>1726</v>
      </c>
      <c r="AF1427" t="s">
        <v>70</v>
      </c>
      <c r="AM1427" t="s">
        <v>2685</v>
      </c>
      <c r="AN1427">
        <v>13906659844</v>
      </c>
    </row>
    <row r="1428" spans="1:40" x14ac:dyDescent="0.25">
      <c r="A1428" s="4">
        <f t="shared" si="235"/>
        <v>44662</v>
      </c>
      <c r="B1428" s="5">
        <f t="shared" si="236"/>
        <v>0.77083333333333337</v>
      </c>
      <c r="C1428" s="6">
        <f t="shared" si="237"/>
        <v>0.77500000000000002</v>
      </c>
      <c r="D1428" s="7">
        <f t="shared" si="240"/>
        <v>7.0601852348772809E-4</v>
      </c>
      <c r="E1428" s="6" t="str">
        <f t="shared" si="241"/>
        <v>JOHN</v>
      </c>
      <c r="F1428" s="6" t="str">
        <f t="shared" si="238"/>
        <v>seg</v>
      </c>
      <c r="G1428" s="6" t="str">
        <f t="shared" si="239"/>
        <v>43</v>
      </c>
      <c r="H1428" s="6" t="str">
        <f>IFERROR(VLOOKUP($G1428,DDD!$B:$D,3,0),"-")</f>
        <v>PR</v>
      </c>
      <c r="I1428" s="6" t="str">
        <f>IFERROR(VLOOKUP($H1428,DDD!$I:$K,3,0),"-")</f>
        <v>Sul</v>
      </c>
      <c r="J1428">
        <v>8334288</v>
      </c>
      <c r="K1428">
        <v>25451266</v>
      </c>
      <c r="L1428" s="14">
        <v>44662.775324074071</v>
      </c>
      <c r="M1428" s="14">
        <v>44662.776030092595</v>
      </c>
      <c r="N1428" t="s">
        <v>3134</v>
      </c>
      <c r="O1428" t="s">
        <v>1781</v>
      </c>
      <c r="P1428">
        <v>17284</v>
      </c>
      <c r="Q1428" t="s">
        <v>65</v>
      </c>
      <c r="R1428" t="s">
        <v>66</v>
      </c>
      <c r="S1428" t="s">
        <v>1039</v>
      </c>
      <c r="T1428" t="s">
        <v>66</v>
      </c>
      <c r="U1428" t="s">
        <v>1039</v>
      </c>
      <c r="X1428">
        <v>43999512688</v>
      </c>
      <c r="AA1428" t="s">
        <v>1724</v>
      </c>
      <c r="AC1428" t="s">
        <v>202</v>
      </c>
      <c r="AD1428">
        <v>10739</v>
      </c>
      <c r="AE1428" t="s">
        <v>1726</v>
      </c>
      <c r="AF1428" t="s">
        <v>70</v>
      </c>
      <c r="AM1428" t="s">
        <v>2586</v>
      </c>
      <c r="AN1428">
        <v>2786816971</v>
      </c>
    </row>
    <row r="1429" spans="1:40" x14ac:dyDescent="0.25">
      <c r="A1429" s="4">
        <f t="shared" si="235"/>
        <v>44663</v>
      </c>
      <c r="B1429" s="5">
        <f t="shared" si="236"/>
        <v>0.375</v>
      </c>
      <c r="C1429" s="6">
        <f t="shared" si="237"/>
        <v>0.39305555555555555</v>
      </c>
      <c r="D1429" s="7">
        <f t="shared" si="240"/>
        <v>1.7708333325572312E-3</v>
      </c>
      <c r="E1429" s="6" t="str">
        <f t="shared" si="241"/>
        <v>YANE</v>
      </c>
      <c r="F1429" s="6" t="str">
        <f t="shared" si="238"/>
        <v>ter</v>
      </c>
      <c r="G1429" s="6" t="str">
        <f t="shared" si="239"/>
        <v>15</v>
      </c>
      <c r="H1429" s="6" t="str">
        <f>IFERROR(VLOOKUP($G1429,DDD!$B:$D,3,0),"-")</f>
        <v>SP</v>
      </c>
      <c r="I1429" s="6" t="str">
        <f>IFERROR(VLOOKUP($H1429,DDD!$I:$K,3,0),"-")</f>
        <v>Sudeste</v>
      </c>
      <c r="J1429">
        <v>8355693</v>
      </c>
      <c r="K1429">
        <v>25451234</v>
      </c>
      <c r="L1429" s="14">
        <v>44663.393078703702</v>
      </c>
      <c r="M1429" s="14">
        <v>44663.394849537035</v>
      </c>
      <c r="N1429" t="s">
        <v>3134</v>
      </c>
      <c r="O1429" t="s">
        <v>1728</v>
      </c>
      <c r="P1429">
        <v>17285</v>
      </c>
      <c r="Q1429" t="s">
        <v>65</v>
      </c>
      <c r="R1429" t="s">
        <v>85</v>
      </c>
      <c r="S1429" t="s">
        <v>86</v>
      </c>
      <c r="T1429" t="s">
        <v>85</v>
      </c>
      <c r="U1429" t="s">
        <v>86</v>
      </c>
      <c r="X1429">
        <v>15996164382</v>
      </c>
      <c r="AA1429" t="s">
        <v>1724</v>
      </c>
      <c r="AC1429" t="s">
        <v>202</v>
      </c>
      <c r="AD1429">
        <v>10739</v>
      </c>
      <c r="AE1429" t="s">
        <v>1726</v>
      </c>
      <c r="AF1429" t="s">
        <v>70</v>
      </c>
      <c r="AM1429" t="s">
        <v>2686</v>
      </c>
      <c r="AN1429">
        <v>37705241870</v>
      </c>
    </row>
    <row r="1430" spans="1:40" x14ac:dyDescent="0.25">
      <c r="A1430" s="4">
        <f t="shared" si="235"/>
        <v>44663</v>
      </c>
      <c r="B1430" s="5">
        <f t="shared" si="236"/>
        <v>0.39583333333333331</v>
      </c>
      <c r="C1430" s="6">
        <f t="shared" si="237"/>
        <v>0.40763888888888888</v>
      </c>
      <c r="D1430" s="7">
        <f t="shared" si="240"/>
        <v>2.0833333328482695E-3</v>
      </c>
      <c r="E1430" s="6" t="str">
        <f t="shared" si="241"/>
        <v>YANE</v>
      </c>
      <c r="F1430" s="6" t="str">
        <f t="shared" si="238"/>
        <v>ter</v>
      </c>
      <c r="G1430" s="6" t="str">
        <f t="shared" si="239"/>
        <v>11</v>
      </c>
      <c r="H1430" s="6" t="str">
        <f>IFERROR(VLOOKUP($G1430,DDD!$B:$D,3,0),"-")</f>
        <v>SP</v>
      </c>
      <c r="I1430" s="6" t="str">
        <f>IFERROR(VLOOKUP($H1430,DDD!$I:$K,3,0),"-")</f>
        <v>Sudeste</v>
      </c>
      <c r="J1430">
        <v>8358242</v>
      </c>
      <c r="K1430">
        <v>25451443</v>
      </c>
      <c r="L1430" s="14">
        <v>44663.407766203702</v>
      </c>
      <c r="M1430" s="14">
        <v>44663.409849537034</v>
      </c>
      <c r="N1430" t="s">
        <v>3134</v>
      </c>
      <c r="O1430" t="s">
        <v>1728</v>
      </c>
      <c r="P1430">
        <v>17285</v>
      </c>
      <c r="Q1430" t="s">
        <v>65</v>
      </c>
      <c r="R1430" t="s">
        <v>136</v>
      </c>
      <c r="S1430" t="s">
        <v>872</v>
      </c>
      <c r="T1430" t="s">
        <v>136</v>
      </c>
      <c r="U1430" t="s">
        <v>872</v>
      </c>
      <c r="X1430">
        <v>11972450759</v>
      </c>
      <c r="Y1430">
        <v>11972450759</v>
      </c>
      <c r="Z1430" s="14">
        <v>44663.429861111108</v>
      </c>
      <c r="AA1430" t="s">
        <v>1724</v>
      </c>
      <c r="AC1430" t="s">
        <v>202</v>
      </c>
      <c r="AD1430">
        <v>10739</v>
      </c>
      <c r="AE1430" t="s">
        <v>1726</v>
      </c>
      <c r="AF1430" t="s">
        <v>70</v>
      </c>
      <c r="AM1430" t="s">
        <v>2687</v>
      </c>
      <c r="AN1430">
        <v>38880319825</v>
      </c>
    </row>
    <row r="1431" spans="1:40" x14ac:dyDescent="0.25">
      <c r="A1431" s="4">
        <f t="shared" si="235"/>
        <v>44663</v>
      </c>
      <c r="B1431" s="5">
        <f t="shared" si="236"/>
        <v>0.41666666666666669</v>
      </c>
      <c r="C1431" s="6">
        <f t="shared" si="237"/>
        <v>0.43194444444444446</v>
      </c>
      <c r="D1431" s="7">
        <f t="shared" si="240"/>
        <v>1.5509259246755391E-3</v>
      </c>
      <c r="E1431" s="6" t="str">
        <f t="shared" si="241"/>
        <v>YANE</v>
      </c>
      <c r="F1431" s="6" t="str">
        <f t="shared" si="238"/>
        <v>ter</v>
      </c>
      <c r="G1431" s="6" t="str">
        <f t="shared" si="239"/>
        <v>14</v>
      </c>
      <c r="H1431" s="6" t="str">
        <f>IFERROR(VLOOKUP($G1431,DDD!$B:$D,3,0),"-")</f>
        <v>SP</v>
      </c>
      <c r="I1431" s="6" t="str">
        <f>IFERROR(VLOOKUP($H1431,DDD!$I:$K,3,0),"-")</f>
        <v>Sudeste</v>
      </c>
      <c r="J1431">
        <v>8363705</v>
      </c>
      <c r="K1431">
        <v>25451453</v>
      </c>
      <c r="L1431" s="14">
        <v>44663.43241898148</v>
      </c>
      <c r="M1431" s="14">
        <v>44663.433969907404</v>
      </c>
      <c r="N1431" t="s">
        <v>3134</v>
      </c>
      <c r="O1431" t="s">
        <v>1728</v>
      </c>
      <c r="P1431">
        <v>17285</v>
      </c>
      <c r="Q1431" t="s">
        <v>65</v>
      </c>
      <c r="R1431" t="s">
        <v>136</v>
      </c>
      <c r="S1431" t="s">
        <v>872</v>
      </c>
      <c r="T1431" t="s">
        <v>136</v>
      </c>
      <c r="U1431" t="s">
        <v>872</v>
      </c>
      <c r="X1431">
        <v>14997641245</v>
      </c>
      <c r="Y1431">
        <v>14997641245</v>
      </c>
      <c r="Z1431" s="14">
        <v>44663.453472222223</v>
      </c>
      <c r="AA1431" t="s">
        <v>1724</v>
      </c>
      <c r="AC1431" t="s">
        <v>202</v>
      </c>
      <c r="AD1431">
        <v>10739</v>
      </c>
      <c r="AE1431" t="s">
        <v>1726</v>
      </c>
      <c r="AF1431" t="s">
        <v>70</v>
      </c>
      <c r="AM1431" t="s">
        <v>2688</v>
      </c>
      <c r="AN1431">
        <v>39713616847</v>
      </c>
    </row>
    <row r="1432" spans="1:40" x14ac:dyDescent="0.25">
      <c r="A1432" s="4">
        <f t="shared" si="235"/>
        <v>44663</v>
      </c>
      <c r="B1432" s="5">
        <f t="shared" si="236"/>
        <v>0.41666666666666669</v>
      </c>
      <c r="C1432" s="6">
        <f t="shared" si="237"/>
        <v>0.43402777777777773</v>
      </c>
      <c r="D1432" s="7">
        <f t="shared" si="240"/>
        <v>1.410879629838746E-2</v>
      </c>
      <c r="E1432" s="6" t="str">
        <f t="shared" si="241"/>
        <v>THALITA</v>
      </c>
      <c r="F1432" s="6" t="str">
        <f t="shared" si="238"/>
        <v>ter</v>
      </c>
      <c r="G1432" s="6" t="str">
        <f t="shared" si="239"/>
        <v>43</v>
      </c>
      <c r="H1432" s="6" t="str">
        <f>IFERROR(VLOOKUP($G1432,DDD!$B:$D,3,0),"-")</f>
        <v>PR</v>
      </c>
      <c r="I1432" s="6" t="str">
        <f>IFERROR(VLOOKUP($H1432,DDD!$I:$K,3,0),"-")</f>
        <v>Sul</v>
      </c>
      <c r="J1432">
        <v>8364127</v>
      </c>
      <c r="K1432">
        <v>25451557</v>
      </c>
      <c r="L1432" s="14">
        <v>44663.434386574074</v>
      </c>
      <c r="M1432" s="14">
        <v>44663.448495370372</v>
      </c>
      <c r="N1432" t="s">
        <v>3134</v>
      </c>
      <c r="O1432" t="s">
        <v>1723</v>
      </c>
      <c r="P1432">
        <v>17719</v>
      </c>
      <c r="Q1432" t="s">
        <v>65</v>
      </c>
      <c r="R1432" t="s">
        <v>85</v>
      </c>
      <c r="S1432" t="s">
        <v>86</v>
      </c>
      <c r="T1432" t="s">
        <v>85</v>
      </c>
      <c r="U1432" t="s">
        <v>86</v>
      </c>
      <c r="X1432">
        <v>43991257704</v>
      </c>
      <c r="AA1432" t="s">
        <v>1724</v>
      </c>
      <c r="AC1432" t="s">
        <v>202</v>
      </c>
      <c r="AD1432">
        <v>10739</v>
      </c>
      <c r="AE1432" t="s">
        <v>1726</v>
      </c>
      <c r="AF1432" t="s">
        <v>70</v>
      </c>
      <c r="AM1432" t="s">
        <v>2689</v>
      </c>
      <c r="AN1432">
        <v>4382733979</v>
      </c>
    </row>
    <row r="1433" spans="1:40" x14ac:dyDescent="0.25">
      <c r="A1433" s="4">
        <f t="shared" si="235"/>
        <v>44663</v>
      </c>
      <c r="B1433" s="5">
        <f t="shared" si="236"/>
        <v>0.4375</v>
      </c>
      <c r="C1433" s="6">
        <f t="shared" si="237"/>
        <v>0.45555555555555555</v>
      </c>
      <c r="D1433" s="7">
        <f t="shared" si="240"/>
        <v>2.2337962946039625E-3</v>
      </c>
      <c r="E1433" s="6" t="str">
        <f t="shared" si="241"/>
        <v>THALITA</v>
      </c>
      <c r="F1433" s="6" t="str">
        <f t="shared" si="238"/>
        <v>ter</v>
      </c>
      <c r="G1433" s="6" t="str">
        <f t="shared" si="239"/>
        <v>43</v>
      </c>
      <c r="H1433" s="6" t="str">
        <f>IFERROR(VLOOKUP($G1433,DDD!$B:$D,3,0),"-")</f>
        <v>PR</v>
      </c>
      <c r="I1433" s="6" t="str">
        <f>IFERROR(VLOOKUP($H1433,DDD!$I:$K,3,0),"-")</f>
        <v>Sul</v>
      </c>
      <c r="J1433">
        <v>8368444</v>
      </c>
      <c r="K1433">
        <v>25451561</v>
      </c>
      <c r="L1433" s="14">
        <v>44663.45616898148</v>
      </c>
      <c r="M1433" s="14">
        <v>44663.458402777775</v>
      </c>
      <c r="N1433" t="s">
        <v>3134</v>
      </c>
      <c r="O1433" t="s">
        <v>1723</v>
      </c>
      <c r="P1433">
        <v>17719</v>
      </c>
      <c r="Q1433" t="s">
        <v>65</v>
      </c>
      <c r="R1433" t="s">
        <v>85</v>
      </c>
      <c r="S1433" t="s">
        <v>86</v>
      </c>
      <c r="T1433" t="s">
        <v>85</v>
      </c>
      <c r="U1433" t="s">
        <v>86</v>
      </c>
      <c r="X1433">
        <v>43999651176</v>
      </c>
      <c r="AA1433" t="s">
        <v>1724</v>
      </c>
      <c r="AC1433" t="s">
        <v>202</v>
      </c>
      <c r="AD1433">
        <v>10739</v>
      </c>
      <c r="AE1433" t="s">
        <v>1726</v>
      </c>
      <c r="AF1433" t="s">
        <v>70</v>
      </c>
      <c r="AM1433" t="s">
        <v>2690</v>
      </c>
      <c r="AN1433">
        <v>4437490940</v>
      </c>
    </row>
    <row r="1434" spans="1:40" x14ac:dyDescent="0.25">
      <c r="A1434" s="4">
        <f t="shared" si="235"/>
        <v>44663</v>
      </c>
      <c r="B1434" s="5">
        <f t="shared" si="236"/>
        <v>0.45833333333333331</v>
      </c>
      <c r="C1434" s="6">
        <f t="shared" si="237"/>
        <v>0.47847222222222219</v>
      </c>
      <c r="D1434" s="7">
        <f t="shared" si="240"/>
        <v>1.5625000014551915E-3</v>
      </c>
      <c r="E1434" s="6" t="str">
        <f t="shared" si="241"/>
        <v>YANE</v>
      </c>
      <c r="F1434" s="6" t="str">
        <f t="shared" si="238"/>
        <v>ter</v>
      </c>
      <c r="G1434" s="6" t="str">
        <f t="shared" si="239"/>
        <v>15</v>
      </c>
      <c r="H1434" s="6" t="str">
        <f>IFERROR(VLOOKUP($G1434,DDD!$B:$D,3,0),"-")</f>
        <v>SP</v>
      </c>
      <c r="I1434" s="6" t="str">
        <f>IFERROR(VLOOKUP($H1434,DDD!$I:$K,3,0),"-")</f>
        <v>Sudeste</v>
      </c>
      <c r="J1434">
        <v>8372515</v>
      </c>
      <c r="K1434">
        <v>25451521</v>
      </c>
      <c r="L1434" s="14">
        <v>44663.478773148148</v>
      </c>
      <c r="M1434" s="14">
        <v>44663.48033564815</v>
      </c>
      <c r="N1434" t="s">
        <v>3134</v>
      </c>
      <c r="O1434" t="s">
        <v>1728</v>
      </c>
      <c r="P1434">
        <v>17285</v>
      </c>
      <c r="Q1434" t="s">
        <v>65</v>
      </c>
      <c r="R1434" t="s">
        <v>136</v>
      </c>
      <c r="S1434" t="s">
        <v>872</v>
      </c>
      <c r="T1434" t="s">
        <v>136</v>
      </c>
      <c r="U1434" t="s">
        <v>872</v>
      </c>
      <c r="X1434">
        <v>15996280830</v>
      </c>
      <c r="Y1434">
        <v>15996280830</v>
      </c>
      <c r="Z1434" s="14">
        <v>44663.5</v>
      </c>
      <c r="AA1434" t="s">
        <v>1724</v>
      </c>
      <c r="AC1434" t="s">
        <v>202</v>
      </c>
      <c r="AD1434">
        <v>10739</v>
      </c>
      <c r="AE1434" t="s">
        <v>1726</v>
      </c>
      <c r="AF1434" t="s">
        <v>70</v>
      </c>
      <c r="AM1434" t="s">
        <v>2691</v>
      </c>
      <c r="AN1434">
        <v>45500874802</v>
      </c>
    </row>
    <row r="1435" spans="1:40" x14ac:dyDescent="0.25">
      <c r="A1435" s="4">
        <f t="shared" si="235"/>
        <v>44663</v>
      </c>
      <c r="B1435" s="5">
        <f t="shared" si="236"/>
        <v>0.47916666666666669</v>
      </c>
      <c r="C1435" s="6">
        <f t="shared" si="237"/>
        <v>0.48055555555555557</v>
      </c>
      <c r="D1435" s="7">
        <f t="shared" si="240"/>
        <v>1.6782407401478849E-3</v>
      </c>
      <c r="E1435" s="6" t="str">
        <f t="shared" si="241"/>
        <v>YANE</v>
      </c>
      <c r="F1435" s="6" t="str">
        <f t="shared" si="238"/>
        <v>ter</v>
      </c>
      <c r="G1435" s="6" t="str">
        <f t="shared" si="239"/>
        <v>15</v>
      </c>
      <c r="H1435" s="6" t="str">
        <f>IFERROR(VLOOKUP($G1435,DDD!$B:$D,3,0),"-")</f>
        <v>SP</v>
      </c>
      <c r="I1435" s="6" t="str">
        <f>IFERROR(VLOOKUP($H1435,DDD!$I:$K,3,0),"-")</f>
        <v>Sudeste</v>
      </c>
      <c r="J1435">
        <v>8373098</v>
      </c>
      <c r="K1435">
        <v>25451526</v>
      </c>
      <c r="L1435" s="14">
        <v>44663.481203703705</v>
      </c>
      <c r="M1435" s="14">
        <v>44663.482881944445</v>
      </c>
      <c r="N1435" t="s">
        <v>3134</v>
      </c>
      <c r="O1435" t="s">
        <v>1728</v>
      </c>
      <c r="P1435">
        <v>17285</v>
      </c>
      <c r="Q1435" t="s">
        <v>65</v>
      </c>
      <c r="R1435" t="s">
        <v>136</v>
      </c>
      <c r="S1435" t="s">
        <v>872</v>
      </c>
      <c r="T1435" t="s">
        <v>136</v>
      </c>
      <c r="U1435" t="s">
        <v>872</v>
      </c>
      <c r="X1435">
        <v>15988001445</v>
      </c>
      <c r="Y1435">
        <v>15988001445</v>
      </c>
      <c r="Z1435" s="14">
        <v>44663.50277777778</v>
      </c>
      <c r="AA1435" t="s">
        <v>1724</v>
      </c>
      <c r="AC1435" t="s">
        <v>202</v>
      </c>
      <c r="AD1435">
        <v>10739</v>
      </c>
      <c r="AE1435" t="s">
        <v>1726</v>
      </c>
      <c r="AF1435" t="s">
        <v>70</v>
      </c>
      <c r="AM1435" t="s">
        <v>2692</v>
      </c>
      <c r="AN1435">
        <v>45968378808</v>
      </c>
    </row>
    <row r="1436" spans="1:40" x14ac:dyDescent="0.25">
      <c r="A1436" s="4">
        <f t="shared" si="235"/>
        <v>44663</v>
      </c>
      <c r="B1436" s="5">
        <f t="shared" si="236"/>
        <v>0.5</v>
      </c>
      <c r="C1436" s="6">
        <f t="shared" si="237"/>
        <v>0.50486111111111109</v>
      </c>
      <c r="D1436" s="7">
        <f t="shared" si="240"/>
        <v>8.1134259235113859E-3</v>
      </c>
      <c r="E1436" s="6" t="str">
        <f t="shared" si="241"/>
        <v>THALITA</v>
      </c>
      <c r="F1436" s="6" t="str">
        <f t="shared" si="238"/>
        <v>ter</v>
      </c>
      <c r="G1436" s="6" t="str">
        <f t="shared" si="239"/>
        <v>43</v>
      </c>
      <c r="H1436" s="6" t="str">
        <f>IFERROR(VLOOKUP($G1436,DDD!$B:$D,3,0),"-")</f>
        <v>PR</v>
      </c>
      <c r="I1436" s="6" t="str">
        <f>IFERROR(VLOOKUP($H1436,DDD!$I:$K,3,0),"-")</f>
        <v>Sul</v>
      </c>
      <c r="J1436">
        <v>8378497</v>
      </c>
      <c r="K1436">
        <v>25451572</v>
      </c>
      <c r="L1436" s="14">
        <v>44663.505520833336</v>
      </c>
      <c r="M1436" s="14">
        <v>44663.51363425926</v>
      </c>
      <c r="N1436" t="s">
        <v>3134</v>
      </c>
      <c r="O1436" t="s">
        <v>1723</v>
      </c>
      <c r="P1436">
        <v>17719</v>
      </c>
      <c r="Q1436" t="s">
        <v>65</v>
      </c>
      <c r="R1436" t="s">
        <v>136</v>
      </c>
      <c r="S1436" t="s">
        <v>872</v>
      </c>
      <c r="T1436" t="s">
        <v>136</v>
      </c>
      <c r="U1436" t="s">
        <v>872</v>
      </c>
      <c r="X1436">
        <v>43999519878</v>
      </c>
      <c r="Y1436">
        <v>43999519878</v>
      </c>
      <c r="Z1436" s="14">
        <v>44663.53402777778</v>
      </c>
      <c r="AA1436" t="s">
        <v>1724</v>
      </c>
      <c r="AC1436" t="s">
        <v>202</v>
      </c>
      <c r="AD1436">
        <v>10739</v>
      </c>
      <c r="AE1436" t="s">
        <v>1726</v>
      </c>
      <c r="AF1436" t="s">
        <v>70</v>
      </c>
      <c r="AM1436" t="s">
        <v>2693</v>
      </c>
      <c r="AN1436">
        <v>4557616984</v>
      </c>
    </row>
    <row r="1437" spans="1:40" x14ac:dyDescent="0.25">
      <c r="A1437" s="4">
        <f t="shared" si="235"/>
        <v>44663</v>
      </c>
      <c r="B1437" s="5">
        <f t="shared" si="236"/>
        <v>0.5</v>
      </c>
      <c r="C1437" s="6">
        <f t="shared" si="237"/>
        <v>0.51736111111111105</v>
      </c>
      <c r="D1437" s="7">
        <f t="shared" si="240"/>
        <v>3.2291666648234241E-3</v>
      </c>
      <c r="E1437" s="6" t="str">
        <f t="shared" si="241"/>
        <v>THALITA</v>
      </c>
      <c r="F1437" s="6" t="str">
        <f t="shared" si="238"/>
        <v>ter</v>
      </c>
      <c r="G1437" s="6" t="str">
        <f t="shared" si="239"/>
        <v>15</v>
      </c>
      <c r="H1437" s="6" t="str">
        <f>IFERROR(VLOOKUP($G1437,DDD!$B:$D,3,0),"-")</f>
        <v>SP</v>
      </c>
      <c r="I1437" s="6" t="str">
        <f>IFERROR(VLOOKUP($H1437,DDD!$I:$K,3,0),"-")</f>
        <v>Sudeste</v>
      </c>
      <c r="J1437">
        <v>8380789</v>
      </c>
      <c r="K1437">
        <v>25451574</v>
      </c>
      <c r="L1437" s="14">
        <v>44663.51771990741</v>
      </c>
      <c r="M1437" s="14">
        <v>44663.520949074074</v>
      </c>
      <c r="N1437" t="s">
        <v>3134</v>
      </c>
      <c r="O1437" t="s">
        <v>1723</v>
      </c>
      <c r="P1437">
        <v>17719</v>
      </c>
      <c r="Q1437" t="s">
        <v>65</v>
      </c>
      <c r="R1437" t="s">
        <v>85</v>
      </c>
      <c r="S1437" t="s">
        <v>86</v>
      </c>
      <c r="T1437" t="s">
        <v>85</v>
      </c>
      <c r="U1437" t="s">
        <v>86</v>
      </c>
      <c r="X1437">
        <v>15997767615</v>
      </c>
      <c r="AA1437" t="s">
        <v>1724</v>
      </c>
      <c r="AC1437" t="s">
        <v>202</v>
      </c>
      <c r="AD1437">
        <v>10739</v>
      </c>
      <c r="AE1437" t="s">
        <v>1726</v>
      </c>
      <c r="AF1437" t="s">
        <v>70</v>
      </c>
      <c r="AM1437" t="s">
        <v>2694</v>
      </c>
      <c r="AN1437">
        <v>4565594854</v>
      </c>
    </row>
    <row r="1438" spans="1:40" x14ac:dyDescent="0.25">
      <c r="A1438" s="4">
        <f t="shared" si="235"/>
        <v>44663</v>
      </c>
      <c r="B1438" s="5">
        <f t="shared" si="236"/>
        <v>0.77083333333333337</v>
      </c>
      <c r="C1438" s="6">
        <f t="shared" si="237"/>
        <v>0.77986111111111101</v>
      </c>
      <c r="D1438" s="7">
        <f t="shared" si="240"/>
        <v>4.4097222198615782E-3</v>
      </c>
      <c r="E1438" s="6" t="str">
        <f t="shared" si="241"/>
        <v>JOHN</v>
      </c>
      <c r="F1438" s="6" t="str">
        <f t="shared" si="238"/>
        <v>ter</v>
      </c>
      <c r="G1438" s="6" t="str">
        <f t="shared" si="239"/>
        <v>43</v>
      </c>
      <c r="H1438" s="6" t="str">
        <f>IFERROR(VLOOKUP($G1438,DDD!$B:$D,3,0),"-")</f>
        <v>PR</v>
      </c>
      <c r="I1438" s="6" t="str">
        <f>IFERROR(VLOOKUP($H1438,DDD!$I:$K,3,0),"-")</f>
        <v>Sul</v>
      </c>
      <c r="J1438">
        <v>8420109</v>
      </c>
      <c r="K1438">
        <v>25451846</v>
      </c>
      <c r="L1438" s="14">
        <v>44663.780034722222</v>
      </c>
      <c r="M1438" s="14">
        <v>44663.784444444442</v>
      </c>
      <c r="N1438" t="s">
        <v>3134</v>
      </c>
      <c r="O1438" t="s">
        <v>1781</v>
      </c>
      <c r="P1438">
        <v>17284</v>
      </c>
      <c r="Q1438" t="s">
        <v>65</v>
      </c>
      <c r="R1438" t="s">
        <v>85</v>
      </c>
      <c r="S1438" t="s">
        <v>86</v>
      </c>
      <c r="T1438" t="s">
        <v>85</v>
      </c>
      <c r="U1438" t="s">
        <v>86</v>
      </c>
      <c r="X1438">
        <v>43996927803</v>
      </c>
      <c r="AA1438" t="s">
        <v>1724</v>
      </c>
      <c r="AC1438" t="s">
        <v>202</v>
      </c>
      <c r="AD1438">
        <v>10739</v>
      </c>
      <c r="AE1438" t="s">
        <v>1726</v>
      </c>
      <c r="AF1438" t="s">
        <v>70</v>
      </c>
      <c r="AM1438" t="s">
        <v>2696</v>
      </c>
      <c r="AN1438">
        <v>14353709968</v>
      </c>
    </row>
    <row r="1439" spans="1:40" x14ac:dyDescent="0.25">
      <c r="A1439" s="4">
        <f t="shared" si="235"/>
        <v>44663</v>
      </c>
      <c r="B1439" s="5">
        <f t="shared" si="236"/>
        <v>0.77083333333333337</v>
      </c>
      <c r="C1439" s="6">
        <f t="shared" si="237"/>
        <v>0.78541666666666676</v>
      </c>
      <c r="D1439" s="7">
        <f t="shared" si="240"/>
        <v>1.6666666633682325E-3</v>
      </c>
      <c r="E1439" s="6" t="str">
        <f t="shared" si="241"/>
        <v>JOHN</v>
      </c>
      <c r="F1439" s="6" t="str">
        <f t="shared" si="238"/>
        <v>ter</v>
      </c>
      <c r="G1439" s="6" t="str">
        <f t="shared" si="239"/>
        <v>15</v>
      </c>
      <c r="H1439" s="6" t="str">
        <f>IFERROR(VLOOKUP($G1439,DDD!$B:$D,3,0),"-")</f>
        <v>SP</v>
      </c>
      <c r="I1439" s="6" t="str">
        <f>IFERROR(VLOOKUP($H1439,DDD!$I:$K,3,0),"-")</f>
        <v>Sudeste</v>
      </c>
      <c r="J1439">
        <v>8420701</v>
      </c>
      <c r="K1439">
        <v>25451847</v>
      </c>
      <c r="L1439" s="14">
        <v>44663.785925925928</v>
      </c>
      <c r="M1439" s="14">
        <v>44663.787592592591</v>
      </c>
      <c r="N1439" t="s">
        <v>3134</v>
      </c>
      <c r="O1439" t="s">
        <v>1781</v>
      </c>
      <c r="P1439">
        <v>17284</v>
      </c>
      <c r="Q1439" t="s">
        <v>65</v>
      </c>
      <c r="R1439" t="s">
        <v>85</v>
      </c>
      <c r="S1439" t="s">
        <v>86</v>
      </c>
      <c r="T1439" t="s">
        <v>85</v>
      </c>
      <c r="U1439" t="s">
        <v>86</v>
      </c>
      <c r="X1439">
        <v>15996886432</v>
      </c>
      <c r="AA1439" t="s">
        <v>1724</v>
      </c>
      <c r="AC1439" t="s">
        <v>202</v>
      </c>
      <c r="AD1439">
        <v>10739</v>
      </c>
      <c r="AE1439" t="s">
        <v>1726</v>
      </c>
      <c r="AF1439" t="s">
        <v>70</v>
      </c>
      <c r="AM1439" t="s">
        <v>2697</v>
      </c>
      <c r="AN1439">
        <v>14479493824</v>
      </c>
    </row>
    <row r="1440" spans="1:40" x14ac:dyDescent="0.25">
      <c r="A1440" s="4">
        <f t="shared" si="235"/>
        <v>44664</v>
      </c>
      <c r="B1440" s="5">
        <f t="shared" si="236"/>
        <v>0.35416666666666669</v>
      </c>
      <c r="C1440" s="6">
        <f t="shared" si="237"/>
        <v>0.3659722222222222</v>
      </c>
      <c r="D1440" s="7">
        <f t="shared" si="240"/>
        <v>3.9583333273185417E-3</v>
      </c>
      <c r="E1440" s="6" t="str">
        <f t="shared" si="241"/>
        <v>THALITA</v>
      </c>
      <c r="F1440" s="6" t="str">
        <f t="shared" si="238"/>
        <v>qua</v>
      </c>
      <c r="G1440" s="6" t="str">
        <f t="shared" si="239"/>
        <v>43</v>
      </c>
      <c r="H1440" s="6" t="str">
        <f>IFERROR(VLOOKUP($G1440,DDD!$B:$D,3,0),"-")</f>
        <v>PR</v>
      </c>
      <c r="I1440" s="6" t="str">
        <f>IFERROR(VLOOKUP($H1440,DDD!$I:$K,3,0),"-")</f>
        <v>Sul</v>
      </c>
      <c r="J1440">
        <v>8428446</v>
      </c>
      <c r="K1440">
        <v>25451609</v>
      </c>
      <c r="L1440" s="14">
        <v>44664.366018518522</v>
      </c>
      <c r="M1440" s="14">
        <v>44664.369976851849</v>
      </c>
      <c r="N1440" t="s">
        <v>3134</v>
      </c>
      <c r="O1440" t="s">
        <v>1723</v>
      </c>
      <c r="P1440">
        <v>17719</v>
      </c>
      <c r="Q1440" t="s">
        <v>65</v>
      </c>
      <c r="R1440" t="s">
        <v>85</v>
      </c>
      <c r="S1440" t="s">
        <v>86</v>
      </c>
      <c r="T1440" t="s">
        <v>85</v>
      </c>
      <c r="U1440" t="s">
        <v>86</v>
      </c>
      <c r="X1440">
        <v>43998095827</v>
      </c>
      <c r="AA1440" t="s">
        <v>1724</v>
      </c>
      <c r="AC1440" t="s">
        <v>202</v>
      </c>
      <c r="AD1440">
        <v>10739</v>
      </c>
      <c r="AE1440" t="s">
        <v>1726</v>
      </c>
      <c r="AF1440" t="s">
        <v>70</v>
      </c>
      <c r="AM1440" t="s">
        <v>2698</v>
      </c>
      <c r="AN1440">
        <v>5121265930</v>
      </c>
    </row>
    <row r="1441" spans="1:40" x14ac:dyDescent="0.25">
      <c r="A1441" s="4">
        <f t="shared" si="235"/>
        <v>44664</v>
      </c>
      <c r="B1441" s="5">
        <f t="shared" si="236"/>
        <v>0.375</v>
      </c>
      <c r="C1441" s="6">
        <f t="shared" si="237"/>
        <v>0.37638888888888888</v>
      </c>
      <c r="D1441" s="7">
        <f t="shared" si="240"/>
        <v>1.5856481477385387E-3</v>
      </c>
      <c r="E1441" s="6" t="str">
        <f t="shared" si="241"/>
        <v>YANE</v>
      </c>
      <c r="F1441" s="6" t="str">
        <f t="shared" si="238"/>
        <v>qua</v>
      </c>
      <c r="G1441" s="6" t="str">
        <f t="shared" si="239"/>
        <v>43</v>
      </c>
      <c r="H1441" s="6" t="str">
        <f>IFERROR(VLOOKUP($G1441,DDD!$B:$D,3,0),"-")</f>
        <v>PR</v>
      </c>
      <c r="I1441" s="6" t="str">
        <f>IFERROR(VLOOKUP($H1441,DDD!$I:$K,3,0),"-")</f>
        <v>Sul</v>
      </c>
      <c r="J1441">
        <v>8429558</v>
      </c>
      <c r="K1441">
        <v>25451984</v>
      </c>
      <c r="L1441" s="14">
        <v>44664.37667824074</v>
      </c>
      <c r="M1441" s="14">
        <v>44664.378263888888</v>
      </c>
      <c r="N1441" t="s">
        <v>3134</v>
      </c>
      <c r="O1441" t="s">
        <v>1728</v>
      </c>
      <c r="P1441">
        <v>17285</v>
      </c>
      <c r="Q1441" t="s">
        <v>65</v>
      </c>
      <c r="R1441" t="s">
        <v>136</v>
      </c>
      <c r="S1441" t="s">
        <v>872</v>
      </c>
      <c r="T1441" t="s">
        <v>136</v>
      </c>
      <c r="U1441" t="s">
        <v>872</v>
      </c>
      <c r="X1441">
        <v>43998401436</v>
      </c>
      <c r="Y1441">
        <v>43998401436</v>
      </c>
      <c r="Z1441" s="14">
        <v>44664.397916666669</v>
      </c>
      <c r="AA1441" t="s">
        <v>1724</v>
      </c>
      <c r="AC1441" t="s">
        <v>202</v>
      </c>
      <c r="AD1441">
        <v>10739</v>
      </c>
      <c r="AE1441" t="s">
        <v>1726</v>
      </c>
      <c r="AF1441" t="s">
        <v>70</v>
      </c>
      <c r="AM1441" t="s">
        <v>2699</v>
      </c>
      <c r="AN1441">
        <v>63958589987</v>
      </c>
    </row>
    <row r="1442" spans="1:40" x14ac:dyDescent="0.25">
      <c r="A1442" s="4">
        <f t="shared" ref="A1442:A1505" si="242">DATEVALUE(TEXT(L1442,"dd/mm"))</f>
        <v>44664</v>
      </c>
      <c r="B1442" s="5">
        <f t="shared" ref="B1442:B1505" si="243">TIMEVALUE(TEXT(LEFT(TEXT(L1442,"hh:mm"),2)&amp;":"&amp;IF(RIGHT(TEXT(L1442,"hh:mm"),2)&lt;"30",0,30),"hh:mm"))</f>
        <v>0.375</v>
      </c>
      <c r="C1442" s="6">
        <f t="shared" ref="C1442:C1505" si="244">TIMEVALUE(TEXT(L1442,"hh:mm"))</f>
        <v>0.38125000000000003</v>
      </c>
      <c r="D1442" s="7">
        <f t="shared" si="240"/>
        <v>1.1226851856918074E-3</v>
      </c>
      <c r="E1442" s="6" t="str">
        <f t="shared" si="241"/>
        <v>YANE</v>
      </c>
      <c r="F1442" s="6" t="str">
        <f t="shared" ref="F1442:F1505" si="245">TEXT(L1442,"ddd")</f>
        <v>qua</v>
      </c>
      <c r="G1442" s="6" t="str">
        <f t="shared" si="239"/>
        <v>43</v>
      </c>
      <c r="H1442" s="6" t="str">
        <f>IFERROR(VLOOKUP($G1442,DDD!$B:$D,3,0),"-")</f>
        <v>PR</v>
      </c>
      <c r="I1442" s="6" t="str">
        <f>IFERROR(VLOOKUP($H1442,DDD!$I:$K,3,0),"-")</f>
        <v>Sul</v>
      </c>
      <c r="J1442">
        <v>8430499</v>
      </c>
      <c r="K1442">
        <v>25451991</v>
      </c>
      <c r="L1442" s="14">
        <v>44664.381412037037</v>
      </c>
      <c r="M1442" s="14">
        <v>44664.382534722223</v>
      </c>
      <c r="N1442" t="s">
        <v>3134</v>
      </c>
      <c r="O1442" t="s">
        <v>1728</v>
      </c>
      <c r="P1442">
        <v>17285</v>
      </c>
      <c r="Q1442" t="s">
        <v>65</v>
      </c>
      <c r="R1442" t="s">
        <v>136</v>
      </c>
      <c r="S1442" t="s">
        <v>872</v>
      </c>
      <c r="T1442" t="s">
        <v>136</v>
      </c>
      <c r="U1442" t="s">
        <v>872</v>
      </c>
      <c r="X1442">
        <v>43991752454</v>
      </c>
      <c r="Y1442">
        <v>43991752454</v>
      </c>
      <c r="Z1442" s="14">
        <v>44664.402083333334</v>
      </c>
      <c r="AA1442" t="s">
        <v>1724</v>
      </c>
      <c r="AC1442" t="s">
        <v>202</v>
      </c>
      <c r="AD1442">
        <v>10739</v>
      </c>
      <c r="AE1442" t="s">
        <v>1726</v>
      </c>
      <c r="AF1442" t="s">
        <v>70</v>
      </c>
      <c r="AM1442" t="s">
        <v>2700</v>
      </c>
      <c r="AN1442">
        <v>65965949987</v>
      </c>
    </row>
    <row r="1443" spans="1:40" x14ac:dyDescent="0.25">
      <c r="A1443" s="4">
        <f t="shared" si="242"/>
        <v>44664</v>
      </c>
      <c r="B1443" s="5">
        <f t="shared" si="243"/>
        <v>0.375</v>
      </c>
      <c r="C1443" s="6">
        <f t="shared" si="244"/>
        <v>0.39097222222222222</v>
      </c>
      <c r="D1443" s="7">
        <f t="shared" si="240"/>
        <v>2.2106481483206153E-3</v>
      </c>
      <c r="E1443" s="6" t="str">
        <f t="shared" si="241"/>
        <v>YANE</v>
      </c>
      <c r="F1443" s="6" t="str">
        <f t="shared" si="245"/>
        <v>qua</v>
      </c>
      <c r="G1443" s="6" t="str">
        <f t="shared" si="239"/>
        <v>43</v>
      </c>
      <c r="H1443" s="6" t="str">
        <f>IFERROR(VLOOKUP($G1443,DDD!$B:$D,3,0),"-")</f>
        <v>PR</v>
      </c>
      <c r="I1443" s="6" t="str">
        <f>IFERROR(VLOOKUP($H1443,DDD!$I:$K,3,0),"-")</f>
        <v>Sul</v>
      </c>
      <c r="J1443">
        <v>8432890</v>
      </c>
      <c r="K1443">
        <v>25452006</v>
      </c>
      <c r="L1443" s="14">
        <v>44664.391597222224</v>
      </c>
      <c r="M1443" s="14">
        <v>44664.393807870372</v>
      </c>
      <c r="N1443" t="s">
        <v>3134</v>
      </c>
      <c r="O1443" t="s">
        <v>1728</v>
      </c>
      <c r="P1443">
        <v>17285</v>
      </c>
      <c r="Q1443" t="s">
        <v>65</v>
      </c>
      <c r="R1443" t="s">
        <v>136</v>
      </c>
      <c r="S1443" t="s">
        <v>872</v>
      </c>
      <c r="T1443" t="s">
        <v>136</v>
      </c>
      <c r="U1443" t="s">
        <v>872</v>
      </c>
      <c r="X1443">
        <v>43999880497</v>
      </c>
      <c r="Y1443">
        <v>43999880497</v>
      </c>
      <c r="Z1443" s="14">
        <v>44664.413194444445</v>
      </c>
      <c r="AA1443" t="s">
        <v>1724</v>
      </c>
      <c r="AC1443" t="s">
        <v>202</v>
      </c>
      <c r="AD1443">
        <v>10739</v>
      </c>
      <c r="AE1443" t="s">
        <v>1726</v>
      </c>
      <c r="AF1443" t="s">
        <v>70</v>
      </c>
      <c r="AM1443" t="s">
        <v>2701</v>
      </c>
      <c r="AN1443">
        <v>70167869949</v>
      </c>
    </row>
    <row r="1444" spans="1:40" x14ac:dyDescent="0.25">
      <c r="A1444" s="4">
        <f t="shared" si="242"/>
        <v>44664</v>
      </c>
      <c r="B1444" s="5">
        <f t="shared" si="243"/>
        <v>0.39583333333333331</v>
      </c>
      <c r="C1444" s="6">
        <f t="shared" si="244"/>
        <v>0.40833333333333338</v>
      </c>
      <c r="D1444" s="7">
        <f t="shared" si="240"/>
        <v>1.0682870371965691E-2</v>
      </c>
      <c r="E1444" s="6" t="str">
        <f t="shared" si="241"/>
        <v>THALITA</v>
      </c>
      <c r="F1444" s="6" t="str">
        <f t="shared" si="245"/>
        <v>qua</v>
      </c>
      <c r="G1444" s="6" t="str">
        <f t="shared" si="239"/>
        <v>43</v>
      </c>
      <c r="H1444" s="6" t="str">
        <f>IFERROR(VLOOKUP($G1444,DDD!$B:$D,3,0),"-")</f>
        <v>PR</v>
      </c>
      <c r="I1444" s="6" t="str">
        <f>IFERROR(VLOOKUP($H1444,DDD!$I:$K,3,0),"-")</f>
        <v>Sul</v>
      </c>
      <c r="J1444">
        <v>8436991</v>
      </c>
      <c r="K1444">
        <v>25451625</v>
      </c>
      <c r="L1444" s="14">
        <v>44664.408819444441</v>
      </c>
      <c r="M1444" s="14">
        <v>44664.419502314813</v>
      </c>
      <c r="N1444" t="s">
        <v>3134</v>
      </c>
      <c r="O1444" t="s">
        <v>1723</v>
      </c>
      <c r="P1444">
        <v>17719</v>
      </c>
      <c r="Q1444" t="s">
        <v>65</v>
      </c>
      <c r="R1444" t="s">
        <v>85</v>
      </c>
      <c r="S1444" t="s">
        <v>86</v>
      </c>
      <c r="T1444" t="s">
        <v>85</v>
      </c>
      <c r="U1444" t="s">
        <v>86</v>
      </c>
      <c r="X1444">
        <v>43999713082</v>
      </c>
      <c r="AA1444" t="s">
        <v>1724</v>
      </c>
      <c r="AC1444" t="s">
        <v>202</v>
      </c>
      <c r="AD1444">
        <v>10739</v>
      </c>
      <c r="AE1444" t="s">
        <v>1726</v>
      </c>
      <c r="AF1444" t="s">
        <v>70</v>
      </c>
      <c r="AM1444" t="s">
        <v>2702</v>
      </c>
      <c r="AN1444">
        <v>5642018981</v>
      </c>
    </row>
    <row r="1445" spans="1:40" x14ac:dyDescent="0.25">
      <c r="A1445" s="4">
        <f t="shared" si="242"/>
        <v>44664</v>
      </c>
      <c r="B1445" s="5">
        <f t="shared" si="243"/>
        <v>0.39583333333333331</v>
      </c>
      <c r="C1445" s="6">
        <f t="shared" si="244"/>
        <v>0.41111111111111115</v>
      </c>
      <c r="D1445" s="7">
        <f t="shared" si="240"/>
        <v>1.7592592557775788E-3</v>
      </c>
      <c r="E1445" s="6" t="str">
        <f t="shared" si="241"/>
        <v>YANE</v>
      </c>
      <c r="F1445" s="6" t="str">
        <f t="shared" si="245"/>
        <v>qua</v>
      </c>
      <c r="G1445" s="6" t="str">
        <f t="shared" si="239"/>
        <v>43</v>
      </c>
      <c r="H1445" s="6" t="str">
        <f>IFERROR(VLOOKUP($G1445,DDD!$B:$D,3,0),"-")</f>
        <v>PR</v>
      </c>
      <c r="I1445" s="6" t="str">
        <f>IFERROR(VLOOKUP($H1445,DDD!$I:$K,3,0),"-")</f>
        <v>Sul</v>
      </c>
      <c r="J1445">
        <v>8437644</v>
      </c>
      <c r="K1445">
        <v>25451733</v>
      </c>
      <c r="L1445" s="14">
        <v>44664.411759259259</v>
      </c>
      <c r="M1445" s="14">
        <v>44664.413518518515</v>
      </c>
      <c r="N1445" t="s">
        <v>3134</v>
      </c>
      <c r="O1445" t="s">
        <v>1728</v>
      </c>
      <c r="P1445">
        <v>17285</v>
      </c>
      <c r="Q1445" t="s">
        <v>65</v>
      </c>
      <c r="R1445" t="s">
        <v>136</v>
      </c>
      <c r="S1445" t="s">
        <v>872</v>
      </c>
      <c r="T1445" t="s">
        <v>136</v>
      </c>
      <c r="U1445" t="s">
        <v>872</v>
      </c>
      <c r="X1445">
        <v>43991443878</v>
      </c>
      <c r="Y1445">
        <v>43991443878</v>
      </c>
      <c r="Z1445" s="14">
        <v>44664.433333333334</v>
      </c>
      <c r="AA1445" t="s">
        <v>1724</v>
      </c>
      <c r="AC1445" t="s">
        <v>202</v>
      </c>
      <c r="AD1445">
        <v>10739</v>
      </c>
      <c r="AE1445" t="s">
        <v>1726</v>
      </c>
      <c r="AF1445" t="s">
        <v>70</v>
      </c>
      <c r="AM1445" t="s">
        <v>2703</v>
      </c>
      <c r="AN1445">
        <v>73090000997</v>
      </c>
    </row>
    <row r="1446" spans="1:40" x14ac:dyDescent="0.25">
      <c r="A1446" s="4">
        <f t="shared" si="242"/>
        <v>44664</v>
      </c>
      <c r="B1446" s="5">
        <f t="shared" si="243"/>
        <v>0.41666666666666669</v>
      </c>
      <c r="C1446" s="6">
        <f t="shared" si="244"/>
        <v>0.41944444444444445</v>
      </c>
      <c r="D1446" s="7">
        <f t="shared" si="240"/>
        <v>1.6435185170848854E-3</v>
      </c>
      <c r="E1446" s="6" t="str">
        <f t="shared" si="241"/>
        <v>THALITA</v>
      </c>
      <c r="F1446" s="6" t="str">
        <f t="shared" si="245"/>
        <v>qua</v>
      </c>
      <c r="G1446" s="6" t="str">
        <f t="shared" si="239"/>
        <v>15</v>
      </c>
      <c r="H1446" s="6" t="str">
        <f>IFERROR(VLOOKUP($G1446,DDD!$B:$D,3,0),"-")</f>
        <v>SP</v>
      </c>
      <c r="I1446" s="6" t="str">
        <f>IFERROR(VLOOKUP($H1446,DDD!$I:$K,3,0),"-")</f>
        <v>Sudeste</v>
      </c>
      <c r="J1446">
        <v>8439430</v>
      </c>
      <c r="K1446">
        <v>25451629</v>
      </c>
      <c r="L1446" s="14">
        <v>44664.419988425929</v>
      </c>
      <c r="M1446" s="14">
        <v>44664.421631944446</v>
      </c>
      <c r="N1446" t="s">
        <v>3134</v>
      </c>
      <c r="O1446" t="s">
        <v>1723</v>
      </c>
      <c r="P1446">
        <v>17719</v>
      </c>
      <c r="Q1446" t="s">
        <v>65</v>
      </c>
      <c r="R1446" t="s">
        <v>136</v>
      </c>
      <c r="S1446" t="s">
        <v>273</v>
      </c>
      <c r="T1446" t="s">
        <v>136</v>
      </c>
      <c r="U1446" t="s">
        <v>273</v>
      </c>
      <c r="X1446">
        <v>15988447061</v>
      </c>
      <c r="Y1446">
        <v>15988447061</v>
      </c>
      <c r="Z1446" s="14">
        <v>44665.441666666666</v>
      </c>
      <c r="AA1446" t="s">
        <v>1724</v>
      </c>
      <c r="AC1446" t="s">
        <v>202</v>
      </c>
      <c r="AD1446">
        <v>10739</v>
      </c>
      <c r="AE1446" t="s">
        <v>1726</v>
      </c>
      <c r="AF1446" t="s">
        <v>70</v>
      </c>
      <c r="AM1446" t="s">
        <v>1755</v>
      </c>
      <c r="AN1446">
        <v>5802929839</v>
      </c>
    </row>
    <row r="1447" spans="1:40" x14ac:dyDescent="0.25">
      <c r="A1447" s="4">
        <f t="shared" si="242"/>
        <v>44664</v>
      </c>
      <c r="B1447" s="5">
        <f t="shared" si="243"/>
        <v>0.41666666666666669</v>
      </c>
      <c r="C1447" s="6">
        <f t="shared" si="244"/>
        <v>0.4201388888888889</v>
      </c>
      <c r="D1447" s="7">
        <f t="shared" si="240"/>
        <v>4.062500003783498E-3</v>
      </c>
      <c r="E1447" s="6" t="str">
        <f t="shared" si="241"/>
        <v>YANE</v>
      </c>
      <c r="F1447" s="6" t="str">
        <f t="shared" si="245"/>
        <v>qua</v>
      </c>
      <c r="G1447" s="6" t="str">
        <f t="shared" si="239"/>
        <v>71</v>
      </c>
      <c r="H1447" s="6" t="str">
        <f>IFERROR(VLOOKUP($G1447,DDD!$B:$D,3,0),"-")</f>
        <v>BA</v>
      </c>
      <c r="I1447" s="6" t="str">
        <f>IFERROR(VLOOKUP($H1447,DDD!$I:$K,3,0),"-")</f>
        <v>Nordeste</v>
      </c>
      <c r="J1447">
        <v>8439571</v>
      </c>
      <c r="K1447">
        <v>25451754</v>
      </c>
      <c r="L1447" s="14">
        <v>44664.420717592591</v>
      </c>
      <c r="M1447" s="14">
        <v>44664.424780092595</v>
      </c>
      <c r="N1447" t="s">
        <v>3134</v>
      </c>
      <c r="O1447" t="s">
        <v>1728</v>
      </c>
      <c r="P1447">
        <v>17285</v>
      </c>
      <c r="Q1447" t="s">
        <v>65</v>
      </c>
      <c r="R1447" t="s">
        <v>85</v>
      </c>
      <c r="S1447" t="s">
        <v>86</v>
      </c>
      <c r="T1447" t="s">
        <v>85</v>
      </c>
      <c r="U1447" t="s">
        <v>86</v>
      </c>
      <c r="X1447">
        <v>71986119767</v>
      </c>
      <c r="AA1447" t="s">
        <v>1724</v>
      </c>
      <c r="AC1447" t="s">
        <v>202</v>
      </c>
      <c r="AD1447">
        <v>10739</v>
      </c>
      <c r="AE1447" t="s">
        <v>1726</v>
      </c>
      <c r="AF1447" t="s">
        <v>70</v>
      </c>
      <c r="AM1447" t="s">
        <v>2704</v>
      </c>
      <c r="AN1447">
        <v>78412064534</v>
      </c>
    </row>
    <row r="1448" spans="1:40" x14ac:dyDescent="0.25">
      <c r="A1448" s="4">
        <f t="shared" si="242"/>
        <v>44664</v>
      </c>
      <c r="B1448" s="5">
        <f t="shared" si="243"/>
        <v>0.41666666666666669</v>
      </c>
      <c r="C1448" s="6">
        <f t="shared" si="244"/>
        <v>0.42291666666666666</v>
      </c>
      <c r="D1448" s="7">
        <f t="shared" si="240"/>
        <v>1.111111108912155E-3</v>
      </c>
      <c r="E1448" s="6" t="str">
        <f t="shared" si="241"/>
        <v>THALITA</v>
      </c>
      <c r="F1448" s="6" t="str">
        <f t="shared" si="245"/>
        <v>qua</v>
      </c>
      <c r="G1448" s="6" t="str">
        <f t="shared" si="239"/>
        <v>43</v>
      </c>
      <c r="H1448" s="6" t="str">
        <f>IFERROR(VLOOKUP($G1448,DDD!$B:$D,3,0),"-")</f>
        <v>PR</v>
      </c>
      <c r="I1448" s="6" t="str">
        <f>IFERROR(VLOOKUP($H1448,DDD!$I:$K,3,0),"-")</f>
        <v>Sul</v>
      </c>
      <c r="J1448">
        <v>8440151</v>
      </c>
      <c r="K1448">
        <v>25450863</v>
      </c>
      <c r="L1448" s="14">
        <v>44664.423414351855</v>
      </c>
      <c r="M1448" s="14">
        <v>44664.424525462964</v>
      </c>
      <c r="N1448" t="s">
        <v>3134</v>
      </c>
      <c r="O1448" t="s">
        <v>1723</v>
      </c>
      <c r="P1448">
        <v>17719</v>
      </c>
      <c r="Q1448" t="s">
        <v>65</v>
      </c>
      <c r="R1448" t="s">
        <v>136</v>
      </c>
      <c r="S1448" t="s">
        <v>273</v>
      </c>
      <c r="T1448" t="s">
        <v>136</v>
      </c>
      <c r="U1448" t="s">
        <v>273</v>
      </c>
      <c r="X1448">
        <v>43996059525</v>
      </c>
      <c r="Y1448">
        <v>43996059525</v>
      </c>
      <c r="Z1448" s="14">
        <v>44664.503472222219</v>
      </c>
      <c r="AA1448" t="s">
        <v>1724</v>
      </c>
      <c r="AC1448" t="s">
        <v>202</v>
      </c>
      <c r="AD1448">
        <v>10739</v>
      </c>
      <c r="AE1448" t="s">
        <v>1726</v>
      </c>
      <c r="AF1448" t="s">
        <v>70</v>
      </c>
      <c r="AM1448" t="s">
        <v>2705</v>
      </c>
      <c r="AN1448">
        <v>5811737912</v>
      </c>
    </row>
    <row r="1449" spans="1:40" x14ac:dyDescent="0.25">
      <c r="A1449" s="4">
        <f t="shared" si="242"/>
        <v>44664</v>
      </c>
      <c r="B1449" s="5">
        <f t="shared" si="243"/>
        <v>0.41666666666666669</v>
      </c>
      <c r="C1449" s="6">
        <f t="shared" si="244"/>
        <v>0.42569444444444443</v>
      </c>
      <c r="D1449" s="7">
        <f t="shared" si="240"/>
        <v>1.3888888861401938E-3</v>
      </c>
      <c r="E1449" s="6" t="str">
        <f t="shared" si="241"/>
        <v>YANE</v>
      </c>
      <c r="F1449" s="6" t="str">
        <f t="shared" si="245"/>
        <v>qua</v>
      </c>
      <c r="G1449" s="6" t="str">
        <f t="shared" si="239"/>
        <v>71</v>
      </c>
      <c r="H1449" s="6" t="str">
        <f>IFERROR(VLOOKUP($G1449,DDD!$B:$D,3,0),"-")</f>
        <v>BA</v>
      </c>
      <c r="I1449" s="6" t="str">
        <f>IFERROR(VLOOKUP($H1449,DDD!$I:$K,3,0),"-")</f>
        <v>Nordeste</v>
      </c>
      <c r="J1449">
        <v>8440677</v>
      </c>
      <c r="K1449">
        <v>25451755</v>
      </c>
      <c r="L1449" s="14">
        <v>44664.425891203704</v>
      </c>
      <c r="M1449" s="14">
        <v>44664.42728009259</v>
      </c>
      <c r="N1449" t="s">
        <v>3134</v>
      </c>
      <c r="O1449" t="s">
        <v>1728</v>
      </c>
      <c r="P1449">
        <v>17285</v>
      </c>
      <c r="Q1449" t="s">
        <v>65</v>
      </c>
      <c r="R1449" t="s">
        <v>136</v>
      </c>
      <c r="S1449" t="s">
        <v>872</v>
      </c>
      <c r="T1449" t="s">
        <v>136</v>
      </c>
      <c r="U1449" t="s">
        <v>872</v>
      </c>
      <c r="X1449">
        <v>71999785300</v>
      </c>
      <c r="Y1449">
        <v>71999785300</v>
      </c>
      <c r="Z1449" s="14">
        <v>44664.447222222225</v>
      </c>
      <c r="AA1449" t="s">
        <v>1724</v>
      </c>
      <c r="AC1449" t="s">
        <v>202</v>
      </c>
      <c r="AD1449">
        <v>10739</v>
      </c>
      <c r="AE1449" t="s">
        <v>1726</v>
      </c>
      <c r="AF1449" t="s">
        <v>70</v>
      </c>
      <c r="AM1449" t="s">
        <v>2706</v>
      </c>
      <c r="AN1449">
        <v>78579538572</v>
      </c>
    </row>
    <row r="1450" spans="1:40" x14ac:dyDescent="0.25">
      <c r="A1450" s="4">
        <f t="shared" si="242"/>
        <v>44664</v>
      </c>
      <c r="B1450" s="5">
        <f t="shared" si="243"/>
        <v>0.41666666666666669</v>
      </c>
      <c r="C1450" s="6">
        <f t="shared" si="244"/>
        <v>0.4291666666666667</v>
      </c>
      <c r="D1450" s="7">
        <f t="shared" si="240"/>
        <v>3.3217592572327703E-3</v>
      </c>
      <c r="E1450" s="6" t="str">
        <f t="shared" si="241"/>
        <v>YANE</v>
      </c>
      <c r="F1450" s="6" t="str">
        <f t="shared" si="245"/>
        <v>qua</v>
      </c>
      <c r="G1450" s="6" t="str">
        <f t="shared" si="239"/>
        <v>71</v>
      </c>
      <c r="H1450" s="6" t="str">
        <f>IFERROR(VLOOKUP($G1450,DDD!$B:$D,3,0),"-")</f>
        <v>BA</v>
      </c>
      <c r="I1450" s="6" t="str">
        <f>IFERROR(VLOOKUP($H1450,DDD!$I:$K,3,0),"-")</f>
        <v>Nordeste</v>
      </c>
      <c r="J1450">
        <v>8441396</v>
      </c>
      <c r="K1450">
        <v>25451763</v>
      </c>
      <c r="L1450" s="14">
        <v>44664.4294212963</v>
      </c>
      <c r="M1450" s="14">
        <v>44664.432743055557</v>
      </c>
      <c r="N1450" t="s">
        <v>3134</v>
      </c>
      <c r="O1450" t="s">
        <v>1728</v>
      </c>
      <c r="P1450">
        <v>17285</v>
      </c>
      <c r="Q1450" t="s">
        <v>65</v>
      </c>
      <c r="R1450" t="s">
        <v>136</v>
      </c>
      <c r="S1450" t="s">
        <v>137</v>
      </c>
      <c r="T1450" t="s">
        <v>136</v>
      </c>
      <c r="U1450" t="s">
        <v>137</v>
      </c>
      <c r="X1450">
        <v>71986386156</v>
      </c>
      <c r="Y1450">
        <v>71986386156</v>
      </c>
      <c r="Z1450" s="14">
        <v>44665.333333333336</v>
      </c>
      <c r="AA1450" t="s">
        <v>1724</v>
      </c>
      <c r="AC1450" t="s">
        <v>202</v>
      </c>
      <c r="AD1450">
        <v>10739</v>
      </c>
      <c r="AE1450" t="s">
        <v>1726</v>
      </c>
      <c r="AF1450" t="s">
        <v>70</v>
      </c>
      <c r="AM1450" t="s">
        <v>2707</v>
      </c>
      <c r="AN1450">
        <v>80982417500</v>
      </c>
    </row>
    <row r="1451" spans="1:40" x14ac:dyDescent="0.25">
      <c r="A1451" s="4">
        <f t="shared" si="242"/>
        <v>44664</v>
      </c>
      <c r="B1451" s="5">
        <f t="shared" si="243"/>
        <v>0.41666666666666669</v>
      </c>
      <c r="C1451" s="6">
        <f t="shared" si="244"/>
        <v>0.43333333333333335</v>
      </c>
      <c r="D1451" s="7">
        <f t="shared" si="240"/>
        <v>1.0879629626288079E-3</v>
      </c>
      <c r="E1451" s="6" t="str">
        <f t="shared" si="241"/>
        <v>YANE</v>
      </c>
      <c r="F1451" s="6" t="str">
        <f t="shared" si="245"/>
        <v>qua</v>
      </c>
      <c r="G1451" s="6" t="str">
        <f t="shared" si="239"/>
        <v>43</v>
      </c>
      <c r="H1451" s="6" t="str">
        <f>IFERROR(VLOOKUP($G1451,DDD!$B:$D,3,0),"-")</f>
        <v>PR</v>
      </c>
      <c r="I1451" s="6" t="str">
        <f>IFERROR(VLOOKUP($H1451,DDD!$I:$K,3,0),"-")</f>
        <v>Sul</v>
      </c>
      <c r="J1451">
        <v>8442196</v>
      </c>
      <c r="K1451">
        <v>25451765</v>
      </c>
      <c r="L1451" s="14">
        <v>44664.433391203704</v>
      </c>
      <c r="M1451" s="14">
        <v>44664.434479166666</v>
      </c>
      <c r="N1451" t="s">
        <v>3134</v>
      </c>
      <c r="O1451" t="s">
        <v>1728</v>
      </c>
      <c r="P1451">
        <v>17285</v>
      </c>
      <c r="Q1451" t="s">
        <v>65</v>
      </c>
      <c r="R1451" t="s">
        <v>136</v>
      </c>
      <c r="S1451" t="s">
        <v>273</v>
      </c>
      <c r="T1451" t="s">
        <v>136</v>
      </c>
      <c r="U1451" t="s">
        <v>273</v>
      </c>
      <c r="X1451">
        <v>43991057697</v>
      </c>
      <c r="Y1451">
        <v>43991057697</v>
      </c>
      <c r="Z1451" s="14">
        <v>44664.5</v>
      </c>
      <c r="AA1451" t="s">
        <v>1724</v>
      </c>
      <c r="AC1451" t="s">
        <v>202</v>
      </c>
      <c r="AD1451">
        <v>10739</v>
      </c>
      <c r="AE1451" t="s">
        <v>1726</v>
      </c>
      <c r="AF1451" t="s">
        <v>70</v>
      </c>
      <c r="AM1451" t="s">
        <v>2708</v>
      </c>
      <c r="AN1451">
        <v>81568436904</v>
      </c>
    </row>
    <row r="1452" spans="1:40" x14ac:dyDescent="0.25">
      <c r="A1452" s="4">
        <f t="shared" si="242"/>
        <v>44664</v>
      </c>
      <c r="B1452" s="5">
        <f t="shared" si="243"/>
        <v>0.4375</v>
      </c>
      <c r="C1452" s="6">
        <f t="shared" si="244"/>
        <v>0.4458333333333333</v>
      </c>
      <c r="D1452" s="7">
        <f t="shared" si="240"/>
        <v>1.8634259249665774E-3</v>
      </c>
      <c r="E1452" s="6" t="str">
        <f t="shared" si="241"/>
        <v>YANE</v>
      </c>
      <c r="F1452" s="6" t="str">
        <f t="shared" si="245"/>
        <v>qua</v>
      </c>
      <c r="G1452" s="6" t="str">
        <f t="shared" si="239"/>
        <v>71</v>
      </c>
      <c r="H1452" s="6" t="str">
        <f>IFERROR(VLOOKUP($G1452,DDD!$B:$D,3,0),"-")</f>
        <v>BA</v>
      </c>
      <c r="I1452" s="6" t="str">
        <f>IFERROR(VLOOKUP($H1452,DDD!$I:$K,3,0),"-")</f>
        <v>Nordeste</v>
      </c>
      <c r="J1452">
        <v>8444969</v>
      </c>
      <c r="K1452">
        <v>25451776</v>
      </c>
      <c r="L1452" s="14">
        <v>44664.446226851855</v>
      </c>
      <c r="M1452" s="14">
        <v>44664.44809027778</v>
      </c>
      <c r="N1452" t="s">
        <v>3134</v>
      </c>
      <c r="O1452" t="s">
        <v>1728</v>
      </c>
      <c r="P1452">
        <v>17285</v>
      </c>
      <c r="Q1452" t="s">
        <v>65</v>
      </c>
      <c r="R1452" t="s">
        <v>136</v>
      </c>
      <c r="S1452" t="s">
        <v>1740</v>
      </c>
      <c r="T1452" t="s">
        <v>136</v>
      </c>
      <c r="U1452" t="s">
        <v>137</v>
      </c>
      <c r="X1452">
        <v>71988122088</v>
      </c>
      <c r="Y1452">
        <v>71988122088</v>
      </c>
      <c r="Z1452" s="14">
        <v>44664.468055555553</v>
      </c>
      <c r="AA1452" t="s">
        <v>1724</v>
      </c>
      <c r="AC1452" t="s">
        <v>202</v>
      </c>
      <c r="AD1452">
        <v>10739</v>
      </c>
      <c r="AE1452" t="s">
        <v>1726</v>
      </c>
      <c r="AF1452" t="s">
        <v>70</v>
      </c>
      <c r="AM1452" t="s">
        <v>2709</v>
      </c>
      <c r="AN1452">
        <v>82738513549</v>
      </c>
    </row>
    <row r="1453" spans="1:40" x14ac:dyDescent="0.25">
      <c r="A1453" s="4">
        <f t="shared" si="242"/>
        <v>44664</v>
      </c>
      <c r="B1453" s="5">
        <f t="shared" si="243"/>
        <v>0.45833333333333331</v>
      </c>
      <c r="C1453" s="6">
        <f t="shared" si="244"/>
        <v>0.45833333333333331</v>
      </c>
      <c r="D1453" s="7">
        <f t="shared" si="240"/>
        <v>2.2569444481632672E-3</v>
      </c>
      <c r="E1453" s="6" t="str">
        <f t="shared" si="241"/>
        <v>YANE</v>
      </c>
      <c r="F1453" s="6" t="str">
        <f t="shared" si="245"/>
        <v>qua</v>
      </c>
      <c r="G1453" s="6" t="str">
        <f t="shared" si="239"/>
        <v>43</v>
      </c>
      <c r="H1453" s="6" t="str">
        <f>IFERROR(VLOOKUP($G1453,DDD!$B:$D,3,0),"-")</f>
        <v>PR</v>
      </c>
      <c r="I1453" s="6" t="str">
        <f>IFERROR(VLOOKUP($H1453,DDD!$I:$K,3,0),"-")</f>
        <v>Sul</v>
      </c>
      <c r="J1453">
        <v>8447276</v>
      </c>
      <c r="K1453">
        <v>25451785</v>
      </c>
      <c r="L1453" s="14">
        <v>44664.458414351851</v>
      </c>
      <c r="M1453" s="14">
        <v>44664.4606712963</v>
      </c>
      <c r="N1453" t="s">
        <v>3134</v>
      </c>
      <c r="O1453" t="s">
        <v>1728</v>
      </c>
      <c r="P1453">
        <v>17285</v>
      </c>
      <c r="Q1453" t="s">
        <v>65</v>
      </c>
      <c r="R1453" t="s">
        <v>136</v>
      </c>
      <c r="S1453" t="s">
        <v>137</v>
      </c>
      <c r="T1453" t="s">
        <v>136</v>
      </c>
      <c r="U1453" t="s">
        <v>137</v>
      </c>
      <c r="X1453">
        <v>43991513947</v>
      </c>
      <c r="Y1453">
        <v>43991513947</v>
      </c>
      <c r="Z1453" s="14">
        <v>44664.480555555558</v>
      </c>
      <c r="AA1453" t="s">
        <v>1724</v>
      </c>
      <c r="AC1453" t="s">
        <v>202</v>
      </c>
      <c r="AD1453">
        <v>10739</v>
      </c>
      <c r="AE1453" t="s">
        <v>1726</v>
      </c>
      <c r="AF1453" t="s">
        <v>70</v>
      </c>
      <c r="AM1453" t="s">
        <v>2710</v>
      </c>
      <c r="AN1453">
        <v>84660570991</v>
      </c>
    </row>
    <row r="1454" spans="1:40" x14ac:dyDescent="0.25">
      <c r="A1454" s="4">
        <f t="shared" si="242"/>
        <v>44664</v>
      </c>
      <c r="B1454" s="5">
        <f t="shared" si="243"/>
        <v>0.45833333333333331</v>
      </c>
      <c r="C1454" s="6">
        <f t="shared" si="244"/>
        <v>0.46597222222222223</v>
      </c>
      <c r="D1454" s="7">
        <f t="shared" si="240"/>
        <v>7.7546296233776957E-4</v>
      </c>
      <c r="E1454" s="6" t="str">
        <f t="shared" si="241"/>
        <v>YANE</v>
      </c>
      <c r="F1454" s="6" t="str">
        <f t="shared" si="245"/>
        <v>qua</v>
      </c>
      <c r="G1454" s="6" t="str">
        <f t="shared" si="239"/>
        <v>43</v>
      </c>
      <c r="H1454" s="6" t="str">
        <f>IFERROR(VLOOKUP($G1454,DDD!$B:$D,3,0),"-")</f>
        <v>PR</v>
      </c>
      <c r="I1454" s="6" t="str">
        <f>IFERROR(VLOOKUP($H1454,DDD!$I:$K,3,0),"-")</f>
        <v>Sul</v>
      </c>
      <c r="J1454">
        <v>8448388</v>
      </c>
      <c r="K1454">
        <v>25451790</v>
      </c>
      <c r="L1454" s="14">
        <v>44664.466122685182</v>
      </c>
      <c r="M1454" s="14">
        <v>44664.466898148145</v>
      </c>
      <c r="N1454" t="s">
        <v>3134</v>
      </c>
      <c r="O1454" t="s">
        <v>1728</v>
      </c>
      <c r="P1454">
        <v>17285</v>
      </c>
      <c r="Q1454" t="s">
        <v>65</v>
      </c>
      <c r="R1454" t="s">
        <v>66</v>
      </c>
      <c r="S1454" t="s">
        <v>1729</v>
      </c>
      <c r="T1454" t="s">
        <v>66</v>
      </c>
      <c r="U1454" t="s">
        <v>1729</v>
      </c>
      <c r="X1454">
        <v>43999886685</v>
      </c>
      <c r="AA1454" t="s">
        <v>1724</v>
      </c>
      <c r="AC1454" t="s">
        <v>202</v>
      </c>
      <c r="AD1454">
        <v>10739</v>
      </c>
      <c r="AE1454" t="s">
        <v>1726</v>
      </c>
      <c r="AF1454" t="s">
        <v>70</v>
      </c>
      <c r="AM1454" t="s">
        <v>2711</v>
      </c>
      <c r="AN1454">
        <v>86938118949</v>
      </c>
    </row>
    <row r="1455" spans="1:40" x14ac:dyDescent="0.25">
      <c r="A1455" s="4">
        <f t="shared" si="242"/>
        <v>44664</v>
      </c>
      <c r="B1455" s="5">
        <f t="shared" si="243"/>
        <v>0.45833333333333331</v>
      </c>
      <c r="C1455" s="6">
        <f t="shared" si="244"/>
        <v>0.47013888888888888</v>
      </c>
      <c r="D1455" s="7">
        <f t="shared" si="240"/>
        <v>1.2384259243845008E-3</v>
      </c>
      <c r="E1455" s="6" t="str">
        <f t="shared" si="241"/>
        <v>YANE</v>
      </c>
      <c r="F1455" s="6" t="str">
        <f t="shared" si="245"/>
        <v>qua</v>
      </c>
      <c r="G1455" s="6" t="str">
        <f t="shared" ref="G1455:G1518" si="246">TRIM(LEFT($X1455,2))</f>
        <v>43</v>
      </c>
      <c r="H1455" s="6" t="str">
        <f>IFERROR(VLOOKUP($G1455,DDD!$B:$D,3,0),"-")</f>
        <v>PR</v>
      </c>
      <c r="I1455" s="6" t="str">
        <f>IFERROR(VLOOKUP($H1455,DDD!$I:$K,3,0),"-")</f>
        <v>Sul</v>
      </c>
      <c r="J1455">
        <v>8449330</v>
      </c>
      <c r="K1455">
        <v>25451800</v>
      </c>
      <c r="L1455" s="14">
        <v>44664.470706018517</v>
      </c>
      <c r="M1455" s="14">
        <v>44664.471944444442</v>
      </c>
      <c r="N1455" t="s">
        <v>3134</v>
      </c>
      <c r="O1455" t="s">
        <v>1728</v>
      </c>
      <c r="P1455">
        <v>17285</v>
      </c>
      <c r="Q1455" t="s">
        <v>65</v>
      </c>
      <c r="R1455" t="s">
        <v>136</v>
      </c>
      <c r="S1455" t="s">
        <v>273</v>
      </c>
      <c r="T1455" t="s">
        <v>136</v>
      </c>
      <c r="U1455" t="s">
        <v>273</v>
      </c>
      <c r="X1455">
        <v>43998057738</v>
      </c>
      <c r="Y1455">
        <v>43998057738</v>
      </c>
      <c r="Z1455" s="14">
        <v>44664.541666666664</v>
      </c>
      <c r="AA1455" t="s">
        <v>1724</v>
      </c>
      <c r="AC1455" t="s">
        <v>202</v>
      </c>
      <c r="AD1455">
        <v>10739</v>
      </c>
      <c r="AE1455" t="s">
        <v>1726</v>
      </c>
      <c r="AF1455" t="s">
        <v>70</v>
      </c>
      <c r="AM1455" t="s">
        <v>2712</v>
      </c>
      <c r="AN1455">
        <v>90106261991</v>
      </c>
    </row>
    <row r="1456" spans="1:40" x14ac:dyDescent="0.25">
      <c r="A1456" s="4">
        <f t="shared" si="242"/>
        <v>44664</v>
      </c>
      <c r="B1456" s="5">
        <f t="shared" si="243"/>
        <v>0.45833333333333331</v>
      </c>
      <c r="C1456" s="6">
        <f t="shared" si="244"/>
        <v>0.47083333333333338</v>
      </c>
      <c r="D1456" s="7">
        <f t="shared" si="240"/>
        <v>2.6620370044838637E-4</v>
      </c>
      <c r="E1456" s="6" t="str">
        <f t="shared" si="241"/>
        <v>THALITA</v>
      </c>
      <c r="F1456" s="6" t="str">
        <f t="shared" si="245"/>
        <v>qua</v>
      </c>
      <c r="G1456" s="6" t="str">
        <f t="shared" si="246"/>
        <v>15</v>
      </c>
      <c r="H1456" s="6" t="str">
        <f>IFERROR(VLOOKUP($G1456,DDD!$B:$D,3,0),"-")</f>
        <v>SP</v>
      </c>
      <c r="I1456" s="6" t="str">
        <f>IFERROR(VLOOKUP($H1456,DDD!$I:$K,3,0),"-")</f>
        <v>Sudeste</v>
      </c>
      <c r="J1456">
        <v>8449502</v>
      </c>
      <c r="K1456">
        <v>25450899</v>
      </c>
      <c r="L1456" s="14">
        <v>44664.47146990741</v>
      </c>
      <c r="M1456" s="14">
        <v>44664.471736111111</v>
      </c>
      <c r="N1456" t="s">
        <v>3134</v>
      </c>
      <c r="O1456" t="s">
        <v>1723</v>
      </c>
      <c r="P1456">
        <v>17719</v>
      </c>
      <c r="Q1456" t="s">
        <v>65</v>
      </c>
      <c r="R1456" t="s">
        <v>136</v>
      </c>
      <c r="S1456" t="s">
        <v>273</v>
      </c>
      <c r="T1456" t="s">
        <v>136</v>
      </c>
      <c r="U1456" t="s">
        <v>273</v>
      </c>
      <c r="X1456">
        <v>15996137221</v>
      </c>
      <c r="Y1456">
        <v>15996137221</v>
      </c>
      <c r="Z1456" s="14">
        <v>44664.541666666664</v>
      </c>
      <c r="AA1456" t="s">
        <v>1724</v>
      </c>
      <c r="AC1456" t="s">
        <v>202</v>
      </c>
      <c r="AD1456">
        <v>10739</v>
      </c>
      <c r="AE1456" t="s">
        <v>1726</v>
      </c>
      <c r="AF1456" t="s">
        <v>70</v>
      </c>
      <c r="AM1456" t="s">
        <v>1751</v>
      </c>
      <c r="AN1456">
        <v>6409114800</v>
      </c>
    </row>
    <row r="1457" spans="1:40" x14ac:dyDescent="0.25">
      <c r="A1457" s="4">
        <f t="shared" si="242"/>
        <v>44664</v>
      </c>
      <c r="B1457" s="5">
        <f t="shared" si="243"/>
        <v>0.5</v>
      </c>
      <c r="C1457" s="6">
        <f t="shared" si="244"/>
        <v>0.50763888888888886</v>
      </c>
      <c r="D1457" s="7">
        <f t="shared" si="240"/>
        <v>6.2500000058207661E-3</v>
      </c>
      <c r="E1457" s="6" t="str">
        <f t="shared" si="241"/>
        <v>THALITA</v>
      </c>
      <c r="F1457" s="6" t="str">
        <f t="shared" si="245"/>
        <v>qua</v>
      </c>
      <c r="G1457" s="6" t="str">
        <f t="shared" si="246"/>
        <v>43</v>
      </c>
      <c r="H1457" s="6" t="str">
        <f>IFERROR(VLOOKUP($G1457,DDD!$B:$D,3,0),"-")</f>
        <v>PR</v>
      </c>
      <c r="I1457" s="6" t="str">
        <f>IFERROR(VLOOKUP($H1457,DDD!$I:$K,3,0),"-")</f>
        <v>Sul</v>
      </c>
      <c r="J1457">
        <v>8457520</v>
      </c>
      <c r="K1457">
        <v>25450910</v>
      </c>
      <c r="L1457" s="14">
        <v>44664.507986111108</v>
      </c>
      <c r="M1457" s="14">
        <v>44664.514236111114</v>
      </c>
      <c r="N1457" t="s">
        <v>3134</v>
      </c>
      <c r="O1457" t="s">
        <v>1723</v>
      </c>
      <c r="P1457">
        <v>17719</v>
      </c>
      <c r="Q1457" t="s">
        <v>65</v>
      </c>
      <c r="R1457" t="s">
        <v>85</v>
      </c>
      <c r="S1457" t="s">
        <v>86</v>
      </c>
      <c r="T1457" t="s">
        <v>85</v>
      </c>
      <c r="U1457" t="s">
        <v>86</v>
      </c>
      <c r="X1457">
        <v>43996507214</v>
      </c>
      <c r="AA1457" t="s">
        <v>1724</v>
      </c>
      <c r="AC1457" t="s">
        <v>202</v>
      </c>
      <c r="AD1457">
        <v>10739</v>
      </c>
      <c r="AE1457" t="s">
        <v>1726</v>
      </c>
      <c r="AF1457" t="s">
        <v>70</v>
      </c>
      <c r="AM1457" t="s">
        <v>2713</v>
      </c>
      <c r="AN1457">
        <v>6597567900</v>
      </c>
    </row>
    <row r="1458" spans="1:40" x14ac:dyDescent="0.25">
      <c r="A1458" s="4">
        <f t="shared" si="242"/>
        <v>44664</v>
      </c>
      <c r="B1458" s="5">
        <f t="shared" si="243"/>
        <v>0.52083333333333337</v>
      </c>
      <c r="C1458" s="6">
        <f t="shared" si="244"/>
        <v>0.52638888888888891</v>
      </c>
      <c r="D1458" s="7">
        <f t="shared" si="240"/>
        <v>1.377314816636499E-3</v>
      </c>
      <c r="E1458" s="6" t="str">
        <f t="shared" si="241"/>
        <v>YANE</v>
      </c>
      <c r="F1458" s="6" t="str">
        <f t="shared" si="245"/>
        <v>qua</v>
      </c>
      <c r="G1458" s="6" t="str">
        <f t="shared" si="246"/>
        <v>15</v>
      </c>
      <c r="H1458" s="6" t="str">
        <f>IFERROR(VLOOKUP($G1458,DDD!$B:$D,3,0),"-")</f>
        <v>SP</v>
      </c>
      <c r="I1458" s="6" t="str">
        <f>IFERROR(VLOOKUP($H1458,DDD!$I:$K,3,0),"-")</f>
        <v>Sudeste</v>
      </c>
      <c r="J1458">
        <v>8461581</v>
      </c>
      <c r="K1458">
        <v>23417721</v>
      </c>
      <c r="L1458" s="14">
        <v>44664.526944444442</v>
      </c>
      <c r="M1458" s="14">
        <v>44664.528321759259</v>
      </c>
      <c r="N1458" t="s">
        <v>3134</v>
      </c>
      <c r="O1458" t="s">
        <v>1728</v>
      </c>
      <c r="P1458">
        <v>17285</v>
      </c>
      <c r="Q1458" t="s">
        <v>65</v>
      </c>
      <c r="R1458" t="s">
        <v>136</v>
      </c>
      <c r="S1458" t="s">
        <v>137</v>
      </c>
      <c r="T1458" t="s">
        <v>136</v>
      </c>
      <c r="U1458" t="s">
        <v>137</v>
      </c>
      <c r="X1458">
        <v>15997885917</v>
      </c>
      <c r="Y1458">
        <v>15997885917</v>
      </c>
      <c r="Z1458" s="14">
        <v>44686.54791666667</v>
      </c>
      <c r="AA1458" t="s">
        <v>1732</v>
      </c>
      <c r="AB1458" s="15">
        <v>1649864307397410</v>
      </c>
      <c r="AC1458" t="s">
        <v>68</v>
      </c>
      <c r="AD1458">
        <v>10739</v>
      </c>
      <c r="AE1458" t="s">
        <v>1726</v>
      </c>
      <c r="AF1458" t="s">
        <v>70</v>
      </c>
      <c r="AM1458" t="s">
        <v>2714</v>
      </c>
      <c r="AN1458">
        <v>7748344809</v>
      </c>
    </row>
    <row r="1459" spans="1:40" x14ac:dyDescent="0.25">
      <c r="A1459" s="4">
        <f t="shared" si="242"/>
        <v>44664</v>
      </c>
      <c r="B1459" s="5">
        <f t="shared" si="243"/>
        <v>0.52083333333333337</v>
      </c>
      <c r="C1459" s="6">
        <f t="shared" si="244"/>
        <v>0.52708333333333335</v>
      </c>
      <c r="D1459" s="7">
        <f t="shared" si="240"/>
        <v>5.9027777751907706E-4</v>
      </c>
      <c r="E1459" s="6" t="str">
        <f t="shared" si="241"/>
        <v>THALITA</v>
      </c>
      <c r="F1459" s="6" t="str">
        <f t="shared" si="245"/>
        <v>qua</v>
      </c>
      <c r="G1459" s="6" t="str">
        <f t="shared" si="246"/>
        <v>15</v>
      </c>
      <c r="H1459" s="6" t="str">
        <f>IFERROR(VLOOKUP($G1459,DDD!$B:$D,3,0),"-")</f>
        <v>SP</v>
      </c>
      <c r="I1459" s="6" t="str">
        <f>IFERROR(VLOOKUP($H1459,DDD!$I:$K,3,0),"-")</f>
        <v>Sudeste</v>
      </c>
      <c r="J1459">
        <v>8461665</v>
      </c>
      <c r="K1459">
        <v>25452018</v>
      </c>
      <c r="L1459" s="14">
        <v>44664.527291666665</v>
      </c>
      <c r="M1459" s="14">
        <v>44664.527881944443</v>
      </c>
      <c r="N1459" t="s">
        <v>3134</v>
      </c>
      <c r="O1459" t="s">
        <v>1723</v>
      </c>
      <c r="P1459">
        <v>17719</v>
      </c>
      <c r="Q1459" t="s">
        <v>65</v>
      </c>
      <c r="R1459" t="s">
        <v>136</v>
      </c>
      <c r="S1459" t="s">
        <v>273</v>
      </c>
      <c r="T1459" t="s">
        <v>136</v>
      </c>
      <c r="U1459" t="s">
        <v>273</v>
      </c>
      <c r="X1459">
        <v>15996825344</v>
      </c>
      <c r="Y1459">
        <v>15996825344</v>
      </c>
      <c r="Z1459" s="14">
        <v>44664.5625</v>
      </c>
      <c r="AA1459" t="s">
        <v>1724</v>
      </c>
      <c r="AB1459" s="15">
        <v>1649864348398990</v>
      </c>
      <c r="AC1459" t="s">
        <v>68</v>
      </c>
      <c r="AD1459">
        <v>10739</v>
      </c>
      <c r="AE1459" t="s">
        <v>1726</v>
      </c>
      <c r="AF1459" t="s">
        <v>70</v>
      </c>
      <c r="AM1459" t="s">
        <v>2715</v>
      </c>
      <c r="AN1459">
        <v>29412360827</v>
      </c>
    </row>
    <row r="1460" spans="1:40" x14ac:dyDescent="0.25">
      <c r="A1460" s="4">
        <f t="shared" si="242"/>
        <v>44664</v>
      </c>
      <c r="B1460" s="5">
        <f t="shared" si="243"/>
        <v>0.52083333333333337</v>
      </c>
      <c r="C1460" s="6">
        <f t="shared" si="244"/>
        <v>0.52777777777777779</v>
      </c>
      <c r="D1460" s="7">
        <f t="shared" si="240"/>
        <v>5.2083333866903558E-4</v>
      </c>
      <c r="E1460" s="6" t="str">
        <f t="shared" si="241"/>
        <v>THALITA</v>
      </c>
      <c r="F1460" s="6" t="str">
        <f t="shared" si="245"/>
        <v>qua</v>
      </c>
      <c r="G1460" s="6" t="str">
        <f t="shared" si="246"/>
        <v>43</v>
      </c>
      <c r="H1460" s="6" t="str">
        <f>IFERROR(VLOOKUP($G1460,DDD!$B:$D,3,0),"-")</f>
        <v>PR</v>
      </c>
      <c r="I1460" s="6" t="str">
        <f>IFERROR(VLOOKUP($H1460,DDD!$I:$K,3,0),"-")</f>
        <v>Sul</v>
      </c>
      <c r="J1460">
        <v>8461889</v>
      </c>
      <c r="K1460">
        <v>23417123</v>
      </c>
      <c r="L1460" s="14">
        <v>44664.528252314813</v>
      </c>
      <c r="M1460" s="14">
        <v>44664.528773148151</v>
      </c>
      <c r="N1460" t="s">
        <v>3134</v>
      </c>
      <c r="O1460" t="s">
        <v>1723</v>
      </c>
      <c r="P1460">
        <v>17719</v>
      </c>
      <c r="Q1460" t="s">
        <v>65</v>
      </c>
      <c r="R1460" t="s">
        <v>136</v>
      </c>
      <c r="S1460" t="s">
        <v>273</v>
      </c>
      <c r="T1460" t="s">
        <v>136</v>
      </c>
      <c r="U1460" t="s">
        <v>273</v>
      </c>
      <c r="X1460">
        <v>43984349550</v>
      </c>
      <c r="Y1460">
        <v>43984349550</v>
      </c>
      <c r="Z1460" s="14">
        <v>44664.583333333336</v>
      </c>
      <c r="AA1460" t="s">
        <v>1732</v>
      </c>
      <c r="AB1460" s="15">
        <v>1649864426401380</v>
      </c>
      <c r="AC1460" t="s">
        <v>68</v>
      </c>
      <c r="AD1460">
        <v>10739</v>
      </c>
      <c r="AE1460" t="s">
        <v>1726</v>
      </c>
      <c r="AF1460" t="s">
        <v>70</v>
      </c>
      <c r="AM1460" t="s">
        <v>1770</v>
      </c>
      <c r="AN1460">
        <v>2567384910</v>
      </c>
    </row>
    <row r="1461" spans="1:40" x14ac:dyDescent="0.25">
      <c r="A1461" s="4">
        <f t="shared" si="242"/>
        <v>44664</v>
      </c>
      <c r="B1461" s="5">
        <f t="shared" si="243"/>
        <v>0.52083333333333337</v>
      </c>
      <c r="C1461" s="6">
        <f t="shared" si="244"/>
        <v>0.52847222222222223</v>
      </c>
      <c r="D1461" s="7">
        <f t="shared" si="240"/>
        <v>1.0300925932824612E-3</v>
      </c>
      <c r="E1461" s="6" t="str">
        <f t="shared" si="241"/>
        <v>THALITA</v>
      </c>
      <c r="F1461" s="6" t="str">
        <f t="shared" si="245"/>
        <v>qua</v>
      </c>
      <c r="G1461" s="6" t="str">
        <f t="shared" si="246"/>
        <v>15</v>
      </c>
      <c r="H1461" s="6" t="str">
        <f>IFERROR(VLOOKUP($G1461,DDD!$B:$D,3,0),"-")</f>
        <v>SP</v>
      </c>
      <c r="I1461" s="6" t="str">
        <f>IFERROR(VLOOKUP($H1461,DDD!$I:$K,3,0),"-")</f>
        <v>Sudeste</v>
      </c>
      <c r="J1461">
        <v>8462094</v>
      </c>
      <c r="K1461">
        <v>23416545</v>
      </c>
      <c r="L1461" s="14">
        <v>44664.529097222221</v>
      </c>
      <c r="M1461" s="14">
        <v>44664.530127314814</v>
      </c>
      <c r="N1461" t="s">
        <v>3134</v>
      </c>
      <c r="O1461" t="s">
        <v>1723</v>
      </c>
      <c r="P1461">
        <v>17719</v>
      </c>
      <c r="Q1461" t="s">
        <v>65</v>
      </c>
      <c r="R1461" t="s">
        <v>66</v>
      </c>
      <c r="S1461" t="s">
        <v>421</v>
      </c>
      <c r="T1461" t="s">
        <v>66</v>
      </c>
      <c r="U1461" t="s">
        <v>421</v>
      </c>
      <c r="X1461">
        <v>15981068848</v>
      </c>
      <c r="AA1461" t="s">
        <v>1732</v>
      </c>
      <c r="AB1461" s="15">
        <v>1649864494402610</v>
      </c>
      <c r="AC1461" t="s">
        <v>68</v>
      </c>
      <c r="AD1461">
        <v>10739</v>
      </c>
      <c r="AE1461" t="s">
        <v>1726</v>
      </c>
      <c r="AF1461" t="s">
        <v>70</v>
      </c>
      <c r="AM1461" t="s">
        <v>2716</v>
      </c>
      <c r="AN1461">
        <v>72252383291</v>
      </c>
    </row>
    <row r="1462" spans="1:40" x14ac:dyDescent="0.25">
      <c r="A1462" s="4">
        <f t="shared" si="242"/>
        <v>44664</v>
      </c>
      <c r="B1462" s="5">
        <f t="shared" si="243"/>
        <v>0.52083333333333337</v>
      </c>
      <c r="C1462" s="6">
        <f t="shared" si="244"/>
        <v>0.52986111111111112</v>
      </c>
      <c r="D1462" s="7">
        <f t="shared" si="240"/>
        <v>1.1574073869269341E-4</v>
      </c>
      <c r="E1462" s="6" t="str">
        <f t="shared" si="241"/>
        <v>THALITA</v>
      </c>
      <c r="F1462" s="6" t="str">
        <f t="shared" si="245"/>
        <v>qua</v>
      </c>
      <c r="G1462" s="6" t="str">
        <f t="shared" si="246"/>
        <v>43</v>
      </c>
      <c r="H1462" s="6" t="str">
        <f>IFERROR(VLOOKUP($G1462,DDD!$B:$D,3,0),"-")</f>
        <v>PR</v>
      </c>
      <c r="I1462" s="6" t="str">
        <f>IFERROR(VLOOKUP($H1462,DDD!$I:$K,3,0),"-")</f>
        <v>Sul</v>
      </c>
      <c r="J1462">
        <v>8462343</v>
      </c>
      <c r="K1462">
        <v>25451547</v>
      </c>
      <c r="L1462" s="14">
        <v>44664.530138888891</v>
      </c>
      <c r="M1462" s="14">
        <v>44664.53025462963</v>
      </c>
      <c r="N1462" t="s">
        <v>3134</v>
      </c>
      <c r="O1462" t="s">
        <v>1723</v>
      </c>
      <c r="P1462">
        <v>17719</v>
      </c>
      <c r="Q1462" t="s">
        <v>65</v>
      </c>
      <c r="R1462" t="s">
        <v>136</v>
      </c>
      <c r="S1462" t="s">
        <v>273</v>
      </c>
      <c r="T1462" t="s">
        <v>136</v>
      </c>
      <c r="U1462" t="s">
        <v>273</v>
      </c>
      <c r="X1462">
        <v>43984568083</v>
      </c>
      <c r="Y1462">
        <v>43984568083</v>
      </c>
      <c r="Z1462" s="14">
        <v>44664.550694444442</v>
      </c>
      <c r="AA1462" t="s">
        <v>1724</v>
      </c>
      <c r="AB1462" s="15">
        <v>1649864551404170</v>
      </c>
      <c r="AC1462" t="s">
        <v>68</v>
      </c>
      <c r="AD1462">
        <v>10739</v>
      </c>
      <c r="AE1462" t="s">
        <v>1726</v>
      </c>
      <c r="AF1462" t="s">
        <v>70</v>
      </c>
      <c r="AM1462" t="s">
        <v>2717</v>
      </c>
      <c r="AN1462">
        <v>4226735951</v>
      </c>
    </row>
    <row r="1463" spans="1:40" x14ac:dyDescent="0.25">
      <c r="A1463" s="4">
        <f t="shared" si="242"/>
        <v>44664</v>
      </c>
      <c r="B1463" s="5">
        <f t="shared" si="243"/>
        <v>0.52083333333333337</v>
      </c>
      <c r="C1463" s="6">
        <f t="shared" si="244"/>
        <v>0.53055555555555556</v>
      </c>
      <c r="D1463" s="7">
        <f t="shared" si="240"/>
        <v>2.4537037024856545E-3</v>
      </c>
      <c r="E1463" s="6" t="str">
        <f t="shared" si="241"/>
        <v>YANE</v>
      </c>
      <c r="F1463" s="6" t="str">
        <f t="shared" si="245"/>
        <v>qua</v>
      </c>
      <c r="G1463" s="6" t="str">
        <f t="shared" si="246"/>
        <v>15</v>
      </c>
      <c r="H1463" s="6" t="str">
        <f>IFERROR(VLOOKUP($G1463,DDD!$B:$D,3,0),"-")</f>
        <v>SP</v>
      </c>
      <c r="I1463" s="6" t="str">
        <f>IFERROR(VLOOKUP($H1463,DDD!$I:$K,3,0),"-")</f>
        <v>Sudeste</v>
      </c>
      <c r="J1463">
        <v>8462464</v>
      </c>
      <c r="K1463">
        <v>25451684</v>
      </c>
      <c r="L1463" s="14">
        <v>44664.530659722222</v>
      </c>
      <c r="M1463" s="14">
        <v>44664.533113425925</v>
      </c>
      <c r="N1463" t="s">
        <v>3134</v>
      </c>
      <c r="O1463" t="s">
        <v>1728</v>
      </c>
      <c r="P1463">
        <v>17285</v>
      </c>
      <c r="Q1463" t="s">
        <v>65</v>
      </c>
      <c r="R1463" t="s">
        <v>66</v>
      </c>
      <c r="S1463" t="s">
        <v>1039</v>
      </c>
      <c r="T1463" t="s">
        <v>66</v>
      </c>
      <c r="U1463" t="s">
        <v>1039</v>
      </c>
      <c r="X1463">
        <v>15981272426</v>
      </c>
      <c r="AA1463" t="s">
        <v>1724</v>
      </c>
      <c r="AB1463" s="15">
        <v>1649864626406790</v>
      </c>
      <c r="AC1463" t="s">
        <v>68</v>
      </c>
      <c r="AD1463">
        <v>10739</v>
      </c>
      <c r="AE1463" t="s">
        <v>1726</v>
      </c>
      <c r="AF1463" t="s">
        <v>70</v>
      </c>
      <c r="AM1463" t="s">
        <v>2718</v>
      </c>
      <c r="AN1463">
        <v>25670512871</v>
      </c>
    </row>
    <row r="1464" spans="1:40" x14ac:dyDescent="0.25">
      <c r="A1464" s="4">
        <f t="shared" si="242"/>
        <v>44664</v>
      </c>
      <c r="B1464" s="5">
        <f t="shared" si="243"/>
        <v>0.52083333333333337</v>
      </c>
      <c r="C1464" s="6">
        <f t="shared" si="244"/>
        <v>0.53055555555555556</v>
      </c>
      <c r="D1464" s="7">
        <f t="shared" si="240"/>
        <v>3.5416666651144624E-3</v>
      </c>
      <c r="E1464" s="6" t="str">
        <f t="shared" si="241"/>
        <v>THALITA</v>
      </c>
      <c r="F1464" s="6" t="str">
        <f t="shared" si="245"/>
        <v>qua</v>
      </c>
      <c r="G1464" s="6" t="str">
        <f t="shared" si="246"/>
        <v>43</v>
      </c>
      <c r="H1464" s="6" t="str">
        <f>IFERROR(VLOOKUP($G1464,DDD!$B:$D,3,0),"-")</f>
        <v>PR</v>
      </c>
      <c r="I1464" s="6" t="str">
        <f>IFERROR(VLOOKUP($H1464,DDD!$I:$K,3,0),"-")</f>
        <v>Sul</v>
      </c>
      <c r="J1464">
        <v>8462533</v>
      </c>
      <c r="K1464">
        <v>23416573</v>
      </c>
      <c r="L1464" s="14">
        <v>44664.5309837963</v>
      </c>
      <c r="M1464" s="14">
        <v>44664.534525462965</v>
      </c>
      <c r="N1464" t="s">
        <v>3134</v>
      </c>
      <c r="O1464" t="s">
        <v>1723</v>
      </c>
      <c r="P1464">
        <v>17719</v>
      </c>
      <c r="Q1464" t="s">
        <v>65</v>
      </c>
      <c r="R1464" t="s">
        <v>136</v>
      </c>
      <c r="S1464" t="s">
        <v>872</v>
      </c>
      <c r="T1464" t="s">
        <v>136</v>
      </c>
      <c r="U1464" t="s">
        <v>872</v>
      </c>
      <c r="X1464">
        <v>43996604360</v>
      </c>
      <c r="Y1464">
        <v>43996604360</v>
      </c>
      <c r="Z1464" s="14">
        <v>44664.534722222219</v>
      </c>
      <c r="AA1464" t="s">
        <v>1732</v>
      </c>
      <c r="AB1464" s="15">
        <v>1649864664408090</v>
      </c>
      <c r="AC1464" t="s">
        <v>68</v>
      </c>
      <c r="AD1464">
        <v>10739</v>
      </c>
      <c r="AE1464" t="s">
        <v>1726</v>
      </c>
      <c r="AF1464" t="s">
        <v>70</v>
      </c>
      <c r="AM1464" t="s">
        <v>2719</v>
      </c>
      <c r="AN1464">
        <v>80245668934</v>
      </c>
    </row>
    <row r="1465" spans="1:40" x14ac:dyDescent="0.25">
      <c r="A1465" s="4">
        <f t="shared" si="242"/>
        <v>44664</v>
      </c>
      <c r="B1465" s="5">
        <f t="shared" si="243"/>
        <v>0.52083333333333337</v>
      </c>
      <c r="C1465" s="6">
        <f t="shared" si="244"/>
        <v>0.53402777777777777</v>
      </c>
      <c r="D1465" s="7">
        <f t="shared" si="240"/>
        <v>1.423611116479151E-3</v>
      </c>
      <c r="E1465" s="6" t="str">
        <f t="shared" si="241"/>
        <v>YANE</v>
      </c>
      <c r="F1465" s="6" t="str">
        <f t="shared" si="245"/>
        <v>qua</v>
      </c>
      <c r="G1465" s="6" t="str">
        <f t="shared" si="246"/>
        <v>43</v>
      </c>
      <c r="H1465" s="6" t="str">
        <f>IFERROR(VLOOKUP($G1465,DDD!$B:$D,3,0),"-")</f>
        <v>PR</v>
      </c>
      <c r="I1465" s="6" t="str">
        <f>IFERROR(VLOOKUP($H1465,DDD!$I:$K,3,0),"-")</f>
        <v>Sul</v>
      </c>
      <c r="J1465">
        <v>8463212</v>
      </c>
      <c r="K1465">
        <v>23417304</v>
      </c>
      <c r="L1465" s="14">
        <v>44664.534166666665</v>
      </c>
      <c r="M1465" s="14">
        <v>44664.535590277781</v>
      </c>
      <c r="N1465" t="s">
        <v>3134</v>
      </c>
      <c r="O1465" t="s">
        <v>1728</v>
      </c>
      <c r="P1465">
        <v>17285</v>
      </c>
      <c r="Q1465" t="s">
        <v>65</v>
      </c>
      <c r="R1465" t="s">
        <v>136</v>
      </c>
      <c r="S1465" t="s">
        <v>137</v>
      </c>
      <c r="T1465" t="s">
        <v>136</v>
      </c>
      <c r="U1465" t="s">
        <v>137</v>
      </c>
      <c r="X1465">
        <v>43999228381</v>
      </c>
      <c r="Y1465">
        <v>43999228381</v>
      </c>
      <c r="Z1465" s="14">
        <v>44687.555555555555</v>
      </c>
      <c r="AA1465" t="s">
        <v>1732</v>
      </c>
      <c r="AB1465" s="15">
        <v>1649864930417880</v>
      </c>
      <c r="AC1465" t="s">
        <v>68</v>
      </c>
      <c r="AD1465">
        <v>10739</v>
      </c>
      <c r="AE1465" t="s">
        <v>1726</v>
      </c>
      <c r="AF1465" t="s">
        <v>70</v>
      </c>
      <c r="AM1465" t="s">
        <v>2720</v>
      </c>
      <c r="AN1465">
        <v>36470279953</v>
      </c>
    </row>
    <row r="1466" spans="1:40" x14ac:dyDescent="0.25">
      <c r="A1466" s="4">
        <f t="shared" si="242"/>
        <v>44664</v>
      </c>
      <c r="B1466" s="5">
        <f t="shared" si="243"/>
        <v>0.52083333333333337</v>
      </c>
      <c r="C1466" s="6">
        <f t="shared" si="244"/>
        <v>0.53402777777777777</v>
      </c>
      <c r="D1466" s="7">
        <f t="shared" si="240"/>
        <v>1.273148154723458E-4</v>
      </c>
      <c r="E1466" s="6" t="str">
        <f t="shared" si="241"/>
        <v>THALITA</v>
      </c>
      <c r="F1466" s="6" t="str">
        <f t="shared" si="245"/>
        <v>qua</v>
      </c>
      <c r="G1466" s="6" t="str">
        <f t="shared" si="246"/>
        <v>43</v>
      </c>
      <c r="H1466" s="6" t="str">
        <f>IFERROR(VLOOKUP($G1466,DDD!$B:$D,3,0),"-")</f>
        <v>PR</v>
      </c>
      <c r="I1466" s="6" t="str">
        <f>IFERROR(VLOOKUP($H1466,DDD!$I:$K,3,0),"-")</f>
        <v>Sul</v>
      </c>
      <c r="J1466">
        <v>8463307</v>
      </c>
      <c r="K1466">
        <v>25451936</v>
      </c>
      <c r="L1466" s="14">
        <v>44664.534525462965</v>
      </c>
      <c r="M1466" s="14">
        <v>44664.53465277778</v>
      </c>
      <c r="N1466" t="s">
        <v>3134</v>
      </c>
      <c r="O1466" t="s">
        <v>1723</v>
      </c>
      <c r="P1466">
        <v>17719</v>
      </c>
      <c r="Q1466" t="s">
        <v>65</v>
      </c>
      <c r="R1466" t="s">
        <v>136</v>
      </c>
      <c r="S1466" t="s">
        <v>273</v>
      </c>
      <c r="T1466" t="s">
        <v>136</v>
      </c>
      <c r="U1466" t="s">
        <v>273</v>
      </c>
      <c r="X1466">
        <v>43988404000</v>
      </c>
      <c r="Y1466">
        <v>43988404000</v>
      </c>
      <c r="Z1466" s="14">
        <v>44664.554861111108</v>
      </c>
      <c r="AA1466" t="s">
        <v>1724</v>
      </c>
      <c r="AB1466" s="15">
        <v>1649864782413190</v>
      </c>
      <c r="AC1466" t="s">
        <v>68</v>
      </c>
      <c r="AD1466">
        <v>10739</v>
      </c>
      <c r="AE1466" t="s">
        <v>1726</v>
      </c>
      <c r="AF1466" t="s">
        <v>70</v>
      </c>
      <c r="AM1466" t="s">
        <v>2721</v>
      </c>
      <c r="AN1466">
        <v>50745816991</v>
      </c>
    </row>
    <row r="1467" spans="1:40" x14ac:dyDescent="0.25">
      <c r="A1467" s="4">
        <f t="shared" si="242"/>
        <v>44664</v>
      </c>
      <c r="B1467" s="5">
        <f t="shared" si="243"/>
        <v>0.52083333333333337</v>
      </c>
      <c r="C1467" s="6">
        <f t="shared" si="244"/>
        <v>0.53402777777777777</v>
      </c>
      <c r="D1467" s="7">
        <f t="shared" si="240"/>
        <v>1.6550925938645378E-3</v>
      </c>
      <c r="E1467" s="6" t="str">
        <f t="shared" si="241"/>
        <v>THALITA</v>
      </c>
      <c r="F1467" s="6" t="str">
        <f t="shared" si="245"/>
        <v>qua</v>
      </c>
      <c r="G1467" s="6" t="str">
        <f t="shared" si="246"/>
        <v>15</v>
      </c>
      <c r="H1467" s="6" t="str">
        <f>IFERROR(VLOOKUP($G1467,DDD!$B:$D,3,0),"-")</f>
        <v>SP</v>
      </c>
      <c r="I1467" s="6" t="str">
        <f>IFERROR(VLOOKUP($H1467,DDD!$I:$K,3,0),"-")</f>
        <v>Sudeste</v>
      </c>
      <c r="J1467">
        <v>8463344</v>
      </c>
      <c r="K1467">
        <v>25451643</v>
      </c>
      <c r="L1467" s="14">
        <v>44664.534699074073</v>
      </c>
      <c r="M1467" s="14">
        <v>44664.536354166667</v>
      </c>
      <c r="N1467" t="s">
        <v>3134</v>
      </c>
      <c r="O1467" t="s">
        <v>1723</v>
      </c>
      <c r="P1467">
        <v>17719</v>
      </c>
      <c r="Q1467" t="s">
        <v>65</v>
      </c>
      <c r="R1467" t="s">
        <v>136</v>
      </c>
      <c r="S1467" t="s">
        <v>1740</v>
      </c>
      <c r="T1467" t="s">
        <v>136</v>
      </c>
      <c r="U1467" t="s">
        <v>137</v>
      </c>
      <c r="X1467">
        <v>15988038018</v>
      </c>
      <c r="Y1467">
        <v>15988038018</v>
      </c>
      <c r="Z1467" s="14">
        <v>44680.556250000001</v>
      </c>
      <c r="AA1467" t="s">
        <v>1724</v>
      </c>
      <c r="AB1467" s="15">
        <v>1649864985419560</v>
      </c>
      <c r="AC1467" t="s">
        <v>68</v>
      </c>
      <c r="AD1467">
        <v>10739</v>
      </c>
      <c r="AE1467" t="s">
        <v>1726</v>
      </c>
      <c r="AF1467" t="s">
        <v>70</v>
      </c>
      <c r="AM1467" t="s">
        <v>2722</v>
      </c>
      <c r="AN1467">
        <v>21779983875</v>
      </c>
    </row>
    <row r="1468" spans="1:40" x14ac:dyDescent="0.25">
      <c r="A1468" s="4">
        <f t="shared" si="242"/>
        <v>44664</v>
      </c>
      <c r="B1468" s="5">
        <f t="shared" si="243"/>
        <v>0.52083333333333337</v>
      </c>
      <c r="C1468" s="6">
        <f t="shared" si="244"/>
        <v>0.53541666666666665</v>
      </c>
      <c r="D1468" s="7">
        <f t="shared" si="240"/>
        <v>3.0671296262880787E-3</v>
      </c>
      <c r="E1468" s="6" t="str">
        <f t="shared" si="241"/>
        <v>YANE</v>
      </c>
      <c r="F1468" s="6" t="str">
        <f t="shared" si="245"/>
        <v>qua</v>
      </c>
      <c r="G1468" s="6" t="str">
        <f t="shared" si="246"/>
        <v>43</v>
      </c>
      <c r="H1468" s="6" t="str">
        <f>IFERROR(VLOOKUP($G1468,DDD!$B:$D,3,0),"-")</f>
        <v>PR</v>
      </c>
      <c r="I1468" s="6" t="str">
        <f>IFERROR(VLOOKUP($H1468,DDD!$I:$K,3,0),"-")</f>
        <v>Sul</v>
      </c>
      <c r="J1468">
        <v>8463561</v>
      </c>
      <c r="K1468">
        <v>23417184</v>
      </c>
      <c r="L1468" s="14">
        <v>44664.535763888889</v>
      </c>
      <c r="M1468" s="14">
        <v>44664.538831018515</v>
      </c>
      <c r="N1468" t="s">
        <v>3134</v>
      </c>
      <c r="O1468" t="s">
        <v>1728</v>
      </c>
      <c r="P1468">
        <v>17285</v>
      </c>
      <c r="Q1468" t="s">
        <v>65</v>
      </c>
      <c r="R1468" t="s">
        <v>136</v>
      </c>
      <c r="S1468" t="s">
        <v>137</v>
      </c>
      <c r="T1468" t="s">
        <v>136</v>
      </c>
      <c r="U1468" t="s">
        <v>137</v>
      </c>
      <c r="X1468">
        <v>43984251220</v>
      </c>
      <c r="Y1468">
        <v>43984251220</v>
      </c>
      <c r="Z1468" s="14">
        <v>44681.558333333334</v>
      </c>
      <c r="AA1468" t="s">
        <v>1732</v>
      </c>
      <c r="AB1468" s="15">
        <v>1649865070422440</v>
      </c>
      <c r="AC1468" t="s">
        <v>68</v>
      </c>
      <c r="AD1468">
        <v>10739</v>
      </c>
      <c r="AE1468" t="s">
        <v>1726</v>
      </c>
      <c r="AF1468" t="s">
        <v>70</v>
      </c>
      <c r="AM1468" t="s">
        <v>2723</v>
      </c>
      <c r="AN1468">
        <v>3923496982</v>
      </c>
    </row>
    <row r="1469" spans="1:40" x14ac:dyDescent="0.25">
      <c r="A1469" s="4">
        <f t="shared" si="242"/>
        <v>44664</v>
      </c>
      <c r="B1469" s="5">
        <f t="shared" si="243"/>
        <v>0.52083333333333337</v>
      </c>
      <c r="C1469" s="6">
        <f t="shared" si="244"/>
        <v>0.5395833333333333</v>
      </c>
      <c r="D1469" s="7">
        <f t="shared" si="240"/>
        <v>1.6203703853534535E-4</v>
      </c>
      <c r="E1469" s="6" t="str">
        <f t="shared" si="241"/>
        <v>YANE</v>
      </c>
      <c r="F1469" s="6" t="str">
        <f t="shared" si="245"/>
        <v>qua</v>
      </c>
      <c r="G1469" s="6" t="str">
        <f t="shared" si="246"/>
        <v>43</v>
      </c>
      <c r="H1469" s="6" t="str">
        <f>IFERROR(VLOOKUP($G1469,DDD!$B:$D,3,0),"-")</f>
        <v>PR</v>
      </c>
      <c r="I1469" s="6" t="str">
        <f>IFERROR(VLOOKUP($H1469,DDD!$I:$K,3,0),"-")</f>
        <v>Sul</v>
      </c>
      <c r="J1469">
        <v>8464350</v>
      </c>
      <c r="K1469">
        <v>25451800</v>
      </c>
      <c r="L1469" s="14">
        <v>44664.539803240739</v>
      </c>
      <c r="M1469" s="14">
        <v>44664.539965277778</v>
      </c>
      <c r="N1469" t="s">
        <v>3134</v>
      </c>
      <c r="O1469" t="s">
        <v>1728</v>
      </c>
      <c r="P1469">
        <v>17285</v>
      </c>
      <c r="Q1469" t="s">
        <v>65</v>
      </c>
      <c r="R1469" t="s">
        <v>136</v>
      </c>
      <c r="S1469" t="s">
        <v>273</v>
      </c>
      <c r="T1469" t="s">
        <v>136</v>
      </c>
      <c r="U1469" t="s">
        <v>273</v>
      </c>
      <c r="X1469">
        <v>43998057738</v>
      </c>
      <c r="Y1469">
        <v>43998057738</v>
      </c>
      <c r="Z1469" s="14">
        <v>44664.541666666664</v>
      </c>
      <c r="AA1469" t="s">
        <v>1724</v>
      </c>
      <c r="AC1469" t="s">
        <v>202</v>
      </c>
      <c r="AD1469">
        <v>10739</v>
      </c>
      <c r="AE1469" t="s">
        <v>1726</v>
      </c>
      <c r="AF1469" t="s">
        <v>70</v>
      </c>
      <c r="AM1469" t="s">
        <v>2712</v>
      </c>
      <c r="AN1469">
        <v>90106261991</v>
      </c>
    </row>
    <row r="1470" spans="1:40" x14ac:dyDescent="0.25">
      <c r="A1470" s="4">
        <f t="shared" si="242"/>
        <v>44664</v>
      </c>
      <c r="B1470" s="5">
        <f t="shared" si="243"/>
        <v>0.52083333333333337</v>
      </c>
      <c r="C1470" s="6">
        <f t="shared" si="244"/>
        <v>0.54027777777777775</v>
      </c>
      <c r="D1470" s="7">
        <f t="shared" si="240"/>
        <v>1.3888889225199819E-4</v>
      </c>
      <c r="E1470" s="6" t="str">
        <f t="shared" si="241"/>
        <v>THALITA</v>
      </c>
      <c r="F1470" s="6" t="str">
        <f t="shared" si="245"/>
        <v>qua</v>
      </c>
      <c r="G1470" s="6" t="str">
        <f t="shared" si="246"/>
        <v>15</v>
      </c>
      <c r="H1470" s="6" t="str">
        <f>IFERROR(VLOOKUP($G1470,DDD!$B:$D,3,0),"-")</f>
        <v>SP</v>
      </c>
      <c r="I1470" s="6" t="str">
        <f>IFERROR(VLOOKUP($H1470,DDD!$I:$K,3,0),"-")</f>
        <v>Sudeste</v>
      </c>
      <c r="J1470">
        <v>8464495</v>
      </c>
      <c r="K1470">
        <v>23417768</v>
      </c>
      <c r="L1470" s="14">
        <v>44664.540416666663</v>
      </c>
      <c r="M1470" s="14">
        <v>44664.540555555555</v>
      </c>
      <c r="N1470" t="s">
        <v>3134</v>
      </c>
      <c r="O1470" t="s">
        <v>1723</v>
      </c>
      <c r="P1470">
        <v>17719</v>
      </c>
      <c r="Q1470" t="s">
        <v>65</v>
      </c>
      <c r="R1470" t="s">
        <v>136</v>
      </c>
      <c r="S1470" t="s">
        <v>273</v>
      </c>
      <c r="T1470" t="s">
        <v>136</v>
      </c>
      <c r="U1470" t="s">
        <v>273</v>
      </c>
      <c r="X1470">
        <v>15997497618</v>
      </c>
      <c r="Y1470">
        <v>15997497618</v>
      </c>
      <c r="Z1470" s="14">
        <v>44664.561111111114</v>
      </c>
      <c r="AA1470" t="s">
        <v>1732</v>
      </c>
      <c r="AB1470" s="15">
        <v>1649865382433360</v>
      </c>
      <c r="AC1470" t="s">
        <v>68</v>
      </c>
      <c r="AD1470">
        <v>10739</v>
      </c>
      <c r="AE1470" t="s">
        <v>1726</v>
      </c>
      <c r="AF1470" t="s">
        <v>70</v>
      </c>
      <c r="AM1470" t="s">
        <v>2724</v>
      </c>
      <c r="AN1470">
        <v>32869163827</v>
      </c>
    </row>
    <row r="1471" spans="1:40" x14ac:dyDescent="0.25">
      <c r="A1471" s="4">
        <f t="shared" si="242"/>
        <v>44664</v>
      </c>
      <c r="B1471" s="5">
        <f t="shared" si="243"/>
        <v>0.54166666666666663</v>
      </c>
      <c r="C1471" s="6">
        <f t="shared" si="244"/>
        <v>0.54166666666666663</v>
      </c>
      <c r="D1471" s="7">
        <f t="shared" si="240"/>
        <v>1.1342592624714598E-3</v>
      </c>
      <c r="E1471" s="6" t="str">
        <f t="shared" si="241"/>
        <v>YANE</v>
      </c>
      <c r="F1471" s="6" t="str">
        <f t="shared" si="245"/>
        <v>qua</v>
      </c>
      <c r="G1471" s="6" t="str">
        <f t="shared" si="246"/>
        <v>15</v>
      </c>
      <c r="H1471" s="6" t="str">
        <f>IFERROR(VLOOKUP($G1471,DDD!$B:$D,3,0),"-")</f>
        <v>SP</v>
      </c>
      <c r="I1471" s="6" t="str">
        <f>IFERROR(VLOOKUP($H1471,DDD!$I:$K,3,0),"-")</f>
        <v>Sudeste</v>
      </c>
      <c r="J1471">
        <v>8464831</v>
      </c>
      <c r="K1471">
        <v>25452056</v>
      </c>
      <c r="L1471" s="14">
        <v>44664.541863425926</v>
      </c>
      <c r="M1471" s="14">
        <v>44664.542997685188</v>
      </c>
      <c r="N1471" t="s">
        <v>3134</v>
      </c>
      <c r="O1471" t="s">
        <v>1728</v>
      </c>
      <c r="P1471">
        <v>17285</v>
      </c>
      <c r="Q1471" t="s">
        <v>65</v>
      </c>
      <c r="R1471" t="s">
        <v>136</v>
      </c>
      <c r="S1471" t="s">
        <v>872</v>
      </c>
      <c r="T1471" t="s">
        <v>136</v>
      </c>
      <c r="U1471" t="s">
        <v>872</v>
      </c>
      <c r="X1471">
        <v>15981724513</v>
      </c>
      <c r="Y1471">
        <v>15981724513</v>
      </c>
      <c r="Z1471" s="14">
        <v>44683.541666666664</v>
      </c>
      <c r="AA1471" t="s">
        <v>1724</v>
      </c>
      <c r="AB1471" s="15">
        <v>1649865600442350</v>
      </c>
      <c r="AC1471" t="s">
        <v>68</v>
      </c>
      <c r="AD1471">
        <v>10739</v>
      </c>
      <c r="AE1471" t="s">
        <v>1726</v>
      </c>
      <c r="AF1471" t="s">
        <v>70</v>
      </c>
      <c r="AM1471" t="s">
        <v>2725</v>
      </c>
      <c r="AN1471">
        <v>31734591803</v>
      </c>
    </row>
    <row r="1472" spans="1:40" x14ac:dyDescent="0.25">
      <c r="A1472" s="4">
        <f t="shared" si="242"/>
        <v>44664</v>
      </c>
      <c r="B1472" s="5">
        <f t="shared" si="243"/>
        <v>0.54166666666666663</v>
      </c>
      <c r="C1472" s="6">
        <f t="shared" si="244"/>
        <v>0.54236111111111118</v>
      </c>
      <c r="D1472" s="7">
        <f t="shared" si="240"/>
        <v>2.6851851871469989E-3</v>
      </c>
      <c r="E1472" s="6" t="str">
        <f t="shared" si="241"/>
        <v>THALITA</v>
      </c>
      <c r="F1472" s="6" t="str">
        <f t="shared" si="245"/>
        <v>qua</v>
      </c>
      <c r="G1472" s="6" t="str">
        <f t="shared" si="246"/>
        <v>43</v>
      </c>
      <c r="H1472" s="6" t="str">
        <f>IFERROR(VLOOKUP($G1472,DDD!$B:$D,3,0),"-")</f>
        <v>PR</v>
      </c>
      <c r="I1472" s="6" t="str">
        <f>IFERROR(VLOOKUP($H1472,DDD!$I:$K,3,0),"-")</f>
        <v>Sul</v>
      </c>
      <c r="J1472">
        <v>8465043</v>
      </c>
      <c r="K1472">
        <v>23416605</v>
      </c>
      <c r="L1472" s="14">
        <v>44664.542893518519</v>
      </c>
      <c r="M1472" s="14">
        <v>44664.545578703706</v>
      </c>
      <c r="N1472" t="s">
        <v>3134</v>
      </c>
      <c r="O1472" t="s">
        <v>1723</v>
      </c>
      <c r="P1472">
        <v>17719</v>
      </c>
      <c r="Q1472" t="s">
        <v>65</v>
      </c>
      <c r="R1472" t="s">
        <v>66</v>
      </c>
      <c r="S1472" t="s">
        <v>1039</v>
      </c>
      <c r="T1472" t="s">
        <v>66</v>
      </c>
      <c r="U1472" t="s">
        <v>1039</v>
      </c>
      <c r="X1472">
        <v>43984817805</v>
      </c>
      <c r="AA1472" t="s">
        <v>1732</v>
      </c>
      <c r="AB1472" s="15">
        <v>1649865684445530</v>
      </c>
      <c r="AC1472" t="s">
        <v>68</v>
      </c>
      <c r="AD1472">
        <v>10739</v>
      </c>
      <c r="AE1472" t="s">
        <v>1726</v>
      </c>
      <c r="AF1472" t="s">
        <v>70</v>
      </c>
      <c r="AM1472" t="s">
        <v>2659</v>
      </c>
      <c r="AN1472">
        <v>94020396949</v>
      </c>
    </row>
    <row r="1473" spans="1:40" x14ac:dyDescent="0.25">
      <c r="A1473" s="4">
        <f t="shared" si="242"/>
        <v>44664</v>
      </c>
      <c r="B1473" s="5">
        <f t="shared" si="243"/>
        <v>0.54166666666666663</v>
      </c>
      <c r="C1473" s="6">
        <f t="shared" si="244"/>
        <v>0.54305555555555551</v>
      </c>
      <c r="D1473" s="7">
        <f t="shared" si="240"/>
        <v>1.2430555558239575E-2</v>
      </c>
      <c r="E1473" s="6" t="str">
        <f t="shared" si="241"/>
        <v>JOHN</v>
      </c>
      <c r="F1473" s="6" t="str">
        <f t="shared" si="245"/>
        <v>qua</v>
      </c>
      <c r="G1473" s="6" t="str">
        <f t="shared" si="246"/>
        <v>43</v>
      </c>
      <c r="H1473" s="6" t="str">
        <f>IFERROR(VLOOKUP($G1473,DDD!$B:$D,3,0),"-")</f>
        <v>PR</v>
      </c>
      <c r="I1473" s="6" t="str">
        <f>IFERROR(VLOOKUP($H1473,DDD!$I:$K,3,0),"-")</f>
        <v>Sul</v>
      </c>
      <c r="J1473">
        <v>8465149</v>
      </c>
      <c r="K1473">
        <v>25451594</v>
      </c>
      <c r="L1473" s="14">
        <v>44664.54347222222</v>
      </c>
      <c r="M1473" s="14">
        <v>44664.555902777778</v>
      </c>
      <c r="N1473" t="s">
        <v>3134</v>
      </c>
      <c r="O1473" t="s">
        <v>1781</v>
      </c>
      <c r="P1473">
        <v>17284</v>
      </c>
      <c r="Q1473" t="s">
        <v>65</v>
      </c>
      <c r="R1473" t="s">
        <v>85</v>
      </c>
      <c r="S1473" t="s">
        <v>86</v>
      </c>
      <c r="T1473" t="s">
        <v>85</v>
      </c>
      <c r="U1473" t="s">
        <v>86</v>
      </c>
      <c r="X1473">
        <v>43998410888</v>
      </c>
      <c r="AA1473" t="s">
        <v>1724</v>
      </c>
      <c r="AB1473" s="15">
        <v>1649865728447860</v>
      </c>
      <c r="AC1473" t="s">
        <v>68</v>
      </c>
      <c r="AD1473">
        <v>10739</v>
      </c>
      <c r="AE1473" t="s">
        <v>1726</v>
      </c>
      <c r="AF1473" t="s">
        <v>70</v>
      </c>
      <c r="AM1473" t="s">
        <v>2726</v>
      </c>
      <c r="AN1473">
        <v>4877129944</v>
      </c>
    </row>
    <row r="1474" spans="1:40" x14ac:dyDescent="0.25">
      <c r="A1474" s="4">
        <f t="shared" si="242"/>
        <v>44664</v>
      </c>
      <c r="B1474" s="5">
        <f t="shared" si="243"/>
        <v>0.54166666666666663</v>
      </c>
      <c r="C1474" s="6">
        <f t="shared" si="244"/>
        <v>0.54305555555555551</v>
      </c>
      <c r="D1474" s="7">
        <f t="shared" si="240"/>
        <v>1.7939814788405783E-3</v>
      </c>
      <c r="E1474" s="6" t="str">
        <f t="shared" si="241"/>
        <v>YANE</v>
      </c>
      <c r="F1474" s="6" t="str">
        <f t="shared" si="245"/>
        <v>qua</v>
      </c>
      <c r="G1474" s="6" t="str">
        <f t="shared" si="246"/>
        <v>15</v>
      </c>
      <c r="H1474" s="6" t="str">
        <f>IFERROR(VLOOKUP($G1474,DDD!$B:$D,3,0),"-")</f>
        <v>SP</v>
      </c>
      <c r="I1474" s="6" t="str">
        <f>IFERROR(VLOOKUP($H1474,DDD!$I:$K,3,0),"-")</f>
        <v>Sudeste</v>
      </c>
      <c r="J1474">
        <v>8465160</v>
      </c>
      <c r="K1474">
        <v>23417286</v>
      </c>
      <c r="L1474" s="14">
        <v>44664.54351851852</v>
      </c>
      <c r="M1474" s="14">
        <v>44664.545312499999</v>
      </c>
      <c r="N1474" t="s">
        <v>3134</v>
      </c>
      <c r="O1474" t="s">
        <v>1728</v>
      </c>
      <c r="P1474">
        <v>17285</v>
      </c>
      <c r="Q1474" t="s">
        <v>65</v>
      </c>
      <c r="R1474" t="s">
        <v>136</v>
      </c>
      <c r="S1474" t="s">
        <v>872</v>
      </c>
      <c r="T1474" t="s">
        <v>136</v>
      </c>
      <c r="U1474" t="s">
        <v>872</v>
      </c>
      <c r="X1474">
        <v>15988333047</v>
      </c>
      <c r="Y1474">
        <v>15988333047</v>
      </c>
      <c r="Z1474" s="14">
        <v>44671.564583333333</v>
      </c>
      <c r="AA1474" t="s">
        <v>1732</v>
      </c>
      <c r="AB1474" s="15">
        <v>1649865740448280</v>
      </c>
      <c r="AC1474" t="s">
        <v>68</v>
      </c>
      <c r="AD1474">
        <v>10739</v>
      </c>
      <c r="AE1474" t="s">
        <v>1726</v>
      </c>
      <c r="AF1474" t="s">
        <v>70</v>
      </c>
      <c r="AM1474" t="s">
        <v>2727</v>
      </c>
      <c r="AN1474">
        <v>17734561802</v>
      </c>
    </row>
    <row r="1475" spans="1:40" x14ac:dyDescent="0.25">
      <c r="A1475" s="4">
        <f t="shared" si="242"/>
        <v>44664</v>
      </c>
      <c r="B1475" s="5">
        <f t="shared" si="243"/>
        <v>0.54166666666666663</v>
      </c>
      <c r="C1475" s="6">
        <f t="shared" si="244"/>
        <v>0.54652777777777783</v>
      </c>
      <c r="D1475" s="7">
        <f t="shared" si="240"/>
        <v>2.2222222251002677E-3</v>
      </c>
      <c r="E1475" s="6" t="str">
        <f t="shared" si="241"/>
        <v>YANE</v>
      </c>
      <c r="F1475" s="6" t="str">
        <f t="shared" si="245"/>
        <v>qua</v>
      </c>
      <c r="G1475" s="6" t="str">
        <f t="shared" si="246"/>
        <v>43</v>
      </c>
      <c r="H1475" s="6" t="str">
        <f>IFERROR(VLOOKUP($G1475,DDD!$B:$D,3,0),"-")</f>
        <v>PR</v>
      </c>
      <c r="I1475" s="6" t="str">
        <f>IFERROR(VLOOKUP($H1475,DDD!$I:$K,3,0),"-")</f>
        <v>Sul</v>
      </c>
      <c r="J1475">
        <v>8465683</v>
      </c>
      <c r="K1475">
        <v>23417398</v>
      </c>
      <c r="L1475" s="14">
        <v>44664.546643518515</v>
      </c>
      <c r="M1475" s="14">
        <v>44664.54886574074</v>
      </c>
      <c r="N1475" t="s">
        <v>3134</v>
      </c>
      <c r="O1475" t="s">
        <v>1728</v>
      </c>
      <c r="P1475">
        <v>17285</v>
      </c>
      <c r="Q1475" t="s">
        <v>65</v>
      </c>
      <c r="R1475" t="s">
        <v>136</v>
      </c>
      <c r="S1475" t="s">
        <v>137</v>
      </c>
      <c r="T1475" t="s">
        <v>136</v>
      </c>
      <c r="U1475" t="s">
        <v>137</v>
      </c>
      <c r="X1475">
        <v>4333134875</v>
      </c>
      <c r="Y1475">
        <v>4333134875</v>
      </c>
      <c r="Z1475" s="14">
        <v>44683.568749999999</v>
      </c>
      <c r="AA1475" t="s">
        <v>1732</v>
      </c>
      <c r="AB1475" s="15">
        <v>1649866004457090</v>
      </c>
      <c r="AC1475" t="s">
        <v>68</v>
      </c>
      <c r="AD1475">
        <v>10739</v>
      </c>
      <c r="AE1475" t="s">
        <v>1726</v>
      </c>
      <c r="AF1475" t="s">
        <v>70</v>
      </c>
      <c r="AM1475" t="s">
        <v>2728</v>
      </c>
      <c r="AN1475">
        <v>4474453913</v>
      </c>
    </row>
    <row r="1476" spans="1:40" x14ac:dyDescent="0.25">
      <c r="A1476" s="4">
        <f t="shared" si="242"/>
        <v>44664</v>
      </c>
      <c r="B1476" s="5">
        <f t="shared" si="243"/>
        <v>0.54166666666666663</v>
      </c>
      <c r="C1476" s="6">
        <f t="shared" si="244"/>
        <v>0.54652777777777783</v>
      </c>
      <c r="D1476" s="7">
        <f t="shared" ref="D1476:D1539" si="247">IFERROR(($M1476-$L1476),0)</f>
        <v>6.5972222364507616E-4</v>
      </c>
      <c r="E1476" s="6" t="str">
        <f t="shared" ref="E1476:E1539" si="248">SUBSTITUTE(MID($O1476,1,SEARCH(" ",$O1476,1))," ","")</f>
        <v>THALITA</v>
      </c>
      <c r="F1476" s="6" t="str">
        <f t="shared" si="245"/>
        <v>qua</v>
      </c>
      <c r="G1476" s="6" t="str">
        <f t="shared" si="246"/>
        <v>15</v>
      </c>
      <c r="H1476" s="6" t="str">
        <f>IFERROR(VLOOKUP($G1476,DDD!$B:$D,3,0),"-")</f>
        <v>SP</v>
      </c>
      <c r="I1476" s="6" t="str">
        <f>IFERROR(VLOOKUP($H1476,DDD!$I:$K,3,0),"-")</f>
        <v>Sudeste</v>
      </c>
      <c r="J1476">
        <v>8465771</v>
      </c>
      <c r="K1476">
        <v>23417347</v>
      </c>
      <c r="L1476" s="14">
        <v>44664.547094907408</v>
      </c>
      <c r="M1476" s="14">
        <v>44664.547754629632</v>
      </c>
      <c r="N1476" t="s">
        <v>3134</v>
      </c>
      <c r="O1476" t="s">
        <v>1723</v>
      </c>
      <c r="P1476">
        <v>17719</v>
      </c>
      <c r="Q1476" t="s">
        <v>65</v>
      </c>
      <c r="R1476" t="s">
        <v>136</v>
      </c>
      <c r="S1476" t="s">
        <v>273</v>
      </c>
      <c r="T1476" t="s">
        <v>136</v>
      </c>
      <c r="U1476" t="s">
        <v>273</v>
      </c>
      <c r="X1476">
        <v>15998323551</v>
      </c>
      <c r="Y1476">
        <v>15998323551</v>
      </c>
      <c r="Z1476" s="14">
        <v>44664.8125</v>
      </c>
      <c r="AA1476" t="s">
        <v>1732</v>
      </c>
      <c r="AB1476" s="15">
        <v>1649866050459800</v>
      </c>
      <c r="AC1476" t="s">
        <v>68</v>
      </c>
      <c r="AD1476">
        <v>10739</v>
      </c>
      <c r="AE1476" t="s">
        <v>1726</v>
      </c>
      <c r="AF1476" t="s">
        <v>70</v>
      </c>
      <c r="AM1476" t="s">
        <v>1768</v>
      </c>
      <c r="AN1476">
        <v>38661091802</v>
      </c>
    </row>
    <row r="1477" spans="1:40" x14ac:dyDescent="0.25">
      <c r="A1477" s="4">
        <f t="shared" si="242"/>
        <v>44664</v>
      </c>
      <c r="B1477" s="5">
        <f t="shared" si="243"/>
        <v>0.54166666666666663</v>
      </c>
      <c r="C1477" s="6">
        <f t="shared" si="244"/>
        <v>0.54791666666666672</v>
      </c>
      <c r="D1477" s="7">
        <f t="shared" si="247"/>
        <v>2.3611111100763083E-3</v>
      </c>
      <c r="E1477" s="6" t="str">
        <f t="shared" si="248"/>
        <v>THALITA</v>
      </c>
      <c r="F1477" s="6" t="str">
        <f t="shared" si="245"/>
        <v>qua</v>
      </c>
      <c r="G1477" s="6" t="str">
        <f t="shared" si="246"/>
        <v>15</v>
      </c>
      <c r="H1477" s="6" t="str">
        <f>IFERROR(VLOOKUP($G1477,DDD!$B:$D,3,0),"-")</f>
        <v>SP</v>
      </c>
      <c r="I1477" s="6" t="str">
        <f>IFERROR(VLOOKUP($H1477,DDD!$I:$K,3,0),"-")</f>
        <v>Sudeste</v>
      </c>
      <c r="J1477">
        <v>8465927</v>
      </c>
      <c r="K1477">
        <v>25451712</v>
      </c>
      <c r="L1477" s="14">
        <v>44664.547986111109</v>
      </c>
      <c r="M1477" s="14">
        <v>44664.550347222219</v>
      </c>
      <c r="N1477" t="s">
        <v>3134</v>
      </c>
      <c r="O1477" t="s">
        <v>1723</v>
      </c>
      <c r="P1477">
        <v>17719</v>
      </c>
      <c r="Q1477" t="s">
        <v>65</v>
      </c>
      <c r="R1477" t="s">
        <v>85</v>
      </c>
      <c r="S1477" t="s">
        <v>86</v>
      </c>
      <c r="T1477" t="s">
        <v>85</v>
      </c>
      <c r="U1477" t="s">
        <v>86</v>
      </c>
      <c r="X1477">
        <v>15996950835</v>
      </c>
      <c r="AA1477" t="s">
        <v>1724</v>
      </c>
      <c r="AB1477" s="15">
        <v>1649866100461890</v>
      </c>
      <c r="AC1477" t="s">
        <v>68</v>
      </c>
      <c r="AD1477">
        <v>10739</v>
      </c>
      <c r="AE1477" t="s">
        <v>1726</v>
      </c>
      <c r="AF1477" t="s">
        <v>70</v>
      </c>
      <c r="AM1477" t="s">
        <v>2729</v>
      </c>
      <c r="AN1477">
        <v>27632572830</v>
      </c>
    </row>
    <row r="1478" spans="1:40" x14ac:dyDescent="0.25">
      <c r="A1478" s="4">
        <f t="shared" si="242"/>
        <v>44664</v>
      </c>
      <c r="B1478" s="5">
        <f t="shared" si="243"/>
        <v>0.54166666666666663</v>
      </c>
      <c r="C1478" s="6">
        <f t="shared" si="244"/>
        <v>0.54999999999999993</v>
      </c>
      <c r="D1478" s="7">
        <f t="shared" si="247"/>
        <v>1.273148154723458E-4</v>
      </c>
      <c r="E1478" s="6" t="str">
        <f t="shared" si="248"/>
        <v>THALITA</v>
      </c>
      <c r="F1478" s="6" t="str">
        <f t="shared" si="245"/>
        <v>qua</v>
      </c>
      <c r="G1478" s="6" t="str">
        <f t="shared" si="246"/>
        <v>15</v>
      </c>
      <c r="H1478" s="6" t="str">
        <f>IFERROR(VLOOKUP($G1478,DDD!$B:$D,3,0),"-")</f>
        <v>SP</v>
      </c>
      <c r="I1478" s="6" t="str">
        <f>IFERROR(VLOOKUP($H1478,DDD!$I:$K,3,0),"-")</f>
        <v>Sudeste</v>
      </c>
      <c r="J1478">
        <v>8466409</v>
      </c>
      <c r="K1478">
        <v>25451853</v>
      </c>
      <c r="L1478" s="14">
        <v>44664.550358796296</v>
      </c>
      <c r="M1478" s="14">
        <v>44664.550486111111</v>
      </c>
      <c r="N1478" t="s">
        <v>3134</v>
      </c>
      <c r="O1478" t="s">
        <v>1723</v>
      </c>
      <c r="P1478">
        <v>17719</v>
      </c>
      <c r="Q1478" t="s">
        <v>65</v>
      </c>
      <c r="R1478" t="s">
        <v>136</v>
      </c>
      <c r="S1478" t="s">
        <v>273</v>
      </c>
      <c r="T1478" t="s">
        <v>136</v>
      </c>
      <c r="U1478" t="s">
        <v>273</v>
      </c>
      <c r="X1478">
        <v>15991529191</v>
      </c>
      <c r="Y1478">
        <v>15991529191</v>
      </c>
      <c r="Z1478" s="14">
        <v>44664.583333333336</v>
      </c>
      <c r="AA1478" t="s">
        <v>1724</v>
      </c>
      <c r="AB1478" s="15">
        <v>1649866291468400</v>
      </c>
      <c r="AC1478" t="s">
        <v>68</v>
      </c>
      <c r="AD1478">
        <v>10739</v>
      </c>
      <c r="AE1478" t="s">
        <v>1726</v>
      </c>
      <c r="AF1478" t="s">
        <v>70</v>
      </c>
      <c r="AM1478" t="s">
        <v>2730</v>
      </c>
      <c r="AN1478">
        <v>14969279829</v>
      </c>
    </row>
    <row r="1479" spans="1:40" x14ac:dyDescent="0.25">
      <c r="A1479" s="4">
        <f t="shared" si="242"/>
        <v>44664</v>
      </c>
      <c r="B1479" s="5">
        <f t="shared" si="243"/>
        <v>0.54166666666666663</v>
      </c>
      <c r="C1479" s="6">
        <f t="shared" si="244"/>
        <v>0.55208333333333337</v>
      </c>
      <c r="D1479" s="7">
        <f t="shared" si="247"/>
        <v>3.9699074113741517E-3</v>
      </c>
      <c r="E1479" s="6" t="str">
        <f t="shared" si="248"/>
        <v>THALITA</v>
      </c>
      <c r="F1479" s="6" t="str">
        <f t="shared" si="245"/>
        <v>qua</v>
      </c>
      <c r="G1479" s="6" t="str">
        <f t="shared" si="246"/>
        <v>43</v>
      </c>
      <c r="H1479" s="6" t="str">
        <f>IFERROR(VLOOKUP($G1479,DDD!$B:$D,3,0),"-")</f>
        <v>PR</v>
      </c>
      <c r="I1479" s="6" t="str">
        <f>IFERROR(VLOOKUP($H1479,DDD!$I:$K,3,0),"-")</f>
        <v>Sul</v>
      </c>
      <c r="J1479">
        <v>8466725</v>
      </c>
      <c r="K1479">
        <v>25451608</v>
      </c>
      <c r="L1479" s="14">
        <v>44664.552164351851</v>
      </c>
      <c r="M1479" s="14">
        <v>44664.556134259263</v>
      </c>
      <c r="N1479" t="s">
        <v>3134</v>
      </c>
      <c r="O1479" t="s">
        <v>1723</v>
      </c>
      <c r="P1479">
        <v>17719</v>
      </c>
      <c r="Q1479" t="s">
        <v>65</v>
      </c>
      <c r="R1479" t="s">
        <v>85</v>
      </c>
      <c r="S1479" t="s">
        <v>86</v>
      </c>
      <c r="T1479" t="s">
        <v>85</v>
      </c>
      <c r="U1479" t="s">
        <v>86</v>
      </c>
      <c r="X1479">
        <v>43991359937</v>
      </c>
      <c r="AA1479" t="s">
        <v>1724</v>
      </c>
      <c r="AB1479" s="15">
        <v>1649866484477350</v>
      </c>
      <c r="AC1479" t="s">
        <v>68</v>
      </c>
      <c r="AD1479">
        <v>10739</v>
      </c>
      <c r="AE1479" t="s">
        <v>1726</v>
      </c>
      <c r="AF1479" t="s">
        <v>70</v>
      </c>
      <c r="AM1479" t="s">
        <v>2731</v>
      </c>
      <c r="AN1479">
        <v>5120817947</v>
      </c>
    </row>
    <row r="1480" spans="1:40" x14ac:dyDescent="0.25">
      <c r="A1480" s="4">
        <f t="shared" si="242"/>
        <v>44664</v>
      </c>
      <c r="B1480" s="5">
        <f t="shared" si="243"/>
        <v>0.54166666666666663</v>
      </c>
      <c r="C1480" s="6">
        <f t="shared" si="244"/>
        <v>0.55208333333333337</v>
      </c>
      <c r="D1480" s="7">
        <f t="shared" si="247"/>
        <v>5.5555555445607752E-4</v>
      </c>
      <c r="E1480" s="6" t="str">
        <f t="shared" si="248"/>
        <v>YANE</v>
      </c>
      <c r="F1480" s="6" t="str">
        <f t="shared" si="245"/>
        <v>qua</v>
      </c>
      <c r="G1480" s="6" t="str">
        <f t="shared" si="246"/>
        <v>15</v>
      </c>
      <c r="H1480" s="6" t="str">
        <f>IFERROR(VLOOKUP($G1480,DDD!$B:$D,3,0),"-")</f>
        <v>SP</v>
      </c>
      <c r="I1480" s="6" t="str">
        <f>IFERROR(VLOOKUP($H1480,DDD!$I:$K,3,0),"-")</f>
        <v>Sudeste</v>
      </c>
      <c r="J1480">
        <v>8466744</v>
      </c>
      <c r="K1480">
        <v>25451138</v>
      </c>
      <c r="L1480" s="14">
        <v>44664.552256944444</v>
      </c>
      <c r="M1480" s="14">
        <v>44664.552812499998</v>
      </c>
      <c r="N1480" t="s">
        <v>3134</v>
      </c>
      <c r="O1480" t="s">
        <v>1728</v>
      </c>
      <c r="P1480">
        <v>17285</v>
      </c>
      <c r="Q1480" t="s">
        <v>65</v>
      </c>
      <c r="R1480" t="s">
        <v>136</v>
      </c>
      <c r="S1480" t="s">
        <v>273</v>
      </c>
      <c r="T1480" t="s">
        <v>136</v>
      </c>
      <c r="U1480" t="s">
        <v>273</v>
      </c>
      <c r="X1480">
        <v>15981324253</v>
      </c>
      <c r="Y1480">
        <v>15981324253</v>
      </c>
      <c r="Z1480" s="14">
        <v>44665.375</v>
      </c>
      <c r="AA1480" t="s">
        <v>1724</v>
      </c>
      <c r="AB1480" s="15">
        <v>1649866497477870</v>
      </c>
      <c r="AC1480" t="s">
        <v>68</v>
      </c>
      <c r="AD1480">
        <v>10739</v>
      </c>
      <c r="AE1480" t="s">
        <v>1726</v>
      </c>
      <c r="AF1480" t="s">
        <v>70</v>
      </c>
      <c r="AM1480" t="s">
        <v>1785</v>
      </c>
      <c r="AN1480">
        <v>9731363831</v>
      </c>
    </row>
    <row r="1481" spans="1:40" x14ac:dyDescent="0.25">
      <c r="A1481" s="4">
        <f t="shared" si="242"/>
        <v>44664</v>
      </c>
      <c r="B1481" s="5">
        <f t="shared" si="243"/>
        <v>0.54166666666666663</v>
      </c>
      <c r="C1481" s="6">
        <f t="shared" si="244"/>
        <v>0.55555555555555558</v>
      </c>
      <c r="D1481" s="7">
        <f t="shared" si="247"/>
        <v>8.101852290565148E-5</v>
      </c>
      <c r="E1481" s="6" t="str">
        <f t="shared" si="248"/>
        <v>THALITA</v>
      </c>
      <c r="F1481" s="6" t="str">
        <f t="shared" si="245"/>
        <v>qua</v>
      </c>
      <c r="G1481" s="6" t="str">
        <f t="shared" si="246"/>
        <v>43</v>
      </c>
      <c r="H1481" s="6" t="str">
        <f>IFERROR(VLOOKUP($G1481,DDD!$B:$D,3,0),"-")</f>
        <v>PR</v>
      </c>
      <c r="I1481" s="6" t="str">
        <f>IFERROR(VLOOKUP($H1481,DDD!$I:$K,3,0),"-")</f>
        <v>Sul</v>
      </c>
      <c r="J1481">
        <v>8467485</v>
      </c>
      <c r="K1481">
        <v>23417444</v>
      </c>
      <c r="L1481" s="14">
        <v>44664.556145833332</v>
      </c>
      <c r="M1481" s="14">
        <v>44664.556226851855</v>
      </c>
      <c r="N1481" t="s">
        <v>3134</v>
      </c>
      <c r="O1481" t="s">
        <v>1723</v>
      </c>
      <c r="P1481">
        <v>17719</v>
      </c>
      <c r="Q1481" t="s">
        <v>65</v>
      </c>
      <c r="R1481" t="s">
        <v>136</v>
      </c>
      <c r="S1481" t="s">
        <v>273</v>
      </c>
      <c r="T1481" t="s">
        <v>136</v>
      </c>
      <c r="U1481" t="s">
        <v>273</v>
      </c>
      <c r="X1481">
        <v>43984287213</v>
      </c>
      <c r="Y1481">
        <v>43984287213</v>
      </c>
      <c r="Z1481" s="14">
        <v>44664.576388888891</v>
      </c>
      <c r="AA1481" t="s">
        <v>1732</v>
      </c>
      <c r="AB1481" s="15">
        <v>1649866722486650</v>
      </c>
      <c r="AC1481" t="s">
        <v>68</v>
      </c>
      <c r="AD1481">
        <v>10739</v>
      </c>
      <c r="AE1481" t="s">
        <v>1726</v>
      </c>
      <c r="AF1481" t="s">
        <v>70</v>
      </c>
      <c r="AM1481" t="s">
        <v>2732</v>
      </c>
      <c r="AN1481">
        <v>4541169932</v>
      </c>
    </row>
    <row r="1482" spans="1:40" x14ac:dyDescent="0.25">
      <c r="A1482" s="4">
        <f t="shared" si="242"/>
        <v>44664</v>
      </c>
      <c r="B1482" s="5">
        <f t="shared" si="243"/>
        <v>0.5625</v>
      </c>
      <c r="C1482" s="6">
        <f t="shared" si="244"/>
        <v>0.56388888888888888</v>
      </c>
      <c r="D1482" s="7">
        <f t="shared" si="247"/>
        <v>3.819444464170374E-4</v>
      </c>
      <c r="E1482" s="6" t="str">
        <f t="shared" si="248"/>
        <v>THALITA</v>
      </c>
      <c r="F1482" s="6" t="str">
        <f t="shared" si="245"/>
        <v>qua</v>
      </c>
      <c r="G1482" s="6" t="str">
        <f t="shared" si="246"/>
        <v>15</v>
      </c>
      <c r="H1482" s="6" t="str">
        <f>IFERROR(VLOOKUP($G1482,DDD!$B:$D,3,0),"-")</f>
        <v>SP</v>
      </c>
      <c r="I1482" s="6" t="str">
        <f>IFERROR(VLOOKUP($H1482,DDD!$I:$K,3,0),"-")</f>
        <v>Sudeste</v>
      </c>
      <c r="J1482">
        <v>8468971</v>
      </c>
      <c r="K1482">
        <v>23417661</v>
      </c>
      <c r="L1482" s="14">
        <v>44664.563993055555</v>
      </c>
      <c r="M1482" s="14">
        <v>44664.564375000002</v>
      </c>
      <c r="N1482" t="s">
        <v>3134</v>
      </c>
      <c r="O1482" t="s">
        <v>1723</v>
      </c>
      <c r="P1482">
        <v>17719</v>
      </c>
      <c r="Q1482" t="s">
        <v>65</v>
      </c>
      <c r="R1482" t="s">
        <v>136</v>
      </c>
      <c r="S1482" t="s">
        <v>273</v>
      </c>
      <c r="T1482" t="s">
        <v>136</v>
      </c>
      <c r="U1482" t="s">
        <v>273</v>
      </c>
      <c r="X1482">
        <v>15981695265</v>
      </c>
      <c r="Y1482">
        <v>15981695265</v>
      </c>
      <c r="Z1482" s="14">
        <v>44664.584722222222</v>
      </c>
      <c r="AA1482" t="s">
        <v>1732</v>
      </c>
      <c r="AB1482" s="15">
        <v>1649867515502830</v>
      </c>
      <c r="AC1482" t="s">
        <v>68</v>
      </c>
      <c r="AD1482">
        <v>10739</v>
      </c>
      <c r="AE1482" t="s">
        <v>1726</v>
      </c>
      <c r="AF1482" t="s">
        <v>70</v>
      </c>
      <c r="AM1482" t="s">
        <v>2733</v>
      </c>
      <c r="AN1482">
        <v>22624525807</v>
      </c>
    </row>
    <row r="1483" spans="1:40" x14ac:dyDescent="0.25">
      <c r="A1483" s="4">
        <f t="shared" si="242"/>
        <v>44664</v>
      </c>
      <c r="B1483" s="5">
        <f t="shared" si="243"/>
        <v>0.5625</v>
      </c>
      <c r="C1483" s="6">
        <f t="shared" si="244"/>
        <v>0.56388888888888888</v>
      </c>
      <c r="D1483" s="7">
        <f t="shared" si="247"/>
        <v>3.1828703722567298E-3</v>
      </c>
      <c r="E1483" s="6" t="str">
        <f t="shared" si="248"/>
        <v>YANE</v>
      </c>
      <c r="F1483" s="6" t="str">
        <f t="shared" si="245"/>
        <v>qua</v>
      </c>
      <c r="G1483" s="6" t="str">
        <f t="shared" si="246"/>
        <v>15</v>
      </c>
      <c r="H1483" s="6" t="str">
        <f>IFERROR(VLOOKUP($G1483,DDD!$B:$D,3,0),"-")</f>
        <v>SP</v>
      </c>
      <c r="I1483" s="6" t="str">
        <f>IFERROR(VLOOKUP($H1483,DDD!$I:$K,3,0),"-")</f>
        <v>Sudeste</v>
      </c>
      <c r="J1483">
        <v>8469063</v>
      </c>
      <c r="K1483">
        <v>23417334</v>
      </c>
      <c r="L1483" s="14">
        <v>44664.564560185187</v>
      </c>
      <c r="M1483" s="14">
        <v>44664.567743055559</v>
      </c>
      <c r="N1483" t="s">
        <v>3134</v>
      </c>
      <c r="O1483" t="s">
        <v>1728</v>
      </c>
      <c r="P1483">
        <v>17285</v>
      </c>
      <c r="Q1483" t="s">
        <v>65</v>
      </c>
      <c r="R1483" t="s">
        <v>85</v>
      </c>
      <c r="S1483" t="s">
        <v>86</v>
      </c>
      <c r="T1483" t="s">
        <v>85</v>
      </c>
      <c r="U1483" t="s">
        <v>86</v>
      </c>
      <c r="X1483">
        <v>15996282207</v>
      </c>
      <c r="AA1483" t="s">
        <v>1732</v>
      </c>
      <c r="AB1483" s="15">
        <v>1649867554503290</v>
      </c>
      <c r="AC1483" t="s">
        <v>68</v>
      </c>
      <c r="AD1483">
        <v>10739</v>
      </c>
      <c r="AE1483" t="s">
        <v>1726</v>
      </c>
      <c r="AF1483" t="s">
        <v>70</v>
      </c>
      <c r="AM1483" t="s">
        <v>2686</v>
      </c>
      <c r="AN1483">
        <v>37705241870</v>
      </c>
    </row>
    <row r="1484" spans="1:40" x14ac:dyDescent="0.25">
      <c r="A1484" s="4">
        <f t="shared" si="242"/>
        <v>44664</v>
      </c>
      <c r="B1484" s="5">
        <f t="shared" si="243"/>
        <v>0.5625</v>
      </c>
      <c r="C1484" s="6">
        <f t="shared" si="244"/>
        <v>0.56458333333333333</v>
      </c>
      <c r="D1484" s="7">
        <f t="shared" si="247"/>
        <v>3.125000002910383E-4</v>
      </c>
      <c r="E1484" s="6" t="str">
        <f t="shared" si="248"/>
        <v>THALITA</v>
      </c>
      <c r="F1484" s="6" t="str">
        <f t="shared" si="245"/>
        <v>qua</v>
      </c>
      <c r="G1484" s="6" t="str">
        <f t="shared" si="246"/>
        <v>43</v>
      </c>
      <c r="H1484" s="6" t="str">
        <f>IFERROR(VLOOKUP($G1484,DDD!$B:$D,3,0),"-")</f>
        <v>PR</v>
      </c>
      <c r="I1484" s="6" t="str">
        <f>IFERROR(VLOOKUP($H1484,DDD!$I:$K,3,0),"-")</f>
        <v>Sul</v>
      </c>
      <c r="J1484">
        <v>8469150</v>
      </c>
      <c r="K1484">
        <v>25451898</v>
      </c>
      <c r="L1484" s="14">
        <v>44664.565127314818</v>
      </c>
      <c r="M1484" s="14">
        <v>44664.565439814818</v>
      </c>
      <c r="N1484" t="s">
        <v>3134</v>
      </c>
      <c r="O1484" t="s">
        <v>1723</v>
      </c>
      <c r="P1484">
        <v>17719</v>
      </c>
      <c r="Q1484" t="s">
        <v>65</v>
      </c>
      <c r="R1484" t="s">
        <v>136</v>
      </c>
      <c r="S1484" t="s">
        <v>273</v>
      </c>
      <c r="T1484" t="s">
        <v>136</v>
      </c>
      <c r="U1484" t="s">
        <v>273</v>
      </c>
      <c r="X1484">
        <v>43999130419</v>
      </c>
      <c r="Y1484">
        <v>43999130419</v>
      </c>
      <c r="Z1484" s="14">
        <v>44664.586111111108</v>
      </c>
      <c r="AA1484" t="s">
        <v>1724</v>
      </c>
      <c r="AB1484" s="15">
        <v>1649867609503790</v>
      </c>
      <c r="AC1484" t="s">
        <v>68</v>
      </c>
      <c r="AD1484">
        <v>10739</v>
      </c>
      <c r="AE1484" t="s">
        <v>1726</v>
      </c>
      <c r="AF1484" t="s">
        <v>70</v>
      </c>
      <c r="AM1484" t="s">
        <v>2734</v>
      </c>
      <c r="AN1484">
        <v>18825044968</v>
      </c>
    </row>
    <row r="1485" spans="1:40" x14ac:dyDescent="0.25">
      <c r="A1485" s="4">
        <f t="shared" si="242"/>
        <v>44664</v>
      </c>
      <c r="B1485" s="5">
        <f t="shared" si="243"/>
        <v>0.5625</v>
      </c>
      <c r="C1485" s="6">
        <f t="shared" si="244"/>
        <v>0.56527777777777777</v>
      </c>
      <c r="D1485" s="7">
        <f t="shared" si="247"/>
        <v>4.4675925964838825E-3</v>
      </c>
      <c r="E1485" s="6" t="str">
        <f t="shared" si="248"/>
        <v>THALITA</v>
      </c>
      <c r="F1485" s="6" t="str">
        <f t="shared" si="245"/>
        <v>qua</v>
      </c>
      <c r="G1485" s="6" t="str">
        <f t="shared" si="246"/>
        <v>15</v>
      </c>
      <c r="H1485" s="6" t="str">
        <f>IFERROR(VLOOKUP($G1485,DDD!$B:$D,3,0),"-")</f>
        <v>SP</v>
      </c>
      <c r="I1485" s="6" t="str">
        <f>IFERROR(VLOOKUP($H1485,DDD!$I:$K,3,0),"-")</f>
        <v>Sudeste</v>
      </c>
      <c r="J1485">
        <v>8469224</v>
      </c>
      <c r="K1485">
        <v>23417241</v>
      </c>
      <c r="L1485" s="14">
        <v>44664.565567129626</v>
      </c>
      <c r="M1485" s="14">
        <v>44664.570034722223</v>
      </c>
      <c r="N1485" t="s">
        <v>3134</v>
      </c>
      <c r="O1485" t="s">
        <v>1723</v>
      </c>
      <c r="P1485">
        <v>17719</v>
      </c>
      <c r="Q1485" t="s">
        <v>65</v>
      </c>
      <c r="R1485" t="s">
        <v>85</v>
      </c>
      <c r="S1485" t="s">
        <v>86</v>
      </c>
      <c r="T1485" t="s">
        <v>85</v>
      </c>
      <c r="U1485" t="s">
        <v>86</v>
      </c>
      <c r="X1485">
        <v>15991171782</v>
      </c>
      <c r="AA1485" t="s">
        <v>1732</v>
      </c>
      <c r="AB1485" s="15">
        <v>1649867614503810</v>
      </c>
      <c r="AC1485" t="s">
        <v>68</v>
      </c>
      <c r="AD1485">
        <v>10739</v>
      </c>
      <c r="AE1485" t="s">
        <v>1726</v>
      </c>
      <c r="AF1485" t="s">
        <v>70</v>
      </c>
      <c r="AM1485" t="s">
        <v>2735</v>
      </c>
      <c r="AN1485">
        <v>12418046800</v>
      </c>
    </row>
    <row r="1486" spans="1:40" x14ac:dyDescent="0.25">
      <c r="A1486" s="4">
        <f t="shared" si="242"/>
        <v>44664</v>
      </c>
      <c r="B1486" s="5">
        <f t="shared" si="243"/>
        <v>0.5625</v>
      </c>
      <c r="C1486" s="6">
        <f t="shared" si="244"/>
        <v>0.56736111111111109</v>
      </c>
      <c r="D1486" s="7">
        <f t="shared" si="247"/>
        <v>8.6805555474711582E-4</v>
      </c>
      <c r="E1486" s="6" t="str">
        <f t="shared" si="248"/>
        <v>YANE</v>
      </c>
      <c r="F1486" s="6" t="str">
        <f t="shared" si="245"/>
        <v>qua</v>
      </c>
      <c r="G1486" s="6" t="str">
        <f t="shared" si="246"/>
        <v>15</v>
      </c>
      <c r="H1486" s="6" t="str">
        <f>IFERROR(VLOOKUP($G1486,DDD!$B:$D,3,0),"-")</f>
        <v>SP</v>
      </c>
      <c r="I1486" s="6" t="str">
        <f>IFERROR(VLOOKUP($H1486,DDD!$I:$K,3,0),"-")</f>
        <v>Sudeste</v>
      </c>
      <c r="J1486">
        <v>8469536</v>
      </c>
      <c r="K1486">
        <v>23416377</v>
      </c>
      <c r="L1486" s="14">
        <v>44664.567754629628</v>
      </c>
      <c r="M1486" s="14">
        <v>44664.568622685183</v>
      </c>
      <c r="N1486" t="s">
        <v>3134</v>
      </c>
      <c r="O1486" t="s">
        <v>1728</v>
      </c>
      <c r="P1486">
        <v>17285</v>
      </c>
      <c r="Q1486" t="s">
        <v>65</v>
      </c>
      <c r="R1486" t="s">
        <v>136</v>
      </c>
      <c r="S1486" t="s">
        <v>273</v>
      </c>
      <c r="T1486" t="s">
        <v>136</v>
      </c>
      <c r="U1486" t="s">
        <v>273</v>
      </c>
      <c r="X1486">
        <v>15974046001</v>
      </c>
      <c r="Y1486">
        <v>15974046001</v>
      </c>
      <c r="Z1486" s="14">
        <v>44664.791666666664</v>
      </c>
      <c r="AA1486" t="s">
        <v>1732</v>
      </c>
      <c r="AB1486" s="15">
        <v>1649867831505900</v>
      </c>
      <c r="AC1486" t="s">
        <v>68</v>
      </c>
      <c r="AD1486">
        <v>10739</v>
      </c>
      <c r="AE1486" t="s">
        <v>1726</v>
      </c>
      <c r="AF1486" t="s">
        <v>70</v>
      </c>
      <c r="AM1486" t="s">
        <v>2736</v>
      </c>
      <c r="AN1486">
        <v>25872526873</v>
      </c>
    </row>
    <row r="1487" spans="1:40" x14ac:dyDescent="0.25">
      <c r="A1487" s="4">
        <f t="shared" si="242"/>
        <v>44664</v>
      </c>
      <c r="B1487" s="5">
        <f t="shared" si="243"/>
        <v>0.5625</v>
      </c>
      <c r="C1487" s="6">
        <f t="shared" si="244"/>
        <v>0.56874999999999998</v>
      </c>
      <c r="D1487" s="7">
        <f t="shared" si="247"/>
        <v>2.0833333110203966E-4</v>
      </c>
      <c r="E1487" s="6" t="str">
        <f t="shared" si="248"/>
        <v>JOHN</v>
      </c>
      <c r="F1487" s="6" t="str">
        <f t="shared" si="245"/>
        <v>qua</v>
      </c>
      <c r="G1487" s="6" t="str">
        <f t="shared" si="246"/>
        <v>43</v>
      </c>
      <c r="H1487" s="6" t="str">
        <f>IFERROR(VLOOKUP($G1487,DDD!$B:$D,3,0),"-")</f>
        <v>PR</v>
      </c>
      <c r="I1487" s="6" t="str">
        <f>IFERROR(VLOOKUP($H1487,DDD!$I:$K,3,0),"-")</f>
        <v>Sul</v>
      </c>
      <c r="J1487">
        <v>8469711</v>
      </c>
      <c r="K1487">
        <v>25450873</v>
      </c>
      <c r="L1487" s="14">
        <v>44664.569016203706</v>
      </c>
      <c r="M1487" s="14">
        <v>44664.569224537037</v>
      </c>
      <c r="N1487" t="s">
        <v>3134</v>
      </c>
      <c r="O1487" t="s">
        <v>1781</v>
      </c>
      <c r="P1487">
        <v>17284</v>
      </c>
      <c r="Q1487" t="s">
        <v>65</v>
      </c>
      <c r="R1487" t="s">
        <v>136</v>
      </c>
      <c r="S1487" t="s">
        <v>273</v>
      </c>
      <c r="T1487" t="s">
        <v>136</v>
      </c>
      <c r="U1487" t="s">
        <v>273</v>
      </c>
      <c r="X1487">
        <v>43999617223</v>
      </c>
      <c r="Y1487">
        <v>43999617223</v>
      </c>
      <c r="Z1487" s="14">
        <v>44664.589583333334</v>
      </c>
      <c r="AA1487" t="s">
        <v>1724</v>
      </c>
      <c r="AC1487" t="s">
        <v>202</v>
      </c>
      <c r="AD1487">
        <v>10739</v>
      </c>
      <c r="AE1487" t="s">
        <v>1726</v>
      </c>
      <c r="AF1487" t="s">
        <v>70</v>
      </c>
      <c r="AM1487" t="s">
        <v>2737</v>
      </c>
      <c r="AN1487">
        <v>6028453943</v>
      </c>
    </row>
    <row r="1488" spans="1:40" x14ac:dyDescent="0.25">
      <c r="A1488" s="4">
        <f t="shared" si="242"/>
        <v>44664</v>
      </c>
      <c r="B1488" s="5">
        <f t="shared" si="243"/>
        <v>0.5625</v>
      </c>
      <c r="C1488" s="6">
        <f t="shared" si="244"/>
        <v>0.56874999999999998</v>
      </c>
      <c r="D1488" s="7">
        <f t="shared" si="247"/>
        <v>1.2962962937308475E-3</v>
      </c>
      <c r="E1488" s="6" t="str">
        <f t="shared" si="248"/>
        <v>YANE</v>
      </c>
      <c r="F1488" s="6" t="str">
        <f t="shared" si="245"/>
        <v>qua</v>
      </c>
      <c r="G1488" s="6" t="str">
        <f t="shared" si="246"/>
        <v>15</v>
      </c>
      <c r="H1488" s="6" t="str">
        <f>IFERROR(VLOOKUP($G1488,DDD!$B:$D,3,0),"-")</f>
        <v>SP</v>
      </c>
      <c r="I1488" s="6" t="str">
        <f>IFERROR(VLOOKUP($H1488,DDD!$I:$K,3,0),"-")</f>
        <v>Sudeste</v>
      </c>
      <c r="J1488">
        <v>8469756</v>
      </c>
      <c r="K1488">
        <v>23417832</v>
      </c>
      <c r="L1488" s="14">
        <v>44664.569374999999</v>
      </c>
      <c r="M1488" s="14">
        <v>44664.570671296293</v>
      </c>
      <c r="N1488" t="s">
        <v>3134</v>
      </c>
      <c r="O1488" t="s">
        <v>1728</v>
      </c>
      <c r="P1488">
        <v>17285</v>
      </c>
      <c r="Q1488" t="s">
        <v>65</v>
      </c>
      <c r="R1488" t="s">
        <v>136</v>
      </c>
      <c r="S1488" t="s">
        <v>137</v>
      </c>
      <c r="T1488" t="s">
        <v>136</v>
      </c>
      <c r="U1488" t="s">
        <v>137</v>
      </c>
      <c r="X1488">
        <v>15981211108</v>
      </c>
      <c r="Y1488">
        <v>15981211108</v>
      </c>
      <c r="Z1488" s="14">
        <v>44683.416666666664</v>
      </c>
      <c r="AA1488" t="s">
        <v>1732</v>
      </c>
      <c r="AB1488" s="15">
        <v>1649867969507610</v>
      </c>
      <c r="AC1488" t="s">
        <v>68</v>
      </c>
      <c r="AD1488">
        <v>10739</v>
      </c>
      <c r="AE1488" t="s">
        <v>1726</v>
      </c>
      <c r="AF1488" t="s">
        <v>70</v>
      </c>
      <c r="AM1488" t="s">
        <v>2738</v>
      </c>
      <c r="AN1488">
        <v>37057203845</v>
      </c>
    </row>
    <row r="1489" spans="1:40" x14ac:dyDescent="0.25">
      <c r="A1489" s="4">
        <f t="shared" si="242"/>
        <v>44664</v>
      </c>
      <c r="B1489" s="5">
        <f t="shared" si="243"/>
        <v>0.5625</v>
      </c>
      <c r="C1489" s="6">
        <f t="shared" si="244"/>
        <v>0.57013888888888886</v>
      </c>
      <c r="D1489" s="7">
        <f t="shared" si="247"/>
        <v>8.5648148524342105E-4</v>
      </c>
      <c r="E1489" s="6" t="str">
        <f t="shared" si="248"/>
        <v>THALITA</v>
      </c>
      <c r="F1489" s="6" t="str">
        <f t="shared" si="245"/>
        <v>qua</v>
      </c>
      <c r="G1489" s="6" t="str">
        <f t="shared" si="246"/>
        <v>43</v>
      </c>
      <c r="H1489" s="6" t="str">
        <f>IFERROR(VLOOKUP($G1489,DDD!$B:$D,3,0),"-")</f>
        <v>PR</v>
      </c>
      <c r="I1489" s="6" t="str">
        <f>IFERROR(VLOOKUP($H1489,DDD!$I:$K,3,0),"-")</f>
        <v>Sul</v>
      </c>
      <c r="J1489">
        <v>8469939</v>
      </c>
      <c r="K1489">
        <v>25451541</v>
      </c>
      <c r="L1489" s="14">
        <v>44664.570520833331</v>
      </c>
      <c r="M1489" s="14">
        <v>44664.571377314816</v>
      </c>
      <c r="N1489" t="s">
        <v>3134</v>
      </c>
      <c r="O1489" t="s">
        <v>1723</v>
      </c>
      <c r="P1489">
        <v>17719</v>
      </c>
      <c r="Q1489" t="s">
        <v>65</v>
      </c>
      <c r="R1489" t="s">
        <v>136</v>
      </c>
      <c r="S1489" t="s">
        <v>273</v>
      </c>
      <c r="T1489" t="s">
        <v>136</v>
      </c>
      <c r="U1489" t="s">
        <v>273</v>
      </c>
      <c r="X1489">
        <v>43991158430</v>
      </c>
      <c r="Y1489">
        <v>43991158430</v>
      </c>
      <c r="Z1489" s="14">
        <v>44664.708333333336</v>
      </c>
      <c r="AA1489" t="s">
        <v>1724</v>
      </c>
      <c r="AB1489" s="15">
        <v>1649868071509350</v>
      </c>
      <c r="AC1489" t="s">
        <v>68</v>
      </c>
      <c r="AD1489">
        <v>10739</v>
      </c>
      <c r="AE1489" t="s">
        <v>1726</v>
      </c>
      <c r="AF1489" t="s">
        <v>70</v>
      </c>
      <c r="AM1489" t="s">
        <v>2739</v>
      </c>
      <c r="AN1489">
        <v>4083370955</v>
      </c>
    </row>
    <row r="1490" spans="1:40" x14ac:dyDescent="0.25">
      <c r="A1490" s="4">
        <f t="shared" si="242"/>
        <v>44664</v>
      </c>
      <c r="B1490" s="5">
        <f t="shared" si="243"/>
        <v>0.5625</v>
      </c>
      <c r="C1490" s="6">
        <f t="shared" si="244"/>
        <v>0.57013888888888886</v>
      </c>
      <c r="D1490" s="7">
        <f t="shared" si="247"/>
        <v>8.6805555474711582E-4</v>
      </c>
      <c r="E1490" s="6" t="str">
        <f t="shared" si="248"/>
        <v>YANE</v>
      </c>
      <c r="F1490" s="6" t="str">
        <f t="shared" si="245"/>
        <v>qua</v>
      </c>
      <c r="G1490" s="6" t="str">
        <f t="shared" si="246"/>
        <v>15</v>
      </c>
      <c r="H1490" s="6" t="str">
        <f>IFERROR(VLOOKUP($G1490,DDD!$B:$D,3,0),"-")</f>
        <v>SP</v>
      </c>
      <c r="I1490" s="6" t="str">
        <f>IFERROR(VLOOKUP($H1490,DDD!$I:$K,3,0),"-")</f>
        <v>Sudeste</v>
      </c>
      <c r="J1490">
        <v>8469963</v>
      </c>
      <c r="K1490">
        <v>23417450</v>
      </c>
      <c r="L1490" s="14">
        <v>44664.570717592593</v>
      </c>
      <c r="M1490" s="14">
        <v>44664.571585648147</v>
      </c>
      <c r="N1490" t="s">
        <v>3134</v>
      </c>
      <c r="O1490" t="s">
        <v>1728</v>
      </c>
      <c r="P1490">
        <v>17285</v>
      </c>
      <c r="Q1490" t="s">
        <v>65</v>
      </c>
      <c r="R1490" t="s">
        <v>136</v>
      </c>
      <c r="S1490" t="s">
        <v>137</v>
      </c>
      <c r="T1490" t="s">
        <v>136</v>
      </c>
      <c r="U1490" t="s">
        <v>137</v>
      </c>
      <c r="X1490">
        <v>15997744725</v>
      </c>
      <c r="Y1490">
        <v>15997744725</v>
      </c>
      <c r="Z1490" s="14">
        <v>44664.59097222222</v>
      </c>
      <c r="AA1490" t="s">
        <v>1732</v>
      </c>
      <c r="AB1490" s="15">
        <v>1649868074509430</v>
      </c>
      <c r="AC1490" t="s">
        <v>68</v>
      </c>
      <c r="AD1490">
        <v>10739</v>
      </c>
      <c r="AE1490" t="s">
        <v>1726</v>
      </c>
      <c r="AF1490" t="s">
        <v>70</v>
      </c>
      <c r="AM1490" t="s">
        <v>2740</v>
      </c>
      <c r="AN1490">
        <v>4770709811</v>
      </c>
    </row>
    <row r="1491" spans="1:40" x14ac:dyDescent="0.25">
      <c r="A1491" s="4">
        <f t="shared" si="242"/>
        <v>44664</v>
      </c>
      <c r="B1491" s="5">
        <f t="shared" si="243"/>
        <v>0.5625</v>
      </c>
      <c r="C1491" s="6">
        <f t="shared" si="244"/>
        <v>0.57152777777777775</v>
      </c>
      <c r="D1491" s="7">
        <f t="shared" si="247"/>
        <v>1.3888888861401938E-3</v>
      </c>
      <c r="E1491" s="6" t="str">
        <f t="shared" si="248"/>
        <v>YANE</v>
      </c>
      <c r="F1491" s="6" t="str">
        <f t="shared" si="245"/>
        <v>qua</v>
      </c>
      <c r="G1491" s="6" t="str">
        <f t="shared" si="246"/>
        <v>15</v>
      </c>
      <c r="H1491" s="6" t="str">
        <f>IFERROR(VLOOKUP($G1491,DDD!$B:$D,3,0),"-")</f>
        <v>SP</v>
      </c>
      <c r="I1491" s="6" t="str">
        <f>IFERROR(VLOOKUP($H1491,DDD!$I:$K,3,0),"-")</f>
        <v>Sudeste</v>
      </c>
      <c r="J1491">
        <v>8470091</v>
      </c>
      <c r="K1491">
        <v>23417871</v>
      </c>
      <c r="L1491" s="14">
        <v>44664.571597222224</v>
      </c>
      <c r="M1491" s="14">
        <v>44664.57298611111</v>
      </c>
      <c r="N1491" t="s">
        <v>3134</v>
      </c>
      <c r="O1491" t="s">
        <v>1728</v>
      </c>
      <c r="P1491">
        <v>17285</v>
      </c>
      <c r="Q1491" t="s">
        <v>65</v>
      </c>
      <c r="R1491" t="s">
        <v>85</v>
      </c>
      <c r="S1491" t="s">
        <v>86</v>
      </c>
      <c r="T1491" t="s">
        <v>85</v>
      </c>
      <c r="U1491" t="s">
        <v>86</v>
      </c>
      <c r="X1491">
        <v>15981507678</v>
      </c>
      <c r="AA1491" t="s">
        <v>1732</v>
      </c>
      <c r="AB1491" s="15">
        <v>1649868166510650</v>
      </c>
      <c r="AC1491" t="s">
        <v>68</v>
      </c>
      <c r="AD1491">
        <v>10739</v>
      </c>
      <c r="AE1491" t="s">
        <v>1726</v>
      </c>
      <c r="AF1491" t="s">
        <v>70</v>
      </c>
      <c r="AM1491" t="s">
        <v>2741</v>
      </c>
      <c r="AN1491">
        <v>36876024865</v>
      </c>
    </row>
    <row r="1492" spans="1:40" x14ac:dyDescent="0.25">
      <c r="A1492" s="4">
        <f t="shared" si="242"/>
        <v>44664</v>
      </c>
      <c r="B1492" s="5">
        <f t="shared" si="243"/>
        <v>0.5625</v>
      </c>
      <c r="C1492" s="6">
        <f t="shared" si="244"/>
        <v>0.5756944444444444</v>
      </c>
      <c r="D1492" s="7">
        <f t="shared" si="247"/>
        <v>6.944444467080757E-4</v>
      </c>
      <c r="E1492" s="6" t="str">
        <f t="shared" si="248"/>
        <v>JOHN</v>
      </c>
      <c r="F1492" s="6" t="str">
        <f t="shared" si="245"/>
        <v>qua</v>
      </c>
      <c r="G1492" s="6" t="str">
        <f t="shared" si="246"/>
        <v>13</v>
      </c>
      <c r="H1492" s="6" t="str">
        <f>IFERROR(VLOOKUP($G1492,DDD!$B:$D,3,0),"-")</f>
        <v>SP</v>
      </c>
      <c r="I1492" s="6" t="str">
        <f>IFERROR(VLOOKUP($H1492,DDD!$I:$K,3,0),"-")</f>
        <v>Sudeste</v>
      </c>
      <c r="J1492">
        <v>8470677</v>
      </c>
      <c r="K1492">
        <v>23417025</v>
      </c>
      <c r="L1492" s="14">
        <v>44664.575879629629</v>
      </c>
      <c r="M1492" s="14">
        <v>44664.576574074075</v>
      </c>
      <c r="N1492" t="s">
        <v>3134</v>
      </c>
      <c r="O1492" t="s">
        <v>1781</v>
      </c>
      <c r="P1492">
        <v>17284</v>
      </c>
      <c r="Q1492" t="s">
        <v>65</v>
      </c>
      <c r="R1492" t="s">
        <v>136</v>
      </c>
      <c r="S1492" t="s">
        <v>273</v>
      </c>
      <c r="T1492" t="s">
        <v>136</v>
      </c>
      <c r="U1492" t="s">
        <v>273</v>
      </c>
      <c r="X1492">
        <v>13991535288</v>
      </c>
      <c r="Y1492">
        <v>13991535288</v>
      </c>
      <c r="Z1492" s="14">
        <v>44664.666666666664</v>
      </c>
      <c r="AA1492" t="s">
        <v>1732</v>
      </c>
      <c r="AB1492" s="15">
        <v>1649868541513650</v>
      </c>
      <c r="AC1492" t="s">
        <v>68</v>
      </c>
      <c r="AD1492">
        <v>10739</v>
      </c>
      <c r="AE1492" t="s">
        <v>1726</v>
      </c>
      <c r="AF1492" t="s">
        <v>70</v>
      </c>
      <c r="AM1492" t="s">
        <v>2742</v>
      </c>
      <c r="AN1492">
        <v>51225824591</v>
      </c>
    </row>
    <row r="1493" spans="1:40" x14ac:dyDescent="0.25">
      <c r="A1493" s="4">
        <f t="shared" si="242"/>
        <v>44664</v>
      </c>
      <c r="B1493" s="5">
        <f t="shared" si="243"/>
        <v>0.5625</v>
      </c>
      <c r="C1493" s="6">
        <f t="shared" si="244"/>
        <v>0.5805555555555556</v>
      </c>
      <c r="D1493" s="7">
        <f t="shared" si="247"/>
        <v>5.2083333139307797E-4</v>
      </c>
      <c r="E1493" s="6" t="str">
        <f t="shared" si="248"/>
        <v>THALITA</v>
      </c>
      <c r="F1493" s="6" t="str">
        <f t="shared" si="245"/>
        <v>qua</v>
      </c>
      <c r="G1493" s="6" t="str">
        <f t="shared" si="246"/>
        <v>43</v>
      </c>
      <c r="H1493" s="6" t="str">
        <f>IFERROR(VLOOKUP($G1493,DDD!$B:$D,3,0),"-")</f>
        <v>PR</v>
      </c>
      <c r="I1493" s="6" t="str">
        <f>IFERROR(VLOOKUP($H1493,DDD!$I:$K,3,0),"-")</f>
        <v>Sul</v>
      </c>
      <c r="J1493">
        <v>8471549</v>
      </c>
      <c r="K1493">
        <v>23416681</v>
      </c>
      <c r="L1493" s="14">
        <v>44664.581030092595</v>
      </c>
      <c r="M1493" s="14">
        <v>44664.581550925926</v>
      </c>
      <c r="N1493" t="s">
        <v>3134</v>
      </c>
      <c r="O1493" t="s">
        <v>1723</v>
      </c>
      <c r="P1493">
        <v>17719</v>
      </c>
      <c r="Q1493" t="s">
        <v>65</v>
      </c>
      <c r="R1493" t="s">
        <v>136</v>
      </c>
      <c r="S1493" t="s">
        <v>273</v>
      </c>
      <c r="T1493" t="s">
        <v>136</v>
      </c>
      <c r="U1493" t="s">
        <v>273</v>
      </c>
      <c r="X1493">
        <v>43998368037</v>
      </c>
      <c r="Y1493">
        <v>43998368037</v>
      </c>
      <c r="Z1493" s="14">
        <v>44664.75</v>
      </c>
      <c r="AA1493" t="s">
        <v>1732</v>
      </c>
      <c r="AB1493" s="15">
        <v>1649868975519800</v>
      </c>
      <c r="AC1493" t="s">
        <v>68</v>
      </c>
      <c r="AD1493">
        <v>10739</v>
      </c>
      <c r="AE1493" t="s">
        <v>1726</v>
      </c>
      <c r="AF1493" t="s">
        <v>70</v>
      </c>
      <c r="AM1493" t="s">
        <v>1760</v>
      </c>
      <c r="AN1493">
        <v>11292756985</v>
      </c>
    </row>
    <row r="1494" spans="1:40" x14ac:dyDescent="0.25">
      <c r="A1494" s="4">
        <f t="shared" si="242"/>
        <v>44664</v>
      </c>
      <c r="B1494" s="5">
        <f t="shared" si="243"/>
        <v>0.5625</v>
      </c>
      <c r="C1494" s="6">
        <f t="shared" si="244"/>
        <v>0.5805555555555556</v>
      </c>
      <c r="D1494" s="7">
        <f t="shared" si="247"/>
        <v>1.48148147854954E-3</v>
      </c>
      <c r="E1494" s="6" t="str">
        <f t="shared" si="248"/>
        <v>YANE</v>
      </c>
      <c r="F1494" s="6" t="str">
        <f t="shared" si="245"/>
        <v>qua</v>
      </c>
      <c r="G1494" s="6" t="str">
        <f t="shared" si="246"/>
        <v>43</v>
      </c>
      <c r="H1494" s="6" t="str">
        <f>IFERROR(VLOOKUP($G1494,DDD!$B:$D,3,0),"-")</f>
        <v>PR</v>
      </c>
      <c r="I1494" s="6" t="str">
        <f>IFERROR(VLOOKUP($H1494,DDD!$I:$K,3,0),"-")</f>
        <v>Sul</v>
      </c>
      <c r="J1494">
        <v>8471584</v>
      </c>
      <c r="K1494">
        <v>23417196</v>
      </c>
      <c r="L1494" s="14">
        <v>44664.58121527778</v>
      </c>
      <c r="M1494" s="14">
        <v>44664.582696759258</v>
      </c>
      <c r="N1494" t="s">
        <v>3134</v>
      </c>
      <c r="O1494" t="s">
        <v>1728</v>
      </c>
      <c r="P1494">
        <v>17285</v>
      </c>
      <c r="Q1494" t="s">
        <v>65</v>
      </c>
      <c r="R1494" t="s">
        <v>136</v>
      </c>
      <c r="S1494" t="s">
        <v>273</v>
      </c>
      <c r="T1494" t="s">
        <v>136</v>
      </c>
      <c r="U1494" t="s">
        <v>273</v>
      </c>
      <c r="X1494">
        <v>43991785082</v>
      </c>
      <c r="Y1494">
        <v>43991785082</v>
      </c>
      <c r="Z1494" s="14">
        <v>44664.770833333336</v>
      </c>
      <c r="AA1494" t="s">
        <v>1732</v>
      </c>
      <c r="AB1494" s="15">
        <v>1649868989520190</v>
      </c>
      <c r="AC1494" t="s">
        <v>68</v>
      </c>
      <c r="AD1494">
        <v>10739</v>
      </c>
      <c r="AE1494" t="s">
        <v>1726</v>
      </c>
      <c r="AF1494" t="s">
        <v>70</v>
      </c>
      <c r="AM1494" t="s">
        <v>2743</v>
      </c>
      <c r="AN1494">
        <v>10005764939</v>
      </c>
    </row>
    <row r="1495" spans="1:40" x14ac:dyDescent="0.25">
      <c r="A1495" s="4">
        <f t="shared" si="242"/>
        <v>44664</v>
      </c>
      <c r="B1495" s="5">
        <f t="shared" si="243"/>
        <v>0.58333333333333337</v>
      </c>
      <c r="C1495" s="6">
        <f t="shared" si="244"/>
        <v>0.58333333333333337</v>
      </c>
      <c r="D1495" s="7">
        <f t="shared" si="247"/>
        <v>1.5972222245181911E-3</v>
      </c>
      <c r="E1495" s="6" t="str">
        <f t="shared" si="248"/>
        <v>YANE</v>
      </c>
      <c r="F1495" s="6" t="str">
        <f t="shared" si="245"/>
        <v>qua</v>
      </c>
      <c r="G1495" s="6" t="str">
        <f t="shared" si="246"/>
        <v>43</v>
      </c>
      <c r="H1495" s="6" t="str">
        <f>IFERROR(VLOOKUP($G1495,DDD!$B:$D,3,0),"-")</f>
        <v>PR</v>
      </c>
      <c r="I1495" s="6" t="str">
        <f>IFERROR(VLOOKUP($H1495,DDD!$I:$K,3,0),"-")</f>
        <v>Sul</v>
      </c>
      <c r="J1495">
        <v>8471904</v>
      </c>
      <c r="K1495">
        <v>23417563</v>
      </c>
      <c r="L1495" s="14">
        <v>44664.58357638889</v>
      </c>
      <c r="M1495" s="14">
        <v>44664.585173611114</v>
      </c>
      <c r="N1495" t="s">
        <v>3134</v>
      </c>
      <c r="O1495" t="s">
        <v>1728</v>
      </c>
      <c r="P1495">
        <v>17285</v>
      </c>
      <c r="Q1495" t="s">
        <v>65</v>
      </c>
      <c r="R1495" t="s">
        <v>136</v>
      </c>
      <c r="S1495" t="s">
        <v>273</v>
      </c>
      <c r="T1495" t="s">
        <v>136</v>
      </c>
      <c r="U1495" t="s">
        <v>273</v>
      </c>
      <c r="X1495">
        <v>43984026074</v>
      </c>
      <c r="Y1495">
        <v>43984026074</v>
      </c>
      <c r="Z1495" s="14">
        <v>44664.791666666664</v>
      </c>
      <c r="AA1495" t="s">
        <v>1732</v>
      </c>
      <c r="AB1495" s="15">
        <v>1649869195525210</v>
      </c>
      <c r="AC1495" t="s">
        <v>68</v>
      </c>
      <c r="AD1495">
        <v>10739</v>
      </c>
      <c r="AE1495" t="s">
        <v>1726</v>
      </c>
      <c r="AF1495" t="s">
        <v>70</v>
      </c>
      <c r="AM1495" t="s">
        <v>2744</v>
      </c>
      <c r="AN1495">
        <v>32414072920</v>
      </c>
    </row>
    <row r="1496" spans="1:40" x14ac:dyDescent="0.25">
      <c r="A1496" s="4">
        <f t="shared" si="242"/>
        <v>44664</v>
      </c>
      <c r="B1496" s="5">
        <f t="shared" si="243"/>
        <v>0.58333333333333337</v>
      </c>
      <c r="C1496" s="6">
        <f t="shared" si="244"/>
        <v>0.58333333333333337</v>
      </c>
      <c r="D1496" s="7">
        <f t="shared" si="247"/>
        <v>1.0185185165028088E-3</v>
      </c>
      <c r="E1496" s="6" t="str">
        <f t="shared" si="248"/>
        <v>JOHN</v>
      </c>
      <c r="F1496" s="6" t="str">
        <f t="shared" si="245"/>
        <v>qua</v>
      </c>
      <c r="G1496" s="6" t="str">
        <f t="shared" si="246"/>
        <v>15</v>
      </c>
      <c r="H1496" s="6" t="str">
        <f>IFERROR(VLOOKUP($G1496,DDD!$B:$D,3,0),"-")</f>
        <v>SP</v>
      </c>
      <c r="I1496" s="6" t="str">
        <f>IFERROR(VLOOKUP($H1496,DDD!$I:$K,3,0),"-")</f>
        <v>Sudeste</v>
      </c>
      <c r="J1496">
        <v>8471967</v>
      </c>
      <c r="K1496">
        <v>25451854</v>
      </c>
      <c r="L1496" s="14">
        <v>44664.583912037036</v>
      </c>
      <c r="M1496" s="14">
        <v>44664.584930555553</v>
      </c>
      <c r="N1496" t="s">
        <v>3134</v>
      </c>
      <c r="O1496" t="s">
        <v>1781</v>
      </c>
      <c r="P1496">
        <v>17284</v>
      </c>
      <c r="Q1496" t="s">
        <v>65</v>
      </c>
      <c r="R1496" t="s">
        <v>136</v>
      </c>
      <c r="S1496" t="s">
        <v>273</v>
      </c>
      <c r="T1496" t="s">
        <v>136</v>
      </c>
      <c r="U1496" t="s">
        <v>273</v>
      </c>
      <c r="X1496">
        <v>15997553284</v>
      </c>
      <c r="Y1496">
        <v>15997553284</v>
      </c>
      <c r="Z1496" s="14">
        <v>44664.75</v>
      </c>
      <c r="AA1496" t="s">
        <v>1724</v>
      </c>
      <c r="AB1496" s="15">
        <v>1649869235526030</v>
      </c>
      <c r="AC1496" t="s">
        <v>68</v>
      </c>
      <c r="AD1496">
        <v>10739</v>
      </c>
      <c r="AE1496" t="s">
        <v>1726</v>
      </c>
      <c r="AF1496" t="s">
        <v>70</v>
      </c>
      <c r="AM1496" t="s">
        <v>2745</v>
      </c>
      <c r="AN1496">
        <v>14972428864</v>
      </c>
    </row>
    <row r="1497" spans="1:40" x14ac:dyDescent="0.25">
      <c r="A1497" s="4">
        <f t="shared" si="242"/>
        <v>44664</v>
      </c>
      <c r="B1497" s="5">
        <f t="shared" si="243"/>
        <v>0.58333333333333337</v>
      </c>
      <c r="C1497" s="6">
        <f t="shared" si="244"/>
        <v>0.58402777777777781</v>
      </c>
      <c r="D1497" s="7">
        <f t="shared" si="247"/>
        <v>3.5532407418941148E-3</v>
      </c>
      <c r="E1497" s="6" t="str">
        <f t="shared" si="248"/>
        <v>THALITA</v>
      </c>
      <c r="F1497" s="6" t="str">
        <f t="shared" si="245"/>
        <v>qua</v>
      </c>
      <c r="G1497" s="6" t="str">
        <f t="shared" si="246"/>
        <v>43</v>
      </c>
      <c r="H1497" s="6" t="str">
        <f>IFERROR(VLOOKUP($G1497,DDD!$B:$D,3,0),"-")</f>
        <v>PR</v>
      </c>
      <c r="I1497" s="6" t="str">
        <f>IFERROR(VLOOKUP($H1497,DDD!$I:$K,3,0),"-")</f>
        <v>Sul</v>
      </c>
      <c r="J1497">
        <v>8472091</v>
      </c>
      <c r="K1497">
        <v>23416865</v>
      </c>
      <c r="L1497" s="14">
        <v>44664.584606481483</v>
      </c>
      <c r="M1497" s="14">
        <v>44664.588159722225</v>
      </c>
      <c r="N1497" t="s">
        <v>3134</v>
      </c>
      <c r="O1497" t="s">
        <v>1723</v>
      </c>
      <c r="P1497">
        <v>17719</v>
      </c>
      <c r="Q1497" t="s">
        <v>65</v>
      </c>
      <c r="R1497" t="s">
        <v>66</v>
      </c>
      <c r="S1497" t="s">
        <v>1039</v>
      </c>
      <c r="T1497" t="s">
        <v>66</v>
      </c>
      <c r="U1497" t="s">
        <v>1039</v>
      </c>
      <c r="X1497">
        <v>43999178162</v>
      </c>
      <c r="AA1497" t="s">
        <v>1732</v>
      </c>
      <c r="AB1497" s="15">
        <v>1649869267526740</v>
      </c>
      <c r="AC1497" t="s">
        <v>68</v>
      </c>
      <c r="AD1497">
        <v>10739</v>
      </c>
      <c r="AE1497" t="s">
        <v>1726</v>
      </c>
      <c r="AF1497" t="s">
        <v>70</v>
      </c>
      <c r="AM1497" t="s">
        <v>2746</v>
      </c>
      <c r="AN1497">
        <v>133479935</v>
      </c>
    </row>
    <row r="1498" spans="1:40" x14ac:dyDescent="0.25">
      <c r="A1498" s="4">
        <f t="shared" si="242"/>
        <v>44664</v>
      </c>
      <c r="B1498" s="5">
        <f t="shared" si="243"/>
        <v>0.58333333333333337</v>
      </c>
      <c r="C1498" s="6">
        <f t="shared" si="244"/>
        <v>0.58611111111111114</v>
      </c>
      <c r="D1498" s="7">
        <f t="shared" si="247"/>
        <v>2.9050925877527334E-3</v>
      </c>
      <c r="E1498" s="6" t="str">
        <f t="shared" si="248"/>
        <v>YANE</v>
      </c>
      <c r="F1498" s="6" t="str">
        <f t="shared" si="245"/>
        <v>qua</v>
      </c>
      <c r="G1498" s="6" t="str">
        <f t="shared" si="246"/>
        <v>43</v>
      </c>
      <c r="H1498" s="6" t="str">
        <f>IFERROR(VLOOKUP($G1498,DDD!$B:$D,3,0),"-")</f>
        <v>PR</v>
      </c>
      <c r="I1498" s="6" t="str">
        <f>IFERROR(VLOOKUP($H1498,DDD!$I:$K,3,0),"-")</f>
        <v>Sul</v>
      </c>
      <c r="J1498">
        <v>8472396</v>
      </c>
      <c r="K1498">
        <v>23416384</v>
      </c>
      <c r="L1498" s="14">
        <v>44664.586192129631</v>
      </c>
      <c r="M1498" s="14">
        <v>44664.589097222219</v>
      </c>
      <c r="N1498" t="s">
        <v>3134</v>
      </c>
      <c r="O1498" t="s">
        <v>1728</v>
      </c>
      <c r="P1498">
        <v>17285</v>
      </c>
      <c r="Q1498" t="s">
        <v>65</v>
      </c>
      <c r="R1498" t="s">
        <v>85</v>
      </c>
      <c r="S1498" t="s">
        <v>86</v>
      </c>
      <c r="T1498" t="s">
        <v>85</v>
      </c>
      <c r="U1498" t="s">
        <v>86</v>
      </c>
      <c r="X1498">
        <v>43984336133</v>
      </c>
      <c r="AA1498" t="s">
        <v>1732</v>
      </c>
      <c r="AB1498" s="15">
        <v>1649869419529540</v>
      </c>
      <c r="AC1498" t="s">
        <v>68</v>
      </c>
      <c r="AD1498">
        <v>10739</v>
      </c>
      <c r="AE1498" t="s">
        <v>1726</v>
      </c>
      <c r="AF1498" t="s">
        <v>70</v>
      </c>
      <c r="AM1498" t="s">
        <v>2747</v>
      </c>
      <c r="AN1498">
        <v>26249837833</v>
      </c>
    </row>
    <row r="1499" spans="1:40" x14ac:dyDescent="0.25">
      <c r="A1499" s="4">
        <f t="shared" si="242"/>
        <v>44664</v>
      </c>
      <c r="B1499" s="5">
        <f t="shared" si="243"/>
        <v>0.58333333333333337</v>
      </c>
      <c r="C1499" s="6">
        <f t="shared" si="244"/>
        <v>0.58750000000000002</v>
      </c>
      <c r="D1499" s="7">
        <f t="shared" si="247"/>
        <v>1.273148154723458E-4</v>
      </c>
      <c r="E1499" s="6" t="str">
        <f t="shared" si="248"/>
        <v>THALITA</v>
      </c>
      <c r="F1499" s="6" t="str">
        <f t="shared" si="245"/>
        <v>qua</v>
      </c>
      <c r="G1499" s="6" t="str">
        <f t="shared" si="246"/>
        <v>43</v>
      </c>
      <c r="H1499" s="6" t="str">
        <f>IFERROR(VLOOKUP($G1499,DDD!$B:$D,3,0),"-")</f>
        <v>PR</v>
      </c>
      <c r="I1499" s="6" t="str">
        <f>IFERROR(VLOOKUP($H1499,DDD!$I:$K,3,0),"-")</f>
        <v>Sul</v>
      </c>
      <c r="J1499">
        <v>8472717</v>
      </c>
      <c r="K1499">
        <v>23417061</v>
      </c>
      <c r="L1499" s="14">
        <v>44664.588171296295</v>
      </c>
      <c r="M1499" s="14">
        <v>44664.58829861111</v>
      </c>
      <c r="N1499" t="s">
        <v>3134</v>
      </c>
      <c r="O1499" t="s">
        <v>1723</v>
      </c>
      <c r="P1499">
        <v>17719</v>
      </c>
      <c r="Q1499" t="s">
        <v>65</v>
      </c>
      <c r="R1499" t="s">
        <v>136</v>
      </c>
      <c r="S1499" t="s">
        <v>273</v>
      </c>
      <c r="T1499" t="s">
        <v>136</v>
      </c>
      <c r="U1499" t="s">
        <v>273</v>
      </c>
      <c r="X1499">
        <v>43991147779</v>
      </c>
      <c r="Y1499">
        <v>43991147779</v>
      </c>
      <c r="Z1499" s="14">
        <v>44664.609027777777</v>
      </c>
      <c r="AA1499" t="s">
        <v>1732</v>
      </c>
      <c r="AB1499" s="15">
        <v>1649869515531100</v>
      </c>
      <c r="AC1499" t="s">
        <v>68</v>
      </c>
      <c r="AD1499">
        <v>10739</v>
      </c>
      <c r="AE1499" t="s">
        <v>1726</v>
      </c>
      <c r="AF1499" t="s">
        <v>70</v>
      </c>
      <c r="AM1499" t="s">
        <v>2748</v>
      </c>
      <c r="AN1499">
        <v>71927255953</v>
      </c>
    </row>
    <row r="1500" spans="1:40" x14ac:dyDescent="0.25">
      <c r="A1500" s="4">
        <f t="shared" si="242"/>
        <v>44664</v>
      </c>
      <c r="B1500" s="5">
        <f t="shared" si="243"/>
        <v>0.58333333333333337</v>
      </c>
      <c r="C1500" s="6">
        <f t="shared" si="244"/>
        <v>0.59097222222222223</v>
      </c>
      <c r="D1500" s="7">
        <f t="shared" si="247"/>
        <v>4.5138888526707888E-4</v>
      </c>
      <c r="E1500" s="6" t="str">
        <f t="shared" si="248"/>
        <v>THALITA</v>
      </c>
      <c r="F1500" s="6" t="str">
        <f t="shared" si="245"/>
        <v>qua</v>
      </c>
      <c r="G1500" s="6" t="str">
        <f t="shared" si="246"/>
        <v>15</v>
      </c>
      <c r="H1500" s="6" t="str">
        <f>IFERROR(VLOOKUP($G1500,DDD!$B:$D,3,0),"-")</f>
        <v>SP</v>
      </c>
      <c r="I1500" s="6" t="str">
        <f>IFERROR(VLOOKUP($H1500,DDD!$I:$K,3,0),"-")</f>
        <v>Sudeste</v>
      </c>
      <c r="J1500">
        <v>8473250</v>
      </c>
      <c r="K1500">
        <v>23416458</v>
      </c>
      <c r="L1500" s="14">
        <v>44664.591516203705</v>
      </c>
      <c r="M1500" s="14">
        <v>44664.591967592591</v>
      </c>
      <c r="N1500" t="s">
        <v>3134</v>
      </c>
      <c r="O1500" t="s">
        <v>1723</v>
      </c>
      <c r="P1500">
        <v>17719</v>
      </c>
      <c r="Q1500" t="s">
        <v>65</v>
      </c>
      <c r="R1500" t="s">
        <v>136</v>
      </c>
      <c r="S1500" t="s">
        <v>273</v>
      </c>
      <c r="T1500" t="s">
        <v>136</v>
      </c>
      <c r="U1500" t="s">
        <v>273</v>
      </c>
      <c r="X1500">
        <v>15981150959</v>
      </c>
      <c r="Y1500">
        <v>15981150959</v>
      </c>
      <c r="Z1500" s="14">
        <v>44664.791666666664</v>
      </c>
      <c r="AA1500" t="s">
        <v>1732</v>
      </c>
      <c r="AB1500" s="15">
        <v>1649869885537700</v>
      </c>
      <c r="AC1500" t="s">
        <v>68</v>
      </c>
      <c r="AD1500">
        <v>10739</v>
      </c>
      <c r="AE1500" t="s">
        <v>1726</v>
      </c>
      <c r="AF1500" t="s">
        <v>70</v>
      </c>
      <c r="AM1500" t="s">
        <v>1767</v>
      </c>
      <c r="AN1500">
        <v>32856871852</v>
      </c>
    </row>
    <row r="1501" spans="1:40" x14ac:dyDescent="0.25">
      <c r="A1501" s="4">
        <f t="shared" si="242"/>
        <v>44664</v>
      </c>
      <c r="B1501" s="5">
        <f t="shared" si="243"/>
        <v>0.58333333333333337</v>
      </c>
      <c r="C1501" s="6">
        <f t="shared" si="244"/>
        <v>0.59236111111111112</v>
      </c>
      <c r="D1501" s="7">
        <f t="shared" si="247"/>
        <v>1.3541666703531519E-3</v>
      </c>
      <c r="E1501" s="6" t="str">
        <f t="shared" si="248"/>
        <v>THALITA</v>
      </c>
      <c r="F1501" s="6" t="str">
        <f t="shared" si="245"/>
        <v>qua</v>
      </c>
      <c r="G1501" s="6" t="str">
        <f t="shared" si="246"/>
        <v>43</v>
      </c>
      <c r="H1501" s="6" t="str">
        <f>IFERROR(VLOOKUP($G1501,DDD!$B:$D,3,0),"-")</f>
        <v>PR</v>
      </c>
      <c r="I1501" s="6" t="str">
        <f>IFERROR(VLOOKUP($H1501,DDD!$I:$K,3,0),"-")</f>
        <v>Sul</v>
      </c>
      <c r="J1501">
        <v>8473412</v>
      </c>
      <c r="K1501">
        <v>25451709</v>
      </c>
      <c r="L1501" s="14">
        <v>44664.592650462961</v>
      </c>
      <c r="M1501" s="14">
        <v>44664.594004629631</v>
      </c>
      <c r="N1501" t="s">
        <v>3134</v>
      </c>
      <c r="O1501" t="s">
        <v>1723</v>
      </c>
      <c r="P1501">
        <v>17719</v>
      </c>
      <c r="Q1501" t="s">
        <v>65</v>
      </c>
      <c r="R1501" t="s">
        <v>136</v>
      </c>
      <c r="S1501" t="s">
        <v>872</v>
      </c>
      <c r="T1501" t="s">
        <v>136</v>
      </c>
      <c r="U1501" t="s">
        <v>872</v>
      </c>
      <c r="X1501">
        <v>43991719033</v>
      </c>
      <c r="Y1501">
        <v>43991719033</v>
      </c>
      <c r="Z1501" s="14">
        <v>44664.594444444447</v>
      </c>
      <c r="AA1501" t="s">
        <v>1724</v>
      </c>
      <c r="AB1501" s="15">
        <v>1649869992539790</v>
      </c>
      <c r="AC1501" t="s">
        <v>68</v>
      </c>
      <c r="AD1501">
        <v>10739</v>
      </c>
      <c r="AE1501" t="s">
        <v>1726</v>
      </c>
      <c r="AF1501" t="s">
        <v>70</v>
      </c>
      <c r="AM1501" t="s">
        <v>2749</v>
      </c>
      <c r="AN1501">
        <v>27403146808</v>
      </c>
    </row>
    <row r="1502" spans="1:40" x14ac:dyDescent="0.25">
      <c r="A1502" s="4">
        <f t="shared" si="242"/>
        <v>44664</v>
      </c>
      <c r="B1502" s="5">
        <f t="shared" si="243"/>
        <v>0.58333333333333337</v>
      </c>
      <c r="C1502" s="6">
        <f t="shared" si="244"/>
        <v>0.59375</v>
      </c>
      <c r="D1502" s="7">
        <f t="shared" si="247"/>
        <v>8.5648147796746343E-4</v>
      </c>
      <c r="E1502" s="6" t="str">
        <f t="shared" si="248"/>
        <v>THALITA</v>
      </c>
      <c r="F1502" s="6" t="str">
        <f t="shared" si="245"/>
        <v>qua</v>
      </c>
      <c r="G1502" s="6" t="str">
        <f t="shared" si="246"/>
        <v>11</v>
      </c>
      <c r="H1502" s="6" t="str">
        <f>IFERROR(VLOOKUP($G1502,DDD!$B:$D,3,0),"-")</f>
        <v>SP</v>
      </c>
      <c r="I1502" s="6" t="str">
        <f>IFERROR(VLOOKUP($H1502,DDD!$I:$K,3,0),"-")</f>
        <v>Sudeste</v>
      </c>
      <c r="J1502">
        <v>8473635</v>
      </c>
      <c r="K1502">
        <v>23416380</v>
      </c>
      <c r="L1502" s="14">
        <v>44664.594131944446</v>
      </c>
      <c r="M1502" s="14">
        <v>44664.594988425924</v>
      </c>
      <c r="N1502" t="s">
        <v>3134</v>
      </c>
      <c r="O1502" t="s">
        <v>1723</v>
      </c>
      <c r="P1502">
        <v>17719</v>
      </c>
      <c r="Q1502" t="s">
        <v>65</v>
      </c>
      <c r="R1502" t="s">
        <v>136</v>
      </c>
      <c r="S1502" t="s">
        <v>273</v>
      </c>
      <c r="T1502" t="s">
        <v>136</v>
      </c>
      <c r="U1502" t="s">
        <v>273</v>
      </c>
      <c r="X1502">
        <v>11981879008</v>
      </c>
      <c r="Y1502">
        <v>11981879008</v>
      </c>
      <c r="Z1502" s="14">
        <v>44664.615277777775</v>
      </c>
      <c r="AA1502" t="s">
        <v>1732</v>
      </c>
      <c r="AB1502" s="15">
        <v>1649870069541090</v>
      </c>
      <c r="AC1502" t="s">
        <v>68</v>
      </c>
      <c r="AD1502">
        <v>10739</v>
      </c>
      <c r="AE1502" t="s">
        <v>1726</v>
      </c>
      <c r="AF1502" t="s">
        <v>70</v>
      </c>
      <c r="AM1502" t="s">
        <v>2750</v>
      </c>
      <c r="AN1502">
        <v>25957322857</v>
      </c>
    </row>
    <row r="1503" spans="1:40" x14ac:dyDescent="0.25">
      <c r="A1503" s="4">
        <f t="shared" si="242"/>
        <v>44664</v>
      </c>
      <c r="B1503" s="5">
        <f t="shared" si="243"/>
        <v>0.58333333333333337</v>
      </c>
      <c r="C1503" s="6">
        <f t="shared" si="244"/>
        <v>0.59444444444444444</v>
      </c>
      <c r="D1503" s="7">
        <f t="shared" si="247"/>
        <v>4.6064814814599231E-3</v>
      </c>
      <c r="E1503" s="6" t="str">
        <f t="shared" si="248"/>
        <v>THALITA</v>
      </c>
      <c r="F1503" s="6" t="str">
        <f t="shared" si="245"/>
        <v>qua</v>
      </c>
      <c r="G1503" s="6" t="str">
        <f t="shared" si="246"/>
        <v>71</v>
      </c>
      <c r="H1503" s="6" t="str">
        <f>IFERROR(VLOOKUP($G1503,DDD!$B:$D,3,0),"-")</f>
        <v>BA</v>
      </c>
      <c r="I1503" s="6" t="str">
        <f>IFERROR(VLOOKUP($H1503,DDD!$I:$K,3,0),"-")</f>
        <v>Nordeste</v>
      </c>
      <c r="J1503">
        <v>8473783</v>
      </c>
      <c r="K1503">
        <v>25450885</v>
      </c>
      <c r="L1503" s="14">
        <v>44664.595034722224</v>
      </c>
      <c r="M1503" s="14">
        <v>44664.599641203706</v>
      </c>
      <c r="N1503" t="s">
        <v>3134</v>
      </c>
      <c r="O1503" t="s">
        <v>1723</v>
      </c>
      <c r="P1503">
        <v>17719</v>
      </c>
      <c r="Q1503" t="s">
        <v>65</v>
      </c>
      <c r="R1503" t="s">
        <v>136</v>
      </c>
      <c r="S1503" t="s">
        <v>273</v>
      </c>
      <c r="T1503" t="s">
        <v>136</v>
      </c>
      <c r="U1503" t="s">
        <v>273</v>
      </c>
      <c r="X1503">
        <v>71981598740</v>
      </c>
      <c r="Y1503">
        <v>71981598740</v>
      </c>
      <c r="Z1503" s="14">
        <v>44664.6</v>
      </c>
      <c r="AA1503" t="s">
        <v>1724</v>
      </c>
      <c r="AB1503" s="15">
        <v>1649870172542380</v>
      </c>
      <c r="AC1503" t="s">
        <v>68</v>
      </c>
      <c r="AD1503">
        <v>10739</v>
      </c>
      <c r="AE1503" t="s">
        <v>1726</v>
      </c>
      <c r="AF1503" t="s">
        <v>70</v>
      </c>
      <c r="AM1503" t="s">
        <v>2751</v>
      </c>
      <c r="AN1503">
        <v>6245279569</v>
      </c>
    </row>
    <row r="1504" spans="1:40" x14ac:dyDescent="0.25">
      <c r="A1504" s="4">
        <f t="shared" si="242"/>
        <v>44664</v>
      </c>
      <c r="B1504" s="5">
        <f t="shared" si="243"/>
        <v>0.58333333333333337</v>
      </c>
      <c r="C1504" s="6">
        <f t="shared" si="244"/>
        <v>0.59583333333333333</v>
      </c>
      <c r="D1504" s="7">
        <f t="shared" si="247"/>
        <v>1.1805555550381541E-3</v>
      </c>
      <c r="E1504" s="6" t="str">
        <f t="shared" si="248"/>
        <v>JOHN</v>
      </c>
      <c r="F1504" s="6" t="str">
        <f t="shared" si="245"/>
        <v>qua</v>
      </c>
      <c r="G1504" s="6" t="str">
        <f t="shared" si="246"/>
        <v>43</v>
      </c>
      <c r="H1504" s="6" t="str">
        <f>IFERROR(VLOOKUP($G1504,DDD!$B:$D,3,0),"-")</f>
        <v>PR</v>
      </c>
      <c r="I1504" s="6" t="str">
        <f>IFERROR(VLOOKUP($H1504,DDD!$I:$K,3,0),"-")</f>
        <v>Sul</v>
      </c>
      <c r="J1504">
        <v>8473978</v>
      </c>
      <c r="K1504">
        <v>25450977</v>
      </c>
      <c r="L1504" s="14">
        <v>44664.596238425926</v>
      </c>
      <c r="M1504" s="14">
        <v>44664.597418981481</v>
      </c>
      <c r="N1504" t="s">
        <v>3134</v>
      </c>
      <c r="O1504" t="s">
        <v>1781</v>
      </c>
      <c r="P1504">
        <v>17284</v>
      </c>
      <c r="Q1504" t="s">
        <v>65</v>
      </c>
      <c r="R1504" t="s">
        <v>136</v>
      </c>
      <c r="S1504" t="s">
        <v>1740</v>
      </c>
      <c r="T1504" t="s">
        <v>136</v>
      </c>
      <c r="U1504" t="s">
        <v>137</v>
      </c>
      <c r="X1504">
        <v>43999245036</v>
      </c>
      <c r="Y1504">
        <v>43999245036</v>
      </c>
      <c r="Z1504" s="14">
        <v>44671.617361111108</v>
      </c>
      <c r="AA1504" t="s">
        <v>1724</v>
      </c>
      <c r="AB1504" s="15">
        <v>1649870293544840</v>
      </c>
      <c r="AC1504" t="s">
        <v>68</v>
      </c>
      <c r="AD1504">
        <v>10739</v>
      </c>
      <c r="AE1504" t="s">
        <v>1726</v>
      </c>
      <c r="AF1504" t="s">
        <v>70</v>
      </c>
      <c r="AM1504" t="s">
        <v>2752</v>
      </c>
      <c r="AN1504">
        <v>669630950</v>
      </c>
    </row>
    <row r="1505" spans="1:40" x14ac:dyDescent="0.25">
      <c r="A1505" s="4">
        <f t="shared" si="242"/>
        <v>44664</v>
      </c>
      <c r="B1505" s="5">
        <f t="shared" si="243"/>
        <v>0.58333333333333337</v>
      </c>
      <c r="C1505" s="6">
        <f t="shared" si="244"/>
        <v>0.59722222222222221</v>
      </c>
      <c r="D1505" s="7">
        <f t="shared" si="247"/>
        <v>7.0601851621177047E-4</v>
      </c>
      <c r="E1505" s="6" t="str">
        <f t="shared" si="248"/>
        <v>JOHN</v>
      </c>
      <c r="F1505" s="6" t="str">
        <f t="shared" si="245"/>
        <v>qua</v>
      </c>
      <c r="G1505" s="6" t="str">
        <f t="shared" si="246"/>
        <v>43</v>
      </c>
      <c r="H1505" s="6" t="str">
        <f>IFERROR(VLOOKUP($G1505,DDD!$B:$D,3,0),"-")</f>
        <v>PR</v>
      </c>
      <c r="I1505" s="6" t="str">
        <f>IFERROR(VLOOKUP($H1505,DDD!$I:$K,3,0),"-")</f>
        <v>Sul</v>
      </c>
      <c r="J1505">
        <v>8474218</v>
      </c>
      <c r="K1505">
        <v>25451788</v>
      </c>
      <c r="L1505" s="14">
        <v>44664.597766203704</v>
      </c>
      <c r="M1505" s="14">
        <v>44664.59847222222</v>
      </c>
      <c r="N1505" t="s">
        <v>3134</v>
      </c>
      <c r="O1505" t="s">
        <v>1781</v>
      </c>
      <c r="P1505">
        <v>17284</v>
      </c>
      <c r="Q1505" t="s">
        <v>65</v>
      </c>
      <c r="R1505" t="s">
        <v>136</v>
      </c>
      <c r="S1505" t="s">
        <v>273</v>
      </c>
      <c r="T1505" t="s">
        <v>136</v>
      </c>
      <c r="U1505" t="s">
        <v>273</v>
      </c>
      <c r="X1505">
        <v>43991715556</v>
      </c>
      <c r="Y1505">
        <v>43991715556</v>
      </c>
      <c r="Z1505" s="14">
        <v>44664.618750000001</v>
      </c>
      <c r="AA1505" t="s">
        <v>1724</v>
      </c>
      <c r="AB1505" s="15">
        <v>1649870428547190</v>
      </c>
      <c r="AC1505" t="s">
        <v>68</v>
      </c>
      <c r="AD1505">
        <v>10739</v>
      </c>
      <c r="AE1505" t="s">
        <v>1726</v>
      </c>
      <c r="AF1505" t="s">
        <v>70</v>
      </c>
      <c r="AM1505" t="s">
        <v>2753</v>
      </c>
      <c r="AN1505">
        <v>86265520768</v>
      </c>
    </row>
    <row r="1506" spans="1:40" x14ac:dyDescent="0.25">
      <c r="A1506" s="4">
        <f t="shared" ref="A1506:A1568" si="249">DATEVALUE(TEXT(L1506,"dd/mm"))</f>
        <v>44664</v>
      </c>
      <c r="B1506" s="5">
        <f t="shared" ref="B1506:B1568" si="250">TIMEVALUE(TEXT(LEFT(TEXT(L1506,"hh:mm"),2)&amp;":"&amp;IF(RIGHT(TEXT(L1506,"hh:mm"),2)&lt;"30",0,30),"hh:mm"))</f>
        <v>0.58333333333333337</v>
      </c>
      <c r="C1506" s="6">
        <f t="shared" ref="C1506:C1568" si="251">TIMEVALUE(TEXT(L1506,"hh:mm"))</f>
        <v>0.59791666666666665</v>
      </c>
      <c r="D1506" s="7">
        <f t="shared" si="247"/>
        <v>7.6388888555811718E-4</v>
      </c>
      <c r="E1506" s="6" t="str">
        <f t="shared" si="248"/>
        <v>YANE</v>
      </c>
      <c r="F1506" s="6" t="str">
        <f t="shared" ref="F1506:F1568" si="252">TEXT(L1506,"ddd")</f>
        <v>qua</v>
      </c>
      <c r="G1506" s="6" t="str">
        <f t="shared" si="246"/>
        <v>15</v>
      </c>
      <c r="H1506" s="6" t="str">
        <f>IFERROR(VLOOKUP($G1506,DDD!$B:$D,3,0),"-")</f>
        <v>SP</v>
      </c>
      <c r="I1506" s="6" t="str">
        <f>IFERROR(VLOOKUP($H1506,DDD!$I:$K,3,0),"-")</f>
        <v>Sudeste</v>
      </c>
      <c r="J1506">
        <v>8474279</v>
      </c>
      <c r="K1506">
        <v>23416785</v>
      </c>
      <c r="L1506" s="14">
        <v>44664.598090277781</v>
      </c>
      <c r="M1506" s="14">
        <v>44664.598854166667</v>
      </c>
      <c r="N1506" t="s">
        <v>3134</v>
      </c>
      <c r="O1506" t="s">
        <v>1728</v>
      </c>
      <c r="P1506">
        <v>17285</v>
      </c>
      <c r="Q1506" t="s">
        <v>65</v>
      </c>
      <c r="R1506" t="s">
        <v>85</v>
      </c>
      <c r="S1506" t="s">
        <v>86</v>
      </c>
      <c r="T1506" t="s">
        <v>85</v>
      </c>
      <c r="U1506" t="s">
        <v>86</v>
      </c>
      <c r="X1506">
        <v>15997104696</v>
      </c>
      <c r="AA1506" t="s">
        <v>1732</v>
      </c>
      <c r="AB1506" s="15">
        <v>1649870062541020</v>
      </c>
      <c r="AC1506" t="s">
        <v>68</v>
      </c>
      <c r="AD1506">
        <v>10739</v>
      </c>
      <c r="AE1506" t="s">
        <v>1726</v>
      </c>
      <c r="AF1506" t="s">
        <v>70</v>
      </c>
      <c r="AM1506" t="s">
        <v>2754</v>
      </c>
      <c r="AN1506">
        <v>43456341806</v>
      </c>
    </row>
    <row r="1507" spans="1:40" x14ac:dyDescent="0.25">
      <c r="A1507" s="4">
        <f t="shared" si="249"/>
        <v>44664</v>
      </c>
      <c r="B1507" s="5">
        <f t="shared" si="250"/>
        <v>0.58333333333333337</v>
      </c>
      <c r="C1507" s="6">
        <f t="shared" si="251"/>
        <v>0.59930555555555554</v>
      </c>
      <c r="D1507" s="7">
        <f t="shared" si="247"/>
        <v>8.6805555474711582E-4</v>
      </c>
      <c r="E1507" s="6" t="str">
        <f t="shared" si="248"/>
        <v>THALITA</v>
      </c>
      <c r="F1507" s="6" t="str">
        <f t="shared" si="252"/>
        <v>qua</v>
      </c>
      <c r="G1507" s="6" t="str">
        <f t="shared" si="246"/>
        <v>15</v>
      </c>
      <c r="H1507" s="6" t="str">
        <f>IFERROR(VLOOKUP($G1507,DDD!$B:$D,3,0),"-")</f>
        <v>SP</v>
      </c>
      <c r="I1507" s="6" t="str">
        <f>IFERROR(VLOOKUP($H1507,DDD!$I:$K,3,0),"-")</f>
        <v>Sudeste</v>
      </c>
      <c r="J1507">
        <v>8474559</v>
      </c>
      <c r="K1507">
        <v>23417645</v>
      </c>
      <c r="L1507" s="14">
        <v>44664.599641203706</v>
      </c>
      <c r="M1507" s="14">
        <v>44664.60050925926</v>
      </c>
      <c r="N1507" t="s">
        <v>3134</v>
      </c>
      <c r="O1507" t="s">
        <v>1723</v>
      </c>
      <c r="P1507">
        <v>17719</v>
      </c>
      <c r="Q1507" t="s">
        <v>65</v>
      </c>
      <c r="R1507" t="s">
        <v>66</v>
      </c>
      <c r="S1507" t="s">
        <v>1039</v>
      </c>
      <c r="T1507" t="s">
        <v>66</v>
      </c>
      <c r="U1507" t="s">
        <v>1039</v>
      </c>
      <c r="X1507">
        <v>15991188117</v>
      </c>
      <c r="AA1507" t="s">
        <v>1732</v>
      </c>
      <c r="AB1507" s="15">
        <v>1649870454547710</v>
      </c>
      <c r="AC1507" t="s">
        <v>68</v>
      </c>
      <c r="AD1507">
        <v>10739</v>
      </c>
      <c r="AE1507" t="s">
        <v>1726</v>
      </c>
      <c r="AF1507" t="s">
        <v>70</v>
      </c>
      <c r="AM1507" t="s">
        <v>2755</v>
      </c>
      <c r="AN1507">
        <v>6174362825</v>
      </c>
    </row>
    <row r="1508" spans="1:40" x14ac:dyDescent="0.25">
      <c r="A1508" s="4">
        <f t="shared" si="249"/>
        <v>44664</v>
      </c>
      <c r="B1508" s="5">
        <f t="shared" si="250"/>
        <v>0.58333333333333337</v>
      </c>
      <c r="C1508" s="6">
        <f t="shared" si="251"/>
        <v>0.60069444444444442</v>
      </c>
      <c r="D1508" s="7">
        <f t="shared" si="247"/>
        <v>3.2175925880437717E-3</v>
      </c>
      <c r="E1508" s="6" t="str">
        <f t="shared" si="248"/>
        <v>THALITA</v>
      </c>
      <c r="F1508" s="6" t="str">
        <f t="shared" si="252"/>
        <v>qua</v>
      </c>
      <c r="G1508" s="6" t="str">
        <f t="shared" si="246"/>
        <v>71</v>
      </c>
      <c r="H1508" s="6" t="str">
        <f>IFERROR(VLOOKUP($G1508,DDD!$B:$D,3,0),"-")</f>
        <v>BA</v>
      </c>
      <c r="I1508" s="6" t="str">
        <f>IFERROR(VLOOKUP($H1508,DDD!$I:$K,3,0),"-")</f>
        <v>Nordeste</v>
      </c>
      <c r="J1508">
        <v>8474733</v>
      </c>
      <c r="K1508">
        <v>25450885</v>
      </c>
      <c r="L1508" s="14">
        <v>44664.600706018522</v>
      </c>
      <c r="M1508" s="14">
        <v>44664.60392361111</v>
      </c>
      <c r="N1508" t="s">
        <v>3134</v>
      </c>
      <c r="O1508" t="s">
        <v>1723</v>
      </c>
      <c r="P1508">
        <v>17719</v>
      </c>
      <c r="Q1508" t="s">
        <v>65</v>
      </c>
      <c r="R1508" t="s">
        <v>136</v>
      </c>
      <c r="S1508" t="s">
        <v>273</v>
      </c>
      <c r="T1508" t="s">
        <v>136</v>
      </c>
      <c r="U1508" t="s">
        <v>273</v>
      </c>
      <c r="X1508">
        <v>71981598740</v>
      </c>
      <c r="Y1508">
        <v>71981598740</v>
      </c>
      <c r="Z1508" s="14">
        <v>44665.486111111109</v>
      </c>
      <c r="AA1508" t="s">
        <v>1724</v>
      </c>
      <c r="AC1508" t="s">
        <v>202</v>
      </c>
      <c r="AD1508">
        <v>10739</v>
      </c>
      <c r="AE1508" t="s">
        <v>1726</v>
      </c>
      <c r="AF1508" t="s">
        <v>70</v>
      </c>
      <c r="AM1508" t="s">
        <v>2751</v>
      </c>
      <c r="AN1508">
        <v>6245279569</v>
      </c>
    </row>
    <row r="1509" spans="1:40" x14ac:dyDescent="0.25">
      <c r="A1509" s="4">
        <f t="shared" si="249"/>
        <v>44664</v>
      </c>
      <c r="B1509" s="5">
        <f t="shared" si="250"/>
        <v>0.60416666666666663</v>
      </c>
      <c r="C1509" s="6">
        <f t="shared" si="251"/>
        <v>0.60972222222222217</v>
      </c>
      <c r="D1509" s="7">
        <f t="shared" si="247"/>
        <v>2.0601851865649223E-3</v>
      </c>
      <c r="E1509" s="6" t="str">
        <f t="shared" si="248"/>
        <v>JOHN</v>
      </c>
      <c r="F1509" s="6" t="str">
        <f t="shared" si="252"/>
        <v>qua</v>
      </c>
      <c r="G1509" s="6" t="str">
        <f t="shared" si="246"/>
        <v>15</v>
      </c>
      <c r="H1509" s="6" t="str">
        <f>IFERROR(VLOOKUP($G1509,DDD!$B:$D,3,0),"-")</f>
        <v>SP</v>
      </c>
      <c r="I1509" s="6" t="str">
        <f>IFERROR(VLOOKUP($H1509,DDD!$I:$K,3,0),"-")</f>
        <v>Sudeste</v>
      </c>
      <c r="J1509">
        <v>8476008</v>
      </c>
      <c r="K1509">
        <v>23417489</v>
      </c>
      <c r="L1509" s="14">
        <v>44664.609780092593</v>
      </c>
      <c r="M1509" s="14">
        <v>44664.611840277779</v>
      </c>
      <c r="N1509" t="s">
        <v>3134</v>
      </c>
      <c r="O1509" t="s">
        <v>1781</v>
      </c>
      <c r="P1509">
        <v>17284</v>
      </c>
      <c r="Q1509" t="s">
        <v>65</v>
      </c>
      <c r="R1509" t="s">
        <v>136</v>
      </c>
      <c r="S1509" t="s">
        <v>137</v>
      </c>
      <c r="T1509" t="s">
        <v>136</v>
      </c>
      <c r="U1509" t="s">
        <v>137</v>
      </c>
      <c r="X1509">
        <v>15996041546</v>
      </c>
      <c r="Y1509">
        <v>15996041546</v>
      </c>
      <c r="Z1509" s="14">
        <v>44682.631944444445</v>
      </c>
      <c r="AA1509" t="s">
        <v>1732</v>
      </c>
      <c r="AB1509" s="15">
        <v>1649871466571190</v>
      </c>
      <c r="AC1509" t="s">
        <v>68</v>
      </c>
      <c r="AD1509">
        <v>10739</v>
      </c>
      <c r="AE1509" t="s">
        <v>1726</v>
      </c>
      <c r="AF1509" t="s">
        <v>70</v>
      </c>
      <c r="AM1509" t="s">
        <v>2756</v>
      </c>
      <c r="AN1509">
        <v>20335548806</v>
      </c>
    </row>
    <row r="1510" spans="1:40" x14ac:dyDescent="0.25">
      <c r="A1510" s="4">
        <f t="shared" si="249"/>
        <v>44664</v>
      </c>
      <c r="B1510" s="5">
        <f t="shared" si="250"/>
        <v>0.60416666666666663</v>
      </c>
      <c r="C1510" s="6">
        <f t="shared" si="251"/>
        <v>0.62222222222222223</v>
      </c>
      <c r="D1510" s="7">
        <f t="shared" si="247"/>
        <v>1.0416666700621136E-3</v>
      </c>
      <c r="E1510" s="6" t="str">
        <f t="shared" si="248"/>
        <v>JOHN</v>
      </c>
      <c r="F1510" s="6" t="str">
        <f t="shared" si="252"/>
        <v>qua</v>
      </c>
      <c r="G1510" s="6" t="str">
        <f t="shared" si="246"/>
        <v>43</v>
      </c>
      <c r="H1510" s="6" t="str">
        <f>IFERROR(VLOOKUP($G1510,DDD!$B:$D,3,0),"-")</f>
        <v>PR</v>
      </c>
      <c r="I1510" s="6" t="str">
        <f>IFERROR(VLOOKUP($H1510,DDD!$I:$K,3,0),"-")</f>
        <v>Sul</v>
      </c>
      <c r="J1510">
        <v>8477879</v>
      </c>
      <c r="K1510">
        <v>23416521</v>
      </c>
      <c r="L1510" s="14">
        <v>44664.622534722221</v>
      </c>
      <c r="M1510" s="14">
        <v>44664.623576388891</v>
      </c>
      <c r="N1510" t="s">
        <v>3134</v>
      </c>
      <c r="O1510" t="s">
        <v>1781</v>
      </c>
      <c r="P1510">
        <v>17284</v>
      </c>
      <c r="Q1510" t="s">
        <v>65</v>
      </c>
      <c r="R1510" t="s">
        <v>136</v>
      </c>
      <c r="S1510" t="s">
        <v>420</v>
      </c>
      <c r="T1510" t="s">
        <v>136</v>
      </c>
      <c r="U1510" t="s">
        <v>420</v>
      </c>
      <c r="X1510">
        <v>4330664849</v>
      </c>
      <c r="Y1510">
        <v>4330664849</v>
      </c>
      <c r="Z1510" s="14">
        <v>44664.643750000003</v>
      </c>
      <c r="AA1510" t="s">
        <v>1732</v>
      </c>
      <c r="AB1510" s="15">
        <v>1649872566613250</v>
      </c>
      <c r="AC1510" t="s">
        <v>68</v>
      </c>
      <c r="AD1510">
        <v>10739</v>
      </c>
      <c r="AE1510" t="s">
        <v>1726</v>
      </c>
      <c r="AF1510" t="s">
        <v>70</v>
      </c>
      <c r="AM1510" t="s">
        <v>2757</v>
      </c>
      <c r="AN1510">
        <v>59079657972</v>
      </c>
    </row>
    <row r="1511" spans="1:40" x14ac:dyDescent="0.25">
      <c r="A1511" s="4">
        <f t="shared" si="249"/>
        <v>44664</v>
      </c>
      <c r="B1511" s="5">
        <f t="shared" si="250"/>
        <v>0.625</v>
      </c>
      <c r="C1511" s="6">
        <f t="shared" si="251"/>
        <v>0.63055555555555554</v>
      </c>
      <c r="D1511" s="7">
        <f t="shared" si="247"/>
        <v>5.671296312357299E-4</v>
      </c>
      <c r="E1511" s="6" t="str">
        <f t="shared" si="248"/>
        <v>JOHN</v>
      </c>
      <c r="F1511" s="6" t="str">
        <f t="shared" si="252"/>
        <v>qua</v>
      </c>
      <c r="G1511" s="6" t="str">
        <f t="shared" si="246"/>
        <v>15</v>
      </c>
      <c r="H1511" s="6" t="str">
        <f>IFERROR(VLOOKUP($G1511,DDD!$B:$D,3,0),"-")</f>
        <v>SP</v>
      </c>
      <c r="I1511" s="6" t="str">
        <f>IFERROR(VLOOKUP($H1511,DDD!$I:$K,3,0),"-")</f>
        <v>Sudeste</v>
      </c>
      <c r="J1511">
        <v>8478816</v>
      </c>
      <c r="K1511">
        <v>25451202</v>
      </c>
      <c r="L1511" s="14">
        <v>44664.631122685183</v>
      </c>
      <c r="M1511" s="14">
        <v>44664.631689814814</v>
      </c>
      <c r="N1511" t="s">
        <v>3134</v>
      </c>
      <c r="O1511" t="s">
        <v>1781</v>
      </c>
      <c r="P1511">
        <v>17284</v>
      </c>
      <c r="Q1511" t="s">
        <v>65</v>
      </c>
      <c r="R1511" t="s">
        <v>136</v>
      </c>
      <c r="S1511" t="s">
        <v>273</v>
      </c>
      <c r="T1511" t="s">
        <v>136</v>
      </c>
      <c r="U1511" t="s">
        <v>273</v>
      </c>
      <c r="X1511">
        <v>15998070415</v>
      </c>
      <c r="Y1511">
        <v>15998070415</v>
      </c>
      <c r="Z1511" s="14">
        <v>44664.791666666664</v>
      </c>
      <c r="AA1511" t="s">
        <v>1724</v>
      </c>
      <c r="AB1511" s="15">
        <v>1649873305641180</v>
      </c>
      <c r="AC1511" t="s">
        <v>68</v>
      </c>
      <c r="AD1511">
        <v>10739</v>
      </c>
      <c r="AE1511" t="s">
        <v>1726</v>
      </c>
      <c r="AF1511" t="s">
        <v>70</v>
      </c>
      <c r="AM1511" t="s">
        <v>1737</v>
      </c>
      <c r="AN1511">
        <v>36590154821</v>
      </c>
    </row>
    <row r="1512" spans="1:40" x14ac:dyDescent="0.25">
      <c r="A1512" s="4">
        <f t="shared" si="249"/>
        <v>44664</v>
      </c>
      <c r="B1512" s="5">
        <f t="shared" si="250"/>
        <v>0.625</v>
      </c>
      <c r="C1512" s="6">
        <f t="shared" si="251"/>
        <v>0.63194444444444442</v>
      </c>
      <c r="D1512" s="7">
        <f t="shared" si="247"/>
        <v>8.3333333168411627E-4</v>
      </c>
      <c r="E1512" s="6" t="str">
        <f t="shared" si="248"/>
        <v>JOHN</v>
      </c>
      <c r="F1512" s="6" t="str">
        <f t="shared" si="252"/>
        <v>qua</v>
      </c>
      <c r="G1512" s="6" t="str">
        <f t="shared" si="246"/>
        <v>43</v>
      </c>
      <c r="H1512" s="6" t="str">
        <f>IFERROR(VLOOKUP($G1512,DDD!$B:$D,3,0),"-")</f>
        <v>PR</v>
      </c>
      <c r="I1512" s="6" t="str">
        <f>IFERROR(VLOOKUP($H1512,DDD!$I:$K,3,0),"-")</f>
        <v>Sul</v>
      </c>
      <c r="J1512">
        <v>8478948</v>
      </c>
      <c r="K1512">
        <v>25451292</v>
      </c>
      <c r="L1512" s="14">
        <v>44664.632384259261</v>
      </c>
      <c r="M1512" s="14">
        <v>44664.633217592593</v>
      </c>
      <c r="N1512" t="s">
        <v>3134</v>
      </c>
      <c r="O1512" t="s">
        <v>1781</v>
      </c>
      <c r="P1512">
        <v>17284</v>
      </c>
      <c r="Q1512" t="s">
        <v>65</v>
      </c>
      <c r="R1512" t="s">
        <v>136</v>
      </c>
      <c r="S1512" t="s">
        <v>273</v>
      </c>
      <c r="T1512" t="s">
        <v>136</v>
      </c>
      <c r="U1512" t="s">
        <v>273</v>
      </c>
      <c r="X1512">
        <v>43984339844</v>
      </c>
      <c r="Y1512">
        <v>43984339844</v>
      </c>
      <c r="Z1512" s="14">
        <v>44664.645833333336</v>
      </c>
      <c r="AA1512" t="s">
        <v>1724</v>
      </c>
      <c r="AB1512" s="15">
        <v>1649873423646160</v>
      </c>
      <c r="AC1512" t="s">
        <v>68</v>
      </c>
      <c r="AD1512">
        <v>10739</v>
      </c>
      <c r="AE1512" t="s">
        <v>1726</v>
      </c>
      <c r="AF1512" t="s">
        <v>70</v>
      </c>
      <c r="AM1512" t="s">
        <v>1786</v>
      </c>
      <c r="AN1512">
        <v>3238773976</v>
      </c>
    </row>
    <row r="1513" spans="1:40" x14ac:dyDescent="0.25">
      <c r="A1513" s="4">
        <f t="shared" si="249"/>
        <v>44664</v>
      </c>
      <c r="B1513" s="5">
        <f t="shared" si="250"/>
        <v>0.625</v>
      </c>
      <c r="C1513" s="6">
        <f t="shared" si="251"/>
        <v>0.63680555555555551</v>
      </c>
      <c r="D1513" s="7">
        <f t="shared" si="247"/>
        <v>3.53009258833481E-3</v>
      </c>
      <c r="E1513" s="6" t="str">
        <f t="shared" si="248"/>
        <v>JOHN</v>
      </c>
      <c r="F1513" s="6" t="str">
        <f t="shared" si="252"/>
        <v>qua</v>
      </c>
      <c r="G1513" s="6" t="str">
        <f t="shared" si="246"/>
        <v>15</v>
      </c>
      <c r="H1513" s="6" t="str">
        <f>IFERROR(VLOOKUP($G1513,DDD!$B:$D,3,0),"-")</f>
        <v>SP</v>
      </c>
      <c r="I1513" s="6" t="str">
        <f>IFERROR(VLOOKUP($H1513,DDD!$I:$K,3,0),"-")</f>
        <v>Sudeste</v>
      </c>
      <c r="J1513">
        <v>8479574</v>
      </c>
      <c r="K1513">
        <v>25451473</v>
      </c>
      <c r="L1513" s="14">
        <v>44664.637060185189</v>
      </c>
      <c r="M1513" s="14">
        <v>44664.640590277777</v>
      </c>
      <c r="N1513" t="s">
        <v>3134</v>
      </c>
      <c r="O1513" t="s">
        <v>1781</v>
      </c>
      <c r="P1513">
        <v>17284</v>
      </c>
      <c r="Q1513" t="s">
        <v>65</v>
      </c>
      <c r="R1513" t="s">
        <v>85</v>
      </c>
      <c r="S1513" t="s">
        <v>86</v>
      </c>
      <c r="T1513" t="s">
        <v>85</v>
      </c>
      <c r="U1513" t="s">
        <v>86</v>
      </c>
      <c r="X1513">
        <v>15991079056</v>
      </c>
      <c r="AA1513" t="s">
        <v>1724</v>
      </c>
      <c r="AB1513" s="15">
        <v>1649873817665730</v>
      </c>
      <c r="AC1513" t="s">
        <v>68</v>
      </c>
      <c r="AD1513">
        <v>10739</v>
      </c>
      <c r="AE1513" t="s">
        <v>1726</v>
      </c>
      <c r="AF1513" t="s">
        <v>70</v>
      </c>
      <c r="AM1513" t="s">
        <v>2758</v>
      </c>
      <c r="AN1513">
        <v>41154325865</v>
      </c>
    </row>
    <row r="1514" spans="1:40" x14ac:dyDescent="0.25">
      <c r="A1514" s="4">
        <f t="shared" si="249"/>
        <v>44664</v>
      </c>
      <c r="B1514" s="5">
        <f t="shared" si="250"/>
        <v>0.625</v>
      </c>
      <c r="C1514" s="6">
        <f t="shared" si="251"/>
        <v>0.6430555555555556</v>
      </c>
      <c r="D1514" s="7">
        <f t="shared" si="247"/>
        <v>8.9120370103046298E-4</v>
      </c>
      <c r="E1514" s="6" t="str">
        <f t="shared" si="248"/>
        <v>JOHN</v>
      </c>
      <c r="F1514" s="6" t="str">
        <f t="shared" si="252"/>
        <v>qua</v>
      </c>
      <c r="G1514" s="6" t="str">
        <f t="shared" si="246"/>
        <v>15</v>
      </c>
      <c r="H1514" s="6" t="str">
        <f>IFERROR(VLOOKUP($G1514,DDD!$B:$D,3,0),"-")</f>
        <v>SP</v>
      </c>
      <c r="I1514" s="6" t="str">
        <f>IFERROR(VLOOKUP($H1514,DDD!$I:$K,3,0),"-")</f>
        <v>Sudeste</v>
      </c>
      <c r="J1514">
        <v>8480439</v>
      </c>
      <c r="K1514">
        <v>25452042</v>
      </c>
      <c r="L1514" s="14">
        <v>44664.643611111111</v>
      </c>
      <c r="M1514" s="14">
        <v>44664.644502314812</v>
      </c>
      <c r="N1514" t="s">
        <v>3134</v>
      </c>
      <c r="O1514" t="s">
        <v>1781</v>
      </c>
      <c r="P1514">
        <v>17284</v>
      </c>
      <c r="Q1514" t="s">
        <v>65</v>
      </c>
      <c r="R1514" t="s">
        <v>136</v>
      </c>
      <c r="S1514" t="s">
        <v>273</v>
      </c>
      <c r="T1514" t="s">
        <v>136</v>
      </c>
      <c r="U1514" t="s">
        <v>273</v>
      </c>
      <c r="X1514">
        <v>15996611302</v>
      </c>
      <c r="Y1514">
        <v>15996611302</v>
      </c>
      <c r="Z1514" s="14">
        <v>44665.416666666664</v>
      </c>
      <c r="AA1514" t="s">
        <v>1724</v>
      </c>
      <c r="AB1514" s="15">
        <v>1649874389700260</v>
      </c>
      <c r="AC1514" t="s">
        <v>68</v>
      </c>
      <c r="AD1514">
        <v>10739</v>
      </c>
      <c r="AE1514" t="s">
        <v>1726</v>
      </c>
      <c r="AF1514" t="s">
        <v>70</v>
      </c>
      <c r="AM1514" t="s">
        <v>2759</v>
      </c>
      <c r="AN1514">
        <v>30902081802</v>
      </c>
    </row>
    <row r="1515" spans="1:40" x14ac:dyDescent="0.25">
      <c r="A1515" s="4">
        <f t="shared" si="249"/>
        <v>44664</v>
      </c>
      <c r="B1515" s="5">
        <f t="shared" si="250"/>
        <v>0.64583333333333337</v>
      </c>
      <c r="C1515" s="6">
        <f t="shared" si="251"/>
        <v>0.65833333333333333</v>
      </c>
      <c r="D1515" s="7">
        <f t="shared" si="247"/>
        <v>2.4189814866986126E-3</v>
      </c>
      <c r="E1515" s="6" t="str">
        <f t="shared" si="248"/>
        <v>JOHN</v>
      </c>
      <c r="F1515" s="6" t="str">
        <f t="shared" si="252"/>
        <v>qua</v>
      </c>
      <c r="G1515" s="6" t="str">
        <f t="shared" si="246"/>
        <v>15</v>
      </c>
      <c r="H1515" s="6" t="str">
        <f>IFERROR(VLOOKUP($G1515,DDD!$B:$D,3,0),"-")</f>
        <v>SP</v>
      </c>
      <c r="I1515" s="6" t="str">
        <f>IFERROR(VLOOKUP($H1515,DDD!$I:$K,3,0),"-")</f>
        <v>Sudeste</v>
      </c>
      <c r="J1515">
        <v>8482627</v>
      </c>
      <c r="K1515">
        <v>25451514</v>
      </c>
      <c r="L1515" s="14">
        <v>44664.658761574072</v>
      </c>
      <c r="M1515" s="14">
        <v>44664.661180555559</v>
      </c>
      <c r="N1515" t="s">
        <v>3134</v>
      </c>
      <c r="O1515" t="s">
        <v>1781</v>
      </c>
      <c r="P1515">
        <v>17284</v>
      </c>
      <c r="Q1515" t="s">
        <v>65</v>
      </c>
      <c r="R1515" t="s">
        <v>136</v>
      </c>
      <c r="S1515" t="s">
        <v>1740</v>
      </c>
      <c r="T1515" t="s">
        <v>136</v>
      </c>
      <c r="U1515" t="s">
        <v>137</v>
      </c>
      <c r="X1515">
        <v>15997305534</v>
      </c>
      <c r="Y1515">
        <v>15997305534</v>
      </c>
      <c r="Z1515" s="14">
        <v>44666.416666666664</v>
      </c>
      <c r="AA1515" t="s">
        <v>1724</v>
      </c>
      <c r="AB1515" s="15">
        <v>1649875698787560</v>
      </c>
      <c r="AC1515" t="s">
        <v>68</v>
      </c>
      <c r="AD1515">
        <v>10739</v>
      </c>
      <c r="AE1515" t="s">
        <v>1726</v>
      </c>
      <c r="AF1515" t="s">
        <v>70</v>
      </c>
      <c r="AM1515" t="s">
        <v>1766</v>
      </c>
      <c r="AN1515">
        <v>44942181895</v>
      </c>
    </row>
    <row r="1516" spans="1:40" x14ac:dyDescent="0.25">
      <c r="A1516" s="4">
        <f t="shared" si="249"/>
        <v>44664</v>
      </c>
      <c r="B1516" s="5">
        <f t="shared" si="250"/>
        <v>0.64583333333333337</v>
      </c>
      <c r="C1516" s="6">
        <f t="shared" si="251"/>
        <v>0.66249999999999998</v>
      </c>
      <c r="D1516" s="7">
        <f t="shared" si="247"/>
        <v>4.1203703658538871E-3</v>
      </c>
      <c r="E1516" s="6" t="str">
        <f t="shared" si="248"/>
        <v>JOHN</v>
      </c>
      <c r="F1516" s="6" t="str">
        <f t="shared" si="252"/>
        <v>qua</v>
      </c>
      <c r="G1516" s="6" t="str">
        <f t="shared" si="246"/>
        <v>43</v>
      </c>
      <c r="H1516" s="6" t="str">
        <f>IFERROR(VLOOKUP($G1516,DDD!$B:$D,3,0),"-")</f>
        <v>PR</v>
      </c>
      <c r="I1516" s="6" t="str">
        <f>IFERROR(VLOOKUP($H1516,DDD!$I:$K,3,0),"-")</f>
        <v>Sul</v>
      </c>
      <c r="J1516">
        <v>8483311</v>
      </c>
      <c r="K1516">
        <v>23416574</v>
      </c>
      <c r="L1516" s="14">
        <v>44664.663136574076</v>
      </c>
      <c r="M1516" s="14">
        <v>44664.667256944442</v>
      </c>
      <c r="N1516" t="s">
        <v>3134</v>
      </c>
      <c r="O1516" t="s">
        <v>1781</v>
      </c>
      <c r="P1516">
        <v>17284</v>
      </c>
      <c r="Q1516" t="s">
        <v>65</v>
      </c>
      <c r="R1516" t="s">
        <v>85</v>
      </c>
      <c r="S1516" t="s">
        <v>86</v>
      </c>
      <c r="T1516" t="s">
        <v>85</v>
      </c>
      <c r="U1516" t="s">
        <v>86</v>
      </c>
      <c r="X1516">
        <v>43991021641</v>
      </c>
      <c r="AA1516" t="s">
        <v>1732</v>
      </c>
      <c r="AB1516" s="15">
        <v>1649876077813850</v>
      </c>
      <c r="AC1516" t="s">
        <v>68</v>
      </c>
      <c r="AD1516">
        <v>10739</v>
      </c>
      <c r="AE1516" t="s">
        <v>1726</v>
      </c>
      <c r="AF1516" t="s">
        <v>70</v>
      </c>
      <c r="AM1516" t="s">
        <v>2760</v>
      </c>
      <c r="AN1516">
        <v>80332099920</v>
      </c>
    </row>
    <row r="1517" spans="1:40" x14ac:dyDescent="0.25">
      <c r="A1517" s="4">
        <f t="shared" si="249"/>
        <v>44664</v>
      </c>
      <c r="B1517" s="5">
        <f t="shared" si="250"/>
        <v>0.66666666666666663</v>
      </c>
      <c r="C1517" s="6">
        <f t="shared" si="251"/>
        <v>0.66805555555555562</v>
      </c>
      <c r="D1517" s="7">
        <f t="shared" si="247"/>
        <v>1.7013888864312321E-3</v>
      </c>
      <c r="E1517" s="6" t="str">
        <f t="shared" si="248"/>
        <v>JOHN</v>
      </c>
      <c r="F1517" s="6" t="str">
        <f t="shared" si="252"/>
        <v>qua</v>
      </c>
      <c r="G1517" s="6" t="str">
        <f t="shared" si="246"/>
        <v>15</v>
      </c>
      <c r="H1517" s="6" t="str">
        <f>IFERROR(VLOOKUP($G1517,DDD!$B:$D,3,0),"-")</f>
        <v>SP</v>
      </c>
      <c r="I1517" s="6" t="str">
        <f>IFERROR(VLOOKUP($H1517,DDD!$I:$K,3,0),"-")</f>
        <v>Sudeste</v>
      </c>
      <c r="J1517">
        <v>8484057</v>
      </c>
      <c r="K1517">
        <v>25451636</v>
      </c>
      <c r="L1517" s="14">
        <v>44664.668668981481</v>
      </c>
      <c r="M1517" s="14">
        <v>44664.670370370368</v>
      </c>
      <c r="N1517" t="s">
        <v>3134</v>
      </c>
      <c r="O1517" t="s">
        <v>1781</v>
      </c>
      <c r="P1517">
        <v>17284</v>
      </c>
      <c r="Q1517" t="s">
        <v>65</v>
      </c>
      <c r="R1517" t="s">
        <v>66</v>
      </c>
      <c r="S1517" t="s">
        <v>1039</v>
      </c>
      <c r="T1517" t="s">
        <v>66</v>
      </c>
      <c r="U1517" t="s">
        <v>1039</v>
      </c>
      <c r="X1517">
        <v>15981237969</v>
      </c>
      <c r="AA1517" t="s">
        <v>1724</v>
      </c>
      <c r="AB1517" s="15">
        <v>1649876556849140</v>
      </c>
      <c r="AC1517" t="s">
        <v>68</v>
      </c>
      <c r="AD1517">
        <v>10739</v>
      </c>
      <c r="AE1517" t="s">
        <v>1726</v>
      </c>
      <c r="AF1517" t="s">
        <v>70</v>
      </c>
      <c r="AM1517" t="s">
        <v>2761</v>
      </c>
      <c r="AN1517">
        <v>21488310890</v>
      </c>
    </row>
    <row r="1518" spans="1:40" x14ac:dyDescent="0.25">
      <c r="A1518" s="4">
        <f t="shared" si="249"/>
        <v>44664</v>
      </c>
      <c r="B1518" s="5">
        <f t="shared" si="250"/>
        <v>0.66666666666666663</v>
      </c>
      <c r="C1518" s="6">
        <f t="shared" si="251"/>
        <v>0.67222222222222217</v>
      </c>
      <c r="D1518" s="7">
        <f t="shared" si="247"/>
        <v>1.8749999944702722E-3</v>
      </c>
      <c r="E1518" s="6" t="str">
        <f t="shared" si="248"/>
        <v>JOHN</v>
      </c>
      <c r="F1518" s="6" t="str">
        <f t="shared" si="252"/>
        <v>qua</v>
      </c>
      <c r="G1518" s="6" t="str">
        <f t="shared" si="246"/>
        <v>15</v>
      </c>
      <c r="H1518" s="6" t="str">
        <f>IFERROR(VLOOKUP($G1518,DDD!$B:$D,3,0),"-")</f>
        <v>SP</v>
      </c>
      <c r="I1518" s="6" t="str">
        <f>IFERROR(VLOOKUP($H1518,DDD!$I:$K,3,0),"-")</f>
        <v>Sudeste</v>
      </c>
      <c r="J1518">
        <v>8484551</v>
      </c>
      <c r="K1518">
        <v>23417907</v>
      </c>
      <c r="L1518" s="14">
        <v>44664.672754629632</v>
      </c>
      <c r="M1518" s="14">
        <v>44664.674629629626</v>
      </c>
      <c r="N1518" t="s">
        <v>3134</v>
      </c>
      <c r="O1518" t="s">
        <v>1781</v>
      </c>
      <c r="P1518">
        <v>17284</v>
      </c>
      <c r="Q1518" t="s">
        <v>65</v>
      </c>
      <c r="R1518" t="s">
        <v>85</v>
      </c>
      <c r="S1518" t="s">
        <v>86</v>
      </c>
      <c r="T1518" t="s">
        <v>85</v>
      </c>
      <c r="U1518" t="s">
        <v>86</v>
      </c>
      <c r="X1518">
        <v>15997262046</v>
      </c>
      <c r="AA1518" t="s">
        <v>1732</v>
      </c>
      <c r="AB1518" s="15">
        <v>1649876901868310</v>
      </c>
      <c r="AC1518" t="s">
        <v>68</v>
      </c>
      <c r="AD1518">
        <v>10739</v>
      </c>
      <c r="AE1518" t="s">
        <v>1726</v>
      </c>
      <c r="AF1518" t="s">
        <v>70</v>
      </c>
      <c r="AM1518" t="s">
        <v>2762</v>
      </c>
      <c r="AN1518">
        <v>80982417500</v>
      </c>
    </row>
    <row r="1519" spans="1:40" x14ac:dyDescent="0.25">
      <c r="A1519" s="4">
        <f t="shared" si="249"/>
        <v>44664</v>
      </c>
      <c r="B1519" s="5">
        <f t="shared" si="250"/>
        <v>0.66666666666666663</v>
      </c>
      <c r="C1519" s="6">
        <f t="shared" si="251"/>
        <v>0.67499999999999993</v>
      </c>
      <c r="D1519" s="7">
        <f t="shared" si="247"/>
        <v>7.0601851621177047E-4</v>
      </c>
      <c r="E1519" s="6" t="str">
        <f t="shared" si="248"/>
        <v>JOHN</v>
      </c>
      <c r="F1519" s="6" t="str">
        <f t="shared" si="252"/>
        <v>qua</v>
      </c>
      <c r="G1519" s="6" t="str">
        <f t="shared" ref="G1519:G1582" si="253">TRIM(LEFT($X1519,2))</f>
        <v>15</v>
      </c>
      <c r="H1519" s="6" t="str">
        <f>IFERROR(VLOOKUP($G1519,DDD!$B:$D,3,0),"-")</f>
        <v>SP</v>
      </c>
      <c r="I1519" s="6" t="str">
        <f>IFERROR(VLOOKUP($H1519,DDD!$I:$K,3,0),"-")</f>
        <v>Sudeste</v>
      </c>
      <c r="J1519">
        <v>8484854</v>
      </c>
      <c r="K1519">
        <v>25451507</v>
      </c>
      <c r="L1519" s="14">
        <v>44664.675208333334</v>
      </c>
      <c r="M1519" s="14">
        <v>44664.67591435185</v>
      </c>
      <c r="N1519" t="s">
        <v>3134</v>
      </c>
      <c r="O1519" t="s">
        <v>1781</v>
      </c>
      <c r="P1519">
        <v>17284</v>
      </c>
      <c r="Q1519" t="s">
        <v>65</v>
      </c>
      <c r="R1519" t="s">
        <v>136</v>
      </c>
      <c r="S1519" t="s">
        <v>273</v>
      </c>
      <c r="T1519" t="s">
        <v>136</v>
      </c>
      <c r="U1519" t="s">
        <v>273</v>
      </c>
      <c r="X1519">
        <v>15981482889</v>
      </c>
      <c r="Y1519">
        <v>15981482889</v>
      </c>
      <c r="Z1519" s="14">
        <v>44664.75</v>
      </c>
      <c r="AA1519" t="s">
        <v>1724</v>
      </c>
      <c r="AB1519" s="15">
        <v>1649877122879170</v>
      </c>
      <c r="AC1519" t="s">
        <v>68</v>
      </c>
      <c r="AD1519">
        <v>10739</v>
      </c>
      <c r="AE1519" t="s">
        <v>1726</v>
      </c>
      <c r="AF1519" t="s">
        <v>70</v>
      </c>
      <c r="AM1519" t="s">
        <v>2763</v>
      </c>
      <c r="AN1519">
        <v>43970778867</v>
      </c>
    </row>
    <row r="1520" spans="1:40" x14ac:dyDescent="0.25">
      <c r="A1520" s="4">
        <f t="shared" si="249"/>
        <v>44664</v>
      </c>
      <c r="B1520" s="5">
        <f t="shared" si="250"/>
        <v>0.66666666666666663</v>
      </c>
      <c r="C1520" s="6">
        <f t="shared" si="251"/>
        <v>0.67708333333333337</v>
      </c>
      <c r="D1520" s="7">
        <f t="shared" si="247"/>
        <v>2.0023148172185756E-3</v>
      </c>
      <c r="E1520" s="6" t="str">
        <f t="shared" si="248"/>
        <v>JOHN</v>
      </c>
      <c r="F1520" s="6" t="str">
        <f t="shared" si="252"/>
        <v>qua</v>
      </c>
      <c r="G1520" s="6" t="str">
        <f t="shared" si="253"/>
        <v>43</v>
      </c>
      <c r="H1520" s="6" t="str">
        <f>IFERROR(VLOOKUP($G1520,DDD!$B:$D,3,0),"-")</f>
        <v>PR</v>
      </c>
      <c r="I1520" s="6" t="str">
        <f>IFERROR(VLOOKUP($H1520,DDD!$I:$K,3,0),"-")</f>
        <v>Sul</v>
      </c>
      <c r="J1520">
        <v>8485195</v>
      </c>
      <c r="K1520">
        <v>25451818</v>
      </c>
      <c r="L1520" s="14">
        <v>44664.677719907406</v>
      </c>
      <c r="M1520" s="14">
        <v>44664.679722222223</v>
      </c>
      <c r="N1520" t="s">
        <v>3134</v>
      </c>
      <c r="O1520" t="s">
        <v>1781</v>
      </c>
      <c r="P1520">
        <v>17284</v>
      </c>
      <c r="Q1520" t="s">
        <v>65</v>
      </c>
      <c r="R1520" t="s">
        <v>85</v>
      </c>
      <c r="S1520" t="s">
        <v>86</v>
      </c>
      <c r="T1520" t="s">
        <v>85</v>
      </c>
      <c r="U1520" t="s">
        <v>86</v>
      </c>
      <c r="X1520">
        <v>43984257751</v>
      </c>
      <c r="AA1520" t="s">
        <v>1724</v>
      </c>
      <c r="AB1520" s="15">
        <v>1649877332892080</v>
      </c>
      <c r="AC1520" t="s">
        <v>68</v>
      </c>
      <c r="AD1520">
        <v>10739</v>
      </c>
      <c r="AE1520" t="s">
        <v>1726</v>
      </c>
      <c r="AF1520" t="s">
        <v>70</v>
      </c>
      <c r="AM1520" t="s">
        <v>2764</v>
      </c>
      <c r="AN1520">
        <v>99383705949</v>
      </c>
    </row>
    <row r="1521" spans="1:40" x14ac:dyDescent="0.25">
      <c r="A1521" s="4">
        <f t="shared" si="249"/>
        <v>44664</v>
      </c>
      <c r="B1521" s="5">
        <f t="shared" si="250"/>
        <v>0.66666666666666663</v>
      </c>
      <c r="C1521" s="6">
        <f t="shared" si="251"/>
        <v>0.68333333333333324</v>
      </c>
      <c r="D1521" s="7">
        <f t="shared" si="247"/>
        <v>4.8611110833007842E-4</v>
      </c>
      <c r="E1521" s="6" t="str">
        <f t="shared" si="248"/>
        <v>JOHN</v>
      </c>
      <c r="F1521" s="6" t="str">
        <f t="shared" si="252"/>
        <v>qua</v>
      </c>
      <c r="G1521" s="6" t="str">
        <f t="shared" si="253"/>
        <v>15</v>
      </c>
      <c r="H1521" s="6" t="str">
        <f>IFERROR(VLOOKUP($G1521,DDD!$B:$D,3,0),"-")</f>
        <v>SP</v>
      </c>
      <c r="I1521" s="6" t="str">
        <f>IFERROR(VLOOKUP($H1521,DDD!$I:$K,3,0),"-")</f>
        <v>Sudeste</v>
      </c>
      <c r="J1521">
        <v>8486093</v>
      </c>
      <c r="K1521">
        <v>23417931</v>
      </c>
      <c r="L1521" s="14">
        <v>44664.683842592596</v>
      </c>
      <c r="M1521" s="14">
        <v>44664.684328703705</v>
      </c>
      <c r="N1521" t="s">
        <v>3134</v>
      </c>
      <c r="O1521" t="s">
        <v>1781</v>
      </c>
      <c r="P1521">
        <v>17284</v>
      </c>
      <c r="Q1521" t="s">
        <v>65</v>
      </c>
      <c r="R1521" t="s">
        <v>136</v>
      </c>
      <c r="S1521" t="s">
        <v>273</v>
      </c>
      <c r="T1521" t="s">
        <v>136</v>
      </c>
      <c r="U1521" t="s">
        <v>273</v>
      </c>
      <c r="X1521">
        <v>15920008207</v>
      </c>
      <c r="Y1521">
        <v>15920008207</v>
      </c>
      <c r="Z1521" s="14">
        <v>44664.75</v>
      </c>
      <c r="AA1521" t="s">
        <v>1732</v>
      </c>
      <c r="AB1521" s="15">
        <v>1649877867925890</v>
      </c>
      <c r="AC1521" t="s">
        <v>68</v>
      </c>
      <c r="AD1521">
        <v>10739</v>
      </c>
      <c r="AE1521" t="s">
        <v>1726</v>
      </c>
      <c r="AF1521" t="s">
        <v>70</v>
      </c>
      <c r="AM1521" t="s">
        <v>2765</v>
      </c>
      <c r="AN1521">
        <v>36570515896</v>
      </c>
    </row>
    <row r="1522" spans="1:40" x14ac:dyDescent="0.25">
      <c r="A1522" s="4">
        <f t="shared" si="249"/>
        <v>44664</v>
      </c>
      <c r="B1522" s="5">
        <f t="shared" si="250"/>
        <v>0.66666666666666663</v>
      </c>
      <c r="C1522" s="6">
        <f t="shared" si="251"/>
        <v>0.68611111111111101</v>
      </c>
      <c r="D1522" s="7">
        <f t="shared" si="247"/>
        <v>2.5462962948950008E-3</v>
      </c>
      <c r="E1522" s="6" t="str">
        <f t="shared" si="248"/>
        <v>JOHN</v>
      </c>
      <c r="F1522" s="6" t="str">
        <f t="shared" si="252"/>
        <v>qua</v>
      </c>
      <c r="G1522" s="6" t="str">
        <f t="shared" si="253"/>
        <v>15</v>
      </c>
      <c r="H1522" s="6" t="str">
        <f>IFERROR(VLOOKUP($G1522,DDD!$B:$D,3,0),"-")</f>
        <v>SP</v>
      </c>
      <c r="I1522" s="6" t="str">
        <f>IFERROR(VLOOKUP($H1522,DDD!$I:$K,3,0),"-")</f>
        <v>Sudeste</v>
      </c>
      <c r="J1522">
        <v>8486418</v>
      </c>
      <c r="K1522">
        <v>23416950</v>
      </c>
      <c r="L1522" s="14">
        <v>44664.686145833337</v>
      </c>
      <c r="M1522" s="14">
        <v>44664.688692129632</v>
      </c>
      <c r="N1522" t="s">
        <v>3134</v>
      </c>
      <c r="O1522" t="s">
        <v>1781</v>
      </c>
      <c r="P1522">
        <v>17284</v>
      </c>
      <c r="Q1522" t="s">
        <v>65</v>
      </c>
      <c r="R1522" t="s">
        <v>66</v>
      </c>
      <c r="S1522" t="s">
        <v>1401</v>
      </c>
      <c r="T1522" t="s">
        <v>66</v>
      </c>
      <c r="U1522" t="s">
        <v>1401</v>
      </c>
      <c r="X1522">
        <v>15974071165</v>
      </c>
      <c r="AA1522" t="s">
        <v>1732</v>
      </c>
      <c r="AB1522" s="15">
        <v>1649878062941360</v>
      </c>
      <c r="AC1522" t="s">
        <v>68</v>
      </c>
      <c r="AD1522">
        <v>10739</v>
      </c>
      <c r="AE1522" t="s">
        <v>1726</v>
      </c>
      <c r="AF1522" t="s">
        <v>70</v>
      </c>
      <c r="AM1522" t="s">
        <v>2766</v>
      </c>
      <c r="AN1522">
        <v>22261430841</v>
      </c>
    </row>
    <row r="1523" spans="1:40" x14ac:dyDescent="0.25">
      <c r="A1523" s="4">
        <f t="shared" si="249"/>
        <v>44664</v>
      </c>
      <c r="B1523" s="5">
        <f t="shared" si="250"/>
        <v>0.70833333333333337</v>
      </c>
      <c r="C1523" s="6">
        <f t="shared" si="251"/>
        <v>0.70833333333333337</v>
      </c>
      <c r="D1523" s="7">
        <f t="shared" si="247"/>
        <v>2.8472222256823443E-3</v>
      </c>
      <c r="E1523" s="6" t="str">
        <f t="shared" si="248"/>
        <v>JOHN</v>
      </c>
      <c r="F1523" s="6" t="str">
        <f t="shared" si="252"/>
        <v>qua</v>
      </c>
      <c r="G1523" s="6" t="str">
        <f t="shared" si="253"/>
        <v>43</v>
      </c>
      <c r="H1523" s="6" t="str">
        <f>IFERROR(VLOOKUP($G1523,DDD!$B:$D,3,0),"-")</f>
        <v>PR</v>
      </c>
      <c r="I1523" s="6" t="str">
        <f>IFERROR(VLOOKUP($H1523,DDD!$I:$K,3,0),"-")</f>
        <v>Sul</v>
      </c>
      <c r="J1523">
        <v>8489562</v>
      </c>
      <c r="K1523">
        <v>23416557</v>
      </c>
      <c r="L1523" s="14">
        <v>44664.708472222221</v>
      </c>
      <c r="M1523" s="14">
        <v>44664.711319444446</v>
      </c>
      <c r="N1523" t="s">
        <v>3134</v>
      </c>
      <c r="O1523" t="s">
        <v>1781</v>
      </c>
      <c r="P1523">
        <v>17284</v>
      </c>
      <c r="Q1523" t="s">
        <v>65</v>
      </c>
      <c r="R1523" t="s">
        <v>136</v>
      </c>
      <c r="S1523" t="s">
        <v>273</v>
      </c>
      <c r="T1523" t="s">
        <v>136</v>
      </c>
      <c r="U1523" t="s">
        <v>273</v>
      </c>
      <c r="X1523">
        <v>43999020481</v>
      </c>
      <c r="Y1523">
        <v>43999020481</v>
      </c>
      <c r="Z1523" s="14">
        <v>44664.75</v>
      </c>
      <c r="AA1523" t="s">
        <v>1732</v>
      </c>
      <c r="AB1523" s="15">
        <v>1.64987999111093E+16</v>
      </c>
      <c r="AC1523" t="s">
        <v>68</v>
      </c>
      <c r="AD1523">
        <v>10739</v>
      </c>
      <c r="AE1523" t="s">
        <v>1726</v>
      </c>
      <c r="AF1523" t="s">
        <v>70</v>
      </c>
      <c r="AM1523" t="s">
        <v>2767</v>
      </c>
      <c r="AN1523">
        <v>75648539991</v>
      </c>
    </row>
    <row r="1524" spans="1:40" x14ac:dyDescent="0.25">
      <c r="A1524" s="4">
        <f t="shared" si="249"/>
        <v>44664</v>
      </c>
      <c r="B1524" s="5">
        <f t="shared" si="250"/>
        <v>0.70833333333333337</v>
      </c>
      <c r="C1524" s="6">
        <f t="shared" si="251"/>
        <v>0.71111111111111114</v>
      </c>
      <c r="D1524" s="7">
        <f t="shared" si="247"/>
        <v>3.819444464170374E-4</v>
      </c>
      <c r="E1524" s="6" t="str">
        <f t="shared" si="248"/>
        <v>JOHN</v>
      </c>
      <c r="F1524" s="6" t="str">
        <f t="shared" si="252"/>
        <v>qua</v>
      </c>
      <c r="G1524" s="6" t="str">
        <f t="shared" si="253"/>
        <v>15</v>
      </c>
      <c r="H1524" s="6" t="str">
        <f>IFERROR(VLOOKUP($G1524,DDD!$B:$D,3,0),"-")</f>
        <v>SP</v>
      </c>
      <c r="I1524" s="6" t="str">
        <f>IFERROR(VLOOKUP($H1524,DDD!$I:$K,3,0),"-")</f>
        <v>Sudeste</v>
      </c>
      <c r="J1524">
        <v>8489755</v>
      </c>
      <c r="K1524">
        <v>23417445</v>
      </c>
      <c r="L1524" s="14">
        <v>44664.711331018516</v>
      </c>
      <c r="M1524" s="14">
        <v>44664.711712962962</v>
      </c>
      <c r="N1524" t="s">
        <v>3134</v>
      </c>
      <c r="O1524" t="s">
        <v>1781</v>
      </c>
      <c r="P1524">
        <v>17284</v>
      </c>
      <c r="Q1524" t="s">
        <v>65</v>
      </c>
      <c r="R1524" t="s">
        <v>66</v>
      </c>
      <c r="S1524" t="s">
        <v>2653</v>
      </c>
      <c r="T1524" t="s">
        <v>66</v>
      </c>
      <c r="U1524" t="s">
        <v>2653</v>
      </c>
      <c r="X1524">
        <v>15991096095</v>
      </c>
      <c r="AA1524" t="s">
        <v>1732</v>
      </c>
      <c r="AB1524" s="15">
        <v>1.64988014911151E+16</v>
      </c>
      <c r="AC1524" t="s">
        <v>68</v>
      </c>
      <c r="AD1524">
        <v>10739</v>
      </c>
      <c r="AE1524" t="s">
        <v>1726</v>
      </c>
      <c r="AF1524" t="s">
        <v>70</v>
      </c>
      <c r="AM1524" t="s">
        <v>2768</v>
      </c>
      <c r="AN1524">
        <v>4552392824</v>
      </c>
    </row>
    <row r="1525" spans="1:40" x14ac:dyDescent="0.25">
      <c r="A1525" s="4">
        <f t="shared" si="249"/>
        <v>44664</v>
      </c>
      <c r="B1525" s="5">
        <f t="shared" si="250"/>
        <v>0.70833333333333337</v>
      </c>
      <c r="C1525" s="6">
        <f t="shared" si="251"/>
        <v>0.71666666666666667</v>
      </c>
      <c r="D1525" s="7">
        <f t="shared" si="247"/>
        <v>1.4004629629198462E-3</v>
      </c>
      <c r="E1525" s="6" t="str">
        <f t="shared" si="248"/>
        <v>JOHN</v>
      </c>
      <c r="F1525" s="6" t="str">
        <f t="shared" si="252"/>
        <v>qua</v>
      </c>
      <c r="G1525" s="6" t="str">
        <f t="shared" si="253"/>
        <v>43</v>
      </c>
      <c r="H1525" s="6" t="str">
        <f>IFERROR(VLOOKUP($G1525,DDD!$B:$D,3,0),"-")</f>
        <v>PR</v>
      </c>
      <c r="I1525" s="6" t="str">
        <f>IFERROR(VLOOKUP($H1525,DDD!$I:$K,3,0),"-")</f>
        <v>Sul</v>
      </c>
      <c r="J1525">
        <v>8490122</v>
      </c>
      <c r="K1525">
        <v>23417693</v>
      </c>
      <c r="L1525" s="14">
        <v>44664.716793981483</v>
      </c>
      <c r="M1525" s="14">
        <v>44664.718194444446</v>
      </c>
      <c r="N1525" t="s">
        <v>3134</v>
      </c>
      <c r="O1525" t="s">
        <v>1781</v>
      </c>
      <c r="P1525">
        <v>17284</v>
      </c>
      <c r="Q1525" t="s">
        <v>65</v>
      </c>
      <c r="R1525" t="s">
        <v>66</v>
      </c>
      <c r="S1525" t="s">
        <v>421</v>
      </c>
      <c r="T1525" t="s">
        <v>66</v>
      </c>
      <c r="U1525" t="s">
        <v>421</v>
      </c>
      <c r="X1525">
        <v>43996731317</v>
      </c>
      <c r="AA1525" t="s">
        <v>1732</v>
      </c>
      <c r="AB1525" s="15">
        <v>1.64988071011346E+16</v>
      </c>
      <c r="AC1525" t="s">
        <v>68</v>
      </c>
      <c r="AD1525">
        <v>10739</v>
      </c>
      <c r="AE1525" t="s">
        <v>1726</v>
      </c>
      <c r="AF1525" t="s">
        <v>70</v>
      </c>
      <c r="AM1525" t="s">
        <v>2769</v>
      </c>
      <c r="AN1525">
        <v>6821396965</v>
      </c>
    </row>
    <row r="1526" spans="1:40" x14ac:dyDescent="0.25">
      <c r="A1526" s="4">
        <f t="shared" si="249"/>
        <v>44664</v>
      </c>
      <c r="B1526" s="5">
        <f t="shared" si="250"/>
        <v>0.70833333333333337</v>
      </c>
      <c r="C1526" s="6">
        <f t="shared" si="251"/>
        <v>0.72638888888888886</v>
      </c>
      <c r="D1526" s="7">
        <f t="shared" si="247"/>
        <v>1.3888888497604057E-4</v>
      </c>
      <c r="E1526" s="6" t="str">
        <f t="shared" si="248"/>
        <v>JOHN</v>
      </c>
      <c r="F1526" s="6" t="str">
        <f t="shared" si="252"/>
        <v>qua</v>
      </c>
      <c r="G1526" s="6" t="str">
        <f t="shared" si="253"/>
        <v>43</v>
      </c>
      <c r="H1526" s="6" t="str">
        <f>IFERROR(VLOOKUP($G1526,DDD!$B:$D,3,0),"-")</f>
        <v>PR</v>
      </c>
      <c r="I1526" s="6" t="str">
        <f>IFERROR(VLOOKUP($H1526,DDD!$I:$K,3,0),"-")</f>
        <v>Sul</v>
      </c>
      <c r="J1526">
        <v>8491388</v>
      </c>
      <c r="K1526">
        <v>23416292</v>
      </c>
      <c r="L1526" s="14">
        <v>44664.726793981485</v>
      </c>
      <c r="M1526" s="14">
        <v>44664.72693287037</v>
      </c>
      <c r="N1526" t="s">
        <v>3134</v>
      </c>
      <c r="O1526" t="s">
        <v>1781</v>
      </c>
      <c r="P1526">
        <v>17284</v>
      </c>
      <c r="Q1526" t="s">
        <v>65</v>
      </c>
      <c r="R1526" t="s">
        <v>66</v>
      </c>
      <c r="S1526" t="s">
        <v>1039</v>
      </c>
      <c r="T1526" t="s">
        <v>66</v>
      </c>
      <c r="U1526" t="s">
        <v>1039</v>
      </c>
      <c r="X1526">
        <v>43988336068</v>
      </c>
      <c r="AA1526" t="s">
        <v>1732</v>
      </c>
      <c r="AB1526" s="15">
        <v>1.64988142611938E+16</v>
      </c>
      <c r="AC1526" t="s">
        <v>68</v>
      </c>
      <c r="AD1526">
        <v>10739</v>
      </c>
      <c r="AE1526" t="s">
        <v>1726</v>
      </c>
      <c r="AF1526" t="s">
        <v>70</v>
      </c>
      <c r="AM1526" t="s">
        <v>2770</v>
      </c>
      <c r="AN1526">
        <v>6136355906</v>
      </c>
    </row>
    <row r="1527" spans="1:40" x14ac:dyDescent="0.25">
      <c r="A1527" s="4">
        <f t="shared" si="249"/>
        <v>44664</v>
      </c>
      <c r="B1527" s="5">
        <f t="shared" si="250"/>
        <v>0.70833333333333337</v>
      </c>
      <c r="C1527" s="6">
        <f t="shared" si="251"/>
        <v>0.72777777777777775</v>
      </c>
      <c r="D1527" s="7">
        <f t="shared" si="247"/>
        <v>9.1435185458976775E-4</v>
      </c>
      <c r="E1527" s="6" t="str">
        <f t="shared" si="248"/>
        <v>JOHN</v>
      </c>
      <c r="F1527" s="6" t="str">
        <f t="shared" si="252"/>
        <v>qua</v>
      </c>
      <c r="G1527" s="6" t="str">
        <f t="shared" si="253"/>
        <v>43</v>
      </c>
      <c r="H1527" s="6" t="str">
        <f>IFERROR(VLOOKUP($G1527,DDD!$B:$D,3,0),"-")</f>
        <v>PR</v>
      </c>
      <c r="I1527" s="6" t="str">
        <f>IFERROR(VLOOKUP($H1527,DDD!$I:$K,3,0),"-")</f>
        <v>Sul</v>
      </c>
      <c r="J1527">
        <v>8491571</v>
      </c>
      <c r="K1527">
        <v>23416849</v>
      </c>
      <c r="L1527" s="14">
        <v>44664.728148148148</v>
      </c>
      <c r="M1527" s="14">
        <v>44664.729062500002</v>
      </c>
      <c r="N1527" t="s">
        <v>3134</v>
      </c>
      <c r="O1527" t="s">
        <v>1781</v>
      </c>
      <c r="P1527">
        <v>17284</v>
      </c>
      <c r="Q1527" t="s">
        <v>65</v>
      </c>
      <c r="R1527" t="s">
        <v>66</v>
      </c>
      <c r="S1527" t="s">
        <v>421</v>
      </c>
      <c r="T1527" t="s">
        <v>66</v>
      </c>
      <c r="U1527" t="s">
        <v>421</v>
      </c>
      <c r="X1527">
        <v>43999357787</v>
      </c>
      <c r="AA1527" t="s">
        <v>1732</v>
      </c>
      <c r="AB1527" s="15">
        <v>1.64988169712153E+16</v>
      </c>
      <c r="AC1527" t="s">
        <v>68</v>
      </c>
      <c r="AD1527">
        <v>10739</v>
      </c>
      <c r="AE1527" t="s">
        <v>1726</v>
      </c>
      <c r="AF1527" t="s">
        <v>70</v>
      </c>
      <c r="AM1527" t="s">
        <v>2771</v>
      </c>
      <c r="AN1527">
        <v>2354695993</v>
      </c>
    </row>
    <row r="1528" spans="1:40" x14ac:dyDescent="0.25">
      <c r="A1528" s="4">
        <f t="shared" si="249"/>
        <v>44664</v>
      </c>
      <c r="B1528" s="5">
        <f t="shared" si="250"/>
        <v>0.72916666666666663</v>
      </c>
      <c r="C1528" s="6">
        <f t="shared" si="251"/>
        <v>0.7319444444444444</v>
      </c>
      <c r="D1528" s="7">
        <f t="shared" si="247"/>
        <v>1.5972222245181911E-3</v>
      </c>
      <c r="E1528" s="6" t="str">
        <f t="shared" si="248"/>
        <v>JOHN</v>
      </c>
      <c r="F1528" s="6" t="str">
        <f t="shared" si="252"/>
        <v>qua</v>
      </c>
      <c r="G1528" s="6" t="str">
        <f t="shared" si="253"/>
        <v>15</v>
      </c>
      <c r="H1528" s="6" t="str">
        <f>IFERROR(VLOOKUP($G1528,DDD!$B:$D,3,0),"-")</f>
        <v>SP</v>
      </c>
      <c r="I1528" s="6" t="str">
        <f>IFERROR(VLOOKUP($H1528,DDD!$I:$K,3,0),"-")</f>
        <v>Sudeste</v>
      </c>
      <c r="J1528">
        <v>8492132</v>
      </c>
      <c r="K1528">
        <v>23416457</v>
      </c>
      <c r="L1528" s="14">
        <v>44664.732627314814</v>
      </c>
      <c r="M1528" s="14">
        <v>44664.734224537038</v>
      </c>
      <c r="N1528" t="s">
        <v>3134</v>
      </c>
      <c r="O1528" t="s">
        <v>1781</v>
      </c>
      <c r="P1528">
        <v>17284</v>
      </c>
      <c r="Q1528" t="s">
        <v>65</v>
      </c>
      <c r="R1528" t="s">
        <v>136</v>
      </c>
      <c r="S1528" t="s">
        <v>273</v>
      </c>
      <c r="T1528" t="s">
        <v>136</v>
      </c>
      <c r="U1528" t="s">
        <v>273</v>
      </c>
      <c r="X1528">
        <v>15991907215</v>
      </c>
      <c r="Y1528">
        <v>15991907215</v>
      </c>
      <c r="Z1528" s="14">
        <v>44664.791666666664</v>
      </c>
      <c r="AA1528" t="s">
        <v>1732</v>
      </c>
      <c r="AB1528" s="15">
        <v>1.64988208112508E+16</v>
      </c>
      <c r="AC1528" t="s">
        <v>68</v>
      </c>
      <c r="AD1528">
        <v>10739</v>
      </c>
      <c r="AE1528" t="s">
        <v>1726</v>
      </c>
      <c r="AF1528" t="s">
        <v>70</v>
      </c>
      <c r="AM1528" t="s">
        <v>2772</v>
      </c>
      <c r="AN1528">
        <v>32647854807</v>
      </c>
    </row>
    <row r="1529" spans="1:40" x14ac:dyDescent="0.25">
      <c r="A1529" s="4">
        <f t="shared" si="249"/>
        <v>44664</v>
      </c>
      <c r="B1529" s="5">
        <f t="shared" si="250"/>
        <v>0.75</v>
      </c>
      <c r="C1529" s="6">
        <f t="shared" si="251"/>
        <v>0.76041666666666663</v>
      </c>
      <c r="D1529" s="7">
        <f t="shared" si="247"/>
        <v>9.0277777781011537E-4</v>
      </c>
      <c r="E1529" s="6" t="str">
        <f t="shared" si="248"/>
        <v>JOHN</v>
      </c>
      <c r="F1529" s="6" t="str">
        <f t="shared" si="252"/>
        <v>qua</v>
      </c>
      <c r="G1529" s="6" t="str">
        <f t="shared" si="253"/>
        <v>15</v>
      </c>
      <c r="H1529" s="6" t="str">
        <f>IFERROR(VLOOKUP($G1529,DDD!$B:$D,3,0),"-")</f>
        <v>SP</v>
      </c>
      <c r="I1529" s="6" t="str">
        <f>IFERROR(VLOOKUP($H1529,DDD!$I:$K,3,0),"-")</f>
        <v>Sudeste</v>
      </c>
      <c r="J1529">
        <v>8495368</v>
      </c>
      <c r="K1529">
        <v>23417280</v>
      </c>
      <c r="L1529" s="14">
        <v>44664.760601851849</v>
      </c>
      <c r="M1529" s="14">
        <v>44664.761504629627</v>
      </c>
      <c r="N1529" t="s">
        <v>3134</v>
      </c>
      <c r="O1529" t="s">
        <v>1781</v>
      </c>
      <c r="P1529">
        <v>17284</v>
      </c>
      <c r="Q1529" t="s">
        <v>65</v>
      </c>
      <c r="R1529" t="s">
        <v>66</v>
      </c>
      <c r="S1529" t="s">
        <v>421</v>
      </c>
      <c r="T1529" t="s">
        <v>66</v>
      </c>
      <c r="U1529" t="s">
        <v>421</v>
      </c>
      <c r="X1529">
        <v>15996725803</v>
      </c>
      <c r="AA1529" t="s">
        <v>1732</v>
      </c>
      <c r="AB1529" s="15">
        <v>1.64988449614222E+16</v>
      </c>
      <c r="AC1529" t="s">
        <v>68</v>
      </c>
      <c r="AD1529">
        <v>10739</v>
      </c>
      <c r="AE1529" t="s">
        <v>1726</v>
      </c>
      <c r="AF1529" t="s">
        <v>70</v>
      </c>
      <c r="AM1529" t="s">
        <v>1764</v>
      </c>
      <c r="AN1529">
        <v>16408904831</v>
      </c>
    </row>
    <row r="1530" spans="1:40" x14ac:dyDescent="0.25">
      <c r="A1530" s="4">
        <f t="shared" si="249"/>
        <v>44664</v>
      </c>
      <c r="B1530" s="5">
        <f t="shared" si="250"/>
        <v>0.75</v>
      </c>
      <c r="C1530" s="6">
        <f t="shared" si="251"/>
        <v>0.76736111111111116</v>
      </c>
      <c r="D1530" s="7">
        <f t="shared" si="247"/>
        <v>1.6087962940218858E-3</v>
      </c>
      <c r="E1530" s="6" t="str">
        <f t="shared" si="248"/>
        <v>JOHN</v>
      </c>
      <c r="F1530" s="6" t="str">
        <f t="shared" si="252"/>
        <v>qua</v>
      </c>
      <c r="G1530" s="6" t="str">
        <f t="shared" si="253"/>
        <v>15</v>
      </c>
      <c r="H1530" s="6" t="str">
        <f>IFERROR(VLOOKUP($G1530,DDD!$B:$D,3,0),"-")</f>
        <v>SP</v>
      </c>
      <c r="I1530" s="6" t="str">
        <f>IFERROR(VLOOKUP($H1530,DDD!$I:$K,3,0),"-")</f>
        <v>Sudeste</v>
      </c>
      <c r="J1530">
        <v>8496104</v>
      </c>
      <c r="K1530">
        <v>23416799</v>
      </c>
      <c r="L1530" s="14">
        <v>44664.76761574074</v>
      </c>
      <c r="M1530" s="14">
        <v>44664.769224537034</v>
      </c>
      <c r="N1530" t="s">
        <v>3134</v>
      </c>
      <c r="O1530" t="s">
        <v>1781</v>
      </c>
      <c r="P1530">
        <v>17284</v>
      </c>
      <c r="Q1530" t="s">
        <v>65</v>
      </c>
      <c r="R1530" t="s">
        <v>66</v>
      </c>
      <c r="S1530" t="s">
        <v>421</v>
      </c>
      <c r="T1530" t="s">
        <v>66</v>
      </c>
      <c r="U1530" t="s">
        <v>421</v>
      </c>
      <c r="X1530">
        <v>15981400842</v>
      </c>
      <c r="AA1530" t="s">
        <v>1732</v>
      </c>
      <c r="AB1530" s="15">
        <v>1.64988510214796E+16</v>
      </c>
      <c r="AC1530" t="s">
        <v>68</v>
      </c>
      <c r="AD1530">
        <v>10739</v>
      </c>
      <c r="AE1530" t="s">
        <v>1726</v>
      </c>
      <c r="AF1530" t="s">
        <v>70</v>
      </c>
      <c r="AM1530" t="s">
        <v>2773</v>
      </c>
      <c r="AN1530">
        <v>45090151865</v>
      </c>
    </row>
    <row r="1531" spans="1:40" x14ac:dyDescent="0.25">
      <c r="A1531" s="4">
        <f t="shared" si="249"/>
        <v>44664</v>
      </c>
      <c r="B1531" s="5">
        <f t="shared" si="250"/>
        <v>0.77083333333333337</v>
      </c>
      <c r="C1531" s="6">
        <f t="shared" si="251"/>
        <v>0.77361111111111114</v>
      </c>
      <c r="D1531" s="7">
        <f t="shared" si="247"/>
        <v>9.6064814715646207E-4</v>
      </c>
      <c r="E1531" s="6" t="str">
        <f t="shared" si="248"/>
        <v>JOHN</v>
      </c>
      <c r="F1531" s="6" t="str">
        <f t="shared" si="252"/>
        <v>qua</v>
      </c>
      <c r="G1531" s="6" t="str">
        <f t="shared" si="253"/>
        <v>15</v>
      </c>
      <c r="H1531" s="6" t="str">
        <f>IFERROR(VLOOKUP($G1531,DDD!$B:$D,3,0),"-")</f>
        <v>SP</v>
      </c>
      <c r="I1531" s="6" t="str">
        <f>IFERROR(VLOOKUP($H1531,DDD!$I:$K,3,0),"-")</f>
        <v>Sudeste</v>
      </c>
      <c r="J1531">
        <v>8496872</v>
      </c>
      <c r="K1531">
        <v>23416670</v>
      </c>
      <c r="L1531" s="14">
        <v>44664.774155092593</v>
      </c>
      <c r="M1531" s="14">
        <v>44664.77511574074</v>
      </c>
      <c r="N1531" t="s">
        <v>3134</v>
      </c>
      <c r="O1531" t="s">
        <v>1781</v>
      </c>
      <c r="P1531">
        <v>17284</v>
      </c>
      <c r="Q1531" t="s">
        <v>65</v>
      </c>
      <c r="R1531" t="s">
        <v>136</v>
      </c>
      <c r="S1531" t="s">
        <v>273</v>
      </c>
      <c r="T1531" t="s">
        <v>136</v>
      </c>
      <c r="U1531" t="s">
        <v>273</v>
      </c>
      <c r="X1531">
        <v>15981636068</v>
      </c>
      <c r="Y1531">
        <v>15981636068</v>
      </c>
      <c r="Z1531" s="14">
        <v>44665.583333333336</v>
      </c>
      <c r="AA1531" t="s">
        <v>1732</v>
      </c>
      <c r="AB1531" s="15">
        <v>1.64988566015325E+16</v>
      </c>
      <c r="AC1531" t="s">
        <v>68</v>
      </c>
      <c r="AD1531">
        <v>10739</v>
      </c>
      <c r="AE1531" t="s">
        <v>1726</v>
      </c>
      <c r="AF1531" t="s">
        <v>70</v>
      </c>
      <c r="AM1531" t="s">
        <v>2774</v>
      </c>
      <c r="AN1531">
        <v>10325306850</v>
      </c>
    </row>
    <row r="1532" spans="1:40" x14ac:dyDescent="0.25">
      <c r="A1532" s="4">
        <f t="shared" si="249"/>
        <v>44664</v>
      </c>
      <c r="B1532" s="5">
        <f t="shared" si="250"/>
        <v>0.77083333333333337</v>
      </c>
      <c r="C1532" s="6">
        <f t="shared" si="251"/>
        <v>0.77986111111111101</v>
      </c>
      <c r="D1532" s="7">
        <f t="shared" si="247"/>
        <v>7.5231481605442241E-4</v>
      </c>
      <c r="E1532" s="6" t="str">
        <f t="shared" si="248"/>
        <v>JOHN</v>
      </c>
      <c r="F1532" s="6" t="str">
        <f t="shared" si="252"/>
        <v>qua</v>
      </c>
      <c r="G1532" s="6" t="str">
        <f t="shared" si="253"/>
        <v>15</v>
      </c>
      <c r="H1532" s="6" t="str">
        <f>IFERROR(VLOOKUP($G1532,DDD!$B:$D,3,0),"-")</f>
        <v>SP</v>
      </c>
      <c r="I1532" s="6" t="str">
        <f>IFERROR(VLOOKUP($H1532,DDD!$I:$K,3,0),"-")</f>
        <v>Sudeste</v>
      </c>
      <c r="J1532">
        <v>8497580</v>
      </c>
      <c r="K1532">
        <v>23417820</v>
      </c>
      <c r="L1532" s="14">
        <v>44664.780324074076</v>
      </c>
      <c r="M1532" s="14">
        <v>44664.781076388892</v>
      </c>
      <c r="N1532" t="s">
        <v>3134</v>
      </c>
      <c r="O1532" t="s">
        <v>1781</v>
      </c>
      <c r="P1532">
        <v>17284</v>
      </c>
      <c r="Q1532" t="s">
        <v>65</v>
      </c>
      <c r="R1532" t="s">
        <v>136</v>
      </c>
      <c r="S1532" t="s">
        <v>273</v>
      </c>
      <c r="T1532" t="s">
        <v>136</v>
      </c>
      <c r="U1532" t="s">
        <v>137</v>
      </c>
      <c r="X1532">
        <v>15997095183</v>
      </c>
      <c r="Y1532">
        <v>15997095183</v>
      </c>
      <c r="Z1532" s="14">
        <v>44664.802083333336</v>
      </c>
      <c r="AA1532" t="s">
        <v>1732</v>
      </c>
      <c r="AB1532" s="15">
        <v>1.64988619815709E+16</v>
      </c>
      <c r="AC1532" t="s">
        <v>68</v>
      </c>
      <c r="AD1532">
        <v>10739</v>
      </c>
      <c r="AE1532" t="s">
        <v>1726</v>
      </c>
      <c r="AF1532" t="s">
        <v>70</v>
      </c>
      <c r="AM1532" t="s">
        <v>2775</v>
      </c>
      <c r="AN1532">
        <v>36533411837</v>
      </c>
    </row>
    <row r="1533" spans="1:40" x14ac:dyDescent="0.25">
      <c r="A1533" s="4">
        <f t="shared" si="249"/>
        <v>44664</v>
      </c>
      <c r="B1533" s="5">
        <f t="shared" si="250"/>
        <v>0.77083333333333337</v>
      </c>
      <c r="C1533" s="6">
        <f t="shared" si="251"/>
        <v>0.78125</v>
      </c>
      <c r="D1533" s="7">
        <f t="shared" si="247"/>
        <v>1.0532407468417659E-3</v>
      </c>
      <c r="E1533" s="6" t="str">
        <f t="shared" si="248"/>
        <v>JOHN</v>
      </c>
      <c r="F1533" s="6" t="str">
        <f t="shared" si="252"/>
        <v>qua</v>
      </c>
      <c r="G1533" s="6" t="str">
        <f t="shared" si="253"/>
        <v>43</v>
      </c>
      <c r="H1533" s="6" t="str">
        <f>IFERROR(VLOOKUP($G1533,DDD!$B:$D,3,0),"-")</f>
        <v>PR</v>
      </c>
      <c r="I1533" s="6" t="str">
        <f>IFERROR(VLOOKUP($H1533,DDD!$I:$K,3,0),"-")</f>
        <v>Sul</v>
      </c>
      <c r="J1533">
        <v>8497709</v>
      </c>
      <c r="K1533">
        <v>23417435</v>
      </c>
      <c r="L1533" s="14">
        <v>44664.7815162037</v>
      </c>
      <c r="M1533" s="14">
        <v>44664.782569444447</v>
      </c>
      <c r="N1533" t="s">
        <v>3134</v>
      </c>
      <c r="O1533" t="s">
        <v>1781</v>
      </c>
      <c r="P1533">
        <v>17284</v>
      </c>
      <c r="Q1533" t="s">
        <v>65</v>
      </c>
      <c r="R1533" t="s">
        <v>85</v>
      </c>
      <c r="S1533" t="s">
        <v>86</v>
      </c>
      <c r="T1533" t="s">
        <v>85</v>
      </c>
      <c r="U1533" t="s">
        <v>86</v>
      </c>
      <c r="X1533">
        <v>43991076899</v>
      </c>
      <c r="AA1533" t="s">
        <v>1732</v>
      </c>
      <c r="AB1533" s="15">
        <v>1.64988630015771E+16</v>
      </c>
      <c r="AC1533" t="s">
        <v>68</v>
      </c>
      <c r="AD1533">
        <v>10739</v>
      </c>
      <c r="AE1533" t="s">
        <v>1726</v>
      </c>
      <c r="AF1533" t="s">
        <v>70</v>
      </c>
      <c r="AM1533" t="s">
        <v>2689</v>
      </c>
      <c r="AN1533">
        <v>4382733979</v>
      </c>
    </row>
    <row r="1534" spans="1:40" x14ac:dyDescent="0.25">
      <c r="A1534" s="4">
        <f t="shared" si="249"/>
        <v>44664</v>
      </c>
      <c r="B1534" s="5">
        <f t="shared" si="250"/>
        <v>0.77083333333333337</v>
      </c>
      <c r="C1534" s="6">
        <f t="shared" si="251"/>
        <v>0.78263888888888899</v>
      </c>
      <c r="D1534" s="7">
        <f t="shared" si="247"/>
        <v>6.4236111138598062E-3</v>
      </c>
      <c r="E1534" s="6" t="str">
        <f t="shared" si="248"/>
        <v>JOHN</v>
      </c>
      <c r="F1534" s="6" t="str">
        <f t="shared" si="252"/>
        <v>qua</v>
      </c>
      <c r="G1534" s="6" t="str">
        <f t="shared" si="253"/>
        <v>15</v>
      </c>
      <c r="H1534" s="6" t="str">
        <f>IFERROR(VLOOKUP($G1534,DDD!$B:$D,3,0),"-")</f>
        <v>SP</v>
      </c>
      <c r="I1534" s="6" t="str">
        <f>IFERROR(VLOOKUP($H1534,DDD!$I:$K,3,0),"-")</f>
        <v>Sudeste</v>
      </c>
      <c r="J1534">
        <v>8497893</v>
      </c>
      <c r="K1534">
        <v>23417743</v>
      </c>
      <c r="L1534" s="14">
        <v>44664.783229166664</v>
      </c>
      <c r="M1534" s="14">
        <v>44664.789652777778</v>
      </c>
      <c r="N1534" t="s">
        <v>3134</v>
      </c>
      <c r="O1534" t="s">
        <v>1781</v>
      </c>
      <c r="P1534">
        <v>17284</v>
      </c>
      <c r="Q1534" t="s">
        <v>65</v>
      </c>
      <c r="R1534" t="s">
        <v>85</v>
      </c>
      <c r="S1534" t="s">
        <v>86</v>
      </c>
      <c r="T1534" t="s">
        <v>85</v>
      </c>
      <c r="U1534" t="s">
        <v>86</v>
      </c>
      <c r="X1534">
        <v>15981072225</v>
      </c>
      <c r="AA1534" t="s">
        <v>1732</v>
      </c>
      <c r="AB1534" s="15">
        <v>1.64988644315863E+16</v>
      </c>
      <c r="AC1534" t="s">
        <v>68</v>
      </c>
      <c r="AD1534">
        <v>10739</v>
      </c>
      <c r="AE1534" t="s">
        <v>1726</v>
      </c>
      <c r="AF1534" t="s">
        <v>70</v>
      </c>
      <c r="AM1534" t="s">
        <v>2776</v>
      </c>
      <c r="AN1534">
        <v>9027523835</v>
      </c>
    </row>
    <row r="1535" spans="1:40" x14ac:dyDescent="0.25">
      <c r="A1535" s="4">
        <f t="shared" si="249"/>
        <v>44664</v>
      </c>
      <c r="B1535" s="5">
        <f t="shared" si="250"/>
        <v>0.77083333333333337</v>
      </c>
      <c r="C1535" s="6">
        <f t="shared" si="251"/>
        <v>0.7895833333333333</v>
      </c>
      <c r="D1535" s="7">
        <f t="shared" si="247"/>
        <v>2.8935184673173353E-4</v>
      </c>
      <c r="E1535" s="6" t="str">
        <f t="shared" si="248"/>
        <v>JOHN</v>
      </c>
      <c r="F1535" s="6" t="str">
        <f t="shared" si="252"/>
        <v>qua</v>
      </c>
      <c r="G1535" s="6" t="str">
        <f t="shared" si="253"/>
        <v>43</v>
      </c>
      <c r="H1535" s="6" t="str">
        <f>IFERROR(VLOOKUP($G1535,DDD!$B:$D,3,0),"-")</f>
        <v>PR</v>
      </c>
      <c r="I1535" s="6" t="str">
        <f>IFERROR(VLOOKUP($H1535,DDD!$I:$K,3,0),"-")</f>
        <v>Sul</v>
      </c>
      <c r="J1535">
        <v>8498479</v>
      </c>
      <c r="K1535">
        <v>23417454</v>
      </c>
      <c r="L1535" s="14">
        <v>44664.789664351854</v>
      </c>
      <c r="M1535" s="14">
        <v>44664.789953703701</v>
      </c>
      <c r="N1535" t="s">
        <v>3134</v>
      </c>
      <c r="O1535" t="s">
        <v>1781</v>
      </c>
      <c r="P1535">
        <v>17284</v>
      </c>
      <c r="Q1535" t="s">
        <v>65</v>
      </c>
      <c r="R1535" t="s">
        <v>136</v>
      </c>
      <c r="S1535" t="s">
        <v>137</v>
      </c>
      <c r="T1535" t="s">
        <v>136</v>
      </c>
      <c r="U1535" t="s">
        <v>137</v>
      </c>
      <c r="X1535">
        <v>43999781886</v>
      </c>
      <c r="Y1535">
        <v>43999781886</v>
      </c>
      <c r="Z1535" s="14">
        <v>44669.770833333336</v>
      </c>
      <c r="AA1535" t="s">
        <v>1732</v>
      </c>
      <c r="AB1535" s="15">
        <v>1.64988669916055E+16</v>
      </c>
      <c r="AC1535" t="s">
        <v>68</v>
      </c>
      <c r="AD1535">
        <v>10739</v>
      </c>
      <c r="AE1535" t="s">
        <v>1726</v>
      </c>
      <c r="AF1535" t="s">
        <v>70</v>
      </c>
      <c r="AM1535" t="s">
        <v>2777</v>
      </c>
      <c r="AN1535">
        <v>5034356945</v>
      </c>
    </row>
    <row r="1536" spans="1:40" x14ac:dyDescent="0.25">
      <c r="A1536" s="4">
        <f t="shared" si="249"/>
        <v>44664</v>
      </c>
      <c r="B1536" s="5">
        <f t="shared" si="250"/>
        <v>0.79166666666666663</v>
      </c>
      <c r="C1536" s="6">
        <f t="shared" si="251"/>
        <v>0.80069444444444438</v>
      </c>
      <c r="D1536" s="7">
        <f t="shared" si="247"/>
        <v>2.8125000026193447E-3</v>
      </c>
      <c r="E1536" s="6" t="str">
        <f t="shared" si="248"/>
        <v>JOHN</v>
      </c>
      <c r="F1536" s="6" t="str">
        <f t="shared" si="252"/>
        <v>qua</v>
      </c>
      <c r="G1536" s="6" t="str">
        <f t="shared" si="253"/>
        <v>11</v>
      </c>
      <c r="H1536" s="6" t="str">
        <f>IFERROR(VLOOKUP($G1536,DDD!$B:$D,3,0),"-")</f>
        <v>SP</v>
      </c>
      <c r="I1536" s="6" t="str">
        <f>IFERROR(VLOOKUP($H1536,DDD!$I:$K,3,0),"-")</f>
        <v>Sudeste</v>
      </c>
      <c r="J1536">
        <v>8498865</v>
      </c>
      <c r="K1536">
        <v>23416953</v>
      </c>
      <c r="L1536" s="14">
        <v>44664.800798611112</v>
      </c>
      <c r="M1536" s="14">
        <v>44664.803611111114</v>
      </c>
      <c r="N1536" t="s">
        <v>3134</v>
      </c>
      <c r="O1536" t="s">
        <v>1781</v>
      </c>
      <c r="P1536">
        <v>17284</v>
      </c>
      <c r="Q1536" t="s">
        <v>65</v>
      </c>
      <c r="R1536" t="s">
        <v>85</v>
      </c>
      <c r="S1536" t="s">
        <v>86</v>
      </c>
      <c r="T1536" t="s">
        <v>85</v>
      </c>
      <c r="U1536" t="s">
        <v>86</v>
      </c>
      <c r="X1536">
        <v>11953332276</v>
      </c>
      <c r="AA1536" t="s">
        <v>1732</v>
      </c>
      <c r="AB1536" s="15">
        <v>1.64988797616581E+16</v>
      </c>
      <c r="AC1536" t="s">
        <v>68</v>
      </c>
      <c r="AD1536">
        <v>10739</v>
      </c>
      <c r="AE1536" t="s">
        <v>1726</v>
      </c>
      <c r="AF1536" t="s">
        <v>70</v>
      </c>
      <c r="AM1536" t="s">
        <v>2778</v>
      </c>
      <c r="AN1536">
        <v>22859093818</v>
      </c>
    </row>
    <row r="1537" spans="1:40" x14ac:dyDescent="0.25">
      <c r="A1537" s="4">
        <f t="shared" si="249"/>
        <v>44664</v>
      </c>
      <c r="B1537" s="5">
        <f t="shared" si="250"/>
        <v>0.79166666666666663</v>
      </c>
      <c r="C1537" s="6">
        <f t="shared" si="251"/>
        <v>0.8041666666666667</v>
      </c>
      <c r="D1537" s="7">
        <f t="shared" si="247"/>
        <v>7.0601852348772809E-4</v>
      </c>
      <c r="E1537" s="6" t="str">
        <f t="shared" si="248"/>
        <v>JOHN</v>
      </c>
      <c r="F1537" s="6" t="str">
        <f t="shared" si="252"/>
        <v>qua</v>
      </c>
      <c r="G1537" s="6" t="str">
        <f t="shared" si="253"/>
        <v>43</v>
      </c>
      <c r="H1537" s="6" t="str">
        <f>IFERROR(VLOOKUP($G1537,DDD!$B:$D,3,0),"-")</f>
        <v>PR</v>
      </c>
      <c r="I1537" s="6" t="str">
        <f>IFERROR(VLOOKUP($H1537,DDD!$I:$K,3,0),"-")</f>
        <v>Sul</v>
      </c>
      <c r="J1537">
        <v>8498986</v>
      </c>
      <c r="K1537">
        <v>23417402</v>
      </c>
      <c r="L1537" s="14">
        <v>44664.804583333331</v>
      </c>
      <c r="M1537" s="14">
        <v>44664.805289351854</v>
      </c>
      <c r="N1537" t="s">
        <v>3134</v>
      </c>
      <c r="O1537" t="s">
        <v>1781</v>
      </c>
      <c r="P1537">
        <v>17284</v>
      </c>
      <c r="Q1537" t="s">
        <v>65</v>
      </c>
      <c r="R1537" t="s">
        <v>66</v>
      </c>
      <c r="S1537" t="s">
        <v>421</v>
      </c>
      <c r="T1537" t="s">
        <v>66</v>
      </c>
      <c r="U1537" t="s">
        <v>421</v>
      </c>
      <c r="X1537">
        <v>43999899162</v>
      </c>
      <c r="AA1537" t="s">
        <v>1732</v>
      </c>
      <c r="AB1537" s="15">
        <v>1.64988829616599E+16</v>
      </c>
      <c r="AC1537" t="s">
        <v>68</v>
      </c>
      <c r="AD1537">
        <v>10739</v>
      </c>
      <c r="AE1537" t="s">
        <v>1726</v>
      </c>
      <c r="AF1537" t="s">
        <v>70</v>
      </c>
      <c r="AM1537" t="s">
        <v>2779</v>
      </c>
      <c r="AN1537">
        <v>2807651933</v>
      </c>
    </row>
    <row r="1538" spans="1:40" x14ac:dyDescent="0.25">
      <c r="A1538" s="4">
        <f t="shared" si="249"/>
        <v>44665</v>
      </c>
      <c r="B1538" s="5">
        <f t="shared" si="250"/>
        <v>0.33333333333333331</v>
      </c>
      <c r="C1538" s="6">
        <f t="shared" si="251"/>
        <v>0.3347222222222222</v>
      </c>
      <c r="D1538" s="7">
        <f t="shared" si="247"/>
        <v>6.1342592380242422E-4</v>
      </c>
      <c r="E1538" s="6" t="str">
        <f t="shared" si="248"/>
        <v>THALITA</v>
      </c>
      <c r="F1538" s="6" t="str">
        <f t="shared" si="252"/>
        <v>qui</v>
      </c>
      <c r="G1538" s="6" t="str">
        <f t="shared" si="253"/>
        <v>71</v>
      </c>
      <c r="H1538" s="6" t="str">
        <f>IFERROR(VLOOKUP($G1538,DDD!$B:$D,3,0),"-")</f>
        <v>BA</v>
      </c>
      <c r="I1538" s="6" t="str">
        <f>IFERROR(VLOOKUP($H1538,DDD!$I:$K,3,0),"-")</f>
        <v>Nordeste</v>
      </c>
      <c r="J1538">
        <v>8505739</v>
      </c>
      <c r="K1538">
        <v>23416535</v>
      </c>
      <c r="L1538" s="14">
        <v>44665.335046296299</v>
      </c>
      <c r="M1538" s="14">
        <v>44665.335659722223</v>
      </c>
      <c r="N1538" t="s">
        <v>3134</v>
      </c>
      <c r="O1538" t="s">
        <v>1723</v>
      </c>
      <c r="P1538">
        <v>17719</v>
      </c>
      <c r="Q1538" t="s">
        <v>65</v>
      </c>
      <c r="R1538" t="s">
        <v>136</v>
      </c>
      <c r="S1538" t="s">
        <v>273</v>
      </c>
      <c r="T1538" t="s">
        <v>136</v>
      </c>
      <c r="U1538" t="s">
        <v>273</v>
      </c>
      <c r="X1538">
        <v>71993741321</v>
      </c>
      <c r="Y1538">
        <v>71993741321</v>
      </c>
      <c r="Z1538" s="14">
        <v>44665.395833333336</v>
      </c>
      <c r="AA1538" t="s">
        <v>1732</v>
      </c>
      <c r="AB1538" t="s">
        <v>2780</v>
      </c>
      <c r="AC1538" t="s">
        <v>68</v>
      </c>
      <c r="AD1538">
        <v>10739</v>
      </c>
      <c r="AE1538" t="s">
        <v>1726</v>
      </c>
      <c r="AF1538" t="s">
        <v>70</v>
      </c>
      <c r="AM1538" t="s">
        <v>2781</v>
      </c>
      <c r="AN1538">
        <v>67815812520</v>
      </c>
    </row>
    <row r="1539" spans="1:40" x14ac:dyDescent="0.25">
      <c r="A1539" s="4">
        <f t="shared" si="249"/>
        <v>44665</v>
      </c>
      <c r="B1539" s="5">
        <f t="shared" si="250"/>
        <v>0.33333333333333331</v>
      </c>
      <c r="C1539" s="6">
        <f t="shared" si="251"/>
        <v>0.3354166666666667</v>
      </c>
      <c r="D1539" s="7">
        <f t="shared" si="247"/>
        <v>2.3726851868559606E-3</v>
      </c>
      <c r="E1539" s="6" t="str">
        <f t="shared" si="248"/>
        <v>THALITA</v>
      </c>
      <c r="F1539" s="6" t="str">
        <f t="shared" si="252"/>
        <v>qui</v>
      </c>
      <c r="G1539" s="6" t="str">
        <f t="shared" si="253"/>
        <v>15</v>
      </c>
      <c r="H1539" s="6" t="str">
        <f>IFERROR(VLOOKUP($G1539,DDD!$B:$D,3,0),"-")</f>
        <v>SP</v>
      </c>
      <c r="I1539" s="6" t="str">
        <f>IFERROR(VLOOKUP($H1539,DDD!$I:$K,3,0),"-")</f>
        <v>Sudeste</v>
      </c>
      <c r="J1539">
        <v>8505742</v>
      </c>
      <c r="K1539">
        <v>25451206</v>
      </c>
      <c r="L1539" s="14">
        <v>44665.336064814815</v>
      </c>
      <c r="M1539" s="14">
        <v>44665.338437500002</v>
      </c>
      <c r="N1539" t="s">
        <v>3134</v>
      </c>
      <c r="O1539" t="s">
        <v>1723</v>
      </c>
      <c r="P1539">
        <v>17719</v>
      </c>
      <c r="Q1539" t="s">
        <v>65</v>
      </c>
      <c r="R1539" t="s">
        <v>85</v>
      </c>
      <c r="S1539" t="s">
        <v>86</v>
      </c>
      <c r="T1539" t="s">
        <v>85</v>
      </c>
      <c r="U1539" t="s">
        <v>86</v>
      </c>
      <c r="X1539">
        <v>15996766306</v>
      </c>
      <c r="AA1539" t="s">
        <v>1724</v>
      </c>
      <c r="AB1539" s="15">
        <v>16499342231064</v>
      </c>
      <c r="AC1539" t="s">
        <v>68</v>
      </c>
      <c r="AD1539">
        <v>10739</v>
      </c>
      <c r="AE1539" t="s">
        <v>1726</v>
      </c>
      <c r="AF1539" t="s">
        <v>70</v>
      </c>
      <c r="AM1539" t="s">
        <v>2782</v>
      </c>
      <c r="AN1539">
        <v>36694795890</v>
      </c>
    </row>
    <row r="1540" spans="1:40" x14ac:dyDescent="0.25">
      <c r="A1540" s="4">
        <f t="shared" si="249"/>
        <v>44665</v>
      </c>
      <c r="B1540" s="5">
        <f t="shared" si="250"/>
        <v>0.33333333333333331</v>
      </c>
      <c r="C1540" s="6">
        <f t="shared" si="251"/>
        <v>0.33819444444444446</v>
      </c>
      <c r="D1540" s="7">
        <f t="shared" ref="D1540:D1602" si="254">IFERROR(($M1540-$L1540),0)</f>
        <v>1.9675925941555761E-3</v>
      </c>
      <c r="E1540" s="6" t="str">
        <f t="shared" ref="E1540:E1602" si="255">SUBSTITUTE(MID($O1540,1,SEARCH(" ",$O1540,1))," ","")</f>
        <v>THALITA</v>
      </c>
      <c r="F1540" s="6" t="str">
        <f t="shared" si="252"/>
        <v>qui</v>
      </c>
      <c r="G1540" s="6" t="str">
        <f t="shared" si="253"/>
        <v>43</v>
      </c>
      <c r="H1540" s="6" t="str">
        <f>IFERROR(VLOOKUP($G1540,DDD!$B:$D,3,0),"-")</f>
        <v>PR</v>
      </c>
      <c r="I1540" s="6" t="str">
        <f>IFERROR(VLOOKUP($H1540,DDD!$I:$K,3,0),"-")</f>
        <v>Sul</v>
      </c>
      <c r="J1540">
        <v>8505743</v>
      </c>
      <c r="K1540">
        <v>23417959</v>
      </c>
      <c r="L1540" s="14">
        <v>44665.338449074072</v>
      </c>
      <c r="M1540" s="14">
        <v>44665.340416666666</v>
      </c>
      <c r="N1540" t="s">
        <v>3134</v>
      </c>
      <c r="O1540" t="s">
        <v>1723</v>
      </c>
      <c r="P1540">
        <v>17719</v>
      </c>
      <c r="Q1540" t="s">
        <v>65</v>
      </c>
      <c r="R1540" t="s">
        <v>66</v>
      </c>
      <c r="S1540" t="s">
        <v>1729</v>
      </c>
      <c r="T1540" t="s">
        <v>66</v>
      </c>
      <c r="U1540" t="s">
        <v>1729</v>
      </c>
      <c r="X1540">
        <v>43984920584</v>
      </c>
      <c r="AA1540" t="s">
        <v>1732</v>
      </c>
      <c r="AB1540" s="15">
        <v>16499343802074</v>
      </c>
      <c r="AC1540" t="s">
        <v>68</v>
      </c>
      <c r="AD1540">
        <v>10739</v>
      </c>
      <c r="AE1540" t="s">
        <v>1726</v>
      </c>
      <c r="AF1540" t="s">
        <v>70</v>
      </c>
      <c r="AM1540" t="s">
        <v>2783</v>
      </c>
      <c r="AN1540">
        <v>12444905989</v>
      </c>
    </row>
    <row r="1541" spans="1:40" x14ac:dyDescent="0.25">
      <c r="A1541" s="4">
        <f t="shared" si="249"/>
        <v>44665</v>
      </c>
      <c r="B1541" s="5">
        <f t="shared" si="250"/>
        <v>0.33333333333333331</v>
      </c>
      <c r="C1541" s="6">
        <f t="shared" si="251"/>
        <v>0.34236111111111112</v>
      </c>
      <c r="D1541" s="7">
        <f t="shared" si="254"/>
        <v>5.6712962395977229E-4</v>
      </c>
      <c r="E1541" s="6" t="str">
        <f t="shared" si="255"/>
        <v>THALITA</v>
      </c>
      <c r="F1541" s="6" t="str">
        <f t="shared" si="252"/>
        <v>qui</v>
      </c>
      <c r="G1541" s="6" t="str">
        <f t="shared" si="253"/>
        <v>43</v>
      </c>
      <c r="H1541" s="6" t="str">
        <f>IFERROR(VLOOKUP($G1541,DDD!$B:$D,3,0),"-")</f>
        <v>PR</v>
      </c>
      <c r="I1541" s="6" t="str">
        <f>IFERROR(VLOOKUP($H1541,DDD!$I:$K,3,0),"-")</f>
        <v>Sul</v>
      </c>
      <c r="J1541">
        <v>8505748</v>
      </c>
      <c r="K1541">
        <v>25450907</v>
      </c>
      <c r="L1541" s="14">
        <v>44665.342453703706</v>
      </c>
      <c r="M1541" s="14">
        <v>44665.34302083333</v>
      </c>
      <c r="N1541" t="s">
        <v>3134</v>
      </c>
      <c r="O1541" t="s">
        <v>1723</v>
      </c>
      <c r="P1541">
        <v>17719</v>
      </c>
      <c r="Q1541" t="s">
        <v>65</v>
      </c>
      <c r="R1541" t="s">
        <v>136</v>
      </c>
      <c r="S1541" t="s">
        <v>273</v>
      </c>
      <c r="T1541" t="s">
        <v>136</v>
      </c>
      <c r="U1541" t="s">
        <v>273</v>
      </c>
      <c r="X1541">
        <v>43998711143</v>
      </c>
      <c r="Y1541">
        <v>43998711143</v>
      </c>
      <c r="Z1541" s="14">
        <v>44665.375</v>
      </c>
      <c r="AA1541" t="s">
        <v>1724</v>
      </c>
      <c r="AB1541" s="15">
        <v>16499347624634</v>
      </c>
      <c r="AC1541" t="s">
        <v>68</v>
      </c>
      <c r="AD1541">
        <v>10739</v>
      </c>
      <c r="AE1541" t="s">
        <v>1726</v>
      </c>
      <c r="AF1541" t="s">
        <v>70</v>
      </c>
      <c r="AM1541" t="s">
        <v>2784</v>
      </c>
      <c r="AN1541">
        <v>6533967916</v>
      </c>
    </row>
    <row r="1542" spans="1:40" x14ac:dyDescent="0.25">
      <c r="A1542" s="4">
        <f t="shared" si="249"/>
        <v>44665</v>
      </c>
      <c r="B1542" s="5">
        <f t="shared" si="250"/>
        <v>0.33333333333333331</v>
      </c>
      <c r="C1542" s="6">
        <f t="shared" si="251"/>
        <v>0.34236111111111112</v>
      </c>
      <c r="D1542" s="7">
        <f t="shared" si="254"/>
        <v>1.2500000011641532E-3</v>
      </c>
      <c r="E1542" s="6" t="str">
        <f t="shared" si="255"/>
        <v>YANE</v>
      </c>
      <c r="F1542" s="6" t="str">
        <f t="shared" si="252"/>
        <v>qui</v>
      </c>
      <c r="G1542" s="6" t="str">
        <f t="shared" si="253"/>
        <v>43</v>
      </c>
      <c r="H1542" s="6" t="str">
        <f>IFERROR(VLOOKUP($G1542,DDD!$B:$D,3,0),"-")</f>
        <v>PR</v>
      </c>
      <c r="I1542" s="6" t="str">
        <f>IFERROR(VLOOKUP($H1542,DDD!$I:$K,3,0),"-")</f>
        <v>Sul</v>
      </c>
      <c r="J1542">
        <v>8505749</v>
      </c>
      <c r="K1542">
        <v>23417163</v>
      </c>
      <c r="L1542" s="14">
        <v>44665.342546296299</v>
      </c>
      <c r="M1542" s="14">
        <v>44665.3437962963</v>
      </c>
      <c r="N1542" t="s">
        <v>3134</v>
      </c>
      <c r="O1542" t="s">
        <v>1728</v>
      </c>
      <c r="P1542">
        <v>17285</v>
      </c>
      <c r="Q1542" t="s">
        <v>65</v>
      </c>
      <c r="R1542" t="s">
        <v>66</v>
      </c>
      <c r="S1542" t="s">
        <v>421</v>
      </c>
      <c r="T1542" t="s">
        <v>66</v>
      </c>
      <c r="U1542" t="s">
        <v>421</v>
      </c>
      <c r="X1542">
        <v>43999218108</v>
      </c>
      <c r="AA1542" t="s">
        <v>1732</v>
      </c>
      <c r="AB1542" s="15">
        <v>16499347794734</v>
      </c>
      <c r="AC1542" t="s">
        <v>68</v>
      </c>
      <c r="AD1542">
        <v>10739</v>
      </c>
      <c r="AE1542" t="s">
        <v>1726</v>
      </c>
      <c r="AF1542" t="s">
        <v>70</v>
      </c>
      <c r="AM1542" t="s">
        <v>2785</v>
      </c>
      <c r="AN1542">
        <v>3437984926</v>
      </c>
    </row>
    <row r="1543" spans="1:40" x14ac:dyDescent="0.25">
      <c r="A1543" s="4">
        <f t="shared" si="249"/>
        <v>44665</v>
      </c>
      <c r="B1543" s="5">
        <f t="shared" si="250"/>
        <v>0.33333333333333331</v>
      </c>
      <c r="C1543" s="6">
        <f t="shared" si="251"/>
        <v>0.3430555555555555</v>
      </c>
      <c r="D1543" s="7">
        <f t="shared" si="254"/>
        <v>5.4398147767642513E-4</v>
      </c>
      <c r="E1543" s="6" t="str">
        <f t="shared" si="255"/>
        <v>THALITA</v>
      </c>
      <c r="F1543" s="6" t="str">
        <f t="shared" si="252"/>
        <v>qui</v>
      </c>
      <c r="G1543" s="6" t="str">
        <f t="shared" si="253"/>
        <v>15</v>
      </c>
      <c r="H1543" s="6" t="str">
        <f>IFERROR(VLOOKUP($G1543,DDD!$B:$D,3,0),"-")</f>
        <v>SP</v>
      </c>
      <c r="I1543" s="6" t="str">
        <f>IFERROR(VLOOKUP($H1543,DDD!$I:$K,3,0),"-")</f>
        <v>Sudeste</v>
      </c>
      <c r="J1543">
        <v>8505750</v>
      </c>
      <c r="K1543">
        <v>23417500</v>
      </c>
      <c r="L1543" s="14">
        <v>44665.343472222223</v>
      </c>
      <c r="M1543" s="14">
        <v>44665.3440162037</v>
      </c>
      <c r="N1543" t="s">
        <v>3134</v>
      </c>
      <c r="O1543" t="s">
        <v>1723</v>
      </c>
      <c r="P1543">
        <v>17719</v>
      </c>
      <c r="Q1543" t="s">
        <v>65</v>
      </c>
      <c r="R1543" t="s">
        <v>136</v>
      </c>
      <c r="S1543" t="s">
        <v>273</v>
      </c>
      <c r="T1543" t="s">
        <v>136</v>
      </c>
      <c r="U1543" t="s">
        <v>273</v>
      </c>
      <c r="X1543">
        <v>15981040403</v>
      </c>
      <c r="Y1543">
        <v>15981040403</v>
      </c>
      <c r="Z1543" s="14">
        <v>44665.385416666664</v>
      </c>
      <c r="AA1543" t="s">
        <v>1732</v>
      </c>
      <c r="AB1543" s="15">
        <v>16499348495274</v>
      </c>
      <c r="AC1543" t="s">
        <v>68</v>
      </c>
      <c r="AD1543">
        <v>10739</v>
      </c>
      <c r="AE1543" t="s">
        <v>1726</v>
      </c>
      <c r="AF1543" t="s">
        <v>70</v>
      </c>
      <c r="AM1543" t="s">
        <v>2786</v>
      </c>
      <c r="AN1543">
        <v>21338642880</v>
      </c>
    </row>
    <row r="1544" spans="1:40" x14ac:dyDescent="0.25">
      <c r="A1544" s="4">
        <f t="shared" si="249"/>
        <v>44665</v>
      </c>
      <c r="B1544" s="5">
        <f t="shared" si="250"/>
        <v>0.33333333333333331</v>
      </c>
      <c r="C1544" s="6">
        <f t="shared" si="251"/>
        <v>0.34375</v>
      </c>
      <c r="D1544" s="7">
        <f t="shared" si="254"/>
        <v>4.3981481430819258E-3</v>
      </c>
      <c r="E1544" s="6" t="str">
        <f t="shared" si="255"/>
        <v>THALITA</v>
      </c>
      <c r="F1544" s="6" t="str">
        <f t="shared" si="252"/>
        <v>qui</v>
      </c>
      <c r="G1544" s="6" t="str">
        <f t="shared" si="253"/>
        <v>15</v>
      </c>
      <c r="H1544" s="6" t="str">
        <f>IFERROR(VLOOKUP($G1544,DDD!$B:$D,3,0),"-")</f>
        <v>SP</v>
      </c>
      <c r="I1544" s="6" t="str">
        <f>IFERROR(VLOOKUP($H1544,DDD!$I:$K,3,0),"-")</f>
        <v>Sudeste</v>
      </c>
      <c r="J1544">
        <v>8505751</v>
      </c>
      <c r="K1544">
        <v>25451186</v>
      </c>
      <c r="L1544" s="14">
        <v>44665.344293981485</v>
      </c>
      <c r="M1544" s="14">
        <v>44665.348692129628</v>
      </c>
      <c r="N1544" t="s">
        <v>3134</v>
      </c>
      <c r="O1544" t="s">
        <v>1723</v>
      </c>
      <c r="P1544">
        <v>17719</v>
      </c>
      <c r="Q1544" t="s">
        <v>65</v>
      </c>
      <c r="R1544" t="s">
        <v>85</v>
      </c>
      <c r="S1544" t="s">
        <v>86</v>
      </c>
      <c r="T1544" t="s">
        <v>85</v>
      </c>
      <c r="U1544" t="s">
        <v>86</v>
      </c>
      <c r="X1544">
        <v>15997174703</v>
      </c>
      <c r="AA1544" t="s">
        <v>1724</v>
      </c>
      <c r="AB1544" s="15">
        <v>16499349315924</v>
      </c>
      <c r="AC1544" t="s">
        <v>68</v>
      </c>
      <c r="AD1544">
        <v>10739</v>
      </c>
      <c r="AE1544" t="s">
        <v>1726</v>
      </c>
      <c r="AF1544" t="s">
        <v>70</v>
      </c>
      <c r="AM1544" t="s">
        <v>2787</v>
      </c>
      <c r="AN1544">
        <v>36065577871</v>
      </c>
    </row>
    <row r="1545" spans="1:40" x14ac:dyDescent="0.25">
      <c r="A1545" s="4">
        <f t="shared" si="249"/>
        <v>44665</v>
      </c>
      <c r="B1545" s="5">
        <f t="shared" si="250"/>
        <v>0.33333333333333331</v>
      </c>
      <c r="C1545" s="6">
        <f t="shared" si="251"/>
        <v>0.34583333333333338</v>
      </c>
      <c r="D1545" s="7">
        <f t="shared" si="254"/>
        <v>1.2962963010068052E-3</v>
      </c>
      <c r="E1545" s="6" t="str">
        <f t="shared" si="255"/>
        <v>YANE</v>
      </c>
      <c r="F1545" s="6" t="str">
        <f t="shared" si="252"/>
        <v>qui</v>
      </c>
      <c r="G1545" s="6" t="str">
        <f t="shared" si="253"/>
        <v>15</v>
      </c>
      <c r="H1545" s="6" t="str">
        <f>IFERROR(VLOOKUP($G1545,DDD!$B:$D,3,0),"-")</f>
        <v>SP</v>
      </c>
      <c r="I1545" s="6" t="str">
        <f>IFERROR(VLOOKUP($H1545,DDD!$I:$K,3,0),"-")</f>
        <v>Sudeste</v>
      </c>
      <c r="J1545">
        <v>8505753</v>
      </c>
      <c r="K1545">
        <v>25452087</v>
      </c>
      <c r="L1545" s="14">
        <v>44665.346006944441</v>
      </c>
      <c r="M1545" s="14">
        <v>44665.347303240742</v>
      </c>
      <c r="N1545" t="s">
        <v>3134</v>
      </c>
      <c r="O1545" t="s">
        <v>1728</v>
      </c>
      <c r="P1545">
        <v>17285</v>
      </c>
      <c r="Q1545" t="s">
        <v>65</v>
      </c>
      <c r="R1545" t="s">
        <v>136</v>
      </c>
      <c r="S1545" t="s">
        <v>137</v>
      </c>
      <c r="T1545" t="s">
        <v>136</v>
      </c>
      <c r="U1545" t="s">
        <v>137</v>
      </c>
      <c r="X1545">
        <v>15997534291</v>
      </c>
      <c r="Y1545">
        <v>15997534291</v>
      </c>
      <c r="Z1545" s="14">
        <v>44680.366666666669</v>
      </c>
      <c r="AA1545" t="s">
        <v>1724</v>
      </c>
      <c r="AB1545" s="15">
        <v>16499350836614</v>
      </c>
      <c r="AC1545" t="s">
        <v>68</v>
      </c>
      <c r="AD1545">
        <v>10739</v>
      </c>
      <c r="AE1545" t="s">
        <v>1726</v>
      </c>
      <c r="AF1545" t="s">
        <v>70</v>
      </c>
      <c r="AM1545" t="s">
        <v>2788</v>
      </c>
      <c r="AN1545">
        <v>33269539843</v>
      </c>
    </row>
    <row r="1546" spans="1:40" x14ac:dyDescent="0.25">
      <c r="A1546" s="4">
        <f t="shared" si="249"/>
        <v>44665</v>
      </c>
      <c r="B1546" s="5">
        <f t="shared" si="250"/>
        <v>0.33333333333333331</v>
      </c>
      <c r="C1546" s="6">
        <f t="shared" si="251"/>
        <v>0.34791666666666665</v>
      </c>
      <c r="D1546" s="7">
        <f t="shared" si="254"/>
        <v>5.3240740817273036E-4</v>
      </c>
      <c r="E1546" s="6" t="str">
        <f t="shared" si="255"/>
        <v>YANE</v>
      </c>
      <c r="F1546" s="6" t="str">
        <f t="shared" si="252"/>
        <v>qui</v>
      </c>
      <c r="G1546" s="6" t="str">
        <f t="shared" si="253"/>
        <v>15</v>
      </c>
      <c r="H1546" s="6" t="str">
        <f>IFERROR(VLOOKUP($G1546,DDD!$B:$D,3,0),"-")</f>
        <v>SP</v>
      </c>
      <c r="I1546" s="6" t="str">
        <f>IFERROR(VLOOKUP($H1546,DDD!$I:$K,3,0),"-")</f>
        <v>Sudeste</v>
      </c>
      <c r="J1546">
        <v>8505756</v>
      </c>
      <c r="K1546">
        <v>23417667</v>
      </c>
      <c r="L1546" s="14">
        <v>44665.348287037035</v>
      </c>
      <c r="M1546" s="14">
        <v>44665.348819444444</v>
      </c>
      <c r="N1546" t="s">
        <v>3134</v>
      </c>
      <c r="O1546" t="s">
        <v>1728</v>
      </c>
      <c r="P1546">
        <v>17285</v>
      </c>
      <c r="Q1546" t="s">
        <v>65</v>
      </c>
      <c r="R1546" t="s">
        <v>136</v>
      </c>
      <c r="S1546" t="s">
        <v>273</v>
      </c>
      <c r="T1546" t="s">
        <v>136</v>
      </c>
      <c r="U1546" t="s">
        <v>273</v>
      </c>
      <c r="X1546">
        <v>15991239878</v>
      </c>
      <c r="Y1546">
        <v>15991239878</v>
      </c>
      <c r="Z1546" s="14">
        <v>44665.520833333336</v>
      </c>
      <c r="AA1546" t="s">
        <v>1732</v>
      </c>
      <c r="AB1546" s="15">
        <v>16499352728344</v>
      </c>
      <c r="AC1546" t="s">
        <v>68</v>
      </c>
      <c r="AD1546">
        <v>10739</v>
      </c>
      <c r="AE1546" t="s">
        <v>1726</v>
      </c>
      <c r="AF1546" t="s">
        <v>70</v>
      </c>
      <c r="AM1546" t="s">
        <v>2789</v>
      </c>
      <c r="AN1546">
        <v>29134689850</v>
      </c>
    </row>
    <row r="1547" spans="1:40" x14ac:dyDescent="0.25">
      <c r="A1547" s="4">
        <f t="shared" si="249"/>
        <v>44665</v>
      </c>
      <c r="B1547" s="5">
        <f t="shared" si="250"/>
        <v>0.33333333333333331</v>
      </c>
      <c r="C1547" s="6">
        <f t="shared" si="251"/>
        <v>0.34861111111111115</v>
      </c>
      <c r="D1547" s="7">
        <f t="shared" si="254"/>
        <v>1.273148154723458E-4</v>
      </c>
      <c r="E1547" s="6" t="str">
        <f t="shared" si="255"/>
        <v>THALITA</v>
      </c>
      <c r="F1547" s="6" t="str">
        <f t="shared" si="252"/>
        <v>qui</v>
      </c>
      <c r="G1547" s="6" t="str">
        <f t="shared" si="253"/>
        <v>43</v>
      </c>
      <c r="H1547" s="6" t="str">
        <f>IFERROR(VLOOKUP($G1547,DDD!$B:$D,3,0),"-")</f>
        <v>PR</v>
      </c>
      <c r="I1547" s="6" t="str">
        <f>IFERROR(VLOOKUP($H1547,DDD!$I:$K,3,0),"-")</f>
        <v>Sul</v>
      </c>
      <c r="J1547">
        <v>8505757</v>
      </c>
      <c r="K1547">
        <v>25450916</v>
      </c>
      <c r="L1547" s="14">
        <v>44665.348703703705</v>
      </c>
      <c r="M1547" s="14">
        <v>44665.34883101852</v>
      </c>
      <c r="N1547" t="s">
        <v>3134</v>
      </c>
      <c r="O1547" t="s">
        <v>1723</v>
      </c>
      <c r="P1547">
        <v>17719</v>
      </c>
      <c r="Q1547" t="s">
        <v>65</v>
      </c>
      <c r="R1547" t="s">
        <v>136</v>
      </c>
      <c r="S1547" t="s">
        <v>273</v>
      </c>
      <c r="T1547" t="s">
        <v>136</v>
      </c>
      <c r="U1547" t="s">
        <v>273</v>
      </c>
      <c r="X1547">
        <v>43988183019</v>
      </c>
      <c r="Y1547">
        <v>43988183019</v>
      </c>
      <c r="Z1547" s="14">
        <v>44665.5</v>
      </c>
      <c r="AA1547" t="s">
        <v>1724</v>
      </c>
      <c r="AB1547" s="15">
        <v>16499352227894</v>
      </c>
      <c r="AC1547" t="s">
        <v>68</v>
      </c>
      <c r="AD1547">
        <v>10739</v>
      </c>
      <c r="AE1547" t="s">
        <v>1726</v>
      </c>
      <c r="AF1547" t="s">
        <v>70</v>
      </c>
      <c r="AM1547" t="s">
        <v>2790</v>
      </c>
      <c r="AN1547">
        <v>6723343999</v>
      </c>
    </row>
    <row r="1548" spans="1:40" x14ac:dyDescent="0.25">
      <c r="A1548" s="4">
        <f t="shared" si="249"/>
        <v>44665</v>
      </c>
      <c r="B1548" s="5">
        <f t="shared" si="250"/>
        <v>0.33333333333333331</v>
      </c>
      <c r="C1548" s="6">
        <f t="shared" si="251"/>
        <v>0.35000000000000003</v>
      </c>
      <c r="D1548" s="7">
        <f t="shared" si="254"/>
        <v>4.0046296344371513E-3</v>
      </c>
      <c r="E1548" s="6" t="str">
        <f t="shared" si="255"/>
        <v>YANE</v>
      </c>
      <c r="F1548" s="6" t="str">
        <f t="shared" si="252"/>
        <v>qui</v>
      </c>
      <c r="G1548" s="6" t="str">
        <f t="shared" si="253"/>
        <v>15</v>
      </c>
      <c r="H1548" s="6" t="str">
        <f>IFERROR(VLOOKUP($G1548,DDD!$B:$D,3,0),"-")</f>
        <v>SP</v>
      </c>
      <c r="I1548" s="6" t="str">
        <f>IFERROR(VLOOKUP($H1548,DDD!$I:$K,3,0),"-")</f>
        <v>Sudeste</v>
      </c>
      <c r="J1548">
        <v>8505759</v>
      </c>
      <c r="K1548">
        <v>25451582</v>
      </c>
      <c r="L1548" s="14">
        <v>44665.350023148145</v>
      </c>
      <c r="M1548" s="14">
        <v>44665.354027777779</v>
      </c>
      <c r="N1548" t="s">
        <v>3134</v>
      </c>
      <c r="O1548" t="s">
        <v>1728</v>
      </c>
      <c r="P1548">
        <v>17285</v>
      </c>
      <c r="Q1548" t="s">
        <v>65</v>
      </c>
      <c r="R1548" t="s">
        <v>85</v>
      </c>
      <c r="S1548" t="s">
        <v>86</v>
      </c>
      <c r="T1548" t="s">
        <v>85</v>
      </c>
      <c r="U1548" t="s">
        <v>86</v>
      </c>
      <c r="X1548">
        <v>15998151889</v>
      </c>
      <c r="AA1548" t="s">
        <v>1724</v>
      </c>
      <c r="AB1548" s="15">
        <v>16499354259584</v>
      </c>
      <c r="AC1548" t="s">
        <v>68</v>
      </c>
      <c r="AD1548">
        <v>10739</v>
      </c>
      <c r="AE1548" t="s">
        <v>1726</v>
      </c>
      <c r="AF1548" t="s">
        <v>70</v>
      </c>
      <c r="AM1548" t="s">
        <v>2791</v>
      </c>
      <c r="AN1548">
        <v>4647042863</v>
      </c>
    </row>
    <row r="1549" spans="1:40" x14ac:dyDescent="0.25">
      <c r="A1549" s="4">
        <f t="shared" si="249"/>
        <v>44665</v>
      </c>
      <c r="B1549" s="5">
        <f t="shared" si="250"/>
        <v>0.33333333333333331</v>
      </c>
      <c r="C1549" s="6">
        <f t="shared" si="251"/>
        <v>0.35069444444444442</v>
      </c>
      <c r="D1549" s="7">
        <f t="shared" si="254"/>
        <v>4.5949074046802707E-3</v>
      </c>
      <c r="E1549" s="6" t="str">
        <f t="shared" si="255"/>
        <v>THALITA</v>
      </c>
      <c r="F1549" s="6" t="str">
        <f t="shared" si="252"/>
        <v>qui</v>
      </c>
      <c r="G1549" s="6" t="str">
        <f t="shared" si="253"/>
        <v>43</v>
      </c>
      <c r="H1549" s="6" t="str">
        <f>IFERROR(VLOOKUP($G1549,DDD!$B:$D,3,0),"-")</f>
        <v>PR</v>
      </c>
      <c r="I1549" s="6" t="str">
        <f>IFERROR(VLOOKUP($H1549,DDD!$I:$K,3,0),"-")</f>
        <v>Sul</v>
      </c>
      <c r="J1549">
        <v>8505760</v>
      </c>
      <c r="K1549">
        <v>25451314</v>
      </c>
      <c r="L1549" s="14">
        <v>44665.351030092592</v>
      </c>
      <c r="M1549" s="14">
        <v>44665.355624999997</v>
      </c>
      <c r="N1549" t="s">
        <v>3134</v>
      </c>
      <c r="O1549" t="s">
        <v>1723</v>
      </c>
      <c r="P1549">
        <v>17719</v>
      </c>
      <c r="Q1549" t="s">
        <v>65</v>
      </c>
      <c r="R1549" t="s">
        <v>66</v>
      </c>
      <c r="S1549" t="s">
        <v>1039</v>
      </c>
      <c r="T1549" t="s">
        <v>66</v>
      </c>
      <c r="U1549" t="s">
        <v>1039</v>
      </c>
      <c r="X1549">
        <v>43984333068</v>
      </c>
      <c r="AA1549" t="s">
        <v>1724</v>
      </c>
      <c r="AB1549" s="15">
        <v>164993551310294</v>
      </c>
      <c r="AC1549" t="s">
        <v>68</v>
      </c>
      <c r="AD1549">
        <v>10739</v>
      </c>
      <c r="AE1549" t="s">
        <v>1726</v>
      </c>
      <c r="AF1549" t="s">
        <v>70</v>
      </c>
      <c r="AM1549" t="s">
        <v>2792</v>
      </c>
      <c r="AN1549">
        <v>3509570960</v>
      </c>
    </row>
    <row r="1550" spans="1:40" x14ac:dyDescent="0.25">
      <c r="A1550" s="4">
        <f t="shared" si="249"/>
        <v>44665</v>
      </c>
      <c r="B1550" s="5">
        <f t="shared" si="250"/>
        <v>0.35416666666666669</v>
      </c>
      <c r="C1550" s="6">
        <f t="shared" si="251"/>
        <v>0.35416666666666669</v>
      </c>
      <c r="D1550" s="7">
        <f t="shared" si="254"/>
        <v>3.2060185185400769E-3</v>
      </c>
      <c r="E1550" s="6" t="str">
        <f t="shared" si="255"/>
        <v>YANE</v>
      </c>
      <c r="F1550" s="6" t="str">
        <f t="shared" si="252"/>
        <v>qui</v>
      </c>
      <c r="G1550" s="6" t="str">
        <f t="shared" si="253"/>
        <v>71</v>
      </c>
      <c r="H1550" s="6" t="str">
        <f>IFERROR(VLOOKUP($G1550,DDD!$B:$D,3,0),"-")</f>
        <v>BA</v>
      </c>
      <c r="I1550" s="6" t="str">
        <f>IFERROR(VLOOKUP($H1550,DDD!$I:$K,3,0),"-")</f>
        <v>Nordeste</v>
      </c>
      <c r="J1550">
        <v>8505763</v>
      </c>
      <c r="K1550">
        <v>23417942</v>
      </c>
      <c r="L1550" s="14">
        <v>44665.354409722226</v>
      </c>
      <c r="M1550" s="14">
        <v>44665.357615740744</v>
      </c>
      <c r="N1550" t="s">
        <v>3134</v>
      </c>
      <c r="O1550" t="s">
        <v>1728</v>
      </c>
      <c r="P1550">
        <v>17285</v>
      </c>
      <c r="Q1550" t="s">
        <v>65</v>
      </c>
      <c r="R1550" t="s">
        <v>85</v>
      </c>
      <c r="S1550" t="s">
        <v>86</v>
      </c>
      <c r="T1550" t="s">
        <v>85</v>
      </c>
      <c r="U1550" t="s">
        <v>86</v>
      </c>
      <c r="X1550">
        <v>71983468219</v>
      </c>
      <c r="AA1550" t="s">
        <v>1732</v>
      </c>
      <c r="AB1550" s="15">
        <v>164993579411404</v>
      </c>
      <c r="AC1550" t="s">
        <v>68</v>
      </c>
      <c r="AD1550">
        <v>10739</v>
      </c>
      <c r="AE1550" t="s">
        <v>1726</v>
      </c>
      <c r="AF1550" t="s">
        <v>70</v>
      </c>
      <c r="AM1550" t="s">
        <v>2793</v>
      </c>
      <c r="AN1550">
        <v>35189439879</v>
      </c>
    </row>
    <row r="1551" spans="1:40" x14ac:dyDescent="0.25">
      <c r="A1551" s="4">
        <f t="shared" si="249"/>
        <v>44665</v>
      </c>
      <c r="B1551" s="5">
        <f t="shared" si="250"/>
        <v>0.35416666666666669</v>
      </c>
      <c r="C1551" s="6">
        <f t="shared" si="251"/>
        <v>0.35555555555555557</v>
      </c>
      <c r="D1551" s="7">
        <f t="shared" si="254"/>
        <v>1.9675926159834489E-4</v>
      </c>
      <c r="E1551" s="6" t="str">
        <f t="shared" si="255"/>
        <v>THALITA</v>
      </c>
      <c r="F1551" s="6" t="str">
        <f t="shared" si="252"/>
        <v>qui</v>
      </c>
      <c r="G1551" s="6" t="str">
        <f t="shared" si="253"/>
        <v>43</v>
      </c>
      <c r="H1551" s="6" t="str">
        <f>IFERROR(VLOOKUP($G1551,DDD!$B:$D,3,0),"-")</f>
        <v>PR</v>
      </c>
      <c r="I1551" s="6" t="str">
        <f>IFERROR(VLOOKUP($H1551,DDD!$I:$K,3,0),"-")</f>
        <v>Sul</v>
      </c>
      <c r="J1551">
        <v>8505765</v>
      </c>
      <c r="K1551">
        <v>25451308</v>
      </c>
      <c r="L1551" s="14">
        <v>44665.355636574073</v>
      </c>
      <c r="M1551" s="14">
        <v>44665.355833333335</v>
      </c>
      <c r="N1551" t="s">
        <v>3134</v>
      </c>
      <c r="O1551" t="s">
        <v>1723</v>
      </c>
      <c r="P1551">
        <v>17719</v>
      </c>
      <c r="Q1551" t="s">
        <v>65</v>
      </c>
      <c r="R1551" t="s">
        <v>85</v>
      </c>
      <c r="S1551" t="s">
        <v>86</v>
      </c>
      <c r="T1551" t="s">
        <v>85</v>
      </c>
      <c r="U1551" t="s">
        <v>86</v>
      </c>
      <c r="X1551">
        <v>43998402072</v>
      </c>
      <c r="AA1551" t="s">
        <v>1724</v>
      </c>
      <c r="AB1551" s="15">
        <v>164993564010954</v>
      </c>
      <c r="AC1551" t="s">
        <v>68</v>
      </c>
      <c r="AD1551">
        <v>10739</v>
      </c>
      <c r="AE1551" t="s">
        <v>1726</v>
      </c>
      <c r="AF1551" t="s">
        <v>70</v>
      </c>
      <c r="AM1551" t="s">
        <v>2794</v>
      </c>
      <c r="AN1551">
        <v>3459897910</v>
      </c>
    </row>
    <row r="1552" spans="1:40" x14ac:dyDescent="0.25">
      <c r="A1552" s="4">
        <f t="shared" si="249"/>
        <v>44665</v>
      </c>
      <c r="B1552" s="5">
        <f t="shared" si="250"/>
        <v>0.35416666666666669</v>
      </c>
      <c r="C1552" s="6">
        <f t="shared" si="251"/>
        <v>0.35555555555555557</v>
      </c>
      <c r="D1552" s="7">
        <f t="shared" si="254"/>
        <v>1.48148147854954E-3</v>
      </c>
      <c r="E1552" s="6" t="str">
        <f t="shared" si="255"/>
        <v>THALITA</v>
      </c>
      <c r="F1552" s="6" t="str">
        <f t="shared" si="252"/>
        <v>qui</v>
      </c>
      <c r="G1552" s="6" t="str">
        <f t="shared" si="253"/>
        <v>43</v>
      </c>
      <c r="H1552" s="6" t="str">
        <f>IFERROR(VLOOKUP($G1552,DDD!$B:$D,3,0),"-")</f>
        <v>PR</v>
      </c>
      <c r="I1552" s="6" t="str">
        <f>IFERROR(VLOOKUP($H1552,DDD!$I:$K,3,0),"-")</f>
        <v>Sul</v>
      </c>
      <c r="J1552">
        <v>8505766</v>
      </c>
      <c r="K1552">
        <v>25451116</v>
      </c>
      <c r="L1552" s="14">
        <v>44665.356238425928</v>
      </c>
      <c r="M1552" s="14">
        <v>44665.357719907406</v>
      </c>
      <c r="N1552" t="s">
        <v>3134</v>
      </c>
      <c r="O1552" t="s">
        <v>1723</v>
      </c>
      <c r="P1552">
        <v>17719</v>
      </c>
      <c r="Q1552" t="s">
        <v>65</v>
      </c>
      <c r="R1552" t="s">
        <v>136</v>
      </c>
      <c r="S1552" t="s">
        <v>273</v>
      </c>
      <c r="T1552" t="s">
        <v>136</v>
      </c>
      <c r="U1552" t="s">
        <v>273</v>
      </c>
      <c r="X1552">
        <v>43999074850</v>
      </c>
      <c r="Y1552">
        <v>43999074850</v>
      </c>
      <c r="Z1552" s="14">
        <v>44665.520833333336</v>
      </c>
      <c r="AA1552" t="s">
        <v>1724</v>
      </c>
      <c r="AB1552" s="15">
        <v>164993596712204</v>
      </c>
      <c r="AC1552" t="s">
        <v>68</v>
      </c>
      <c r="AD1552">
        <v>10739</v>
      </c>
      <c r="AE1552" t="s">
        <v>1726</v>
      </c>
      <c r="AF1552" t="s">
        <v>70</v>
      </c>
      <c r="AM1552" t="s">
        <v>1757</v>
      </c>
      <c r="AN1552">
        <v>9134066942</v>
      </c>
    </row>
    <row r="1553" spans="1:40" x14ac:dyDescent="0.25">
      <c r="A1553" s="4">
        <f t="shared" si="249"/>
        <v>44665</v>
      </c>
      <c r="B1553" s="5">
        <f t="shared" si="250"/>
        <v>0.35416666666666669</v>
      </c>
      <c r="C1553" s="6">
        <f t="shared" si="251"/>
        <v>0.3576388888888889</v>
      </c>
      <c r="D1553" s="7">
        <f t="shared" si="254"/>
        <v>1.9675925432238728E-4</v>
      </c>
      <c r="E1553" s="6" t="str">
        <f t="shared" si="255"/>
        <v>THALITA</v>
      </c>
      <c r="F1553" s="6" t="str">
        <f t="shared" si="252"/>
        <v>qui</v>
      </c>
      <c r="G1553" s="6" t="str">
        <f t="shared" si="253"/>
        <v>71</v>
      </c>
      <c r="H1553" s="6" t="str">
        <f>IFERROR(VLOOKUP($G1553,DDD!$B:$D,3,0),"-")</f>
        <v>BA</v>
      </c>
      <c r="I1553" s="6" t="str">
        <f>IFERROR(VLOOKUP($H1553,DDD!$I:$K,3,0),"-")</f>
        <v>Nordeste</v>
      </c>
      <c r="J1553">
        <v>8505767</v>
      </c>
      <c r="K1553">
        <v>23417921</v>
      </c>
      <c r="L1553" s="14">
        <v>44665.357731481483</v>
      </c>
      <c r="M1553" s="14">
        <v>44665.357928240737</v>
      </c>
      <c r="N1553" t="s">
        <v>3134</v>
      </c>
      <c r="O1553" t="s">
        <v>1723</v>
      </c>
      <c r="P1553">
        <v>17719</v>
      </c>
      <c r="Q1553" t="s">
        <v>65</v>
      </c>
      <c r="R1553" t="s">
        <v>136</v>
      </c>
      <c r="S1553" t="s">
        <v>273</v>
      </c>
      <c r="T1553" t="s">
        <v>136</v>
      </c>
      <c r="U1553" t="s">
        <v>273</v>
      </c>
      <c r="X1553">
        <v>71997244389</v>
      </c>
      <c r="Y1553">
        <v>71997244389</v>
      </c>
      <c r="Z1553" s="14">
        <v>44665.378472222219</v>
      </c>
      <c r="AA1553" t="s">
        <v>1732</v>
      </c>
      <c r="AB1553" s="15">
        <v>164993601712424</v>
      </c>
      <c r="AC1553" t="s">
        <v>68</v>
      </c>
      <c r="AD1553">
        <v>10739</v>
      </c>
      <c r="AE1553" t="s">
        <v>1726</v>
      </c>
      <c r="AF1553" t="s">
        <v>70</v>
      </c>
      <c r="AM1553" t="s">
        <v>2795</v>
      </c>
      <c r="AN1553">
        <v>24853042890</v>
      </c>
    </row>
    <row r="1554" spans="1:40" x14ac:dyDescent="0.25">
      <c r="A1554" s="4">
        <f t="shared" si="249"/>
        <v>44665</v>
      </c>
      <c r="B1554" s="5">
        <f t="shared" si="250"/>
        <v>0.35416666666666669</v>
      </c>
      <c r="C1554" s="6">
        <f t="shared" si="251"/>
        <v>0.35833333333333334</v>
      </c>
      <c r="D1554" s="7">
        <f t="shared" si="254"/>
        <v>2.2453703713836148E-3</v>
      </c>
      <c r="E1554" s="6" t="str">
        <f t="shared" si="255"/>
        <v>YANE</v>
      </c>
      <c r="F1554" s="6" t="str">
        <f t="shared" si="252"/>
        <v>qui</v>
      </c>
      <c r="G1554" s="6" t="str">
        <f t="shared" si="253"/>
        <v>43</v>
      </c>
      <c r="H1554" s="6" t="str">
        <f>IFERROR(VLOOKUP($G1554,DDD!$B:$D,3,0),"-")</f>
        <v>PR</v>
      </c>
      <c r="I1554" s="6" t="str">
        <f>IFERROR(VLOOKUP($H1554,DDD!$I:$K,3,0),"-")</f>
        <v>Sul</v>
      </c>
      <c r="J1554">
        <v>8505769</v>
      </c>
      <c r="K1554">
        <v>25451665</v>
      </c>
      <c r="L1554" s="14">
        <v>44665.358495370368</v>
      </c>
      <c r="M1554" s="14">
        <v>44665.36074074074</v>
      </c>
      <c r="N1554" t="s">
        <v>3134</v>
      </c>
      <c r="O1554" t="s">
        <v>1728</v>
      </c>
      <c r="P1554">
        <v>17285</v>
      </c>
      <c r="Q1554" t="s">
        <v>65</v>
      </c>
      <c r="R1554" t="s">
        <v>66</v>
      </c>
      <c r="S1554" t="s">
        <v>1039</v>
      </c>
      <c r="T1554" t="s">
        <v>66</v>
      </c>
      <c r="U1554" t="s">
        <v>1039</v>
      </c>
      <c r="X1554">
        <v>43998116622</v>
      </c>
      <c r="AA1554" t="s">
        <v>1724</v>
      </c>
      <c r="AB1554" s="15">
        <v>164993615512904</v>
      </c>
      <c r="AC1554" t="s">
        <v>68</v>
      </c>
      <c r="AD1554">
        <v>10739</v>
      </c>
      <c r="AE1554" t="s">
        <v>1726</v>
      </c>
      <c r="AF1554" t="s">
        <v>70</v>
      </c>
      <c r="AM1554" t="s">
        <v>2796</v>
      </c>
      <c r="AN1554">
        <v>22950028268</v>
      </c>
    </row>
    <row r="1555" spans="1:40" x14ac:dyDescent="0.25">
      <c r="A1555" s="4">
        <f t="shared" si="249"/>
        <v>44665</v>
      </c>
      <c r="B1555" s="5">
        <f t="shared" si="250"/>
        <v>0.35416666666666669</v>
      </c>
      <c r="C1555" s="6">
        <f t="shared" si="251"/>
        <v>0.36249999999999999</v>
      </c>
      <c r="D1555" s="7">
        <f t="shared" si="254"/>
        <v>1.2384259243845008E-3</v>
      </c>
      <c r="E1555" s="6" t="str">
        <f t="shared" si="255"/>
        <v>YANE</v>
      </c>
      <c r="F1555" s="6" t="str">
        <f t="shared" si="252"/>
        <v>qui</v>
      </c>
      <c r="G1555" s="6" t="str">
        <f t="shared" si="253"/>
        <v>15</v>
      </c>
      <c r="H1555" s="6" t="str">
        <f>IFERROR(VLOOKUP($G1555,DDD!$B:$D,3,0),"-")</f>
        <v>SP</v>
      </c>
      <c r="I1555" s="6" t="str">
        <f>IFERROR(VLOOKUP($H1555,DDD!$I:$K,3,0),"-")</f>
        <v>Sudeste</v>
      </c>
      <c r="J1555">
        <v>8505820</v>
      </c>
      <c r="K1555">
        <v>23417907</v>
      </c>
      <c r="L1555" s="14">
        <v>44665.362557870372</v>
      </c>
      <c r="M1555" s="14">
        <v>44665.363796296297</v>
      </c>
      <c r="N1555" t="s">
        <v>3134</v>
      </c>
      <c r="O1555" t="s">
        <v>1728</v>
      </c>
      <c r="P1555">
        <v>17285</v>
      </c>
      <c r="Q1555" t="s">
        <v>65</v>
      </c>
      <c r="R1555" t="s">
        <v>85</v>
      </c>
      <c r="S1555" t="s">
        <v>86</v>
      </c>
      <c r="T1555" t="s">
        <v>85</v>
      </c>
      <c r="U1555" t="s">
        <v>86</v>
      </c>
      <c r="X1555">
        <v>15997262046</v>
      </c>
      <c r="AA1555" t="s">
        <v>1732</v>
      </c>
      <c r="AB1555" s="15">
        <v>164993651314504</v>
      </c>
      <c r="AC1555" t="s">
        <v>68</v>
      </c>
      <c r="AD1555">
        <v>10739</v>
      </c>
      <c r="AE1555" t="s">
        <v>1726</v>
      </c>
      <c r="AF1555" t="s">
        <v>70</v>
      </c>
      <c r="AM1555" t="s">
        <v>2762</v>
      </c>
      <c r="AN1555">
        <v>80982417500</v>
      </c>
    </row>
    <row r="1556" spans="1:40" x14ac:dyDescent="0.25">
      <c r="A1556" s="4">
        <f t="shared" si="249"/>
        <v>44665</v>
      </c>
      <c r="B1556" s="5">
        <f t="shared" si="250"/>
        <v>0.35416666666666669</v>
      </c>
      <c r="C1556" s="6">
        <f t="shared" si="251"/>
        <v>0.36805555555555558</v>
      </c>
      <c r="D1556" s="7">
        <f t="shared" si="254"/>
        <v>6.5972222364507616E-4</v>
      </c>
      <c r="E1556" s="6" t="str">
        <f t="shared" si="255"/>
        <v>YANE</v>
      </c>
      <c r="F1556" s="6" t="str">
        <f t="shared" si="252"/>
        <v>qui</v>
      </c>
      <c r="G1556" s="6" t="str">
        <f t="shared" si="253"/>
        <v>43</v>
      </c>
      <c r="H1556" s="6" t="str">
        <f>IFERROR(VLOOKUP($G1556,DDD!$B:$D,3,0),"-")</f>
        <v>PR</v>
      </c>
      <c r="I1556" s="6" t="str">
        <f>IFERROR(VLOOKUP($H1556,DDD!$I:$K,3,0),"-")</f>
        <v>Sul</v>
      </c>
      <c r="J1556">
        <v>8506215</v>
      </c>
      <c r="K1556">
        <v>25450951</v>
      </c>
      <c r="L1556" s="14">
        <v>44665.368530092594</v>
      </c>
      <c r="M1556" s="14">
        <v>44665.369189814817</v>
      </c>
      <c r="N1556" t="s">
        <v>3134</v>
      </c>
      <c r="O1556" t="s">
        <v>1728</v>
      </c>
      <c r="P1556">
        <v>17285</v>
      </c>
      <c r="Q1556" t="s">
        <v>65</v>
      </c>
      <c r="R1556" t="s">
        <v>136</v>
      </c>
      <c r="S1556" t="s">
        <v>273</v>
      </c>
      <c r="T1556" t="s">
        <v>136</v>
      </c>
      <c r="U1556" t="s">
        <v>273</v>
      </c>
      <c r="X1556">
        <v>43999358095</v>
      </c>
      <c r="Y1556">
        <v>43999358095</v>
      </c>
      <c r="Z1556" s="14">
        <v>44665.791666666664</v>
      </c>
      <c r="AA1556" t="s">
        <v>1724</v>
      </c>
      <c r="AB1556" s="15">
        <v>164993702816534</v>
      </c>
      <c r="AC1556" t="s">
        <v>68</v>
      </c>
      <c r="AD1556">
        <v>10739</v>
      </c>
      <c r="AE1556" t="s">
        <v>1726</v>
      </c>
      <c r="AF1556" t="s">
        <v>70</v>
      </c>
      <c r="AM1556" t="s">
        <v>2797</v>
      </c>
      <c r="AN1556">
        <v>7470623906</v>
      </c>
    </row>
    <row r="1557" spans="1:40" x14ac:dyDescent="0.25">
      <c r="A1557" s="4">
        <f t="shared" si="249"/>
        <v>44665</v>
      </c>
      <c r="B1557" s="5">
        <f t="shared" si="250"/>
        <v>0.35416666666666669</v>
      </c>
      <c r="C1557" s="6">
        <f t="shared" si="251"/>
        <v>0.36874999999999997</v>
      </c>
      <c r="D1557" s="7">
        <f t="shared" si="254"/>
        <v>2.8356481489026919E-3</v>
      </c>
      <c r="E1557" s="6" t="str">
        <f t="shared" si="255"/>
        <v>THALITA</v>
      </c>
      <c r="F1557" s="6" t="str">
        <f t="shared" si="252"/>
        <v>qui</v>
      </c>
      <c r="G1557" s="6" t="str">
        <f t="shared" si="253"/>
        <v>43</v>
      </c>
      <c r="H1557" s="6" t="str">
        <f>IFERROR(VLOOKUP($G1557,DDD!$B:$D,3,0),"-")</f>
        <v>PR</v>
      </c>
      <c r="I1557" s="6" t="str">
        <f>IFERROR(VLOOKUP($H1557,DDD!$I:$K,3,0),"-")</f>
        <v>Sul</v>
      </c>
      <c r="J1557">
        <v>8506268</v>
      </c>
      <c r="K1557">
        <v>25450964</v>
      </c>
      <c r="L1557" s="14">
        <v>44665.369212962964</v>
      </c>
      <c r="M1557" s="14">
        <v>44665.372048611112</v>
      </c>
      <c r="N1557" t="s">
        <v>3134</v>
      </c>
      <c r="O1557" t="s">
        <v>1723</v>
      </c>
      <c r="P1557">
        <v>17719</v>
      </c>
      <c r="Q1557" t="s">
        <v>65</v>
      </c>
      <c r="R1557" t="s">
        <v>85</v>
      </c>
      <c r="S1557" t="s">
        <v>86</v>
      </c>
      <c r="T1557" t="s">
        <v>85</v>
      </c>
      <c r="U1557" t="s">
        <v>86</v>
      </c>
      <c r="X1557">
        <v>43999937530</v>
      </c>
      <c r="AA1557" t="s">
        <v>1724</v>
      </c>
      <c r="AB1557" s="15">
        <v>164993708816744</v>
      </c>
      <c r="AC1557" t="s">
        <v>68</v>
      </c>
      <c r="AD1557">
        <v>10739</v>
      </c>
      <c r="AE1557" t="s">
        <v>1726</v>
      </c>
      <c r="AF1557" t="s">
        <v>70</v>
      </c>
      <c r="AM1557" t="s">
        <v>2798</v>
      </c>
      <c r="AN1557">
        <v>373067909</v>
      </c>
    </row>
    <row r="1558" spans="1:40" x14ac:dyDescent="0.25">
      <c r="A1558" s="4">
        <f t="shared" si="249"/>
        <v>44665</v>
      </c>
      <c r="B1558" s="5">
        <f t="shared" si="250"/>
        <v>0.35416666666666669</v>
      </c>
      <c r="C1558" s="6">
        <f t="shared" si="251"/>
        <v>0.37083333333333335</v>
      </c>
      <c r="D1558" s="7">
        <f t="shared" si="254"/>
        <v>7.8703703911742195E-4</v>
      </c>
      <c r="E1558" s="6" t="str">
        <f t="shared" si="255"/>
        <v>YANE</v>
      </c>
      <c r="F1558" s="6" t="str">
        <f t="shared" si="252"/>
        <v>qui</v>
      </c>
      <c r="G1558" s="6" t="str">
        <f t="shared" si="253"/>
        <v>15</v>
      </c>
      <c r="H1558" s="6" t="str">
        <f>IFERROR(VLOOKUP($G1558,DDD!$B:$D,3,0),"-")</f>
        <v>SP</v>
      </c>
      <c r="I1558" s="6" t="str">
        <f>IFERROR(VLOOKUP($H1558,DDD!$I:$K,3,0),"-")</f>
        <v>Sudeste</v>
      </c>
      <c r="J1558">
        <v>8506464</v>
      </c>
      <c r="K1558">
        <v>23417913</v>
      </c>
      <c r="L1558" s="14">
        <v>44665.37128472222</v>
      </c>
      <c r="M1558" s="14">
        <v>44665.372071759259</v>
      </c>
      <c r="N1558" t="s">
        <v>3134</v>
      </c>
      <c r="O1558" t="s">
        <v>1728</v>
      </c>
      <c r="P1558">
        <v>17285</v>
      </c>
      <c r="Q1558" t="s">
        <v>65</v>
      </c>
      <c r="R1558" t="s">
        <v>136</v>
      </c>
      <c r="S1558" t="s">
        <v>273</v>
      </c>
      <c r="T1558" t="s">
        <v>136</v>
      </c>
      <c r="U1558" t="s">
        <v>273</v>
      </c>
      <c r="X1558">
        <v>15997710723</v>
      </c>
      <c r="Y1558">
        <v>15997710723</v>
      </c>
      <c r="Z1558" s="14">
        <v>44665.645833333336</v>
      </c>
      <c r="AA1558" t="s">
        <v>1732</v>
      </c>
      <c r="AB1558" s="15">
        <v>164993725517284</v>
      </c>
      <c r="AC1558" t="s">
        <v>68</v>
      </c>
      <c r="AD1558">
        <v>10739</v>
      </c>
      <c r="AE1558" t="s">
        <v>1726</v>
      </c>
      <c r="AF1558" t="s">
        <v>70</v>
      </c>
      <c r="AM1558" t="s">
        <v>1753</v>
      </c>
      <c r="AN1558">
        <v>3924128960</v>
      </c>
    </row>
    <row r="1559" spans="1:40" x14ac:dyDescent="0.25">
      <c r="A1559" s="4">
        <f t="shared" si="249"/>
        <v>44665</v>
      </c>
      <c r="B1559" s="5">
        <f t="shared" si="250"/>
        <v>0.35416666666666669</v>
      </c>
      <c r="C1559" s="6">
        <f t="shared" si="251"/>
        <v>0.37291666666666662</v>
      </c>
      <c r="D1559" s="7">
        <f t="shared" si="254"/>
        <v>7.8703703911742195E-4</v>
      </c>
      <c r="E1559" s="6" t="str">
        <f t="shared" si="255"/>
        <v>YANE</v>
      </c>
      <c r="F1559" s="6" t="str">
        <f t="shared" si="252"/>
        <v>qui</v>
      </c>
      <c r="G1559" s="6" t="str">
        <f t="shared" si="253"/>
        <v>15</v>
      </c>
      <c r="H1559" s="6" t="str">
        <f>IFERROR(VLOOKUP($G1559,DDD!$B:$D,3,0),"-")</f>
        <v>SP</v>
      </c>
      <c r="I1559" s="6" t="str">
        <f>IFERROR(VLOOKUP($H1559,DDD!$I:$K,3,0),"-")</f>
        <v>Sudeste</v>
      </c>
      <c r="J1559">
        <v>8506659</v>
      </c>
      <c r="K1559">
        <v>25451656</v>
      </c>
      <c r="L1559" s="14">
        <v>44665.373159722221</v>
      </c>
      <c r="M1559" s="14">
        <v>44665.37394675926</v>
      </c>
      <c r="N1559" t="s">
        <v>3134</v>
      </c>
      <c r="O1559" t="s">
        <v>1728</v>
      </c>
      <c r="P1559">
        <v>17285</v>
      </c>
      <c r="Q1559" t="s">
        <v>65</v>
      </c>
      <c r="R1559" t="s">
        <v>136</v>
      </c>
      <c r="S1559" t="s">
        <v>273</v>
      </c>
      <c r="T1559" t="s">
        <v>136</v>
      </c>
      <c r="U1559" t="s">
        <v>273</v>
      </c>
      <c r="X1559">
        <v>15998486546</v>
      </c>
      <c r="Y1559">
        <v>15998486546</v>
      </c>
      <c r="Z1559" s="14">
        <v>44665.583333333336</v>
      </c>
      <c r="AA1559" t="s">
        <v>1724</v>
      </c>
      <c r="AB1559" s="15">
        <v>164993742217924</v>
      </c>
      <c r="AC1559" t="s">
        <v>68</v>
      </c>
      <c r="AD1559">
        <v>10739</v>
      </c>
      <c r="AE1559" t="s">
        <v>1726</v>
      </c>
      <c r="AF1559" t="s">
        <v>70</v>
      </c>
      <c r="AM1559" t="s">
        <v>2799</v>
      </c>
      <c r="AN1559">
        <v>22349643859</v>
      </c>
    </row>
    <row r="1560" spans="1:40" x14ac:dyDescent="0.25">
      <c r="A1560" s="4">
        <f t="shared" si="249"/>
        <v>44665</v>
      </c>
      <c r="B1560" s="5">
        <f t="shared" si="250"/>
        <v>0.375</v>
      </c>
      <c r="C1560" s="6">
        <f t="shared" si="251"/>
        <v>0.37777777777777777</v>
      </c>
      <c r="D1560" s="7">
        <f t="shared" si="254"/>
        <v>4.5138888526707888E-4</v>
      </c>
      <c r="E1560" s="6" t="str">
        <f t="shared" si="255"/>
        <v>THALITA</v>
      </c>
      <c r="F1560" s="6" t="str">
        <f t="shared" si="252"/>
        <v>qui</v>
      </c>
      <c r="G1560" s="6" t="str">
        <f t="shared" si="253"/>
        <v>15</v>
      </c>
      <c r="H1560" s="6" t="str">
        <f>IFERROR(VLOOKUP($G1560,DDD!$B:$D,3,0),"-")</f>
        <v>SP</v>
      </c>
      <c r="I1560" s="6" t="str">
        <f>IFERROR(VLOOKUP($H1560,DDD!$I:$K,3,0),"-")</f>
        <v>Sudeste</v>
      </c>
      <c r="J1560">
        <v>8507348</v>
      </c>
      <c r="K1560">
        <v>23416695</v>
      </c>
      <c r="L1560" s="14">
        <v>44665.377812500003</v>
      </c>
      <c r="M1560" s="14">
        <v>44665.378263888888</v>
      </c>
      <c r="N1560" t="s">
        <v>3134</v>
      </c>
      <c r="O1560" t="s">
        <v>1723</v>
      </c>
      <c r="P1560">
        <v>17719</v>
      </c>
      <c r="Q1560" t="s">
        <v>65</v>
      </c>
      <c r="R1560" t="s">
        <v>136</v>
      </c>
      <c r="S1560" t="s">
        <v>273</v>
      </c>
      <c r="T1560" t="s">
        <v>136</v>
      </c>
      <c r="U1560" t="s">
        <v>273</v>
      </c>
      <c r="X1560">
        <v>15981271480</v>
      </c>
      <c r="Y1560">
        <v>15981271480</v>
      </c>
      <c r="Z1560" s="14">
        <v>44665.444444444445</v>
      </c>
      <c r="AA1560" t="s">
        <v>1732</v>
      </c>
      <c r="AB1560" s="15">
        <v>164993782624404</v>
      </c>
      <c r="AC1560" t="s">
        <v>68</v>
      </c>
      <c r="AD1560">
        <v>10739</v>
      </c>
      <c r="AE1560" t="s">
        <v>1726</v>
      </c>
      <c r="AF1560" t="s">
        <v>70</v>
      </c>
      <c r="AM1560" t="s">
        <v>1744</v>
      </c>
      <c r="AN1560">
        <v>12287178856</v>
      </c>
    </row>
    <row r="1561" spans="1:40" x14ac:dyDescent="0.25">
      <c r="A1561" s="4">
        <f t="shared" si="249"/>
        <v>44665</v>
      </c>
      <c r="B1561" s="5">
        <f t="shared" si="250"/>
        <v>0.375</v>
      </c>
      <c r="C1561" s="6">
        <f t="shared" si="251"/>
        <v>0.39097222222222222</v>
      </c>
      <c r="D1561" s="7">
        <f t="shared" si="254"/>
        <v>1.9560185173759237E-3</v>
      </c>
      <c r="E1561" s="6" t="str">
        <f t="shared" si="255"/>
        <v>THALITA</v>
      </c>
      <c r="F1561" s="6" t="str">
        <f t="shared" si="252"/>
        <v>qui</v>
      </c>
      <c r="G1561" s="6" t="str">
        <f t="shared" si="253"/>
        <v>43</v>
      </c>
      <c r="H1561" s="6" t="str">
        <f>IFERROR(VLOOKUP($G1561,DDD!$B:$D,3,0),"-")</f>
        <v>PR</v>
      </c>
      <c r="I1561" s="6" t="str">
        <f>IFERROR(VLOOKUP($H1561,DDD!$I:$K,3,0),"-")</f>
        <v>Sul</v>
      </c>
      <c r="J1561">
        <v>8510446</v>
      </c>
      <c r="K1561">
        <v>23416871</v>
      </c>
      <c r="L1561" s="14">
        <v>44665.39162037037</v>
      </c>
      <c r="M1561" s="14">
        <v>44665.393576388888</v>
      </c>
      <c r="N1561" t="s">
        <v>3134</v>
      </c>
      <c r="O1561" t="s">
        <v>1723</v>
      </c>
      <c r="P1561">
        <v>17719</v>
      </c>
      <c r="Q1561" t="s">
        <v>65</v>
      </c>
      <c r="R1561" t="s">
        <v>66</v>
      </c>
      <c r="S1561" t="s">
        <v>1039</v>
      </c>
      <c r="T1561" t="s">
        <v>66</v>
      </c>
      <c r="U1561" t="s">
        <v>1039</v>
      </c>
      <c r="X1561">
        <v>43984057132</v>
      </c>
      <c r="AA1561" t="s">
        <v>1732</v>
      </c>
      <c r="AB1561" s="15">
        <v>164993901262144</v>
      </c>
      <c r="AC1561" t="s">
        <v>68</v>
      </c>
      <c r="AD1561">
        <v>10739</v>
      </c>
      <c r="AE1561" t="s">
        <v>1726</v>
      </c>
      <c r="AF1561" t="s">
        <v>70</v>
      </c>
      <c r="AM1561" t="s">
        <v>2800</v>
      </c>
      <c r="AN1561">
        <v>506076938</v>
      </c>
    </row>
    <row r="1562" spans="1:40" x14ac:dyDescent="0.25">
      <c r="A1562" s="4">
        <f t="shared" si="249"/>
        <v>44665</v>
      </c>
      <c r="B1562" s="5">
        <f t="shared" si="250"/>
        <v>0.375</v>
      </c>
      <c r="C1562" s="6">
        <f t="shared" si="251"/>
        <v>0.39166666666666666</v>
      </c>
      <c r="D1562" s="7">
        <f t="shared" si="254"/>
        <v>1.0763888858491555E-3</v>
      </c>
      <c r="E1562" s="6" t="str">
        <f t="shared" si="255"/>
        <v>YANE</v>
      </c>
      <c r="F1562" s="6" t="str">
        <f t="shared" si="252"/>
        <v>qui</v>
      </c>
      <c r="G1562" s="6" t="str">
        <f t="shared" si="253"/>
        <v>15</v>
      </c>
      <c r="H1562" s="6" t="str">
        <f>IFERROR(VLOOKUP($G1562,DDD!$B:$D,3,0),"-")</f>
        <v>SP</v>
      </c>
      <c r="I1562" s="6" t="str">
        <f>IFERROR(VLOOKUP($H1562,DDD!$I:$K,3,0),"-")</f>
        <v>Sudeste</v>
      </c>
      <c r="J1562">
        <v>8510597</v>
      </c>
      <c r="K1562">
        <v>23416975</v>
      </c>
      <c r="L1562" s="14">
        <v>44665.392222222225</v>
      </c>
      <c r="M1562" s="14">
        <v>44665.39329861111</v>
      </c>
      <c r="N1562" t="s">
        <v>3134</v>
      </c>
      <c r="O1562" t="s">
        <v>1728</v>
      </c>
      <c r="P1562">
        <v>17285</v>
      </c>
      <c r="Q1562" t="s">
        <v>65</v>
      </c>
      <c r="R1562" t="s">
        <v>136</v>
      </c>
      <c r="S1562" t="s">
        <v>273</v>
      </c>
      <c r="T1562" t="s">
        <v>136</v>
      </c>
      <c r="U1562" t="s">
        <v>273</v>
      </c>
      <c r="X1562">
        <v>15997147676</v>
      </c>
      <c r="Y1562">
        <v>15997147676</v>
      </c>
      <c r="Z1562" s="14">
        <v>44665.520833333336</v>
      </c>
      <c r="AA1562" t="s">
        <v>1732</v>
      </c>
      <c r="AB1562" s="15">
        <v>164993906463724</v>
      </c>
      <c r="AC1562" t="s">
        <v>68</v>
      </c>
      <c r="AD1562">
        <v>10739</v>
      </c>
      <c r="AE1562" t="s">
        <v>1726</v>
      </c>
      <c r="AF1562" t="s">
        <v>70</v>
      </c>
      <c r="AM1562" t="s">
        <v>2801</v>
      </c>
      <c r="AN1562">
        <v>26546402807</v>
      </c>
    </row>
    <row r="1563" spans="1:40" x14ac:dyDescent="0.25">
      <c r="A1563" s="4">
        <f t="shared" si="249"/>
        <v>44665</v>
      </c>
      <c r="B1563" s="5">
        <f t="shared" si="250"/>
        <v>0.375</v>
      </c>
      <c r="C1563" s="6">
        <f t="shared" si="251"/>
        <v>0.39444444444444443</v>
      </c>
      <c r="D1563" s="7">
        <f t="shared" si="254"/>
        <v>2.1412037021946162E-3</v>
      </c>
      <c r="E1563" s="6" t="str">
        <f t="shared" si="255"/>
        <v>THALITA</v>
      </c>
      <c r="F1563" s="6" t="str">
        <f t="shared" si="252"/>
        <v>qui</v>
      </c>
      <c r="G1563" s="6" t="str">
        <f t="shared" si="253"/>
        <v>43</v>
      </c>
      <c r="H1563" s="6" t="str">
        <f>IFERROR(VLOOKUP($G1563,DDD!$B:$D,3,0),"-")</f>
        <v>PR</v>
      </c>
      <c r="I1563" s="6" t="str">
        <f>IFERROR(VLOOKUP($H1563,DDD!$I:$K,3,0),"-")</f>
        <v>Sul</v>
      </c>
      <c r="J1563">
        <v>8511149</v>
      </c>
      <c r="K1563">
        <v>23416872</v>
      </c>
      <c r="L1563" s="14">
        <v>44665.394641203704</v>
      </c>
      <c r="M1563" s="14">
        <v>44665.396782407406</v>
      </c>
      <c r="N1563" t="s">
        <v>3134</v>
      </c>
      <c r="O1563" t="s">
        <v>1723</v>
      </c>
      <c r="P1563">
        <v>17719</v>
      </c>
      <c r="Q1563" t="s">
        <v>65</v>
      </c>
      <c r="R1563" t="s">
        <v>66</v>
      </c>
      <c r="S1563" t="s">
        <v>421</v>
      </c>
      <c r="T1563" t="s">
        <v>66</v>
      </c>
      <c r="U1563" t="s">
        <v>421</v>
      </c>
      <c r="X1563">
        <v>43998544141</v>
      </c>
      <c r="AA1563" t="s">
        <v>1732</v>
      </c>
      <c r="AB1563" s="15">
        <v>164993927670144</v>
      </c>
      <c r="AC1563" t="s">
        <v>68</v>
      </c>
      <c r="AD1563">
        <v>10739</v>
      </c>
      <c r="AE1563" t="s">
        <v>1726</v>
      </c>
      <c r="AF1563" t="s">
        <v>70</v>
      </c>
      <c r="AM1563" t="s">
        <v>2802</v>
      </c>
      <c r="AN1563">
        <v>519951905</v>
      </c>
    </row>
    <row r="1564" spans="1:40" x14ac:dyDescent="0.25">
      <c r="A1564" s="4">
        <f t="shared" si="249"/>
        <v>44665</v>
      </c>
      <c r="B1564" s="5">
        <f t="shared" si="250"/>
        <v>0.39583333333333331</v>
      </c>
      <c r="C1564" s="6">
        <f t="shared" si="251"/>
        <v>0.3972222222222222</v>
      </c>
      <c r="D1564" s="7">
        <f t="shared" si="254"/>
        <v>9.7222221666015685E-4</v>
      </c>
      <c r="E1564" s="6" t="str">
        <f t="shared" si="255"/>
        <v>YANE</v>
      </c>
      <c r="F1564" s="6" t="str">
        <f t="shared" si="252"/>
        <v>qui</v>
      </c>
      <c r="G1564" s="6" t="str">
        <f t="shared" si="253"/>
        <v>15</v>
      </c>
      <c r="H1564" s="6" t="str">
        <f>IFERROR(VLOOKUP($G1564,DDD!$B:$D,3,0),"-")</f>
        <v>SP</v>
      </c>
      <c r="I1564" s="6" t="str">
        <f>IFERROR(VLOOKUP($H1564,DDD!$I:$K,3,0),"-")</f>
        <v>Sudeste</v>
      </c>
      <c r="J1564">
        <v>8511775</v>
      </c>
      <c r="K1564">
        <v>23416977</v>
      </c>
      <c r="L1564" s="14">
        <v>44665.397638888891</v>
      </c>
      <c r="M1564" s="14">
        <v>44665.398611111108</v>
      </c>
      <c r="N1564" t="s">
        <v>3134</v>
      </c>
      <c r="O1564" t="s">
        <v>1728</v>
      </c>
      <c r="P1564">
        <v>17285</v>
      </c>
      <c r="Q1564" t="s">
        <v>65</v>
      </c>
      <c r="R1564" t="s">
        <v>136</v>
      </c>
      <c r="S1564" t="s">
        <v>273</v>
      </c>
      <c r="T1564" t="s">
        <v>136</v>
      </c>
      <c r="U1564" t="s">
        <v>273</v>
      </c>
      <c r="X1564">
        <v>15991138558</v>
      </c>
      <c r="Y1564">
        <v>15991138558</v>
      </c>
      <c r="Z1564" s="14">
        <v>44665.708333333336</v>
      </c>
      <c r="AA1564" t="s">
        <v>1732</v>
      </c>
      <c r="AB1564" s="15">
        <v>164993953476574</v>
      </c>
      <c r="AC1564" t="s">
        <v>68</v>
      </c>
      <c r="AD1564">
        <v>10739</v>
      </c>
      <c r="AE1564" t="s">
        <v>1726</v>
      </c>
      <c r="AF1564" t="s">
        <v>70</v>
      </c>
      <c r="AM1564" t="s">
        <v>1746</v>
      </c>
      <c r="AN1564">
        <v>26656328881</v>
      </c>
    </row>
    <row r="1565" spans="1:40" x14ac:dyDescent="0.25">
      <c r="A1565" s="4">
        <f t="shared" si="249"/>
        <v>44665</v>
      </c>
      <c r="B1565" s="5">
        <f t="shared" si="250"/>
        <v>0.39583333333333331</v>
      </c>
      <c r="C1565" s="6">
        <f t="shared" si="251"/>
        <v>0.39861111111111108</v>
      </c>
      <c r="D1565" s="7">
        <f t="shared" si="254"/>
        <v>6.1342592380242422E-4</v>
      </c>
      <c r="E1565" s="6" t="str">
        <f t="shared" si="255"/>
        <v>THALITA</v>
      </c>
      <c r="F1565" s="6" t="str">
        <f t="shared" si="252"/>
        <v>qui</v>
      </c>
      <c r="G1565" s="6" t="str">
        <f t="shared" si="253"/>
        <v>15</v>
      </c>
      <c r="H1565" s="6" t="str">
        <f>IFERROR(VLOOKUP($G1565,DDD!$B:$D,3,0),"-")</f>
        <v>SP</v>
      </c>
      <c r="I1565" s="6" t="str">
        <f>IFERROR(VLOOKUP($H1565,DDD!$I:$K,3,0),"-")</f>
        <v>Sudeste</v>
      </c>
      <c r="J1565">
        <v>8512083</v>
      </c>
      <c r="K1565">
        <v>23417872</v>
      </c>
      <c r="L1565" s="14">
        <v>44665.399085648147</v>
      </c>
      <c r="M1565" s="14">
        <v>44665.399699074071</v>
      </c>
      <c r="N1565" t="s">
        <v>3134</v>
      </c>
      <c r="O1565" t="s">
        <v>1723</v>
      </c>
      <c r="P1565">
        <v>17719</v>
      </c>
      <c r="Q1565" t="s">
        <v>65</v>
      </c>
      <c r="R1565" t="s">
        <v>136</v>
      </c>
      <c r="S1565" t="s">
        <v>273</v>
      </c>
      <c r="T1565" t="s">
        <v>136</v>
      </c>
      <c r="U1565" t="s">
        <v>273</v>
      </c>
      <c r="X1565">
        <v>15996535037</v>
      </c>
      <c r="Y1565">
        <v>15996535037</v>
      </c>
      <c r="Z1565" s="14">
        <v>44665.510416666664</v>
      </c>
      <c r="AA1565" t="s">
        <v>1732</v>
      </c>
      <c r="AB1565" s="15">
        <v>164993965779634</v>
      </c>
      <c r="AC1565" t="s">
        <v>68</v>
      </c>
      <c r="AD1565">
        <v>10739</v>
      </c>
      <c r="AE1565" t="s">
        <v>1726</v>
      </c>
      <c r="AF1565" t="s">
        <v>70</v>
      </c>
      <c r="AM1565" t="s">
        <v>2803</v>
      </c>
      <c r="AN1565">
        <v>38748052809</v>
      </c>
    </row>
    <row r="1566" spans="1:40" x14ac:dyDescent="0.25">
      <c r="A1566" s="4">
        <f t="shared" si="249"/>
        <v>44665</v>
      </c>
      <c r="B1566" s="5">
        <f t="shared" si="250"/>
        <v>0.39583333333333331</v>
      </c>
      <c r="C1566" s="6">
        <f t="shared" si="251"/>
        <v>0.40416666666666662</v>
      </c>
      <c r="D1566" s="7">
        <f t="shared" si="254"/>
        <v>6.36574077361729E-4</v>
      </c>
      <c r="E1566" s="6" t="str">
        <f t="shared" si="255"/>
        <v>THALITA</v>
      </c>
      <c r="F1566" s="6" t="str">
        <f t="shared" si="252"/>
        <v>qui</v>
      </c>
      <c r="G1566" s="6" t="str">
        <f t="shared" si="253"/>
        <v>15</v>
      </c>
      <c r="H1566" s="6" t="str">
        <f>IFERROR(VLOOKUP($G1566,DDD!$B:$D,3,0),"-")</f>
        <v>SP</v>
      </c>
      <c r="I1566" s="6" t="str">
        <f>IFERROR(VLOOKUP($H1566,DDD!$I:$K,3,0),"-")</f>
        <v>Sudeste</v>
      </c>
      <c r="J1566">
        <v>8513172</v>
      </c>
      <c r="K1566">
        <v>23416948</v>
      </c>
      <c r="L1566" s="14">
        <v>44665.404247685183</v>
      </c>
      <c r="M1566" s="14">
        <v>44665.40488425926</v>
      </c>
      <c r="N1566" t="s">
        <v>3134</v>
      </c>
      <c r="O1566" t="s">
        <v>1723</v>
      </c>
      <c r="P1566">
        <v>17719</v>
      </c>
      <c r="Q1566" t="s">
        <v>65</v>
      </c>
      <c r="R1566" t="s">
        <v>66</v>
      </c>
      <c r="S1566" t="s">
        <v>421</v>
      </c>
      <c r="T1566" t="s">
        <v>66</v>
      </c>
      <c r="U1566" t="s">
        <v>421</v>
      </c>
      <c r="X1566">
        <v>15981721376</v>
      </c>
      <c r="AA1566" t="s">
        <v>1732</v>
      </c>
      <c r="AB1566" s="15">
        <v>164994010591024</v>
      </c>
      <c r="AC1566" t="s">
        <v>68</v>
      </c>
      <c r="AD1566">
        <v>10739</v>
      </c>
      <c r="AE1566" t="s">
        <v>1726</v>
      </c>
      <c r="AF1566" t="s">
        <v>70</v>
      </c>
      <c r="AM1566" t="s">
        <v>2804</v>
      </c>
      <c r="AN1566">
        <v>21765539854</v>
      </c>
    </row>
    <row r="1567" spans="1:40" x14ac:dyDescent="0.25">
      <c r="A1567" s="4">
        <f t="shared" si="249"/>
        <v>44665</v>
      </c>
      <c r="B1567" s="5">
        <f t="shared" si="250"/>
        <v>0.39583333333333331</v>
      </c>
      <c r="C1567" s="6">
        <f t="shared" si="251"/>
        <v>0.41041666666666665</v>
      </c>
      <c r="D1567" s="7">
        <f t="shared" si="254"/>
        <v>1.1574074014788494E-3</v>
      </c>
      <c r="E1567" s="6" t="str">
        <f t="shared" si="255"/>
        <v>YANE</v>
      </c>
      <c r="F1567" s="6" t="str">
        <f t="shared" si="252"/>
        <v>qui</v>
      </c>
      <c r="G1567" s="6" t="str">
        <f t="shared" si="253"/>
        <v>43</v>
      </c>
      <c r="H1567" s="6" t="str">
        <f>IFERROR(VLOOKUP($G1567,DDD!$B:$D,3,0),"-")</f>
        <v>PR</v>
      </c>
      <c r="I1567" s="6" t="str">
        <f>IFERROR(VLOOKUP($H1567,DDD!$I:$K,3,0),"-")</f>
        <v>Sul</v>
      </c>
      <c r="J1567">
        <v>8514499</v>
      </c>
      <c r="K1567">
        <v>23416718</v>
      </c>
      <c r="L1567" s="14">
        <v>44665.410462962966</v>
      </c>
      <c r="M1567" s="14">
        <v>44665.411620370367</v>
      </c>
      <c r="N1567" t="s">
        <v>3134</v>
      </c>
      <c r="O1567" t="s">
        <v>1728</v>
      </c>
      <c r="P1567">
        <v>17285</v>
      </c>
      <c r="Q1567" t="s">
        <v>65</v>
      </c>
      <c r="R1567" t="s">
        <v>136</v>
      </c>
      <c r="S1567" t="s">
        <v>273</v>
      </c>
      <c r="T1567" t="s">
        <v>136</v>
      </c>
      <c r="U1567" t="s">
        <v>273</v>
      </c>
      <c r="X1567">
        <v>43984129127</v>
      </c>
      <c r="Y1567">
        <v>43984129127</v>
      </c>
      <c r="Z1567" s="14">
        <v>44665.541666666664</v>
      </c>
      <c r="AA1567" t="s">
        <v>1732</v>
      </c>
      <c r="AB1567" s="15">
        <v>1649940642104610</v>
      </c>
      <c r="AC1567" t="s">
        <v>68</v>
      </c>
      <c r="AD1567">
        <v>10739</v>
      </c>
      <c r="AE1567" t="s">
        <v>1726</v>
      </c>
      <c r="AF1567" t="s">
        <v>70</v>
      </c>
      <c r="AM1567" t="s">
        <v>2805</v>
      </c>
      <c r="AN1567">
        <v>33094101968</v>
      </c>
    </row>
    <row r="1568" spans="1:40" x14ac:dyDescent="0.25">
      <c r="A1568" s="4">
        <f t="shared" si="249"/>
        <v>44665</v>
      </c>
      <c r="B1568" s="5">
        <f t="shared" si="250"/>
        <v>0.39583333333333331</v>
      </c>
      <c r="C1568" s="6">
        <f t="shared" si="251"/>
        <v>0.4152777777777778</v>
      </c>
      <c r="D1568" s="7">
        <f t="shared" si="254"/>
        <v>7.0601851621177047E-4</v>
      </c>
      <c r="E1568" s="6" t="str">
        <f t="shared" si="255"/>
        <v>YANE</v>
      </c>
      <c r="F1568" s="6" t="str">
        <f t="shared" si="252"/>
        <v>qui</v>
      </c>
      <c r="G1568" s="6" t="str">
        <f t="shared" si="253"/>
        <v>43</v>
      </c>
      <c r="H1568" s="6" t="str">
        <f>IFERROR(VLOOKUP($G1568,DDD!$B:$D,3,0),"-")</f>
        <v>PR</v>
      </c>
      <c r="I1568" s="6" t="str">
        <f>IFERROR(VLOOKUP($H1568,DDD!$I:$K,3,0),"-")</f>
        <v>Sul</v>
      </c>
      <c r="J1568">
        <v>8515634</v>
      </c>
      <c r="K1568">
        <v>23417470</v>
      </c>
      <c r="L1568" s="14">
        <v>44665.415648148148</v>
      </c>
      <c r="M1568" s="14">
        <v>44665.416354166664</v>
      </c>
      <c r="N1568" t="s">
        <v>3134</v>
      </c>
      <c r="O1568" t="s">
        <v>1728</v>
      </c>
      <c r="P1568">
        <v>17285</v>
      </c>
      <c r="Q1568" t="s">
        <v>65</v>
      </c>
      <c r="R1568" t="s">
        <v>136</v>
      </c>
      <c r="S1568" t="s">
        <v>674</v>
      </c>
      <c r="T1568" t="s">
        <v>136</v>
      </c>
      <c r="U1568" t="s">
        <v>674</v>
      </c>
      <c r="X1568">
        <v>43998266021</v>
      </c>
      <c r="Y1568">
        <v>43998266021</v>
      </c>
      <c r="Z1568" s="14">
        <v>44665.513888888891</v>
      </c>
      <c r="AA1568" t="s">
        <v>1732</v>
      </c>
      <c r="AB1568" s="15">
        <v>1649941099116950</v>
      </c>
      <c r="AC1568" t="s">
        <v>68</v>
      </c>
      <c r="AD1568">
        <v>10739</v>
      </c>
      <c r="AE1568" t="s">
        <v>1726</v>
      </c>
      <c r="AF1568" t="s">
        <v>70</v>
      </c>
      <c r="AM1568" t="s">
        <v>2590</v>
      </c>
      <c r="AN1568">
        <v>5644677907</v>
      </c>
    </row>
    <row r="1569" spans="1:40" x14ac:dyDescent="0.25">
      <c r="A1569" s="4">
        <f t="shared" ref="A1569:A1631" si="256">DATEVALUE(TEXT(L1569,"dd/mm"))</f>
        <v>44665</v>
      </c>
      <c r="B1569" s="5">
        <f t="shared" ref="B1569:B1631" si="257">TIMEVALUE(TEXT(LEFT(TEXT(L1569,"hh:mm"),2)&amp;":"&amp;IF(RIGHT(TEXT(L1569,"hh:mm"),2)&lt;"30",0,30),"hh:mm"))</f>
        <v>0.41666666666666669</v>
      </c>
      <c r="C1569" s="6">
        <f t="shared" ref="C1569:C1631" si="258">TIMEVALUE(TEXT(L1569,"hh:mm"))</f>
        <v>0.42430555555555555</v>
      </c>
      <c r="D1569" s="7">
        <f t="shared" si="254"/>
        <v>6.3657407008577138E-4</v>
      </c>
      <c r="E1569" s="6" t="str">
        <f t="shared" si="255"/>
        <v>THALITA</v>
      </c>
      <c r="F1569" s="6" t="str">
        <f t="shared" ref="F1569:F1631" si="259">TEXT(L1569,"ddd")</f>
        <v>qui</v>
      </c>
      <c r="G1569" s="6" t="str">
        <f t="shared" si="253"/>
        <v>15</v>
      </c>
      <c r="H1569" s="6" t="str">
        <f>IFERROR(VLOOKUP($G1569,DDD!$B:$D,3,0),"-")</f>
        <v>SP</v>
      </c>
      <c r="I1569" s="6" t="str">
        <f>IFERROR(VLOOKUP($H1569,DDD!$I:$K,3,0),"-")</f>
        <v>Sudeste</v>
      </c>
      <c r="J1569">
        <v>8517705</v>
      </c>
      <c r="K1569">
        <v>23416654</v>
      </c>
      <c r="L1569" s="14">
        <v>44665.424710648149</v>
      </c>
      <c r="M1569" s="14">
        <v>44665.425347222219</v>
      </c>
      <c r="N1569" t="s">
        <v>3134</v>
      </c>
      <c r="O1569" t="s">
        <v>1723</v>
      </c>
      <c r="P1569">
        <v>17719</v>
      </c>
      <c r="Q1569" t="s">
        <v>65</v>
      </c>
      <c r="R1569" t="s">
        <v>136</v>
      </c>
      <c r="S1569" t="s">
        <v>273</v>
      </c>
      <c r="T1569" t="s">
        <v>136</v>
      </c>
      <c r="U1569" t="s">
        <v>273</v>
      </c>
      <c r="X1569">
        <v>15988372207</v>
      </c>
      <c r="Y1569">
        <v>15988372207</v>
      </c>
      <c r="Z1569" s="14">
        <v>44665.445833333331</v>
      </c>
      <c r="AA1569" t="s">
        <v>1732</v>
      </c>
      <c r="AB1569" s="15">
        <v>1649941878137360</v>
      </c>
      <c r="AC1569" t="s">
        <v>68</v>
      </c>
      <c r="AD1569">
        <v>10739</v>
      </c>
      <c r="AE1569" t="s">
        <v>1726</v>
      </c>
      <c r="AF1569" t="s">
        <v>70</v>
      </c>
      <c r="AM1569" t="s">
        <v>2806</v>
      </c>
      <c r="AN1569">
        <v>9641855808</v>
      </c>
    </row>
    <row r="1570" spans="1:40" x14ac:dyDescent="0.25">
      <c r="A1570" s="4">
        <f t="shared" si="256"/>
        <v>44665</v>
      </c>
      <c r="B1570" s="5">
        <f t="shared" si="257"/>
        <v>0.41666666666666669</v>
      </c>
      <c r="C1570" s="6">
        <f t="shared" si="258"/>
        <v>0.4284722222222222</v>
      </c>
      <c r="D1570" s="7">
        <f t="shared" si="254"/>
        <v>1.8865740785258822E-3</v>
      </c>
      <c r="E1570" s="6" t="str">
        <f t="shared" si="255"/>
        <v>YANE</v>
      </c>
      <c r="F1570" s="6" t="str">
        <f t="shared" si="259"/>
        <v>qui</v>
      </c>
      <c r="G1570" s="6" t="str">
        <f t="shared" si="253"/>
        <v>15</v>
      </c>
      <c r="H1570" s="6" t="str">
        <f>IFERROR(VLOOKUP($G1570,DDD!$B:$D,3,0),"-")</f>
        <v>SP</v>
      </c>
      <c r="I1570" s="6" t="str">
        <f>IFERROR(VLOOKUP($H1570,DDD!$I:$K,3,0),"-")</f>
        <v>Sudeste</v>
      </c>
      <c r="J1570">
        <v>8518673</v>
      </c>
      <c r="K1570">
        <v>23416356</v>
      </c>
      <c r="L1570" s="14">
        <v>44665.429027777776</v>
      </c>
      <c r="M1570" s="14">
        <v>44665.430914351855</v>
      </c>
      <c r="N1570" t="s">
        <v>3134</v>
      </c>
      <c r="O1570" t="s">
        <v>1728</v>
      </c>
      <c r="P1570">
        <v>17285</v>
      </c>
      <c r="Q1570" t="s">
        <v>65</v>
      </c>
      <c r="R1570" t="s">
        <v>66</v>
      </c>
      <c r="S1570" t="s">
        <v>1039</v>
      </c>
      <c r="T1570" t="s">
        <v>66</v>
      </c>
      <c r="U1570" t="s">
        <v>1039</v>
      </c>
      <c r="X1570">
        <v>15988112211</v>
      </c>
      <c r="AA1570" t="s">
        <v>1732</v>
      </c>
      <c r="AB1570" s="15">
        <v>1649942254145790</v>
      </c>
      <c r="AC1570" t="s">
        <v>68</v>
      </c>
      <c r="AD1570">
        <v>10739</v>
      </c>
      <c r="AE1570" t="s">
        <v>1726</v>
      </c>
      <c r="AF1570" t="s">
        <v>70</v>
      </c>
      <c r="AM1570" t="s">
        <v>2807</v>
      </c>
      <c r="AN1570">
        <v>8178464845</v>
      </c>
    </row>
    <row r="1571" spans="1:40" x14ac:dyDescent="0.25">
      <c r="A1571" s="4">
        <f t="shared" si="256"/>
        <v>44665</v>
      </c>
      <c r="B1571" s="5">
        <f t="shared" si="257"/>
        <v>0.41666666666666669</v>
      </c>
      <c r="C1571" s="6">
        <f t="shared" si="258"/>
        <v>0.4291666666666667</v>
      </c>
      <c r="D1571" s="7">
        <f t="shared" si="254"/>
        <v>4.8611111560603604E-4</v>
      </c>
      <c r="E1571" s="6" t="str">
        <f t="shared" si="255"/>
        <v>THALITA</v>
      </c>
      <c r="F1571" s="6" t="str">
        <f t="shared" si="259"/>
        <v>qui</v>
      </c>
      <c r="G1571" s="6" t="str">
        <f t="shared" si="253"/>
        <v>15</v>
      </c>
      <c r="H1571" s="6" t="str">
        <f>IFERROR(VLOOKUP($G1571,DDD!$B:$D,3,0),"-")</f>
        <v>SP</v>
      </c>
      <c r="I1571" s="6" t="str">
        <f>IFERROR(VLOOKUP($H1571,DDD!$I:$K,3,0),"-")</f>
        <v>Sudeste</v>
      </c>
      <c r="J1571">
        <v>8518749</v>
      </c>
      <c r="K1571">
        <v>23417760</v>
      </c>
      <c r="L1571" s="14">
        <v>44665.429363425923</v>
      </c>
      <c r="M1571" s="14">
        <v>44665.429849537039</v>
      </c>
      <c r="N1571" t="s">
        <v>3134</v>
      </c>
      <c r="O1571" t="s">
        <v>1723</v>
      </c>
      <c r="P1571">
        <v>17719</v>
      </c>
      <c r="Q1571" t="s">
        <v>65</v>
      </c>
      <c r="R1571" t="s">
        <v>136</v>
      </c>
      <c r="S1571" t="s">
        <v>273</v>
      </c>
      <c r="T1571" t="s">
        <v>136</v>
      </c>
      <c r="U1571" t="s">
        <v>273</v>
      </c>
      <c r="X1571">
        <v>15996236165</v>
      </c>
      <c r="Y1571">
        <v>15996236165</v>
      </c>
      <c r="Z1571" s="14">
        <v>44665.583333333336</v>
      </c>
      <c r="AA1571" t="s">
        <v>1732</v>
      </c>
      <c r="AB1571" s="15">
        <v>1649942283146640</v>
      </c>
      <c r="AC1571" t="s">
        <v>68</v>
      </c>
      <c r="AD1571">
        <v>10739</v>
      </c>
      <c r="AE1571" t="s">
        <v>1726</v>
      </c>
      <c r="AF1571" t="s">
        <v>70</v>
      </c>
      <c r="AM1571" t="s">
        <v>2808</v>
      </c>
      <c r="AN1571">
        <v>4900273856</v>
      </c>
    </row>
    <row r="1572" spans="1:40" x14ac:dyDescent="0.25">
      <c r="A1572" s="4">
        <f t="shared" si="256"/>
        <v>44665</v>
      </c>
      <c r="B1572" s="5">
        <f t="shared" si="257"/>
        <v>0.41666666666666669</v>
      </c>
      <c r="C1572" s="6">
        <f t="shared" si="258"/>
        <v>0.43194444444444446</v>
      </c>
      <c r="D1572" s="7">
        <f t="shared" si="254"/>
        <v>1.6087962940218858E-3</v>
      </c>
      <c r="E1572" s="6" t="str">
        <f t="shared" si="255"/>
        <v>YANE</v>
      </c>
      <c r="F1572" s="6" t="str">
        <f t="shared" si="259"/>
        <v>qui</v>
      </c>
      <c r="G1572" s="6" t="str">
        <f t="shared" si="253"/>
        <v>15</v>
      </c>
      <c r="H1572" s="6" t="str">
        <f>IFERROR(VLOOKUP($G1572,DDD!$B:$D,3,0),"-")</f>
        <v>SP</v>
      </c>
      <c r="I1572" s="6" t="str">
        <f>IFERROR(VLOOKUP($H1572,DDD!$I:$K,3,0),"-")</f>
        <v>Sudeste</v>
      </c>
      <c r="J1572">
        <v>8519480</v>
      </c>
      <c r="K1572">
        <v>25451651</v>
      </c>
      <c r="L1572" s="14">
        <v>44665.432500000003</v>
      </c>
      <c r="M1572" s="14">
        <v>44665.434108796297</v>
      </c>
      <c r="N1572" t="s">
        <v>3134</v>
      </c>
      <c r="O1572" t="s">
        <v>1728</v>
      </c>
      <c r="P1572">
        <v>17285</v>
      </c>
      <c r="Q1572" t="s">
        <v>65</v>
      </c>
      <c r="R1572" t="s">
        <v>85</v>
      </c>
      <c r="S1572" t="s">
        <v>86</v>
      </c>
      <c r="T1572" t="s">
        <v>85</v>
      </c>
      <c r="U1572" t="s">
        <v>86</v>
      </c>
      <c r="X1572">
        <v>15997622495</v>
      </c>
      <c r="AA1572" t="s">
        <v>1724</v>
      </c>
      <c r="AB1572" s="15">
        <v>1649942549152790</v>
      </c>
      <c r="AC1572" t="s">
        <v>68</v>
      </c>
      <c r="AD1572">
        <v>10739</v>
      </c>
      <c r="AE1572" t="s">
        <v>1726</v>
      </c>
      <c r="AF1572" t="s">
        <v>70</v>
      </c>
      <c r="AM1572" t="s">
        <v>2809</v>
      </c>
      <c r="AN1572">
        <v>22149709830</v>
      </c>
    </row>
    <row r="1573" spans="1:40" x14ac:dyDescent="0.25">
      <c r="A1573" s="4">
        <f t="shared" si="256"/>
        <v>44665</v>
      </c>
      <c r="B1573" s="5">
        <f t="shared" si="257"/>
        <v>0.41666666666666669</v>
      </c>
      <c r="C1573" s="6">
        <f t="shared" si="258"/>
        <v>0.43472222222222223</v>
      </c>
      <c r="D1573" s="7">
        <f t="shared" si="254"/>
        <v>1.2615740779438056E-3</v>
      </c>
      <c r="E1573" s="6" t="str">
        <f t="shared" si="255"/>
        <v>YANE</v>
      </c>
      <c r="F1573" s="6" t="str">
        <f t="shared" si="259"/>
        <v>qui</v>
      </c>
      <c r="G1573" s="6" t="str">
        <f t="shared" si="253"/>
        <v>15</v>
      </c>
      <c r="H1573" s="6" t="str">
        <f>IFERROR(VLOOKUP($G1573,DDD!$B:$D,3,0),"-")</f>
        <v>SP</v>
      </c>
      <c r="I1573" s="6" t="str">
        <f>IFERROR(VLOOKUP($H1573,DDD!$I:$K,3,0),"-")</f>
        <v>Sudeste</v>
      </c>
      <c r="J1573">
        <v>8520011</v>
      </c>
      <c r="K1573">
        <v>23417873</v>
      </c>
      <c r="L1573" s="14">
        <v>44665.434884259259</v>
      </c>
      <c r="M1573" s="14">
        <v>44665.436145833337</v>
      </c>
      <c r="N1573" t="s">
        <v>3134</v>
      </c>
      <c r="O1573" t="s">
        <v>1728</v>
      </c>
      <c r="P1573">
        <v>17285</v>
      </c>
      <c r="Q1573" t="s">
        <v>65</v>
      </c>
      <c r="R1573" t="s">
        <v>66</v>
      </c>
      <c r="S1573" t="s">
        <v>1039</v>
      </c>
      <c r="T1573" t="s">
        <v>66</v>
      </c>
      <c r="U1573" t="s">
        <v>1039</v>
      </c>
      <c r="X1573">
        <v>15996219716</v>
      </c>
      <c r="AA1573" t="s">
        <v>1732</v>
      </c>
      <c r="AB1573" s="15">
        <v>1649942746157540</v>
      </c>
      <c r="AC1573" t="s">
        <v>68</v>
      </c>
      <c r="AD1573">
        <v>10739</v>
      </c>
      <c r="AE1573" t="s">
        <v>1726</v>
      </c>
      <c r="AF1573" t="s">
        <v>70</v>
      </c>
      <c r="AM1573" t="s">
        <v>2810</v>
      </c>
      <c r="AN1573">
        <v>39057893886</v>
      </c>
    </row>
    <row r="1574" spans="1:40" x14ac:dyDescent="0.25">
      <c r="A1574" s="4">
        <f t="shared" si="256"/>
        <v>44665</v>
      </c>
      <c r="B1574" s="5">
        <f t="shared" si="257"/>
        <v>0.4375</v>
      </c>
      <c r="C1574" s="6">
        <f t="shared" si="258"/>
        <v>0.45555555555555555</v>
      </c>
      <c r="D1574" s="7">
        <f t="shared" si="254"/>
        <v>1.261574070667848E-3</v>
      </c>
      <c r="E1574" s="6" t="str">
        <f t="shared" si="255"/>
        <v>YANE</v>
      </c>
      <c r="F1574" s="6" t="str">
        <f t="shared" si="259"/>
        <v>qui</v>
      </c>
      <c r="G1574" s="6" t="str">
        <f t="shared" si="253"/>
        <v>43</v>
      </c>
      <c r="H1574" s="6" t="str">
        <f>IFERROR(VLOOKUP($G1574,DDD!$B:$D,3,0),"-")</f>
        <v>PR</v>
      </c>
      <c r="I1574" s="6" t="str">
        <f>IFERROR(VLOOKUP($H1574,DDD!$I:$K,3,0),"-")</f>
        <v>Sul</v>
      </c>
      <c r="J1574">
        <v>8524030</v>
      </c>
      <c r="K1574">
        <v>25450896</v>
      </c>
      <c r="L1574" s="14">
        <v>44665.455659722225</v>
      </c>
      <c r="M1574" s="14">
        <v>44665.456921296296</v>
      </c>
      <c r="N1574" t="s">
        <v>3134</v>
      </c>
      <c r="O1574" t="s">
        <v>1728</v>
      </c>
      <c r="P1574">
        <v>17285</v>
      </c>
      <c r="Q1574" t="s">
        <v>65</v>
      </c>
      <c r="R1574" t="s">
        <v>85</v>
      </c>
      <c r="S1574" t="s">
        <v>86</v>
      </c>
      <c r="T1574" t="s">
        <v>85</v>
      </c>
      <c r="U1574" t="s">
        <v>86</v>
      </c>
      <c r="X1574">
        <v>43999956631</v>
      </c>
      <c r="AA1574" t="s">
        <v>1724</v>
      </c>
      <c r="AB1574" s="15">
        <v>1649944550199740</v>
      </c>
      <c r="AC1574" t="s">
        <v>68</v>
      </c>
      <c r="AD1574">
        <v>10739</v>
      </c>
      <c r="AE1574" t="s">
        <v>1726</v>
      </c>
      <c r="AF1574" t="s">
        <v>70</v>
      </c>
      <c r="AM1574" t="s">
        <v>2811</v>
      </c>
      <c r="AN1574">
        <v>6375689902</v>
      </c>
    </row>
    <row r="1575" spans="1:40" x14ac:dyDescent="0.25">
      <c r="A1575" s="4">
        <f t="shared" si="256"/>
        <v>44665</v>
      </c>
      <c r="B1575" s="5">
        <f t="shared" si="257"/>
        <v>0.45833333333333331</v>
      </c>
      <c r="C1575" s="6">
        <f t="shared" si="258"/>
        <v>0.47361111111111115</v>
      </c>
      <c r="D1575" s="7">
        <f t="shared" si="254"/>
        <v>1.2615740779438056E-3</v>
      </c>
      <c r="E1575" s="6" t="str">
        <f t="shared" si="255"/>
        <v>YANE</v>
      </c>
      <c r="F1575" s="6" t="str">
        <f t="shared" si="259"/>
        <v>qui</v>
      </c>
      <c r="G1575" s="6" t="str">
        <f t="shared" si="253"/>
        <v>15</v>
      </c>
      <c r="H1575" s="6" t="str">
        <f>IFERROR(VLOOKUP($G1575,DDD!$B:$D,3,0),"-")</f>
        <v>SP</v>
      </c>
      <c r="I1575" s="6" t="str">
        <f>IFERROR(VLOOKUP($H1575,DDD!$I:$K,3,0),"-")</f>
        <v>Sudeste</v>
      </c>
      <c r="J1575">
        <v>8527186</v>
      </c>
      <c r="K1575">
        <v>23416720</v>
      </c>
      <c r="L1575" s="14">
        <v>44665.474131944444</v>
      </c>
      <c r="M1575" s="14">
        <v>44665.475393518522</v>
      </c>
      <c r="N1575" t="s">
        <v>3134</v>
      </c>
      <c r="O1575" t="s">
        <v>1728</v>
      </c>
      <c r="P1575">
        <v>17285</v>
      </c>
      <c r="Q1575" t="s">
        <v>65</v>
      </c>
      <c r="R1575" t="s">
        <v>66</v>
      </c>
      <c r="S1575" t="s">
        <v>1017</v>
      </c>
      <c r="T1575" t="s">
        <v>66</v>
      </c>
      <c r="U1575" t="s">
        <v>1017</v>
      </c>
      <c r="X1575">
        <v>15998410705</v>
      </c>
      <c r="AA1575" t="s">
        <v>1732</v>
      </c>
      <c r="AB1575" s="15">
        <v>1649946145239440</v>
      </c>
      <c r="AC1575" t="s">
        <v>68</v>
      </c>
      <c r="AD1575">
        <v>10739</v>
      </c>
      <c r="AE1575" t="s">
        <v>1726</v>
      </c>
      <c r="AF1575" t="s">
        <v>70</v>
      </c>
      <c r="AM1575" t="s">
        <v>2812</v>
      </c>
      <c r="AN1575">
        <v>33303859876</v>
      </c>
    </row>
    <row r="1576" spans="1:40" x14ac:dyDescent="0.25">
      <c r="A1576" s="4">
        <f t="shared" si="256"/>
        <v>44665</v>
      </c>
      <c r="B1576" s="5">
        <f t="shared" si="257"/>
        <v>0.47916666666666669</v>
      </c>
      <c r="C1576" s="6">
        <f t="shared" si="258"/>
        <v>0.48472222222222222</v>
      </c>
      <c r="D1576" s="7">
        <f t="shared" si="254"/>
        <v>4.7453703882638365E-4</v>
      </c>
      <c r="E1576" s="6" t="str">
        <f t="shared" si="255"/>
        <v>YANE</v>
      </c>
      <c r="F1576" s="6" t="str">
        <f t="shared" si="259"/>
        <v>qui</v>
      </c>
      <c r="G1576" s="6" t="str">
        <f t="shared" si="253"/>
        <v>15</v>
      </c>
      <c r="H1576" s="6" t="str">
        <f>IFERROR(VLOOKUP($G1576,DDD!$B:$D,3,0),"-")</f>
        <v>SP</v>
      </c>
      <c r="I1576" s="6" t="str">
        <f>IFERROR(VLOOKUP($H1576,DDD!$I:$K,3,0),"-")</f>
        <v>Sudeste</v>
      </c>
      <c r="J1576">
        <v>8529501</v>
      </c>
      <c r="K1576">
        <v>25451897</v>
      </c>
      <c r="L1576" s="14">
        <v>44665.484722222223</v>
      </c>
      <c r="M1576" s="14">
        <v>44665.485196759262</v>
      </c>
      <c r="N1576" t="s">
        <v>3134</v>
      </c>
      <c r="O1576" t="s">
        <v>1728</v>
      </c>
      <c r="P1576">
        <v>17285</v>
      </c>
      <c r="Q1576" t="s">
        <v>65</v>
      </c>
      <c r="R1576" t="s">
        <v>136</v>
      </c>
      <c r="S1576" t="s">
        <v>273</v>
      </c>
      <c r="T1576" t="s">
        <v>136</v>
      </c>
      <c r="U1576" t="s">
        <v>273</v>
      </c>
      <c r="X1576">
        <v>15981871191</v>
      </c>
      <c r="Y1576">
        <v>15981871191</v>
      </c>
      <c r="Z1576" s="14">
        <v>44665.583333333336</v>
      </c>
      <c r="AA1576" t="s">
        <v>1724</v>
      </c>
      <c r="AB1576" s="15">
        <v>1649947065263660</v>
      </c>
      <c r="AC1576" t="s">
        <v>68</v>
      </c>
      <c r="AD1576">
        <v>10739</v>
      </c>
      <c r="AE1576" t="s">
        <v>1726</v>
      </c>
      <c r="AF1576" t="s">
        <v>70</v>
      </c>
      <c r="AM1576" t="s">
        <v>1773</v>
      </c>
      <c r="AN1576">
        <v>18406756837</v>
      </c>
    </row>
    <row r="1577" spans="1:40" x14ac:dyDescent="0.25">
      <c r="A1577" s="4">
        <f t="shared" si="256"/>
        <v>44665</v>
      </c>
      <c r="B1577" s="5">
        <f t="shared" si="257"/>
        <v>0.47916666666666669</v>
      </c>
      <c r="C1577" s="6">
        <f t="shared" si="258"/>
        <v>0.48541666666666666</v>
      </c>
      <c r="D1577" s="7">
        <f t="shared" si="254"/>
        <v>1.5393518551718444E-3</v>
      </c>
      <c r="E1577" s="6" t="str">
        <f t="shared" si="255"/>
        <v>YANE</v>
      </c>
      <c r="F1577" s="6" t="str">
        <f t="shared" si="259"/>
        <v>qui</v>
      </c>
      <c r="G1577" s="6" t="str">
        <f t="shared" si="253"/>
        <v>43</v>
      </c>
      <c r="H1577" s="6" t="str">
        <f>IFERROR(VLOOKUP($G1577,DDD!$B:$D,3,0),"-")</f>
        <v>PR</v>
      </c>
      <c r="I1577" s="6" t="str">
        <f>IFERROR(VLOOKUP($H1577,DDD!$I:$K,3,0),"-")</f>
        <v>Sul</v>
      </c>
      <c r="J1577">
        <v>8529668</v>
      </c>
      <c r="K1577">
        <v>23416574</v>
      </c>
      <c r="L1577" s="14">
        <v>44665.485462962963</v>
      </c>
      <c r="M1577" s="14">
        <v>44665.487002314818</v>
      </c>
      <c r="N1577" t="s">
        <v>3134</v>
      </c>
      <c r="O1577" t="s">
        <v>1728</v>
      </c>
      <c r="P1577">
        <v>17285</v>
      </c>
      <c r="Q1577" t="s">
        <v>65</v>
      </c>
      <c r="R1577" t="s">
        <v>136</v>
      </c>
      <c r="S1577" t="s">
        <v>872</v>
      </c>
      <c r="T1577" t="s">
        <v>136</v>
      </c>
      <c r="U1577" t="s">
        <v>872</v>
      </c>
      <c r="X1577">
        <v>43991021641</v>
      </c>
      <c r="Y1577">
        <v>43991021641</v>
      </c>
      <c r="Z1577" s="14">
        <v>44671.416666666664</v>
      </c>
      <c r="AA1577" t="s">
        <v>1732</v>
      </c>
      <c r="AB1577" s="15">
        <v>1649947118264670</v>
      </c>
      <c r="AC1577" t="s">
        <v>68</v>
      </c>
      <c r="AD1577">
        <v>10739</v>
      </c>
      <c r="AE1577" t="s">
        <v>1726</v>
      </c>
      <c r="AF1577" t="s">
        <v>70</v>
      </c>
      <c r="AM1577" t="s">
        <v>2760</v>
      </c>
      <c r="AN1577">
        <v>80332099920</v>
      </c>
    </row>
    <row r="1578" spans="1:40" x14ac:dyDescent="0.25">
      <c r="A1578" s="4">
        <f t="shared" si="256"/>
        <v>44665</v>
      </c>
      <c r="B1578" s="5">
        <f t="shared" si="257"/>
        <v>0.5</v>
      </c>
      <c r="C1578" s="6">
        <f t="shared" si="258"/>
        <v>0.5083333333333333</v>
      </c>
      <c r="D1578" s="7">
        <f t="shared" si="254"/>
        <v>8.8078703702194616E-3</v>
      </c>
      <c r="E1578" s="6" t="str">
        <f t="shared" si="255"/>
        <v>YANE</v>
      </c>
      <c r="F1578" s="6" t="str">
        <f t="shared" si="259"/>
        <v>qui</v>
      </c>
      <c r="G1578" s="6" t="str">
        <f t="shared" si="253"/>
        <v>15</v>
      </c>
      <c r="H1578" s="6" t="str">
        <f>IFERROR(VLOOKUP($G1578,DDD!$B:$D,3,0),"-")</f>
        <v>SP</v>
      </c>
      <c r="I1578" s="6" t="str">
        <f>IFERROR(VLOOKUP($H1578,DDD!$I:$K,3,0),"-")</f>
        <v>Sudeste</v>
      </c>
      <c r="J1578">
        <v>8534472</v>
      </c>
      <c r="K1578">
        <v>23417665</v>
      </c>
      <c r="L1578" s="14">
        <v>44665.508888888886</v>
      </c>
      <c r="M1578" s="14">
        <v>44665.517696759256</v>
      </c>
      <c r="N1578" t="s">
        <v>3134</v>
      </c>
      <c r="O1578" t="s">
        <v>1728</v>
      </c>
      <c r="P1578">
        <v>17285</v>
      </c>
      <c r="Q1578" t="s">
        <v>65</v>
      </c>
      <c r="R1578" t="s">
        <v>136</v>
      </c>
      <c r="S1578" t="s">
        <v>420</v>
      </c>
      <c r="T1578" t="s">
        <v>136</v>
      </c>
      <c r="U1578" t="s">
        <v>420</v>
      </c>
      <c r="X1578">
        <v>15997105502</v>
      </c>
      <c r="Y1578">
        <v>15997105502</v>
      </c>
      <c r="Z1578" s="14">
        <v>44665.541666666664</v>
      </c>
      <c r="AA1578" t="s">
        <v>1732</v>
      </c>
      <c r="AB1578" s="15">
        <v>1649949153308050</v>
      </c>
      <c r="AC1578" t="s">
        <v>68</v>
      </c>
      <c r="AD1578">
        <v>10739</v>
      </c>
      <c r="AE1578" t="s">
        <v>1726</v>
      </c>
      <c r="AF1578" t="s">
        <v>70</v>
      </c>
      <c r="AM1578" t="s">
        <v>2813</v>
      </c>
      <c r="AN1578">
        <v>26668135846</v>
      </c>
    </row>
    <row r="1579" spans="1:40" x14ac:dyDescent="0.25">
      <c r="A1579" s="4">
        <f t="shared" si="256"/>
        <v>44665</v>
      </c>
      <c r="B1579" s="5">
        <f t="shared" si="257"/>
        <v>0.54166666666666663</v>
      </c>
      <c r="C1579" s="6">
        <f t="shared" si="258"/>
        <v>0.5444444444444444</v>
      </c>
      <c r="D1579" s="7">
        <f t="shared" si="254"/>
        <v>9.1435185458976775E-4</v>
      </c>
      <c r="E1579" s="6" t="str">
        <f t="shared" si="255"/>
        <v>YANE</v>
      </c>
      <c r="F1579" s="6" t="str">
        <f t="shared" si="259"/>
        <v>qui</v>
      </c>
      <c r="G1579" s="6" t="str">
        <f t="shared" si="253"/>
        <v>15</v>
      </c>
      <c r="H1579" s="6" t="str">
        <f>IFERROR(VLOOKUP($G1579,DDD!$B:$D,3,0),"-")</f>
        <v>SP</v>
      </c>
      <c r="I1579" s="6" t="str">
        <f>IFERROR(VLOOKUP($H1579,DDD!$I:$K,3,0),"-")</f>
        <v>Sudeste</v>
      </c>
      <c r="J1579">
        <v>8541631</v>
      </c>
      <c r="K1579">
        <v>23416415</v>
      </c>
      <c r="L1579" s="14">
        <v>44665.544756944444</v>
      </c>
      <c r="M1579" s="14">
        <v>44665.545671296299</v>
      </c>
      <c r="N1579" t="s">
        <v>3134</v>
      </c>
      <c r="O1579" t="s">
        <v>1728</v>
      </c>
      <c r="P1579">
        <v>17285</v>
      </c>
      <c r="Q1579" t="s">
        <v>65</v>
      </c>
      <c r="R1579" t="s">
        <v>66</v>
      </c>
      <c r="S1579" t="s">
        <v>1039</v>
      </c>
      <c r="T1579" t="s">
        <v>66</v>
      </c>
      <c r="U1579" t="s">
        <v>1039</v>
      </c>
      <c r="X1579">
        <v>15991042405</v>
      </c>
      <c r="AA1579" t="s">
        <v>1732</v>
      </c>
      <c r="AB1579" s="15">
        <v>1649952251379890</v>
      </c>
      <c r="AC1579" t="s">
        <v>68</v>
      </c>
      <c r="AD1579">
        <v>10739</v>
      </c>
      <c r="AE1579" t="s">
        <v>1726</v>
      </c>
      <c r="AF1579" t="s">
        <v>70</v>
      </c>
      <c r="AM1579" t="s">
        <v>2814</v>
      </c>
      <c r="AN1579">
        <v>29477295876</v>
      </c>
    </row>
    <row r="1580" spans="1:40" x14ac:dyDescent="0.25">
      <c r="A1580" s="4">
        <f t="shared" si="256"/>
        <v>44665</v>
      </c>
      <c r="B1580" s="5">
        <f t="shared" si="257"/>
        <v>0.54166666666666663</v>
      </c>
      <c r="C1580" s="6">
        <f t="shared" si="258"/>
        <v>0.54513888888888895</v>
      </c>
      <c r="D1580" s="7">
        <f t="shared" si="254"/>
        <v>6.7245370373711921E-3</v>
      </c>
      <c r="E1580" s="6" t="str">
        <f t="shared" si="255"/>
        <v>JOHN</v>
      </c>
      <c r="F1580" s="6" t="str">
        <f t="shared" si="259"/>
        <v>qui</v>
      </c>
      <c r="G1580" s="6" t="str">
        <f t="shared" si="253"/>
        <v>15</v>
      </c>
      <c r="H1580" s="6" t="str">
        <f>IFERROR(VLOOKUP($G1580,DDD!$B:$D,3,0),"-")</f>
        <v>SP</v>
      </c>
      <c r="I1580" s="6" t="str">
        <f>IFERROR(VLOOKUP($H1580,DDD!$I:$K,3,0),"-")</f>
        <v>Sudeste</v>
      </c>
      <c r="J1580">
        <v>8541699</v>
      </c>
      <c r="K1580">
        <v>23417658</v>
      </c>
      <c r="L1580" s="14">
        <v>44665.545243055552</v>
      </c>
      <c r="M1580" s="14">
        <v>44665.55196759259</v>
      </c>
      <c r="N1580" t="s">
        <v>3134</v>
      </c>
      <c r="O1580" t="s">
        <v>1781</v>
      </c>
      <c r="P1580">
        <v>17284</v>
      </c>
      <c r="Q1580" t="s">
        <v>65</v>
      </c>
      <c r="R1580" t="s">
        <v>85</v>
      </c>
      <c r="S1580" t="s">
        <v>86</v>
      </c>
      <c r="T1580" t="s">
        <v>85</v>
      </c>
      <c r="U1580" t="s">
        <v>86</v>
      </c>
      <c r="X1580">
        <v>15996080495</v>
      </c>
      <c r="AA1580" t="s">
        <v>1732</v>
      </c>
      <c r="AB1580" s="15">
        <v>1649952288381010</v>
      </c>
      <c r="AC1580" t="s">
        <v>68</v>
      </c>
      <c r="AD1580">
        <v>10739</v>
      </c>
      <c r="AE1580" t="s">
        <v>1726</v>
      </c>
      <c r="AF1580" t="s">
        <v>70</v>
      </c>
      <c r="AM1580" t="s">
        <v>2815</v>
      </c>
      <c r="AN1580">
        <v>21468779877</v>
      </c>
    </row>
    <row r="1581" spans="1:40" x14ac:dyDescent="0.25">
      <c r="A1581" s="4">
        <f t="shared" si="256"/>
        <v>44665</v>
      </c>
      <c r="B1581" s="5">
        <f t="shared" si="257"/>
        <v>0.54166666666666663</v>
      </c>
      <c r="C1581" s="6">
        <f t="shared" si="258"/>
        <v>0.54861111111111105</v>
      </c>
      <c r="D1581" s="7">
        <f t="shared" si="254"/>
        <v>1.1805555550381541E-3</v>
      </c>
      <c r="E1581" s="6" t="str">
        <f t="shared" si="255"/>
        <v>YANE</v>
      </c>
      <c r="F1581" s="6" t="str">
        <f t="shared" si="259"/>
        <v>qui</v>
      </c>
      <c r="G1581" s="6" t="str">
        <f t="shared" si="253"/>
        <v>15</v>
      </c>
      <c r="H1581" s="6" t="str">
        <f>IFERROR(VLOOKUP($G1581,DDD!$B:$D,3,0),"-")</f>
        <v>SP</v>
      </c>
      <c r="I1581" s="6" t="str">
        <f>IFERROR(VLOOKUP($H1581,DDD!$I:$K,3,0),"-")</f>
        <v>Sudeste</v>
      </c>
      <c r="J1581">
        <v>8542270</v>
      </c>
      <c r="K1581">
        <v>25451269</v>
      </c>
      <c r="L1581" s="14">
        <v>44665.549293981479</v>
      </c>
      <c r="M1581" s="14">
        <v>44665.550474537034</v>
      </c>
      <c r="N1581" t="s">
        <v>3134</v>
      </c>
      <c r="O1581" t="s">
        <v>1728</v>
      </c>
      <c r="P1581">
        <v>17285</v>
      </c>
      <c r="Q1581" t="s">
        <v>65</v>
      </c>
      <c r="R1581" t="s">
        <v>66</v>
      </c>
      <c r="S1581" t="s">
        <v>1186</v>
      </c>
      <c r="T1581" t="s">
        <v>66</v>
      </c>
      <c r="U1581" t="s">
        <v>1186</v>
      </c>
      <c r="X1581">
        <v>15991032070</v>
      </c>
      <c r="AA1581" t="s">
        <v>1724</v>
      </c>
      <c r="AB1581" s="15">
        <v>1649952637391760</v>
      </c>
      <c r="AC1581" t="s">
        <v>68</v>
      </c>
      <c r="AD1581">
        <v>10739</v>
      </c>
      <c r="AE1581" t="s">
        <v>1726</v>
      </c>
      <c r="AF1581" t="s">
        <v>70</v>
      </c>
      <c r="AM1581" t="s">
        <v>2816</v>
      </c>
      <c r="AN1581">
        <v>2877928705</v>
      </c>
    </row>
    <row r="1582" spans="1:40" x14ac:dyDescent="0.25">
      <c r="A1582" s="4">
        <f t="shared" si="256"/>
        <v>44665</v>
      </c>
      <c r="B1582" s="5">
        <f t="shared" si="257"/>
        <v>0.54166666666666663</v>
      </c>
      <c r="C1582" s="6">
        <f t="shared" si="258"/>
        <v>0.55069444444444449</v>
      </c>
      <c r="D1582" s="7">
        <f t="shared" si="254"/>
        <v>1.4351851859828457E-3</v>
      </c>
      <c r="E1582" s="6" t="str">
        <f t="shared" si="255"/>
        <v>YANE</v>
      </c>
      <c r="F1582" s="6" t="str">
        <f t="shared" si="259"/>
        <v>qui</v>
      </c>
      <c r="G1582" s="6" t="str">
        <f t="shared" si="253"/>
        <v>11</v>
      </c>
      <c r="H1582" s="6" t="str">
        <f>IFERROR(VLOOKUP($G1582,DDD!$B:$D,3,0),"-")</f>
        <v>SP</v>
      </c>
      <c r="I1582" s="6" t="str">
        <f>IFERROR(VLOOKUP($H1582,DDD!$I:$K,3,0),"-")</f>
        <v>Sudeste</v>
      </c>
      <c r="J1582">
        <v>8542484</v>
      </c>
      <c r="K1582">
        <v>23417508</v>
      </c>
      <c r="L1582" s="14">
        <v>44665.550775462965</v>
      </c>
      <c r="M1582" s="14">
        <v>44665.552210648151</v>
      </c>
      <c r="N1582" t="s">
        <v>3134</v>
      </c>
      <c r="O1582" t="s">
        <v>1728</v>
      </c>
      <c r="P1582">
        <v>17285</v>
      </c>
      <c r="Q1582" t="s">
        <v>65</v>
      </c>
      <c r="R1582" t="s">
        <v>85</v>
      </c>
      <c r="S1582" t="s">
        <v>86</v>
      </c>
      <c r="T1582" t="s">
        <v>85</v>
      </c>
      <c r="U1582" t="s">
        <v>86</v>
      </c>
      <c r="X1582">
        <v>11975135815</v>
      </c>
      <c r="AA1582" t="s">
        <v>1732</v>
      </c>
      <c r="AB1582" s="15">
        <v>1649952777396370</v>
      </c>
      <c r="AC1582" t="s">
        <v>68</v>
      </c>
      <c r="AD1582">
        <v>10739</v>
      </c>
      <c r="AE1582" t="s">
        <v>1726</v>
      </c>
      <c r="AF1582" t="s">
        <v>70</v>
      </c>
      <c r="AM1582" t="s">
        <v>2817</v>
      </c>
      <c r="AN1582">
        <v>21993681817</v>
      </c>
    </row>
    <row r="1583" spans="1:40" x14ac:dyDescent="0.25">
      <c r="A1583" s="4">
        <f t="shared" si="256"/>
        <v>44665</v>
      </c>
      <c r="B1583" s="5">
        <f t="shared" si="257"/>
        <v>0.54166666666666663</v>
      </c>
      <c r="C1583" s="6">
        <f t="shared" si="258"/>
        <v>0.55138888888888882</v>
      </c>
      <c r="D1583" s="7">
        <f t="shared" si="254"/>
        <v>2.1990740788169205E-4</v>
      </c>
      <c r="E1583" s="6" t="str">
        <f t="shared" si="255"/>
        <v>JOHN</v>
      </c>
      <c r="F1583" s="6" t="str">
        <f t="shared" si="259"/>
        <v>qui</v>
      </c>
      <c r="G1583" s="6" t="str">
        <f t="shared" ref="G1583:G1646" si="260">TRIM(LEFT($X1583,2))</f>
        <v>15</v>
      </c>
      <c r="H1583" s="6" t="str">
        <f>IFERROR(VLOOKUP($G1583,DDD!$B:$D,3,0),"-")</f>
        <v>SP</v>
      </c>
      <c r="I1583" s="6" t="str">
        <f>IFERROR(VLOOKUP($H1583,DDD!$I:$K,3,0),"-")</f>
        <v>Sudeste</v>
      </c>
      <c r="J1583">
        <v>8542651</v>
      </c>
      <c r="K1583">
        <v>25451642</v>
      </c>
      <c r="L1583" s="14">
        <v>44665.551979166667</v>
      </c>
      <c r="M1583" s="14">
        <v>44665.552199074074</v>
      </c>
      <c r="N1583" t="s">
        <v>3134</v>
      </c>
      <c r="O1583" t="s">
        <v>1781</v>
      </c>
      <c r="P1583">
        <v>17284</v>
      </c>
      <c r="Q1583" t="s">
        <v>65</v>
      </c>
      <c r="R1583" t="s">
        <v>136</v>
      </c>
      <c r="S1583" t="s">
        <v>273</v>
      </c>
      <c r="T1583" t="s">
        <v>136</v>
      </c>
      <c r="U1583" t="s">
        <v>273</v>
      </c>
      <c r="X1583">
        <v>15997869967</v>
      </c>
      <c r="Y1583">
        <v>15997869967</v>
      </c>
      <c r="Z1583" s="14">
        <v>44665.75</v>
      </c>
      <c r="AA1583" t="s">
        <v>1724</v>
      </c>
      <c r="AB1583" s="15">
        <v>1649952835398700</v>
      </c>
      <c r="AC1583" t="s">
        <v>68</v>
      </c>
      <c r="AD1583">
        <v>10739</v>
      </c>
      <c r="AE1583" t="s">
        <v>1726</v>
      </c>
      <c r="AF1583" t="s">
        <v>70</v>
      </c>
      <c r="AM1583" t="s">
        <v>1736</v>
      </c>
      <c r="AN1583">
        <v>21733318844</v>
      </c>
    </row>
    <row r="1584" spans="1:40" x14ac:dyDescent="0.25">
      <c r="A1584" s="4">
        <f t="shared" si="256"/>
        <v>44665</v>
      </c>
      <c r="B1584" s="5">
        <f t="shared" si="257"/>
        <v>0.54166666666666663</v>
      </c>
      <c r="C1584" s="6">
        <f t="shared" si="258"/>
        <v>0.55625000000000002</v>
      </c>
      <c r="D1584" s="7">
        <f t="shared" si="254"/>
        <v>1.1226851856918074E-3</v>
      </c>
      <c r="E1584" s="6" t="str">
        <f t="shared" si="255"/>
        <v>YANE</v>
      </c>
      <c r="F1584" s="6" t="str">
        <f t="shared" si="259"/>
        <v>qui</v>
      </c>
      <c r="G1584" s="6" t="str">
        <f t="shared" si="260"/>
        <v>43</v>
      </c>
      <c r="H1584" s="6" t="str">
        <f>IFERROR(VLOOKUP($G1584,DDD!$B:$D,3,0),"-")</f>
        <v>PR</v>
      </c>
      <c r="I1584" s="6" t="str">
        <f>IFERROR(VLOOKUP($H1584,DDD!$I:$K,3,0),"-")</f>
        <v>Sul</v>
      </c>
      <c r="J1584">
        <v>8543367</v>
      </c>
      <c r="K1584">
        <v>23416560</v>
      </c>
      <c r="L1584" s="14">
        <v>44665.556620370371</v>
      </c>
      <c r="M1584" s="14">
        <v>44665.557743055557</v>
      </c>
      <c r="N1584" t="s">
        <v>3134</v>
      </c>
      <c r="O1584" t="s">
        <v>1728</v>
      </c>
      <c r="P1584">
        <v>17285</v>
      </c>
      <c r="Q1584" t="s">
        <v>65</v>
      </c>
      <c r="R1584" t="s">
        <v>136</v>
      </c>
      <c r="S1584" t="s">
        <v>273</v>
      </c>
      <c r="T1584" t="s">
        <v>136</v>
      </c>
      <c r="U1584" t="s">
        <v>273</v>
      </c>
      <c r="X1584">
        <v>43999000065</v>
      </c>
      <c r="Y1584">
        <v>43999000065</v>
      </c>
      <c r="Z1584" s="14">
        <v>44665.729166666664</v>
      </c>
      <c r="AA1584" t="s">
        <v>1732</v>
      </c>
      <c r="AB1584" s="15">
        <v>1649953280414280</v>
      </c>
      <c r="AC1584" t="s">
        <v>68</v>
      </c>
      <c r="AD1584">
        <v>10739</v>
      </c>
      <c r="AE1584" t="s">
        <v>1726</v>
      </c>
      <c r="AF1584" t="s">
        <v>70</v>
      </c>
      <c r="AM1584" t="s">
        <v>2818</v>
      </c>
      <c r="AN1584">
        <v>76879259987</v>
      </c>
    </row>
    <row r="1585" spans="1:40" x14ac:dyDescent="0.25">
      <c r="A1585" s="4">
        <f t="shared" si="256"/>
        <v>44665</v>
      </c>
      <c r="B1585" s="5">
        <f t="shared" si="257"/>
        <v>0.54166666666666663</v>
      </c>
      <c r="C1585" s="6">
        <f t="shared" si="258"/>
        <v>0.56180555555555556</v>
      </c>
      <c r="D1585" s="7">
        <f t="shared" si="254"/>
        <v>1.3078703705104999E-3</v>
      </c>
      <c r="E1585" s="6" t="str">
        <f t="shared" si="255"/>
        <v>YANE</v>
      </c>
      <c r="F1585" s="6" t="str">
        <f t="shared" si="259"/>
        <v>qui</v>
      </c>
      <c r="G1585" s="6" t="str">
        <f t="shared" si="260"/>
        <v>15</v>
      </c>
      <c r="H1585" s="6" t="str">
        <f>IFERROR(VLOOKUP($G1585,DDD!$B:$D,3,0),"-")</f>
        <v>SP</v>
      </c>
      <c r="I1585" s="6" t="str">
        <f>IFERROR(VLOOKUP($H1585,DDD!$I:$K,3,0),"-")</f>
        <v>Sudeste</v>
      </c>
      <c r="J1585">
        <v>8544301</v>
      </c>
      <c r="K1585">
        <v>25451905</v>
      </c>
      <c r="L1585" s="14">
        <v>44665.562476851854</v>
      </c>
      <c r="M1585" s="14">
        <v>44665.563784722224</v>
      </c>
      <c r="N1585" t="s">
        <v>3134</v>
      </c>
      <c r="O1585" t="s">
        <v>1728</v>
      </c>
      <c r="P1585">
        <v>17285</v>
      </c>
      <c r="Q1585" t="s">
        <v>65</v>
      </c>
      <c r="R1585" t="s">
        <v>136</v>
      </c>
      <c r="S1585" t="s">
        <v>872</v>
      </c>
      <c r="T1585" t="s">
        <v>136</v>
      </c>
      <c r="U1585" t="s">
        <v>872</v>
      </c>
      <c r="X1585">
        <v>15997864316</v>
      </c>
      <c r="Y1585">
        <v>15997864316</v>
      </c>
      <c r="Z1585" s="14">
        <v>44681.583333333336</v>
      </c>
      <c r="AA1585" t="s">
        <v>1724</v>
      </c>
      <c r="AB1585" s="15">
        <v>1649953784431890</v>
      </c>
      <c r="AC1585" t="s">
        <v>68</v>
      </c>
      <c r="AD1585">
        <v>10739</v>
      </c>
      <c r="AE1585" t="s">
        <v>1726</v>
      </c>
      <c r="AF1585" t="s">
        <v>70</v>
      </c>
      <c r="AM1585" t="s">
        <v>2819</v>
      </c>
      <c r="AN1585">
        <v>20335561829</v>
      </c>
    </row>
    <row r="1586" spans="1:40" x14ac:dyDescent="0.25">
      <c r="A1586" s="4">
        <f t="shared" si="256"/>
        <v>44665</v>
      </c>
      <c r="B1586" s="5">
        <f t="shared" si="257"/>
        <v>0.5625</v>
      </c>
      <c r="C1586" s="6">
        <f t="shared" si="258"/>
        <v>0.56874999999999998</v>
      </c>
      <c r="D1586" s="7">
        <f t="shared" si="254"/>
        <v>9.3750000087311491E-4</v>
      </c>
      <c r="E1586" s="6" t="str">
        <f t="shared" si="255"/>
        <v>YANE</v>
      </c>
      <c r="F1586" s="6" t="str">
        <f t="shared" si="259"/>
        <v>qui</v>
      </c>
      <c r="G1586" s="6" t="str">
        <f t="shared" si="260"/>
        <v>15</v>
      </c>
      <c r="H1586" s="6" t="str">
        <f>IFERROR(VLOOKUP($G1586,DDD!$B:$D,3,0),"-")</f>
        <v>SP</v>
      </c>
      <c r="I1586" s="6" t="str">
        <f>IFERROR(VLOOKUP($H1586,DDD!$I:$K,3,0),"-")</f>
        <v>Sudeste</v>
      </c>
      <c r="J1586">
        <v>8545111</v>
      </c>
      <c r="K1586">
        <v>23416950</v>
      </c>
      <c r="L1586" s="14">
        <v>44665.568749999999</v>
      </c>
      <c r="M1586" s="14">
        <v>44665.569687499999</v>
      </c>
      <c r="N1586" t="s">
        <v>3134</v>
      </c>
      <c r="O1586" t="s">
        <v>1728</v>
      </c>
      <c r="P1586">
        <v>17285</v>
      </c>
      <c r="Q1586" t="s">
        <v>65</v>
      </c>
      <c r="R1586" t="s">
        <v>136</v>
      </c>
      <c r="S1586" t="s">
        <v>1740</v>
      </c>
      <c r="T1586" t="s">
        <v>136</v>
      </c>
      <c r="U1586" t="s">
        <v>137</v>
      </c>
      <c r="X1586">
        <v>15974071165</v>
      </c>
      <c r="Y1586">
        <v>15974071165</v>
      </c>
      <c r="Z1586" s="14">
        <v>44691.589583333334</v>
      </c>
      <c r="AA1586" t="s">
        <v>1732</v>
      </c>
      <c r="AB1586" s="15">
        <v>1649954326439120</v>
      </c>
      <c r="AC1586" t="s">
        <v>68</v>
      </c>
      <c r="AD1586">
        <v>10739</v>
      </c>
      <c r="AE1586" t="s">
        <v>1726</v>
      </c>
      <c r="AF1586" t="s">
        <v>70</v>
      </c>
      <c r="AM1586" t="s">
        <v>2766</v>
      </c>
      <c r="AN1586">
        <v>22261430841</v>
      </c>
    </row>
    <row r="1587" spans="1:40" x14ac:dyDescent="0.25">
      <c r="A1587" s="4">
        <f t="shared" si="256"/>
        <v>44665</v>
      </c>
      <c r="B1587" s="5">
        <f t="shared" si="257"/>
        <v>0.5625</v>
      </c>
      <c r="C1587" s="6">
        <f t="shared" si="258"/>
        <v>0.57430555555555551</v>
      </c>
      <c r="D1587" s="7">
        <f t="shared" si="254"/>
        <v>9.8379629343980923E-4</v>
      </c>
      <c r="E1587" s="6" t="str">
        <f t="shared" si="255"/>
        <v>JOHN</v>
      </c>
      <c r="F1587" s="6" t="str">
        <f t="shared" si="259"/>
        <v>qui</v>
      </c>
      <c r="G1587" s="6" t="str">
        <f t="shared" si="260"/>
        <v>43</v>
      </c>
      <c r="H1587" s="6" t="str">
        <f>IFERROR(VLOOKUP($G1587,DDD!$B:$D,3,0),"-")</f>
        <v>PR</v>
      </c>
      <c r="I1587" s="6" t="str">
        <f>IFERROR(VLOOKUP($H1587,DDD!$I:$K,3,0),"-")</f>
        <v>Sul</v>
      </c>
      <c r="J1587">
        <v>8545838</v>
      </c>
      <c r="K1587">
        <v>23417686</v>
      </c>
      <c r="L1587" s="14">
        <v>44665.574918981481</v>
      </c>
      <c r="M1587" s="14">
        <v>44665.575902777775</v>
      </c>
      <c r="N1587" t="s">
        <v>3134</v>
      </c>
      <c r="O1587" t="s">
        <v>1781</v>
      </c>
      <c r="P1587">
        <v>17284</v>
      </c>
      <c r="Q1587" t="s">
        <v>65</v>
      </c>
      <c r="R1587" t="s">
        <v>136</v>
      </c>
      <c r="S1587" t="s">
        <v>273</v>
      </c>
      <c r="T1587" t="s">
        <v>136</v>
      </c>
      <c r="U1587" t="s">
        <v>273</v>
      </c>
      <c r="X1587">
        <v>43984394807</v>
      </c>
      <c r="Y1587">
        <v>43984394807</v>
      </c>
      <c r="Z1587" s="14">
        <v>44665.75</v>
      </c>
      <c r="AA1587" t="s">
        <v>1732</v>
      </c>
      <c r="AB1587" s="15">
        <v>1649954849443650</v>
      </c>
      <c r="AC1587" t="s">
        <v>68</v>
      </c>
      <c r="AD1587">
        <v>10739</v>
      </c>
      <c r="AE1587" t="s">
        <v>1726</v>
      </c>
      <c r="AF1587" t="s">
        <v>70</v>
      </c>
      <c r="AM1587" t="s">
        <v>2820</v>
      </c>
      <c r="AN1587">
        <v>6457976930</v>
      </c>
    </row>
    <row r="1588" spans="1:40" x14ac:dyDescent="0.25">
      <c r="A1588" s="4">
        <f t="shared" si="256"/>
        <v>44665</v>
      </c>
      <c r="B1588" s="5">
        <f t="shared" si="257"/>
        <v>0.58333333333333337</v>
      </c>
      <c r="C1588" s="6">
        <f t="shared" si="258"/>
        <v>0.58472222222222225</v>
      </c>
      <c r="D1588" s="7">
        <f t="shared" si="254"/>
        <v>1.0648148163454607E-3</v>
      </c>
      <c r="E1588" s="6" t="str">
        <f t="shared" si="255"/>
        <v>YANE</v>
      </c>
      <c r="F1588" s="6" t="str">
        <f t="shared" si="259"/>
        <v>qui</v>
      </c>
      <c r="G1588" s="6" t="str">
        <f t="shared" si="260"/>
        <v>43</v>
      </c>
      <c r="H1588" s="6" t="str">
        <f>IFERROR(VLOOKUP($G1588,DDD!$B:$D,3,0),"-")</f>
        <v>PR</v>
      </c>
      <c r="I1588" s="6" t="str">
        <f>IFERROR(VLOOKUP($H1588,DDD!$I:$K,3,0),"-")</f>
        <v>Sul</v>
      </c>
      <c r="J1588">
        <v>8547286</v>
      </c>
      <c r="K1588">
        <v>23417075</v>
      </c>
      <c r="L1588" s="14">
        <v>44665.584837962961</v>
      </c>
      <c r="M1588" s="14">
        <v>44665.585902777777</v>
      </c>
      <c r="N1588" t="s">
        <v>3134</v>
      </c>
      <c r="O1588" t="s">
        <v>1728</v>
      </c>
      <c r="P1588">
        <v>17285</v>
      </c>
      <c r="Q1588" t="s">
        <v>65</v>
      </c>
      <c r="R1588" t="s">
        <v>66</v>
      </c>
      <c r="S1588" t="s">
        <v>421</v>
      </c>
      <c r="T1588" t="s">
        <v>66</v>
      </c>
      <c r="U1588" t="s">
        <v>421</v>
      </c>
      <c r="X1588">
        <v>43996787403</v>
      </c>
      <c r="AA1588" t="s">
        <v>1732</v>
      </c>
      <c r="AB1588" s="15">
        <v>1649955715452960</v>
      </c>
      <c r="AC1588" t="s">
        <v>68</v>
      </c>
      <c r="AD1588">
        <v>10739</v>
      </c>
      <c r="AE1588" t="s">
        <v>1726</v>
      </c>
      <c r="AF1588" t="s">
        <v>70</v>
      </c>
      <c r="AM1588" t="s">
        <v>2821</v>
      </c>
      <c r="AN1588">
        <v>78869340910</v>
      </c>
    </row>
    <row r="1589" spans="1:40" x14ac:dyDescent="0.25">
      <c r="A1589" s="4">
        <f t="shared" si="256"/>
        <v>44665</v>
      </c>
      <c r="B1589" s="5">
        <f t="shared" si="257"/>
        <v>0.58333333333333337</v>
      </c>
      <c r="C1589" s="6">
        <f t="shared" si="258"/>
        <v>0.59652777777777777</v>
      </c>
      <c r="D1589" s="7">
        <f t="shared" si="254"/>
        <v>2.7777777795563452E-3</v>
      </c>
      <c r="E1589" s="6" t="str">
        <f t="shared" si="255"/>
        <v>JOHN</v>
      </c>
      <c r="F1589" s="6" t="str">
        <f t="shared" si="259"/>
        <v>qui</v>
      </c>
      <c r="G1589" s="6" t="str">
        <f t="shared" si="260"/>
        <v>15</v>
      </c>
      <c r="H1589" s="6" t="str">
        <f>IFERROR(VLOOKUP($G1589,DDD!$B:$D,3,0),"-")</f>
        <v>SP</v>
      </c>
      <c r="I1589" s="6" t="str">
        <f>IFERROR(VLOOKUP($H1589,DDD!$I:$K,3,0),"-")</f>
        <v>Sudeste</v>
      </c>
      <c r="J1589">
        <v>8549189</v>
      </c>
      <c r="K1589">
        <v>25451817</v>
      </c>
      <c r="L1589" s="14">
        <v>44665.596643518518</v>
      </c>
      <c r="M1589" s="14">
        <v>44665.599421296298</v>
      </c>
      <c r="N1589" t="s">
        <v>3134</v>
      </c>
      <c r="O1589" t="s">
        <v>1781</v>
      </c>
      <c r="P1589">
        <v>17284</v>
      </c>
      <c r="Q1589" t="s">
        <v>65</v>
      </c>
      <c r="R1589" t="s">
        <v>66</v>
      </c>
      <c r="S1589" t="s">
        <v>1039</v>
      </c>
      <c r="T1589" t="s">
        <v>66</v>
      </c>
      <c r="U1589" t="s">
        <v>1039</v>
      </c>
      <c r="X1589">
        <v>15996973672</v>
      </c>
      <c r="AA1589" t="s">
        <v>1724</v>
      </c>
      <c r="AB1589" s="15">
        <v>1649956729466560</v>
      </c>
      <c r="AC1589" t="s">
        <v>68</v>
      </c>
      <c r="AD1589">
        <v>10739</v>
      </c>
      <c r="AE1589" t="s">
        <v>1726</v>
      </c>
      <c r="AF1589" t="s">
        <v>70</v>
      </c>
      <c r="AM1589" t="s">
        <v>2822</v>
      </c>
      <c r="AN1589">
        <v>98909401672</v>
      </c>
    </row>
    <row r="1590" spans="1:40" x14ac:dyDescent="0.25">
      <c r="A1590" s="4">
        <f t="shared" si="256"/>
        <v>44665</v>
      </c>
      <c r="B1590" s="5">
        <f t="shared" si="257"/>
        <v>0.58333333333333337</v>
      </c>
      <c r="C1590" s="6">
        <f t="shared" si="258"/>
        <v>0.59791666666666665</v>
      </c>
      <c r="D1590" s="7">
        <f t="shared" si="254"/>
        <v>8.4490740846376866E-4</v>
      </c>
      <c r="E1590" s="6" t="str">
        <f t="shared" si="255"/>
        <v>YANE</v>
      </c>
      <c r="F1590" s="6" t="str">
        <f t="shared" si="259"/>
        <v>qui</v>
      </c>
      <c r="G1590" s="6" t="str">
        <f t="shared" si="260"/>
        <v>43</v>
      </c>
      <c r="H1590" s="6" t="str">
        <f>IFERROR(VLOOKUP($G1590,DDD!$B:$D,3,0),"-")</f>
        <v>PR</v>
      </c>
      <c r="I1590" s="6" t="str">
        <f>IFERROR(VLOOKUP($H1590,DDD!$I:$K,3,0),"-")</f>
        <v>Sul</v>
      </c>
      <c r="J1590">
        <v>8549445</v>
      </c>
      <c r="K1590">
        <v>23416513</v>
      </c>
      <c r="L1590" s="14">
        <v>44665.598171296297</v>
      </c>
      <c r="M1590" s="14">
        <v>44665.599016203705</v>
      </c>
      <c r="N1590" t="s">
        <v>3134</v>
      </c>
      <c r="O1590" t="s">
        <v>1728</v>
      </c>
      <c r="P1590">
        <v>17285</v>
      </c>
      <c r="Q1590" t="s">
        <v>65</v>
      </c>
      <c r="R1590" t="s">
        <v>136</v>
      </c>
      <c r="S1590" t="s">
        <v>872</v>
      </c>
      <c r="T1590" t="s">
        <v>136</v>
      </c>
      <c r="U1590" t="s">
        <v>872</v>
      </c>
      <c r="X1590">
        <v>43991214285</v>
      </c>
      <c r="Y1590">
        <v>43991214285</v>
      </c>
      <c r="Z1590" s="14">
        <v>44679.618750000001</v>
      </c>
      <c r="AA1590" t="s">
        <v>1732</v>
      </c>
      <c r="AB1590" s="15">
        <v>1649956872468720</v>
      </c>
      <c r="AC1590" t="s">
        <v>68</v>
      </c>
      <c r="AD1590">
        <v>10739</v>
      </c>
      <c r="AE1590" t="s">
        <v>1726</v>
      </c>
      <c r="AF1590" t="s">
        <v>70</v>
      </c>
      <c r="AM1590" t="s">
        <v>2823</v>
      </c>
      <c r="AN1590">
        <v>10265354927</v>
      </c>
    </row>
    <row r="1591" spans="1:40" x14ac:dyDescent="0.25">
      <c r="A1591" s="4">
        <f t="shared" si="256"/>
        <v>44665</v>
      </c>
      <c r="B1591" s="5">
        <f t="shared" si="257"/>
        <v>0.58333333333333337</v>
      </c>
      <c r="C1591" s="6">
        <f t="shared" si="258"/>
        <v>0.60277777777777775</v>
      </c>
      <c r="D1591" s="7">
        <f t="shared" si="254"/>
        <v>1.0300925932824612E-3</v>
      </c>
      <c r="E1591" s="6" t="str">
        <f t="shared" si="255"/>
        <v>JOHN</v>
      </c>
      <c r="F1591" s="6" t="str">
        <f t="shared" si="259"/>
        <v>qui</v>
      </c>
      <c r="G1591" s="6" t="str">
        <f t="shared" si="260"/>
        <v>43</v>
      </c>
      <c r="H1591" s="6" t="str">
        <f>IFERROR(VLOOKUP($G1591,DDD!$B:$D,3,0),"-")</f>
        <v>PR</v>
      </c>
      <c r="I1591" s="6" t="str">
        <f>IFERROR(VLOOKUP($H1591,DDD!$I:$K,3,0),"-")</f>
        <v>Sul</v>
      </c>
      <c r="J1591">
        <v>8550291</v>
      </c>
      <c r="K1591">
        <v>25451330</v>
      </c>
      <c r="L1591" s="14">
        <v>44665.603391203702</v>
      </c>
      <c r="M1591" s="14">
        <v>44665.604421296295</v>
      </c>
      <c r="N1591" t="s">
        <v>3134</v>
      </c>
      <c r="O1591" t="s">
        <v>1781</v>
      </c>
      <c r="P1591">
        <v>17284</v>
      </c>
      <c r="Q1591" t="s">
        <v>65</v>
      </c>
      <c r="R1591" t="s">
        <v>136</v>
      </c>
      <c r="S1591" t="s">
        <v>273</v>
      </c>
      <c r="T1591" t="s">
        <v>136</v>
      </c>
      <c r="U1591" t="s">
        <v>273</v>
      </c>
      <c r="X1591">
        <v>43996231620</v>
      </c>
      <c r="Y1591">
        <v>43996231620</v>
      </c>
      <c r="Z1591" s="14">
        <v>44665.75</v>
      </c>
      <c r="AA1591" t="s">
        <v>1724</v>
      </c>
      <c r="AB1591" s="15">
        <v>1649957305473140</v>
      </c>
      <c r="AC1591" t="s">
        <v>68</v>
      </c>
      <c r="AD1591">
        <v>10739</v>
      </c>
      <c r="AE1591" t="s">
        <v>1726</v>
      </c>
      <c r="AF1591" t="s">
        <v>70</v>
      </c>
      <c r="AM1591" t="s">
        <v>2824</v>
      </c>
      <c r="AN1591">
        <v>3834628948</v>
      </c>
    </row>
    <row r="1592" spans="1:40" x14ac:dyDescent="0.25">
      <c r="A1592" s="4">
        <f t="shared" si="256"/>
        <v>44665</v>
      </c>
      <c r="B1592" s="5">
        <f t="shared" si="257"/>
        <v>0.60416666666666663</v>
      </c>
      <c r="C1592" s="6">
        <f t="shared" si="258"/>
        <v>0.61111111111111105</v>
      </c>
      <c r="D1592" s="7">
        <f t="shared" si="254"/>
        <v>3.9583333345944993E-3</v>
      </c>
      <c r="E1592" s="6" t="str">
        <f t="shared" si="255"/>
        <v>JOHN</v>
      </c>
      <c r="F1592" s="6" t="str">
        <f t="shared" si="259"/>
        <v>qui</v>
      </c>
      <c r="G1592" s="6" t="str">
        <f t="shared" si="260"/>
        <v>15</v>
      </c>
      <c r="H1592" s="6" t="str">
        <f>IFERROR(VLOOKUP($G1592,DDD!$B:$D,3,0),"-")</f>
        <v>SP</v>
      </c>
      <c r="I1592" s="6" t="str">
        <f>IFERROR(VLOOKUP($H1592,DDD!$I:$K,3,0),"-")</f>
        <v>Sudeste</v>
      </c>
      <c r="J1592">
        <v>8551409</v>
      </c>
      <c r="K1592">
        <v>23417240</v>
      </c>
      <c r="L1592" s="14">
        <v>44665.611273148148</v>
      </c>
      <c r="M1592" s="14">
        <v>44665.615231481483</v>
      </c>
      <c r="N1592" t="s">
        <v>3134</v>
      </c>
      <c r="O1592" t="s">
        <v>1781</v>
      </c>
      <c r="P1592">
        <v>17284</v>
      </c>
      <c r="Q1592" t="s">
        <v>65</v>
      </c>
      <c r="R1592" t="s">
        <v>136</v>
      </c>
      <c r="S1592" t="s">
        <v>137</v>
      </c>
      <c r="T1592" t="s">
        <v>136</v>
      </c>
      <c r="U1592" t="s">
        <v>137</v>
      </c>
      <c r="X1592">
        <v>15996756854</v>
      </c>
      <c r="Y1592">
        <v>15996756854</v>
      </c>
      <c r="Z1592" s="14">
        <v>44665.634722222225</v>
      </c>
      <c r="AA1592" t="s">
        <v>1732</v>
      </c>
      <c r="AB1592" s="15">
        <v>1649958002491450</v>
      </c>
      <c r="AC1592" t="s">
        <v>68</v>
      </c>
      <c r="AD1592">
        <v>10739</v>
      </c>
      <c r="AE1592" t="s">
        <v>1726</v>
      </c>
      <c r="AF1592" t="s">
        <v>70</v>
      </c>
      <c r="AM1592" t="s">
        <v>2825</v>
      </c>
      <c r="AN1592">
        <v>12284472842</v>
      </c>
    </row>
    <row r="1593" spans="1:40" x14ac:dyDescent="0.25">
      <c r="A1593" s="4">
        <f t="shared" si="256"/>
        <v>44665</v>
      </c>
      <c r="B1593" s="5">
        <f t="shared" si="257"/>
        <v>0.60416666666666663</v>
      </c>
      <c r="C1593" s="6">
        <f t="shared" si="258"/>
        <v>0.61875000000000002</v>
      </c>
      <c r="D1593" s="7">
        <f t="shared" si="254"/>
        <v>3.3101851877290756E-3</v>
      </c>
      <c r="E1593" s="6" t="str">
        <f t="shared" si="255"/>
        <v>JOHN</v>
      </c>
      <c r="F1593" s="6" t="str">
        <f t="shared" si="259"/>
        <v>qui</v>
      </c>
      <c r="G1593" s="6" t="str">
        <f t="shared" si="260"/>
        <v>43</v>
      </c>
      <c r="H1593" s="6" t="str">
        <f>IFERROR(VLOOKUP($G1593,DDD!$B:$D,3,0),"-")</f>
        <v>PR</v>
      </c>
      <c r="I1593" s="6" t="str">
        <f>IFERROR(VLOOKUP($H1593,DDD!$I:$K,3,0),"-")</f>
        <v>Sul</v>
      </c>
      <c r="J1593">
        <v>8552612</v>
      </c>
      <c r="K1593">
        <v>25451749</v>
      </c>
      <c r="L1593" s="14">
        <v>44665.619328703702</v>
      </c>
      <c r="M1593" s="14">
        <v>44665.62263888889</v>
      </c>
      <c r="N1593" t="s">
        <v>3134</v>
      </c>
      <c r="O1593" t="s">
        <v>1781</v>
      </c>
      <c r="P1593">
        <v>17284</v>
      </c>
      <c r="Q1593" t="s">
        <v>65</v>
      </c>
      <c r="R1593" t="s">
        <v>85</v>
      </c>
      <c r="S1593" t="s">
        <v>86</v>
      </c>
      <c r="T1593" t="s">
        <v>85</v>
      </c>
      <c r="U1593" t="s">
        <v>86</v>
      </c>
      <c r="X1593">
        <v>43999220992</v>
      </c>
      <c r="AA1593" t="s">
        <v>1724</v>
      </c>
      <c r="AB1593" s="15">
        <v>1649958688513320</v>
      </c>
      <c r="AC1593" t="s">
        <v>68</v>
      </c>
      <c r="AD1593">
        <v>10739</v>
      </c>
      <c r="AE1593" t="s">
        <v>1726</v>
      </c>
      <c r="AF1593" t="s">
        <v>70</v>
      </c>
      <c r="AM1593" t="s">
        <v>2826</v>
      </c>
      <c r="AN1593">
        <v>77518853949</v>
      </c>
    </row>
    <row r="1594" spans="1:40" x14ac:dyDescent="0.25">
      <c r="A1594" s="4">
        <f t="shared" si="256"/>
        <v>44665</v>
      </c>
      <c r="B1594" s="5">
        <f t="shared" si="257"/>
        <v>0.60416666666666663</v>
      </c>
      <c r="C1594" s="6">
        <f t="shared" si="258"/>
        <v>0.62291666666666667</v>
      </c>
      <c r="D1594" s="7">
        <f t="shared" si="254"/>
        <v>3.53009258833481E-3</v>
      </c>
      <c r="E1594" s="6" t="str">
        <f t="shared" si="255"/>
        <v>JOHN</v>
      </c>
      <c r="F1594" s="6" t="str">
        <f t="shared" si="259"/>
        <v>qui</v>
      </c>
      <c r="G1594" s="6" t="str">
        <f t="shared" si="260"/>
        <v>43</v>
      </c>
      <c r="H1594" s="6" t="str">
        <f>IFERROR(VLOOKUP($G1594,DDD!$B:$D,3,0),"-")</f>
        <v>PR</v>
      </c>
      <c r="I1594" s="6" t="str">
        <f>IFERROR(VLOOKUP($H1594,DDD!$I:$K,3,0),"-")</f>
        <v>Sul</v>
      </c>
      <c r="J1594">
        <v>8553262</v>
      </c>
      <c r="K1594">
        <v>25451952</v>
      </c>
      <c r="L1594" s="14">
        <v>44665.623298611114</v>
      </c>
      <c r="M1594" s="14">
        <v>44665.626828703702</v>
      </c>
      <c r="N1594" t="s">
        <v>3134</v>
      </c>
      <c r="O1594" t="s">
        <v>1781</v>
      </c>
      <c r="P1594">
        <v>17284</v>
      </c>
      <c r="Q1594" t="s">
        <v>65</v>
      </c>
      <c r="R1594" t="s">
        <v>66</v>
      </c>
      <c r="S1594" t="s">
        <v>1039</v>
      </c>
      <c r="T1594" t="s">
        <v>66</v>
      </c>
      <c r="U1594" t="s">
        <v>1039</v>
      </c>
      <c r="X1594">
        <v>43996273905</v>
      </c>
      <c r="AA1594" t="s">
        <v>1724</v>
      </c>
      <c r="AB1594" s="15">
        <v>1649959027523970</v>
      </c>
      <c r="AC1594" t="s">
        <v>68</v>
      </c>
      <c r="AD1594">
        <v>10739</v>
      </c>
      <c r="AE1594" t="s">
        <v>1726</v>
      </c>
      <c r="AF1594" t="s">
        <v>70</v>
      </c>
      <c r="AM1594" t="s">
        <v>2827</v>
      </c>
      <c r="AN1594">
        <v>53481097972</v>
      </c>
    </row>
    <row r="1595" spans="1:40" x14ac:dyDescent="0.25">
      <c r="A1595" s="4">
        <f t="shared" si="256"/>
        <v>44665</v>
      </c>
      <c r="B1595" s="5">
        <f t="shared" si="257"/>
        <v>0.625</v>
      </c>
      <c r="C1595" s="6">
        <f t="shared" si="258"/>
        <v>0.62638888888888888</v>
      </c>
      <c r="D1595" s="7">
        <f t="shared" si="254"/>
        <v>8.5648148524342105E-4</v>
      </c>
      <c r="E1595" s="6" t="str">
        <f t="shared" si="255"/>
        <v>JOHN</v>
      </c>
      <c r="F1595" s="6" t="str">
        <f t="shared" si="259"/>
        <v>qui</v>
      </c>
      <c r="G1595" s="6" t="str">
        <f t="shared" si="260"/>
        <v>43</v>
      </c>
      <c r="H1595" s="6" t="str">
        <f>IFERROR(VLOOKUP($G1595,DDD!$B:$D,3,0),"-")</f>
        <v>PR</v>
      </c>
      <c r="I1595" s="6" t="str">
        <f>IFERROR(VLOOKUP($H1595,DDD!$I:$K,3,0),"-")</f>
        <v>Sul</v>
      </c>
      <c r="J1595">
        <v>8553721</v>
      </c>
      <c r="K1595">
        <v>25451556</v>
      </c>
      <c r="L1595" s="14">
        <v>44665.62704861111</v>
      </c>
      <c r="M1595" s="14">
        <v>44665.627905092595</v>
      </c>
      <c r="N1595" t="s">
        <v>3134</v>
      </c>
      <c r="O1595" t="s">
        <v>1781</v>
      </c>
      <c r="P1595">
        <v>17284</v>
      </c>
      <c r="Q1595" t="s">
        <v>65</v>
      </c>
      <c r="R1595" t="s">
        <v>66</v>
      </c>
      <c r="S1595" t="s">
        <v>1186</v>
      </c>
      <c r="T1595" t="s">
        <v>66</v>
      </c>
      <c r="U1595" t="s">
        <v>1186</v>
      </c>
      <c r="X1595">
        <v>43984321004</v>
      </c>
      <c r="AA1595" t="s">
        <v>1724</v>
      </c>
      <c r="AB1595" s="15">
        <v>1649959359533800</v>
      </c>
      <c r="AC1595" t="s">
        <v>68</v>
      </c>
      <c r="AD1595">
        <v>10739</v>
      </c>
      <c r="AE1595" t="s">
        <v>1726</v>
      </c>
      <c r="AF1595" t="s">
        <v>70</v>
      </c>
      <c r="AM1595" t="s">
        <v>2828</v>
      </c>
      <c r="AN1595">
        <v>4361609942</v>
      </c>
    </row>
    <row r="1596" spans="1:40" x14ac:dyDescent="0.25">
      <c r="A1596" s="4">
        <f t="shared" si="256"/>
        <v>44665</v>
      </c>
      <c r="B1596" s="5">
        <f t="shared" si="257"/>
        <v>0.625</v>
      </c>
      <c r="C1596" s="6">
        <f t="shared" si="258"/>
        <v>0.62777777777777777</v>
      </c>
      <c r="D1596" s="7">
        <f t="shared" si="254"/>
        <v>1.2962962937308475E-3</v>
      </c>
      <c r="E1596" s="6" t="str">
        <f t="shared" si="255"/>
        <v>JOHN</v>
      </c>
      <c r="F1596" s="6" t="str">
        <f t="shared" si="259"/>
        <v>qui</v>
      </c>
      <c r="G1596" s="6" t="str">
        <f t="shared" si="260"/>
        <v>15</v>
      </c>
      <c r="H1596" s="6" t="str">
        <f>IFERROR(VLOOKUP($G1596,DDD!$B:$D,3,0),"-")</f>
        <v>SP</v>
      </c>
      <c r="I1596" s="6" t="str">
        <f>IFERROR(VLOOKUP($H1596,DDD!$I:$K,3,0),"-")</f>
        <v>Sudeste</v>
      </c>
      <c r="J1596">
        <v>8553849</v>
      </c>
      <c r="K1596">
        <v>25451636</v>
      </c>
      <c r="L1596" s="14">
        <v>44665.628333333334</v>
      </c>
      <c r="M1596" s="14">
        <v>44665.629629629628</v>
      </c>
      <c r="N1596" t="s">
        <v>3134</v>
      </c>
      <c r="O1596" t="s">
        <v>1781</v>
      </c>
      <c r="P1596">
        <v>17284</v>
      </c>
      <c r="Q1596" t="s">
        <v>65</v>
      </c>
      <c r="R1596" t="s">
        <v>66</v>
      </c>
      <c r="S1596" t="s">
        <v>1039</v>
      </c>
      <c r="T1596" t="s">
        <v>66</v>
      </c>
      <c r="U1596" t="s">
        <v>1039</v>
      </c>
      <c r="X1596">
        <v>15981237969</v>
      </c>
      <c r="AA1596" t="s">
        <v>1724</v>
      </c>
      <c r="AB1596" s="15">
        <v>1649959474537110</v>
      </c>
      <c r="AC1596" t="s">
        <v>68</v>
      </c>
      <c r="AD1596">
        <v>10739</v>
      </c>
      <c r="AE1596" t="s">
        <v>1726</v>
      </c>
      <c r="AF1596" t="s">
        <v>70</v>
      </c>
      <c r="AM1596" t="s">
        <v>2761</v>
      </c>
      <c r="AN1596">
        <v>21488310890</v>
      </c>
    </row>
    <row r="1597" spans="1:40" x14ac:dyDescent="0.25">
      <c r="A1597" s="4">
        <f t="shared" si="256"/>
        <v>44665</v>
      </c>
      <c r="B1597" s="5">
        <f t="shared" si="257"/>
        <v>0.625</v>
      </c>
      <c r="C1597" s="6">
        <f t="shared" si="258"/>
        <v>0.63472222222222219</v>
      </c>
      <c r="D1597" s="7">
        <f t="shared" si="254"/>
        <v>4.8611111560603604E-4</v>
      </c>
      <c r="E1597" s="6" t="str">
        <f t="shared" si="255"/>
        <v>JOHN</v>
      </c>
      <c r="F1597" s="6" t="str">
        <f t="shared" si="259"/>
        <v>qui</v>
      </c>
      <c r="G1597" s="6" t="str">
        <f t="shared" si="260"/>
        <v>43</v>
      </c>
      <c r="H1597" s="6" t="str">
        <f>IFERROR(VLOOKUP($G1597,DDD!$B:$D,3,0),"-")</f>
        <v>PR</v>
      </c>
      <c r="I1597" s="6" t="str">
        <f>IFERROR(VLOOKUP($H1597,DDD!$I:$K,3,0),"-")</f>
        <v>Sul</v>
      </c>
      <c r="J1597">
        <v>8554593</v>
      </c>
      <c r="K1597">
        <v>25451818</v>
      </c>
      <c r="L1597" s="14">
        <v>44665.634884259256</v>
      </c>
      <c r="M1597" s="14">
        <v>44665.635370370372</v>
      </c>
      <c r="N1597" t="s">
        <v>3134</v>
      </c>
      <c r="O1597" t="s">
        <v>1781</v>
      </c>
      <c r="P1597">
        <v>17284</v>
      </c>
      <c r="Q1597" t="s">
        <v>65</v>
      </c>
      <c r="R1597" t="s">
        <v>66</v>
      </c>
      <c r="S1597" t="s">
        <v>1039</v>
      </c>
      <c r="T1597" t="s">
        <v>66</v>
      </c>
      <c r="U1597" t="s">
        <v>1039</v>
      </c>
      <c r="X1597">
        <v>43984257751</v>
      </c>
      <c r="AA1597" t="s">
        <v>1724</v>
      </c>
      <c r="AB1597" s="15">
        <v>1649960027557880</v>
      </c>
      <c r="AC1597" t="s">
        <v>68</v>
      </c>
      <c r="AD1597">
        <v>10739</v>
      </c>
      <c r="AE1597" t="s">
        <v>1726</v>
      </c>
      <c r="AF1597" t="s">
        <v>70</v>
      </c>
      <c r="AM1597" t="s">
        <v>2764</v>
      </c>
      <c r="AN1597">
        <v>99383705949</v>
      </c>
    </row>
    <row r="1598" spans="1:40" x14ac:dyDescent="0.25">
      <c r="A1598" s="4">
        <f t="shared" si="256"/>
        <v>44665</v>
      </c>
      <c r="B1598" s="5">
        <f t="shared" si="257"/>
        <v>0.625</v>
      </c>
      <c r="C1598" s="6">
        <f t="shared" si="258"/>
        <v>0.63750000000000007</v>
      </c>
      <c r="D1598" s="7">
        <f t="shared" si="254"/>
        <v>5.7638888902147301E-3</v>
      </c>
      <c r="E1598" s="6" t="str">
        <f t="shared" si="255"/>
        <v>JOHN</v>
      </c>
      <c r="F1598" s="6" t="str">
        <f t="shared" si="259"/>
        <v>qui</v>
      </c>
      <c r="G1598" s="6" t="str">
        <f t="shared" si="260"/>
        <v>73</v>
      </c>
      <c r="H1598" s="6" t="str">
        <f>IFERROR(VLOOKUP($G1598,DDD!$B:$D,3,0),"-")</f>
        <v>BA</v>
      </c>
      <c r="I1598" s="6" t="str">
        <f>IFERROR(VLOOKUP($H1598,DDD!$I:$K,3,0),"-")</f>
        <v>Nordeste</v>
      </c>
      <c r="J1598">
        <v>8555041</v>
      </c>
      <c r="K1598">
        <v>25451820</v>
      </c>
      <c r="L1598" s="14">
        <v>44665.637662037036</v>
      </c>
      <c r="M1598" s="14">
        <v>44665.643425925926</v>
      </c>
      <c r="N1598" t="s">
        <v>3134</v>
      </c>
      <c r="O1598" t="s">
        <v>1781</v>
      </c>
      <c r="P1598">
        <v>17284</v>
      </c>
      <c r="Q1598" t="s">
        <v>65</v>
      </c>
      <c r="R1598" t="s">
        <v>136</v>
      </c>
      <c r="S1598" t="s">
        <v>273</v>
      </c>
      <c r="T1598" t="s">
        <v>136</v>
      </c>
      <c r="U1598" t="s">
        <v>273</v>
      </c>
      <c r="X1598">
        <v>73981012881</v>
      </c>
      <c r="Y1598">
        <v>73981012881</v>
      </c>
      <c r="Z1598" s="14">
        <v>44665.75</v>
      </c>
      <c r="AA1598" t="s">
        <v>1724</v>
      </c>
      <c r="AB1598" s="15">
        <v>1649960271568870</v>
      </c>
      <c r="AC1598" t="s">
        <v>68</v>
      </c>
      <c r="AD1598">
        <v>10739</v>
      </c>
      <c r="AE1598" t="s">
        <v>1726</v>
      </c>
      <c r="AF1598" t="s">
        <v>70</v>
      </c>
      <c r="AM1598" t="s">
        <v>2829</v>
      </c>
      <c r="AN1598">
        <v>99745070572</v>
      </c>
    </row>
    <row r="1599" spans="1:40" x14ac:dyDescent="0.25">
      <c r="A1599" s="4">
        <f t="shared" si="256"/>
        <v>44665</v>
      </c>
      <c r="B1599" s="5">
        <f t="shared" si="257"/>
        <v>0.625</v>
      </c>
      <c r="C1599" s="6">
        <f t="shared" si="258"/>
        <v>0.64374999999999993</v>
      </c>
      <c r="D1599" s="7">
        <f t="shared" si="254"/>
        <v>2.008101851970423E-2</v>
      </c>
      <c r="E1599" s="6" t="str">
        <f t="shared" si="255"/>
        <v>JOHN</v>
      </c>
      <c r="F1599" s="6" t="str">
        <f t="shared" si="259"/>
        <v>qui</v>
      </c>
      <c r="G1599" s="6" t="str">
        <f t="shared" si="260"/>
        <v>43</v>
      </c>
      <c r="H1599" s="6" t="str">
        <f>IFERROR(VLOOKUP($G1599,DDD!$B:$D,3,0),"-")</f>
        <v>PR</v>
      </c>
      <c r="I1599" s="6" t="str">
        <f>IFERROR(VLOOKUP($H1599,DDD!$I:$K,3,0),"-")</f>
        <v>Sul</v>
      </c>
      <c r="J1599">
        <v>8555951</v>
      </c>
      <c r="K1599">
        <v>23417088</v>
      </c>
      <c r="L1599" s="14">
        <v>44665.644074074073</v>
      </c>
      <c r="M1599" s="14">
        <v>44665.664155092592</v>
      </c>
      <c r="N1599" t="s">
        <v>3134</v>
      </c>
      <c r="O1599" t="s">
        <v>1781</v>
      </c>
      <c r="P1599">
        <v>17284</v>
      </c>
      <c r="Q1599" t="s">
        <v>65</v>
      </c>
      <c r="R1599" t="s">
        <v>66</v>
      </c>
      <c r="S1599" t="s">
        <v>1186</v>
      </c>
      <c r="T1599" t="s">
        <v>66</v>
      </c>
      <c r="U1599" t="s">
        <v>1186</v>
      </c>
      <c r="X1599">
        <v>43999564487</v>
      </c>
      <c r="AA1599" t="s">
        <v>1732</v>
      </c>
      <c r="AB1599" s="15">
        <v>1649960833604800</v>
      </c>
      <c r="AC1599" t="s">
        <v>68</v>
      </c>
      <c r="AD1599">
        <v>10739</v>
      </c>
      <c r="AE1599" t="s">
        <v>1726</v>
      </c>
      <c r="AF1599" t="s">
        <v>70</v>
      </c>
      <c r="AM1599" t="s">
        <v>2830</v>
      </c>
      <c r="AN1599">
        <v>86626116991</v>
      </c>
    </row>
    <row r="1600" spans="1:40" x14ac:dyDescent="0.25">
      <c r="A1600" s="4">
        <f t="shared" si="256"/>
        <v>44665</v>
      </c>
      <c r="B1600" s="5">
        <f t="shared" si="257"/>
        <v>0.66666666666666663</v>
      </c>
      <c r="C1600" s="6">
        <f t="shared" si="258"/>
        <v>0.6743055555555556</v>
      </c>
      <c r="D1600" s="7">
        <f t="shared" si="254"/>
        <v>1.2731481474475004E-3</v>
      </c>
      <c r="E1600" s="6" t="str">
        <f t="shared" si="255"/>
        <v>JOHN</v>
      </c>
      <c r="F1600" s="6" t="str">
        <f t="shared" si="259"/>
        <v>qui</v>
      </c>
      <c r="G1600" s="6" t="str">
        <f t="shared" si="260"/>
        <v>15</v>
      </c>
      <c r="H1600" s="6" t="str">
        <f>IFERROR(VLOOKUP($G1600,DDD!$B:$D,3,0),"-")</f>
        <v>SP</v>
      </c>
      <c r="I1600" s="6" t="str">
        <f>IFERROR(VLOOKUP($H1600,DDD!$I:$K,3,0),"-")</f>
        <v>Sudeste</v>
      </c>
      <c r="J1600">
        <v>8560402</v>
      </c>
      <c r="K1600">
        <v>23417541</v>
      </c>
      <c r="L1600" s="14">
        <v>44665.674317129633</v>
      </c>
      <c r="M1600" s="14">
        <v>44665.67559027778</v>
      </c>
      <c r="N1600" t="s">
        <v>3134</v>
      </c>
      <c r="O1600" t="s">
        <v>1781</v>
      </c>
      <c r="P1600">
        <v>17284</v>
      </c>
      <c r="Q1600" t="s">
        <v>65</v>
      </c>
      <c r="R1600" t="s">
        <v>66</v>
      </c>
      <c r="S1600" t="s">
        <v>421</v>
      </c>
      <c r="T1600" t="s">
        <v>66</v>
      </c>
      <c r="U1600" t="s">
        <v>421</v>
      </c>
      <c r="X1600">
        <v>15991585868</v>
      </c>
      <c r="AA1600" t="s">
        <v>1732</v>
      </c>
      <c r="AB1600" s="15">
        <v>1649963438861710</v>
      </c>
      <c r="AC1600" t="s">
        <v>68</v>
      </c>
      <c r="AD1600">
        <v>10739</v>
      </c>
      <c r="AE1600" t="s">
        <v>1726</v>
      </c>
      <c r="AF1600" t="s">
        <v>70</v>
      </c>
      <c r="AM1600" t="s">
        <v>2831</v>
      </c>
      <c r="AN1600">
        <v>30881134880</v>
      </c>
    </row>
    <row r="1601" spans="1:40" x14ac:dyDescent="0.25">
      <c r="A1601" s="4">
        <f t="shared" si="256"/>
        <v>44665</v>
      </c>
      <c r="B1601" s="5">
        <f t="shared" si="257"/>
        <v>0.66666666666666663</v>
      </c>
      <c r="C1601" s="6">
        <f t="shared" si="258"/>
        <v>0.67708333333333337</v>
      </c>
      <c r="D1601" s="7">
        <f t="shared" si="254"/>
        <v>7.6388888555811718E-4</v>
      </c>
      <c r="E1601" s="6" t="str">
        <f t="shared" si="255"/>
        <v>JOHN</v>
      </c>
      <c r="F1601" s="6" t="str">
        <f t="shared" si="259"/>
        <v>qui</v>
      </c>
      <c r="G1601" s="6" t="str">
        <f t="shared" si="260"/>
        <v>43</v>
      </c>
      <c r="H1601" s="6" t="str">
        <f>IFERROR(VLOOKUP($G1601,DDD!$B:$D,3,0),"-")</f>
        <v>PR</v>
      </c>
      <c r="I1601" s="6" t="str">
        <f>IFERROR(VLOOKUP($H1601,DDD!$I:$K,3,0),"-")</f>
        <v>Sul</v>
      </c>
      <c r="J1601">
        <v>8560793</v>
      </c>
      <c r="K1601">
        <v>23417714</v>
      </c>
      <c r="L1601" s="14">
        <v>44665.677118055559</v>
      </c>
      <c r="M1601" s="14">
        <v>44665.677881944444</v>
      </c>
      <c r="N1601" t="s">
        <v>3134</v>
      </c>
      <c r="O1601" t="s">
        <v>1781</v>
      </c>
      <c r="P1601">
        <v>17284</v>
      </c>
      <c r="Q1601" t="s">
        <v>65</v>
      </c>
      <c r="R1601" t="s">
        <v>66</v>
      </c>
      <c r="S1601" t="s">
        <v>421</v>
      </c>
      <c r="T1601" t="s">
        <v>66</v>
      </c>
      <c r="U1601" t="s">
        <v>421</v>
      </c>
      <c r="X1601">
        <v>43984420103</v>
      </c>
      <c r="AA1601" t="s">
        <v>1732</v>
      </c>
      <c r="AB1601" s="15">
        <v>1649963690889580</v>
      </c>
      <c r="AC1601" t="s">
        <v>68</v>
      </c>
      <c r="AD1601">
        <v>10739</v>
      </c>
      <c r="AE1601" t="s">
        <v>1726</v>
      </c>
      <c r="AF1601" t="s">
        <v>70</v>
      </c>
      <c r="AM1601" t="s">
        <v>2832</v>
      </c>
      <c r="AN1601">
        <v>7490374901</v>
      </c>
    </row>
    <row r="1602" spans="1:40" x14ac:dyDescent="0.25">
      <c r="A1602" s="4">
        <f t="shared" si="256"/>
        <v>44665</v>
      </c>
      <c r="B1602" s="5">
        <f t="shared" si="257"/>
        <v>0.6875</v>
      </c>
      <c r="C1602" s="6">
        <f t="shared" si="258"/>
        <v>0.69305555555555554</v>
      </c>
      <c r="D1602" s="7">
        <f t="shared" si="254"/>
        <v>1.1342592551955022E-3</v>
      </c>
      <c r="E1602" s="6" t="str">
        <f t="shared" si="255"/>
        <v>JOHN</v>
      </c>
      <c r="F1602" s="6" t="str">
        <f t="shared" si="259"/>
        <v>qui</v>
      </c>
      <c r="G1602" s="6" t="str">
        <f t="shared" si="260"/>
        <v>43</v>
      </c>
      <c r="H1602" s="6" t="str">
        <f>IFERROR(VLOOKUP($G1602,DDD!$B:$D,3,0),"-")</f>
        <v>PR</v>
      </c>
      <c r="I1602" s="6" t="str">
        <f>IFERROR(VLOOKUP($H1602,DDD!$I:$K,3,0),"-")</f>
        <v>Sul</v>
      </c>
      <c r="J1602">
        <v>8563158</v>
      </c>
      <c r="K1602">
        <v>25450872</v>
      </c>
      <c r="L1602" s="14">
        <v>44665.693356481483</v>
      </c>
      <c r="M1602" s="14">
        <v>44665.694490740738</v>
      </c>
      <c r="N1602" t="s">
        <v>3134</v>
      </c>
      <c r="O1602" t="s">
        <v>1781</v>
      </c>
      <c r="P1602">
        <v>17284</v>
      </c>
      <c r="Q1602" t="s">
        <v>65</v>
      </c>
      <c r="R1602" t="s">
        <v>136</v>
      </c>
      <c r="S1602" t="s">
        <v>273</v>
      </c>
      <c r="T1602" t="s">
        <v>136</v>
      </c>
      <c r="U1602" t="s">
        <v>273</v>
      </c>
      <c r="X1602">
        <v>43999515236</v>
      </c>
      <c r="Y1602">
        <v>43999515236</v>
      </c>
      <c r="Z1602" s="14">
        <v>44665.791666666664</v>
      </c>
      <c r="AA1602" t="s">
        <v>1724</v>
      </c>
      <c r="AB1602" s="15">
        <v>1.64996509010398E+16</v>
      </c>
      <c r="AC1602" t="s">
        <v>68</v>
      </c>
      <c r="AD1602">
        <v>10739</v>
      </c>
      <c r="AE1602" t="s">
        <v>1726</v>
      </c>
      <c r="AF1602" t="s">
        <v>70</v>
      </c>
      <c r="AM1602" t="s">
        <v>2833</v>
      </c>
      <c r="AN1602">
        <v>6001171971</v>
      </c>
    </row>
    <row r="1603" spans="1:40" x14ac:dyDescent="0.25">
      <c r="A1603" s="4">
        <f t="shared" si="256"/>
        <v>44665</v>
      </c>
      <c r="B1603" s="5">
        <f t="shared" si="257"/>
        <v>0.6875</v>
      </c>
      <c r="C1603" s="6">
        <f t="shared" si="258"/>
        <v>0.70486111111111116</v>
      </c>
      <c r="D1603" s="7">
        <f t="shared" ref="D1603:D1664" si="261">IFERROR(($M1603-$L1603),0)</f>
        <v>1.0185185165028088E-3</v>
      </c>
      <c r="E1603" s="6" t="str">
        <f t="shared" ref="E1603:E1664" si="262">SUBSTITUTE(MID($O1603,1,SEARCH(" ",$O1603,1))," ","")</f>
        <v>JOHN</v>
      </c>
      <c r="F1603" s="6" t="str">
        <f t="shared" si="259"/>
        <v>qui</v>
      </c>
      <c r="G1603" s="6" t="str">
        <f t="shared" si="260"/>
        <v>15</v>
      </c>
      <c r="H1603" s="6" t="str">
        <f>IFERROR(VLOOKUP($G1603,DDD!$B:$D,3,0),"-")</f>
        <v>SP</v>
      </c>
      <c r="I1603" s="6" t="str">
        <f>IFERROR(VLOOKUP($H1603,DDD!$I:$K,3,0),"-")</f>
        <v>Sudeste</v>
      </c>
      <c r="J1603">
        <v>8564763</v>
      </c>
      <c r="K1603">
        <v>23416708</v>
      </c>
      <c r="L1603" s="14">
        <v>44665.704907407409</v>
      </c>
      <c r="M1603" s="14">
        <v>44665.705925925926</v>
      </c>
      <c r="N1603" t="s">
        <v>3134</v>
      </c>
      <c r="O1603" t="s">
        <v>1781</v>
      </c>
      <c r="P1603">
        <v>17284</v>
      </c>
      <c r="Q1603" t="s">
        <v>65</v>
      </c>
      <c r="R1603" t="s">
        <v>136</v>
      </c>
      <c r="S1603" t="s">
        <v>273</v>
      </c>
      <c r="T1603" t="s">
        <v>136</v>
      </c>
      <c r="U1603" t="s">
        <v>273</v>
      </c>
      <c r="X1603">
        <v>15991586993</v>
      </c>
      <c r="Y1603">
        <v>15991586993</v>
      </c>
      <c r="Z1603" s="14">
        <v>44666.395833333336</v>
      </c>
      <c r="AA1603" t="s">
        <v>1732</v>
      </c>
      <c r="AB1603" s="15">
        <v>1.64996608611516E+16</v>
      </c>
      <c r="AC1603" t="s">
        <v>68</v>
      </c>
      <c r="AD1603">
        <v>10739</v>
      </c>
      <c r="AE1603" t="s">
        <v>1726</v>
      </c>
      <c r="AF1603" t="s">
        <v>70</v>
      </c>
      <c r="AM1603" t="s">
        <v>2834</v>
      </c>
      <c r="AN1603">
        <v>14169483847</v>
      </c>
    </row>
    <row r="1604" spans="1:40" x14ac:dyDescent="0.25">
      <c r="A1604" s="4">
        <f t="shared" si="256"/>
        <v>44665</v>
      </c>
      <c r="B1604" s="5">
        <f t="shared" si="257"/>
        <v>0.6875</v>
      </c>
      <c r="C1604" s="6">
        <f t="shared" si="258"/>
        <v>0.7055555555555556</v>
      </c>
      <c r="D1604" s="7">
        <f t="shared" si="261"/>
        <v>1.0416666627861559E-3</v>
      </c>
      <c r="E1604" s="6" t="str">
        <f t="shared" si="262"/>
        <v>JOHN</v>
      </c>
      <c r="F1604" s="6" t="str">
        <f t="shared" si="259"/>
        <v>qui</v>
      </c>
      <c r="G1604" s="6" t="str">
        <f t="shared" si="260"/>
        <v>15</v>
      </c>
      <c r="H1604" s="6" t="str">
        <f>IFERROR(VLOOKUP($G1604,DDD!$B:$D,3,0),"-")</f>
        <v>SP</v>
      </c>
      <c r="I1604" s="6" t="str">
        <f>IFERROR(VLOOKUP($H1604,DDD!$I:$K,3,0),"-")</f>
        <v>Sudeste</v>
      </c>
      <c r="J1604">
        <v>8564871</v>
      </c>
      <c r="K1604">
        <v>23416442</v>
      </c>
      <c r="L1604" s="14">
        <v>44665.706157407411</v>
      </c>
      <c r="M1604" s="14">
        <v>44665.707199074073</v>
      </c>
      <c r="N1604" t="s">
        <v>3134</v>
      </c>
      <c r="O1604" t="s">
        <v>1781</v>
      </c>
      <c r="P1604">
        <v>17284</v>
      </c>
      <c r="Q1604" t="s">
        <v>65</v>
      </c>
      <c r="R1604" t="s">
        <v>66</v>
      </c>
      <c r="S1604" t="s">
        <v>1729</v>
      </c>
      <c r="T1604" t="s">
        <v>66</v>
      </c>
      <c r="U1604" t="s">
        <v>1729</v>
      </c>
      <c r="X1604">
        <v>15997320132</v>
      </c>
      <c r="AA1604" t="s">
        <v>1732</v>
      </c>
      <c r="AB1604" s="15">
        <v>1.64996619911657E+16</v>
      </c>
      <c r="AC1604" t="s">
        <v>68</v>
      </c>
      <c r="AD1604">
        <v>10739</v>
      </c>
      <c r="AE1604" t="s">
        <v>1726</v>
      </c>
      <c r="AF1604" t="s">
        <v>70</v>
      </c>
      <c r="AM1604" t="s">
        <v>2835</v>
      </c>
      <c r="AN1604">
        <v>31725122820</v>
      </c>
    </row>
    <row r="1605" spans="1:40" x14ac:dyDescent="0.25">
      <c r="A1605" s="4">
        <f t="shared" si="256"/>
        <v>44665</v>
      </c>
      <c r="B1605" s="5">
        <f t="shared" si="257"/>
        <v>0.6875</v>
      </c>
      <c r="C1605" s="6">
        <f t="shared" si="258"/>
        <v>0.70763888888888893</v>
      </c>
      <c r="D1605" s="7">
        <f t="shared" si="261"/>
        <v>9.560185186273884E-3</v>
      </c>
      <c r="E1605" s="6" t="str">
        <f t="shared" si="262"/>
        <v>JOHN</v>
      </c>
      <c r="F1605" s="6" t="str">
        <f t="shared" si="259"/>
        <v>qui</v>
      </c>
      <c r="G1605" s="6" t="str">
        <f t="shared" si="260"/>
        <v>43</v>
      </c>
      <c r="H1605" s="6" t="str">
        <f>IFERROR(VLOOKUP($G1605,DDD!$B:$D,3,0),"-")</f>
        <v>PR</v>
      </c>
      <c r="I1605" s="6" t="str">
        <f>IFERROR(VLOOKUP($H1605,DDD!$I:$K,3,0),"-")</f>
        <v>Sul</v>
      </c>
      <c r="J1605">
        <v>8565038</v>
      </c>
      <c r="K1605">
        <v>23417629</v>
      </c>
      <c r="L1605" s="14">
        <v>44665.707928240743</v>
      </c>
      <c r="M1605" s="14">
        <v>44665.717488425929</v>
      </c>
      <c r="N1605" t="s">
        <v>3134</v>
      </c>
      <c r="O1605" t="s">
        <v>1781</v>
      </c>
      <c r="P1605">
        <v>17284</v>
      </c>
      <c r="Q1605" t="s">
        <v>65</v>
      </c>
      <c r="R1605" t="s">
        <v>66</v>
      </c>
      <c r="S1605" t="s">
        <v>1017</v>
      </c>
      <c r="T1605" t="s">
        <v>66</v>
      </c>
      <c r="U1605" t="s">
        <v>1017</v>
      </c>
      <c r="X1605">
        <v>43999642313</v>
      </c>
      <c r="AA1605" t="s">
        <v>1732</v>
      </c>
      <c r="AB1605" s="15">
        <v>1.64996633811829E+16</v>
      </c>
      <c r="AC1605" t="s">
        <v>68</v>
      </c>
      <c r="AD1605">
        <v>10739</v>
      </c>
      <c r="AE1605" t="s">
        <v>1726</v>
      </c>
      <c r="AF1605" t="s">
        <v>70</v>
      </c>
      <c r="AM1605" t="s">
        <v>2836</v>
      </c>
      <c r="AN1605">
        <v>53788087900</v>
      </c>
    </row>
    <row r="1606" spans="1:40" x14ac:dyDescent="0.25">
      <c r="A1606" s="4">
        <f t="shared" si="256"/>
        <v>44665</v>
      </c>
      <c r="B1606" s="5">
        <f t="shared" si="257"/>
        <v>0.70833333333333337</v>
      </c>
      <c r="C1606" s="6">
        <f t="shared" si="258"/>
        <v>0.71944444444444444</v>
      </c>
      <c r="D1606" s="7">
        <f t="shared" si="261"/>
        <v>3.3680555497994646E-3</v>
      </c>
      <c r="E1606" s="6" t="str">
        <f t="shared" si="262"/>
        <v>JOHN</v>
      </c>
      <c r="F1606" s="6" t="str">
        <f t="shared" si="259"/>
        <v>qui</v>
      </c>
      <c r="G1606" s="6" t="str">
        <f t="shared" si="260"/>
        <v>43</v>
      </c>
      <c r="H1606" s="6" t="str">
        <f>IFERROR(VLOOKUP($G1606,DDD!$B:$D,3,0),"-")</f>
        <v>PR</v>
      </c>
      <c r="I1606" s="6" t="str">
        <f>IFERROR(VLOOKUP($H1606,DDD!$I:$K,3,0),"-")</f>
        <v>Sul</v>
      </c>
      <c r="J1606">
        <v>8565902</v>
      </c>
      <c r="K1606">
        <v>23416511</v>
      </c>
      <c r="L1606" s="14">
        <v>44665.71947916667</v>
      </c>
      <c r="M1606" s="14">
        <v>44665.72284722222</v>
      </c>
      <c r="N1606" t="s">
        <v>3134</v>
      </c>
      <c r="O1606" t="s">
        <v>1781</v>
      </c>
      <c r="P1606">
        <v>17284</v>
      </c>
      <c r="Q1606" t="s">
        <v>65</v>
      </c>
      <c r="R1606" t="s">
        <v>85</v>
      </c>
      <c r="S1606" t="s">
        <v>86</v>
      </c>
      <c r="T1606" t="s">
        <v>85</v>
      </c>
      <c r="U1606" t="s">
        <v>86</v>
      </c>
      <c r="X1606">
        <v>43984180313</v>
      </c>
      <c r="AA1606" t="s">
        <v>1732</v>
      </c>
      <c r="AB1606" s="15">
        <v>1.64996734412229E+16</v>
      </c>
      <c r="AC1606" t="s">
        <v>68</v>
      </c>
      <c r="AD1606">
        <v>10739</v>
      </c>
      <c r="AE1606" t="s">
        <v>1726</v>
      </c>
      <c r="AF1606" t="s">
        <v>70</v>
      </c>
      <c r="AM1606" t="s">
        <v>2837</v>
      </c>
      <c r="AN1606">
        <v>5653499960</v>
      </c>
    </row>
    <row r="1607" spans="1:40" x14ac:dyDescent="0.25">
      <c r="A1607" s="4">
        <f t="shared" si="256"/>
        <v>44665</v>
      </c>
      <c r="B1607" s="5">
        <f t="shared" si="257"/>
        <v>0.72916666666666663</v>
      </c>
      <c r="C1607" s="6">
        <f t="shared" si="258"/>
        <v>0.73611111111111116</v>
      </c>
      <c r="D1607" s="7">
        <f t="shared" si="261"/>
        <v>1.4583333322661929E-3</v>
      </c>
      <c r="E1607" s="6" t="str">
        <f t="shared" si="262"/>
        <v>JOHN</v>
      </c>
      <c r="F1607" s="6" t="str">
        <f t="shared" si="259"/>
        <v>qui</v>
      </c>
      <c r="G1607" s="6" t="str">
        <f t="shared" si="260"/>
        <v>43</v>
      </c>
      <c r="H1607" s="6" t="str">
        <f>IFERROR(VLOOKUP($G1607,DDD!$B:$D,3,0),"-")</f>
        <v>PR</v>
      </c>
      <c r="I1607" s="6" t="str">
        <f>IFERROR(VLOOKUP($H1607,DDD!$I:$K,3,0),"-")</f>
        <v>Sul</v>
      </c>
      <c r="J1607">
        <v>8567793</v>
      </c>
      <c r="K1607">
        <v>23416685</v>
      </c>
      <c r="L1607" s="14">
        <v>44665.736493055556</v>
      </c>
      <c r="M1607" s="14">
        <v>44665.737951388888</v>
      </c>
      <c r="N1607" t="s">
        <v>3134</v>
      </c>
      <c r="O1607" t="s">
        <v>1781</v>
      </c>
      <c r="P1607">
        <v>17284</v>
      </c>
      <c r="Q1607" t="s">
        <v>65</v>
      </c>
      <c r="R1607" t="s">
        <v>66</v>
      </c>
      <c r="S1607" t="s">
        <v>421</v>
      </c>
      <c r="T1607" t="s">
        <v>66</v>
      </c>
      <c r="U1607" t="s">
        <v>421</v>
      </c>
      <c r="X1607">
        <v>43996042827</v>
      </c>
      <c r="AA1607" t="s">
        <v>1732</v>
      </c>
      <c r="AB1607" s="15">
        <v>1.64996881213845E+16</v>
      </c>
      <c r="AC1607" t="s">
        <v>68</v>
      </c>
      <c r="AD1607">
        <v>10739</v>
      </c>
      <c r="AE1607" t="s">
        <v>1726</v>
      </c>
      <c r="AF1607" t="s">
        <v>70</v>
      </c>
      <c r="AM1607" t="s">
        <v>2838</v>
      </c>
      <c r="AN1607">
        <v>11458177939</v>
      </c>
    </row>
    <row r="1608" spans="1:40" x14ac:dyDescent="0.25">
      <c r="A1608" s="4">
        <f t="shared" si="256"/>
        <v>44665</v>
      </c>
      <c r="B1608" s="5">
        <f t="shared" si="257"/>
        <v>0.75</v>
      </c>
      <c r="C1608" s="6">
        <f t="shared" si="258"/>
        <v>0.75347222222222221</v>
      </c>
      <c r="D1608" s="7">
        <f t="shared" si="261"/>
        <v>5.6134259211830795E-3</v>
      </c>
      <c r="E1608" s="6" t="str">
        <f t="shared" si="262"/>
        <v>JOHN</v>
      </c>
      <c r="F1608" s="6" t="str">
        <f t="shared" si="259"/>
        <v>qui</v>
      </c>
      <c r="G1608" s="6" t="str">
        <f t="shared" si="260"/>
        <v>43</v>
      </c>
      <c r="H1608" s="6" t="str">
        <f>IFERROR(VLOOKUP($G1608,DDD!$B:$D,3,0),"-")</f>
        <v>PR</v>
      </c>
      <c r="I1608" s="6" t="str">
        <f>IFERROR(VLOOKUP($H1608,DDD!$I:$K,3,0),"-")</f>
        <v>Sul</v>
      </c>
      <c r="J1608">
        <v>8569641</v>
      </c>
      <c r="K1608">
        <v>23417429</v>
      </c>
      <c r="L1608" s="14">
        <v>44665.75371527778</v>
      </c>
      <c r="M1608" s="14">
        <v>44665.759328703702</v>
      </c>
      <c r="N1608" t="s">
        <v>3134</v>
      </c>
      <c r="O1608" t="s">
        <v>1781</v>
      </c>
      <c r="P1608">
        <v>17284</v>
      </c>
      <c r="Q1608" t="s">
        <v>65</v>
      </c>
      <c r="R1608" t="s">
        <v>66</v>
      </c>
      <c r="S1608" t="s">
        <v>421</v>
      </c>
      <c r="T1608" t="s">
        <v>66</v>
      </c>
      <c r="U1608" t="s">
        <v>421</v>
      </c>
      <c r="X1608">
        <v>43996026053</v>
      </c>
      <c r="AA1608" t="s">
        <v>1732</v>
      </c>
      <c r="AB1608" s="15">
        <v>1.64997030615439E+16</v>
      </c>
      <c r="AC1608" t="s">
        <v>68</v>
      </c>
      <c r="AD1608">
        <v>10739</v>
      </c>
      <c r="AE1608" t="s">
        <v>1726</v>
      </c>
      <c r="AF1608" t="s">
        <v>70</v>
      </c>
      <c r="AM1608" t="s">
        <v>2839</v>
      </c>
      <c r="AN1608">
        <v>4204626947</v>
      </c>
    </row>
    <row r="1609" spans="1:40" x14ac:dyDescent="0.25">
      <c r="A1609" s="4">
        <f t="shared" si="256"/>
        <v>44665</v>
      </c>
      <c r="B1609" s="5">
        <f t="shared" si="257"/>
        <v>0.75</v>
      </c>
      <c r="C1609" s="6">
        <f t="shared" si="258"/>
        <v>0.7597222222222223</v>
      </c>
      <c r="D1609" s="7">
        <f t="shared" si="261"/>
        <v>2.9166666645323858E-3</v>
      </c>
      <c r="E1609" s="6" t="str">
        <f t="shared" si="262"/>
        <v>JOHN</v>
      </c>
      <c r="F1609" s="6" t="str">
        <f t="shared" si="259"/>
        <v>qui</v>
      </c>
      <c r="G1609" s="6" t="str">
        <f t="shared" si="260"/>
        <v>43</v>
      </c>
      <c r="H1609" s="6" t="str">
        <f>IFERROR(VLOOKUP($G1609,DDD!$B:$D,3,0),"-")</f>
        <v>PR</v>
      </c>
      <c r="I1609" s="6" t="str">
        <f>IFERROR(VLOOKUP($H1609,DDD!$I:$K,3,0),"-")</f>
        <v>Sul</v>
      </c>
      <c r="J1609">
        <v>8570311</v>
      </c>
      <c r="K1609">
        <v>23416292</v>
      </c>
      <c r="L1609" s="14">
        <v>44665.760347222225</v>
      </c>
      <c r="M1609" s="14">
        <v>44665.76326388889</v>
      </c>
      <c r="N1609" t="s">
        <v>3134</v>
      </c>
      <c r="O1609" t="s">
        <v>1781</v>
      </c>
      <c r="P1609">
        <v>17284</v>
      </c>
      <c r="Q1609" t="s">
        <v>65</v>
      </c>
      <c r="R1609" t="s">
        <v>66</v>
      </c>
      <c r="S1609" t="s">
        <v>1039</v>
      </c>
      <c r="T1609" t="s">
        <v>66</v>
      </c>
      <c r="U1609" t="s">
        <v>1039</v>
      </c>
      <c r="X1609">
        <v>43988336068</v>
      </c>
      <c r="AA1609" t="s">
        <v>1732</v>
      </c>
      <c r="AB1609" s="15">
        <v>1.64997087416293E+16</v>
      </c>
      <c r="AC1609" t="s">
        <v>68</v>
      </c>
      <c r="AD1609">
        <v>10739</v>
      </c>
      <c r="AE1609" t="s">
        <v>1726</v>
      </c>
      <c r="AF1609" t="s">
        <v>70</v>
      </c>
      <c r="AM1609" t="s">
        <v>2770</v>
      </c>
      <c r="AN1609">
        <v>6136355906</v>
      </c>
    </row>
    <row r="1610" spans="1:40" x14ac:dyDescent="0.25">
      <c r="A1610" s="4">
        <f t="shared" si="256"/>
        <v>44665</v>
      </c>
      <c r="B1610" s="5">
        <f t="shared" si="257"/>
        <v>0.75</v>
      </c>
      <c r="C1610" s="6">
        <f t="shared" si="258"/>
        <v>0.76736111111111116</v>
      </c>
      <c r="D1610" s="7">
        <f t="shared" si="261"/>
        <v>7.4074073927477002E-4</v>
      </c>
      <c r="E1610" s="6" t="str">
        <f t="shared" si="262"/>
        <v>JOHN</v>
      </c>
      <c r="F1610" s="6" t="str">
        <f t="shared" si="259"/>
        <v>qui</v>
      </c>
      <c r="G1610" s="6" t="str">
        <f t="shared" si="260"/>
        <v>15</v>
      </c>
      <c r="H1610" s="6" t="str">
        <f>IFERROR(VLOOKUP($G1610,DDD!$B:$D,3,0),"-")</f>
        <v>SP</v>
      </c>
      <c r="I1610" s="6" t="str">
        <f>IFERROR(VLOOKUP($H1610,DDD!$I:$K,3,0),"-")</f>
        <v>Sudeste</v>
      </c>
      <c r="J1610">
        <v>8571123</v>
      </c>
      <c r="K1610">
        <v>23416736</v>
      </c>
      <c r="L1610" s="14">
        <v>44665.767974537041</v>
      </c>
      <c r="M1610" s="14">
        <v>44665.76871527778</v>
      </c>
      <c r="N1610" t="s">
        <v>3134</v>
      </c>
      <c r="O1610" t="s">
        <v>1781</v>
      </c>
      <c r="P1610">
        <v>17284</v>
      </c>
      <c r="Q1610" t="s">
        <v>65</v>
      </c>
      <c r="R1610" t="s">
        <v>136</v>
      </c>
      <c r="S1610" t="s">
        <v>273</v>
      </c>
      <c r="T1610" t="s">
        <v>136</v>
      </c>
      <c r="U1610" t="s">
        <v>273</v>
      </c>
      <c r="X1610">
        <v>15991457237</v>
      </c>
      <c r="Y1610">
        <v>15991457237</v>
      </c>
      <c r="Z1610" s="14">
        <v>44665.802083333336</v>
      </c>
      <c r="AA1610" t="s">
        <v>1732</v>
      </c>
      <c r="AB1610" s="15">
        <v>1.64997153917095E+16</v>
      </c>
      <c r="AC1610" t="s">
        <v>68</v>
      </c>
      <c r="AD1610">
        <v>10739</v>
      </c>
      <c r="AE1610" t="s">
        <v>1726</v>
      </c>
      <c r="AF1610" t="s">
        <v>70</v>
      </c>
      <c r="AM1610" t="s">
        <v>2840</v>
      </c>
      <c r="AN1610">
        <v>34116140805</v>
      </c>
    </row>
    <row r="1611" spans="1:40" x14ac:dyDescent="0.25">
      <c r="A1611" s="4">
        <f t="shared" si="256"/>
        <v>44665</v>
      </c>
      <c r="B1611" s="5">
        <f t="shared" si="257"/>
        <v>0.77083333333333337</v>
      </c>
      <c r="C1611" s="6">
        <f t="shared" si="258"/>
        <v>0.77986111111111101</v>
      </c>
      <c r="D1611" s="7">
        <f t="shared" si="261"/>
        <v>9.8379630071576685E-4</v>
      </c>
      <c r="E1611" s="6" t="str">
        <f t="shared" si="262"/>
        <v>JOHN</v>
      </c>
      <c r="F1611" s="6" t="str">
        <f t="shared" si="259"/>
        <v>qui</v>
      </c>
      <c r="G1611" s="6" t="str">
        <f t="shared" si="260"/>
        <v>15</v>
      </c>
      <c r="H1611" s="6" t="str">
        <f>IFERROR(VLOOKUP($G1611,DDD!$B:$D,3,0),"-")</f>
        <v>SP</v>
      </c>
      <c r="I1611" s="6" t="str">
        <f>IFERROR(VLOOKUP($H1611,DDD!$I:$K,3,0),"-")</f>
        <v>Sudeste</v>
      </c>
      <c r="J1611">
        <v>8572362</v>
      </c>
      <c r="K1611">
        <v>23417574</v>
      </c>
      <c r="L1611" s="14">
        <v>44665.779930555553</v>
      </c>
      <c r="M1611" s="14">
        <v>44665.780914351853</v>
      </c>
      <c r="N1611" t="s">
        <v>3134</v>
      </c>
      <c r="O1611" t="s">
        <v>1781</v>
      </c>
      <c r="P1611">
        <v>17284</v>
      </c>
      <c r="Q1611" t="s">
        <v>65</v>
      </c>
      <c r="R1611" t="s">
        <v>136</v>
      </c>
      <c r="S1611" t="s">
        <v>273</v>
      </c>
      <c r="T1611" t="s">
        <v>136</v>
      </c>
      <c r="U1611" t="s">
        <v>273</v>
      </c>
      <c r="X1611">
        <v>15991239322</v>
      </c>
      <c r="Y1611">
        <v>15991239322</v>
      </c>
      <c r="Z1611" s="14">
        <v>44666.375</v>
      </c>
      <c r="AA1611" t="s">
        <v>1732</v>
      </c>
      <c r="AB1611" s="15">
        <v>1.64997257018359E+16</v>
      </c>
      <c r="AC1611" t="s">
        <v>68</v>
      </c>
      <c r="AD1611">
        <v>10739</v>
      </c>
      <c r="AE1611" t="s">
        <v>1726</v>
      </c>
      <c r="AF1611" t="s">
        <v>70</v>
      </c>
      <c r="AM1611" t="s">
        <v>1754</v>
      </c>
      <c r="AN1611">
        <v>32739207859</v>
      </c>
    </row>
    <row r="1612" spans="1:40" x14ac:dyDescent="0.25">
      <c r="A1612" s="4">
        <f t="shared" si="256"/>
        <v>44665</v>
      </c>
      <c r="B1612" s="5">
        <f t="shared" si="257"/>
        <v>0.77083333333333337</v>
      </c>
      <c r="C1612" s="6">
        <f t="shared" si="258"/>
        <v>0.78263888888888899</v>
      </c>
      <c r="D1612" s="7">
        <f t="shared" si="261"/>
        <v>4.7453703155042604E-4</v>
      </c>
      <c r="E1612" s="6" t="str">
        <f t="shared" si="262"/>
        <v>JOHN</v>
      </c>
      <c r="F1612" s="6" t="str">
        <f t="shared" si="259"/>
        <v>qui</v>
      </c>
      <c r="G1612" s="6" t="str">
        <f t="shared" si="260"/>
        <v>43</v>
      </c>
      <c r="H1612" s="6" t="str">
        <f>IFERROR(VLOOKUP($G1612,DDD!$B:$D,3,0),"-")</f>
        <v>PR</v>
      </c>
      <c r="I1612" s="6" t="str">
        <f>IFERROR(VLOOKUP($H1612,DDD!$I:$K,3,0),"-")</f>
        <v>Sul</v>
      </c>
      <c r="J1612">
        <v>8572589</v>
      </c>
      <c r="K1612">
        <v>23417148</v>
      </c>
      <c r="L1612" s="14">
        <v>44665.782789351855</v>
      </c>
      <c r="M1612" s="14">
        <v>44665.783263888887</v>
      </c>
      <c r="N1612" t="s">
        <v>3134</v>
      </c>
      <c r="O1612" t="s">
        <v>1781</v>
      </c>
      <c r="P1612">
        <v>17284</v>
      </c>
      <c r="Q1612" t="s">
        <v>65</v>
      </c>
      <c r="R1612" t="s">
        <v>136</v>
      </c>
      <c r="S1612" t="s">
        <v>273</v>
      </c>
      <c r="T1612" t="s">
        <v>136</v>
      </c>
      <c r="U1612" t="s">
        <v>273</v>
      </c>
      <c r="X1612">
        <v>43991965419</v>
      </c>
      <c r="Y1612">
        <v>43991965419</v>
      </c>
      <c r="Z1612" s="14">
        <v>44666.375</v>
      </c>
      <c r="AA1612" t="s">
        <v>1732</v>
      </c>
      <c r="AB1612" s="15">
        <v>1.64997281618518E+16</v>
      </c>
      <c r="AC1612" t="s">
        <v>68</v>
      </c>
      <c r="AD1612">
        <v>10739</v>
      </c>
      <c r="AE1612" t="s">
        <v>1726</v>
      </c>
      <c r="AF1612" t="s">
        <v>70</v>
      </c>
      <c r="AM1612" t="s">
        <v>2841</v>
      </c>
      <c r="AN1612">
        <v>3100585976</v>
      </c>
    </row>
    <row r="1613" spans="1:40" x14ac:dyDescent="0.25">
      <c r="A1613" s="4">
        <f t="shared" si="256"/>
        <v>44665</v>
      </c>
      <c r="B1613" s="5">
        <f t="shared" si="257"/>
        <v>0.77083333333333337</v>
      </c>
      <c r="C1613" s="6">
        <f t="shared" si="258"/>
        <v>0.78333333333333333</v>
      </c>
      <c r="D1613" s="7">
        <f t="shared" si="261"/>
        <v>5.4398148495238274E-4</v>
      </c>
      <c r="E1613" s="6" t="str">
        <f t="shared" si="262"/>
        <v>JOHN</v>
      </c>
      <c r="F1613" s="6" t="str">
        <f t="shared" si="259"/>
        <v>qui</v>
      </c>
      <c r="G1613" s="6" t="str">
        <f t="shared" si="260"/>
        <v>15</v>
      </c>
      <c r="H1613" s="6" t="str">
        <f>IFERROR(VLOOKUP($G1613,DDD!$B:$D,3,0),"-")</f>
        <v>SP</v>
      </c>
      <c r="I1613" s="6" t="str">
        <f>IFERROR(VLOOKUP($H1613,DDD!$I:$K,3,0),"-")</f>
        <v>Sudeste</v>
      </c>
      <c r="J1613">
        <v>8572703</v>
      </c>
      <c r="K1613">
        <v>23416700</v>
      </c>
      <c r="L1613" s="14">
        <v>44665.784004629626</v>
      </c>
      <c r="M1613" s="14">
        <v>44665.784548611111</v>
      </c>
      <c r="N1613" t="s">
        <v>3134</v>
      </c>
      <c r="O1613" t="s">
        <v>1781</v>
      </c>
      <c r="P1613">
        <v>17284</v>
      </c>
      <c r="Q1613" t="s">
        <v>65</v>
      </c>
      <c r="R1613" t="s">
        <v>66</v>
      </c>
      <c r="S1613" t="s">
        <v>421</v>
      </c>
      <c r="T1613" t="s">
        <v>66</v>
      </c>
      <c r="U1613" t="s">
        <v>421</v>
      </c>
      <c r="X1613">
        <v>15991459774</v>
      </c>
      <c r="AA1613" t="s">
        <v>1732</v>
      </c>
      <c r="AB1613" s="15">
        <v>1.64997291818637E+16</v>
      </c>
      <c r="AC1613" t="s">
        <v>68</v>
      </c>
      <c r="AD1613">
        <v>10739</v>
      </c>
      <c r="AE1613" t="s">
        <v>1726</v>
      </c>
      <c r="AF1613" t="s">
        <v>70</v>
      </c>
      <c r="AM1613" t="s">
        <v>2842</v>
      </c>
      <c r="AN1613">
        <v>13615732871</v>
      </c>
    </row>
    <row r="1614" spans="1:40" x14ac:dyDescent="0.25">
      <c r="A1614" s="4">
        <f t="shared" si="256"/>
        <v>44665</v>
      </c>
      <c r="B1614" s="5">
        <f t="shared" si="257"/>
        <v>0.79166666666666663</v>
      </c>
      <c r="C1614" s="6">
        <f t="shared" si="258"/>
        <v>0.80138888888888893</v>
      </c>
      <c r="D1614" s="7">
        <f t="shared" si="261"/>
        <v>7.1759259299142286E-4</v>
      </c>
      <c r="E1614" s="6" t="str">
        <f t="shared" si="262"/>
        <v>JOHN</v>
      </c>
      <c r="F1614" s="6" t="str">
        <f t="shared" si="259"/>
        <v>qui</v>
      </c>
      <c r="G1614" s="6" t="str">
        <f t="shared" si="260"/>
        <v>11</v>
      </c>
      <c r="H1614" s="6" t="str">
        <f>IFERROR(VLOOKUP($G1614,DDD!$B:$D,3,0),"-")</f>
        <v>SP</v>
      </c>
      <c r="I1614" s="6" t="str">
        <f>IFERROR(VLOOKUP($H1614,DDD!$I:$K,3,0),"-")</f>
        <v>Sudeste</v>
      </c>
      <c r="J1614">
        <v>8573618</v>
      </c>
      <c r="K1614">
        <v>23416953</v>
      </c>
      <c r="L1614" s="14">
        <v>44665.801435185182</v>
      </c>
      <c r="M1614" s="14">
        <v>44665.802152777775</v>
      </c>
      <c r="N1614" t="s">
        <v>3134</v>
      </c>
      <c r="O1614" t="s">
        <v>1781</v>
      </c>
      <c r="P1614">
        <v>17284</v>
      </c>
      <c r="Q1614" t="s">
        <v>65</v>
      </c>
      <c r="R1614" t="s">
        <v>136</v>
      </c>
      <c r="S1614" t="s">
        <v>273</v>
      </c>
      <c r="T1614" t="s">
        <v>136</v>
      </c>
      <c r="U1614" t="s">
        <v>273</v>
      </c>
      <c r="X1614">
        <v>11953332276</v>
      </c>
      <c r="Y1614">
        <v>11953332276</v>
      </c>
      <c r="Z1614" s="14">
        <v>44669.541666666664</v>
      </c>
      <c r="AA1614" t="s">
        <v>1732</v>
      </c>
      <c r="AB1614" s="15">
        <v>1.64997441719565E+16</v>
      </c>
      <c r="AC1614" t="s">
        <v>68</v>
      </c>
      <c r="AD1614">
        <v>10739</v>
      </c>
      <c r="AE1614" t="s">
        <v>1726</v>
      </c>
      <c r="AF1614" t="s">
        <v>70</v>
      </c>
      <c r="AM1614" t="s">
        <v>2778</v>
      </c>
      <c r="AN1614">
        <v>22859093818</v>
      </c>
    </row>
    <row r="1615" spans="1:40" x14ac:dyDescent="0.25">
      <c r="A1615" s="4">
        <f t="shared" si="256"/>
        <v>44666</v>
      </c>
      <c r="B1615" s="5">
        <f t="shared" si="257"/>
        <v>0.33333333333333331</v>
      </c>
      <c r="C1615" s="6">
        <f t="shared" si="258"/>
        <v>0.35138888888888892</v>
      </c>
      <c r="D1615" s="7">
        <f t="shared" si="261"/>
        <v>3.4027777801384218E-3</v>
      </c>
      <c r="E1615" s="6" t="str">
        <f t="shared" si="262"/>
        <v>JOHN</v>
      </c>
      <c r="F1615" s="6" t="str">
        <f t="shared" si="259"/>
        <v>sex</v>
      </c>
      <c r="G1615" s="6" t="str">
        <f t="shared" si="260"/>
        <v>71</v>
      </c>
      <c r="H1615" s="6" t="str">
        <f>IFERROR(VLOOKUP($G1615,DDD!$B:$D,3,0),"-")</f>
        <v>BA</v>
      </c>
      <c r="I1615" s="6" t="str">
        <f>IFERROR(VLOOKUP($H1615,DDD!$I:$K,3,0),"-")</f>
        <v>Nordeste</v>
      </c>
      <c r="J1615">
        <v>8579956</v>
      </c>
      <c r="K1615">
        <v>25451025</v>
      </c>
      <c r="L1615" s="14">
        <v>44666.351620370369</v>
      </c>
      <c r="M1615" s="14">
        <v>44666.355023148149</v>
      </c>
      <c r="N1615" t="s">
        <v>3134</v>
      </c>
      <c r="O1615" t="s">
        <v>1781</v>
      </c>
      <c r="P1615">
        <v>17284</v>
      </c>
      <c r="Q1615" t="s">
        <v>65</v>
      </c>
      <c r="R1615" t="s">
        <v>85</v>
      </c>
      <c r="S1615" t="s">
        <v>86</v>
      </c>
      <c r="T1615" t="s">
        <v>85</v>
      </c>
      <c r="U1615" t="s">
        <v>86</v>
      </c>
      <c r="X1615">
        <v>71987798112</v>
      </c>
      <c r="AA1615" t="s">
        <v>1724</v>
      </c>
      <c r="AB1615" s="15">
        <v>16500219654824</v>
      </c>
      <c r="AC1615" t="s">
        <v>68</v>
      </c>
      <c r="AD1615">
        <v>10739</v>
      </c>
      <c r="AE1615" t="s">
        <v>1726</v>
      </c>
      <c r="AF1615" t="s">
        <v>70</v>
      </c>
      <c r="AM1615" t="s">
        <v>2843</v>
      </c>
      <c r="AN1615">
        <v>1955188530</v>
      </c>
    </row>
    <row r="1616" spans="1:40" x14ac:dyDescent="0.25">
      <c r="A1616" s="4">
        <f t="shared" si="256"/>
        <v>44666</v>
      </c>
      <c r="B1616" s="5">
        <f t="shared" si="257"/>
        <v>0.33333333333333331</v>
      </c>
      <c r="C1616" s="6">
        <f t="shared" si="258"/>
        <v>0.35138888888888892</v>
      </c>
      <c r="D1616" s="7">
        <f t="shared" si="261"/>
        <v>6.0185185429872945E-4</v>
      </c>
      <c r="E1616" s="6" t="str">
        <f t="shared" si="262"/>
        <v>THALITA</v>
      </c>
      <c r="F1616" s="6" t="str">
        <f t="shared" si="259"/>
        <v>sex</v>
      </c>
      <c r="G1616" s="6" t="str">
        <f t="shared" si="260"/>
        <v>43</v>
      </c>
      <c r="H1616" s="6" t="str">
        <f>IFERROR(VLOOKUP($G1616,DDD!$B:$D,3,0),"-")</f>
        <v>PR</v>
      </c>
      <c r="I1616" s="6" t="str">
        <f>IFERROR(VLOOKUP($H1616,DDD!$I:$K,3,0),"-")</f>
        <v>Sul</v>
      </c>
      <c r="J1616">
        <v>8579959</v>
      </c>
      <c r="K1616">
        <v>25451278</v>
      </c>
      <c r="L1616" s="14">
        <v>44666.352013888885</v>
      </c>
      <c r="M1616" s="14">
        <v>44666.35261574074</v>
      </c>
      <c r="N1616" t="s">
        <v>3134</v>
      </c>
      <c r="O1616" t="s">
        <v>1723</v>
      </c>
      <c r="P1616">
        <v>17719</v>
      </c>
      <c r="Q1616" t="s">
        <v>65</v>
      </c>
      <c r="R1616" t="s">
        <v>136</v>
      </c>
      <c r="S1616" t="s">
        <v>273</v>
      </c>
      <c r="T1616" t="s">
        <v>136</v>
      </c>
      <c r="U1616" t="s">
        <v>273</v>
      </c>
      <c r="X1616">
        <v>43996257654</v>
      </c>
      <c r="Y1616">
        <v>43996257654</v>
      </c>
      <c r="Z1616" s="14">
        <v>44666.395833333336</v>
      </c>
      <c r="AA1616" t="s">
        <v>1724</v>
      </c>
      <c r="AB1616" s="15">
        <v>16500219865484</v>
      </c>
      <c r="AC1616" t="s">
        <v>68</v>
      </c>
      <c r="AD1616">
        <v>10739</v>
      </c>
      <c r="AE1616" t="s">
        <v>1726</v>
      </c>
      <c r="AF1616" t="s">
        <v>70</v>
      </c>
      <c r="AM1616" t="s">
        <v>1778</v>
      </c>
      <c r="AN1616">
        <v>3004298945</v>
      </c>
    </row>
    <row r="1617" spans="1:40" x14ac:dyDescent="0.25">
      <c r="A1617" s="4">
        <f t="shared" si="256"/>
        <v>44666</v>
      </c>
      <c r="B1617" s="5">
        <f t="shared" si="257"/>
        <v>0.33333333333333331</v>
      </c>
      <c r="C1617" s="6">
        <f t="shared" si="258"/>
        <v>0.3527777777777778</v>
      </c>
      <c r="D1617" s="7">
        <f t="shared" si="261"/>
        <v>2.7777777722803876E-4</v>
      </c>
      <c r="E1617" s="6" t="str">
        <f t="shared" si="262"/>
        <v>YANE</v>
      </c>
      <c r="F1617" s="6" t="str">
        <f t="shared" si="259"/>
        <v>sex</v>
      </c>
      <c r="G1617" s="6" t="str">
        <f t="shared" si="260"/>
        <v>43</v>
      </c>
      <c r="H1617" s="6" t="str">
        <f>IFERROR(VLOOKUP($G1617,DDD!$B:$D,3,0),"-")</f>
        <v>PR</v>
      </c>
      <c r="I1617" s="6" t="str">
        <f>IFERROR(VLOOKUP($H1617,DDD!$I:$K,3,0),"-")</f>
        <v>Sul</v>
      </c>
      <c r="J1617">
        <v>8579961</v>
      </c>
      <c r="K1617">
        <v>25450874</v>
      </c>
      <c r="L1617" s="14">
        <v>44666.353067129632</v>
      </c>
      <c r="M1617" s="14">
        <v>44666.353344907409</v>
      </c>
      <c r="N1617" t="s">
        <v>3134</v>
      </c>
      <c r="O1617" t="s">
        <v>1728</v>
      </c>
      <c r="P1617">
        <v>17285</v>
      </c>
      <c r="Q1617" t="s">
        <v>65</v>
      </c>
      <c r="R1617" t="s">
        <v>136</v>
      </c>
      <c r="S1617" t="s">
        <v>273</v>
      </c>
      <c r="T1617" t="s">
        <v>136</v>
      </c>
      <c r="U1617" t="s">
        <v>273</v>
      </c>
      <c r="X1617">
        <v>43991332759</v>
      </c>
      <c r="Y1617">
        <v>43991332759</v>
      </c>
      <c r="Z1617" s="14">
        <v>44666.4375</v>
      </c>
      <c r="AA1617" t="s">
        <v>1724</v>
      </c>
      <c r="AB1617" s="15">
        <v>16500220497394</v>
      </c>
      <c r="AC1617" t="s">
        <v>68</v>
      </c>
      <c r="AD1617">
        <v>10739</v>
      </c>
      <c r="AE1617" t="s">
        <v>1726</v>
      </c>
      <c r="AF1617" t="s">
        <v>70</v>
      </c>
      <c r="AM1617" t="s">
        <v>1731</v>
      </c>
      <c r="AN1617">
        <v>6044628914</v>
      </c>
    </row>
    <row r="1618" spans="1:40" x14ac:dyDescent="0.25">
      <c r="A1618" s="4">
        <f t="shared" si="256"/>
        <v>44666</v>
      </c>
      <c r="B1618" s="5">
        <f t="shared" si="257"/>
        <v>0.35416666666666669</v>
      </c>
      <c r="C1618" s="6">
        <f t="shared" si="258"/>
        <v>0.35555555555555557</v>
      </c>
      <c r="D1618" s="7">
        <f t="shared" si="261"/>
        <v>9.6064814715646207E-4</v>
      </c>
      <c r="E1618" s="6" t="str">
        <f t="shared" si="262"/>
        <v>YANE</v>
      </c>
      <c r="F1618" s="6" t="str">
        <f t="shared" si="259"/>
        <v>sex</v>
      </c>
      <c r="G1618" s="6" t="str">
        <f t="shared" si="260"/>
        <v>15</v>
      </c>
      <c r="H1618" s="6" t="str">
        <f>IFERROR(VLOOKUP($G1618,DDD!$B:$D,3,0),"-")</f>
        <v>SP</v>
      </c>
      <c r="I1618" s="6" t="str">
        <f>IFERROR(VLOOKUP($H1618,DDD!$I:$K,3,0),"-")</f>
        <v>Sudeste</v>
      </c>
      <c r="J1618">
        <v>8579972</v>
      </c>
      <c r="K1618">
        <v>25451822</v>
      </c>
      <c r="L1618" s="14">
        <v>44666.355682870373</v>
      </c>
      <c r="M1618" s="14">
        <v>44666.35664351852</v>
      </c>
      <c r="N1618" t="s">
        <v>3134</v>
      </c>
      <c r="O1618" t="s">
        <v>1728</v>
      </c>
      <c r="P1618">
        <v>17285</v>
      </c>
      <c r="Q1618" t="s">
        <v>65</v>
      </c>
      <c r="R1618" t="s">
        <v>136</v>
      </c>
      <c r="S1618" t="s">
        <v>137</v>
      </c>
      <c r="T1618" t="s">
        <v>136</v>
      </c>
      <c r="U1618" t="s">
        <v>137</v>
      </c>
      <c r="X1618">
        <v>15991272721</v>
      </c>
      <c r="Y1618">
        <v>15991272721</v>
      </c>
      <c r="Z1618" s="14">
        <v>44680.376388888886</v>
      </c>
      <c r="AA1618" t="s">
        <v>1724</v>
      </c>
      <c r="AB1618" s="15">
        <v>165002231212824</v>
      </c>
      <c r="AC1618" t="s">
        <v>68</v>
      </c>
      <c r="AD1618">
        <v>10739</v>
      </c>
      <c r="AE1618" t="s">
        <v>1726</v>
      </c>
      <c r="AF1618" t="s">
        <v>70</v>
      </c>
      <c r="AM1618" t="s">
        <v>2844</v>
      </c>
      <c r="AN1618">
        <v>13018098889</v>
      </c>
    </row>
    <row r="1619" spans="1:40" x14ac:dyDescent="0.25">
      <c r="A1619" s="4">
        <f t="shared" si="256"/>
        <v>44666</v>
      </c>
      <c r="B1619" s="5">
        <f t="shared" si="257"/>
        <v>0.35416666666666669</v>
      </c>
      <c r="C1619" s="6">
        <f t="shared" si="258"/>
        <v>0.35555555555555557</v>
      </c>
      <c r="D1619" s="7">
        <f t="shared" si="261"/>
        <v>2.0254629635019228E-3</v>
      </c>
      <c r="E1619" s="6" t="str">
        <f t="shared" si="262"/>
        <v>THALITA</v>
      </c>
      <c r="F1619" s="6" t="str">
        <f t="shared" si="259"/>
        <v>sex</v>
      </c>
      <c r="G1619" s="6" t="str">
        <f t="shared" si="260"/>
        <v>43</v>
      </c>
      <c r="H1619" s="6" t="str">
        <f>IFERROR(VLOOKUP($G1619,DDD!$B:$D,3,0),"-")</f>
        <v>PR</v>
      </c>
      <c r="I1619" s="6" t="str">
        <f>IFERROR(VLOOKUP($H1619,DDD!$I:$K,3,0),"-")</f>
        <v>Sul</v>
      </c>
      <c r="J1619">
        <v>8579974</v>
      </c>
      <c r="K1619">
        <v>25450912</v>
      </c>
      <c r="L1619" s="14">
        <v>44666.356087962966</v>
      </c>
      <c r="M1619" s="14">
        <v>44666.358113425929</v>
      </c>
      <c r="N1619" t="s">
        <v>3134</v>
      </c>
      <c r="O1619" t="s">
        <v>1723</v>
      </c>
      <c r="P1619">
        <v>17719</v>
      </c>
      <c r="Q1619" t="s">
        <v>65</v>
      </c>
      <c r="R1619" t="s">
        <v>136</v>
      </c>
      <c r="S1619" t="s">
        <v>674</v>
      </c>
      <c r="T1619" t="s">
        <v>136</v>
      </c>
      <c r="U1619" t="s">
        <v>137</v>
      </c>
      <c r="X1619">
        <v>43999583370</v>
      </c>
      <c r="Y1619">
        <v>43999583370</v>
      </c>
      <c r="Z1619" s="14">
        <v>44666.378472222219</v>
      </c>
      <c r="AA1619" t="s">
        <v>1724</v>
      </c>
      <c r="AB1619" s="15">
        <v>165002235413604</v>
      </c>
      <c r="AC1619" t="s">
        <v>68</v>
      </c>
      <c r="AD1619">
        <v>10739</v>
      </c>
      <c r="AE1619" t="s">
        <v>1726</v>
      </c>
      <c r="AF1619" t="s">
        <v>70</v>
      </c>
      <c r="AM1619" t="s">
        <v>2845</v>
      </c>
      <c r="AN1619">
        <v>6653350916</v>
      </c>
    </row>
    <row r="1620" spans="1:40" x14ac:dyDescent="0.25">
      <c r="A1620" s="4">
        <f t="shared" si="256"/>
        <v>44666</v>
      </c>
      <c r="B1620" s="5">
        <f t="shared" si="257"/>
        <v>0.35416666666666669</v>
      </c>
      <c r="C1620" s="6">
        <f t="shared" si="258"/>
        <v>0.35625000000000001</v>
      </c>
      <c r="D1620" s="7">
        <f t="shared" si="261"/>
        <v>1.157407408754807E-3</v>
      </c>
      <c r="E1620" s="6" t="str">
        <f t="shared" si="262"/>
        <v>YANE</v>
      </c>
      <c r="F1620" s="6" t="str">
        <f t="shared" si="259"/>
        <v>sex</v>
      </c>
      <c r="G1620" s="6" t="str">
        <f t="shared" si="260"/>
        <v>15</v>
      </c>
      <c r="H1620" s="6" t="str">
        <f>IFERROR(VLOOKUP($G1620,DDD!$B:$D,3,0),"-")</f>
        <v>SP</v>
      </c>
      <c r="I1620" s="6" t="str">
        <f>IFERROR(VLOOKUP($H1620,DDD!$I:$K,3,0),"-")</f>
        <v>Sudeste</v>
      </c>
      <c r="J1620">
        <v>8579975</v>
      </c>
      <c r="K1620">
        <v>23417277</v>
      </c>
      <c r="L1620" s="14">
        <v>44666.356759259259</v>
      </c>
      <c r="M1620" s="14">
        <v>44666.357916666668</v>
      </c>
      <c r="N1620" t="s">
        <v>3134</v>
      </c>
      <c r="O1620" t="s">
        <v>1728</v>
      </c>
      <c r="P1620">
        <v>17285</v>
      </c>
      <c r="Q1620" t="s">
        <v>65</v>
      </c>
      <c r="R1620" t="s">
        <v>136</v>
      </c>
      <c r="S1620" t="s">
        <v>137</v>
      </c>
      <c r="T1620" t="s">
        <v>136</v>
      </c>
      <c r="U1620" t="s">
        <v>137</v>
      </c>
      <c r="X1620">
        <v>15991139860</v>
      </c>
      <c r="Y1620">
        <v>15991139860</v>
      </c>
      <c r="Z1620" s="14">
        <v>44681.37777777778</v>
      </c>
      <c r="AA1620" t="s">
        <v>1732</v>
      </c>
      <c r="AB1620" s="15">
        <v>165002240414364</v>
      </c>
      <c r="AC1620" t="s">
        <v>68</v>
      </c>
      <c r="AD1620">
        <v>10739</v>
      </c>
      <c r="AE1620" t="s">
        <v>1726</v>
      </c>
      <c r="AF1620" t="s">
        <v>70</v>
      </c>
      <c r="AM1620" t="s">
        <v>2846</v>
      </c>
      <c r="AN1620">
        <v>15672955843</v>
      </c>
    </row>
    <row r="1621" spans="1:40" x14ac:dyDescent="0.25">
      <c r="A1621" s="4">
        <f t="shared" si="256"/>
        <v>44666</v>
      </c>
      <c r="B1621" s="5">
        <f t="shared" si="257"/>
        <v>0.35416666666666669</v>
      </c>
      <c r="C1621" s="6">
        <f t="shared" si="258"/>
        <v>0.3576388888888889</v>
      </c>
      <c r="D1621" s="7">
        <f t="shared" si="261"/>
        <v>3.5648148113978095E-3</v>
      </c>
      <c r="E1621" s="6" t="str">
        <f t="shared" si="262"/>
        <v>JOHN</v>
      </c>
      <c r="F1621" s="6" t="str">
        <f t="shared" si="259"/>
        <v>sex</v>
      </c>
      <c r="G1621" s="6" t="str">
        <f t="shared" si="260"/>
        <v>43</v>
      </c>
      <c r="H1621" s="6" t="str">
        <f>IFERROR(VLOOKUP($G1621,DDD!$B:$D,3,0),"-")</f>
        <v>PR</v>
      </c>
      <c r="I1621" s="6" t="str">
        <f>IFERROR(VLOOKUP($H1621,DDD!$I:$K,3,0),"-")</f>
        <v>Sul</v>
      </c>
      <c r="J1621">
        <v>8579977</v>
      </c>
      <c r="K1621">
        <v>25451808</v>
      </c>
      <c r="L1621" s="14">
        <v>44666.35769675926</v>
      </c>
      <c r="M1621" s="14">
        <v>44666.361261574071</v>
      </c>
      <c r="N1621" t="s">
        <v>3134</v>
      </c>
      <c r="O1621" t="s">
        <v>1781</v>
      </c>
      <c r="P1621">
        <v>17284</v>
      </c>
      <c r="Q1621" t="s">
        <v>65</v>
      </c>
      <c r="R1621" t="s">
        <v>66</v>
      </c>
      <c r="S1621" t="s">
        <v>1039</v>
      </c>
      <c r="T1621" t="s">
        <v>66</v>
      </c>
      <c r="U1621" t="s">
        <v>1039</v>
      </c>
      <c r="X1621">
        <v>43991398014</v>
      </c>
      <c r="AA1621" t="s">
        <v>1724</v>
      </c>
      <c r="AB1621" s="15">
        <v>165002249316494</v>
      </c>
      <c r="AC1621" t="s">
        <v>68</v>
      </c>
      <c r="AD1621">
        <v>10739</v>
      </c>
      <c r="AE1621" t="s">
        <v>1726</v>
      </c>
      <c r="AF1621" t="s">
        <v>70</v>
      </c>
      <c r="AM1621" t="s">
        <v>2847</v>
      </c>
      <c r="AN1621">
        <v>93462573934</v>
      </c>
    </row>
    <row r="1622" spans="1:40" x14ac:dyDescent="0.25">
      <c r="A1622" s="4">
        <f t="shared" si="256"/>
        <v>44666</v>
      </c>
      <c r="B1622" s="5">
        <f t="shared" si="257"/>
        <v>0.35416666666666669</v>
      </c>
      <c r="C1622" s="6">
        <f t="shared" si="258"/>
        <v>0.36041666666666666</v>
      </c>
      <c r="D1622" s="7">
        <f t="shared" si="261"/>
        <v>1.3310185167938471E-3</v>
      </c>
      <c r="E1622" s="6" t="str">
        <f t="shared" si="262"/>
        <v>THALITA</v>
      </c>
      <c r="F1622" s="6" t="str">
        <f t="shared" si="259"/>
        <v>sex</v>
      </c>
      <c r="G1622" s="6" t="str">
        <f t="shared" si="260"/>
        <v>15</v>
      </c>
      <c r="H1622" s="6" t="str">
        <f>IFERROR(VLOOKUP($G1622,DDD!$B:$D,3,0),"-")</f>
        <v>SP</v>
      </c>
      <c r="I1622" s="6" t="str">
        <f>IFERROR(VLOOKUP($H1622,DDD!$I:$K,3,0),"-")</f>
        <v>Sudeste</v>
      </c>
      <c r="J1622">
        <v>8579983</v>
      </c>
      <c r="K1622">
        <v>23416924</v>
      </c>
      <c r="L1622" s="14">
        <v>44666.360810185186</v>
      </c>
      <c r="M1622" s="14">
        <v>44666.362141203703</v>
      </c>
      <c r="N1622" t="s">
        <v>3134</v>
      </c>
      <c r="O1622" t="s">
        <v>1723</v>
      </c>
      <c r="P1622">
        <v>17719</v>
      </c>
      <c r="Q1622" t="s">
        <v>65</v>
      </c>
      <c r="R1622" t="s">
        <v>136</v>
      </c>
      <c r="S1622" t="s">
        <v>273</v>
      </c>
      <c r="T1622" t="s">
        <v>136</v>
      </c>
      <c r="U1622" t="s">
        <v>273</v>
      </c>
      <c r="X1622">
        <v>15997777140</v>
      </c>
      <c r="Y1622">
        <v>15997777140</v>
      </c>
      <c r="Z1622" s="14">
        <v>44666.382638888892</v>
      </c>
      <c r="AA1622" t="s">
        <v>1732</v>
      </c>
      <c r="AB1622" s="15">
        <v>165002276024434</v>
      </c>
      <c r="AC1622" t="s">
        <v>68</v>
      </c>
      <c r="AD1622">
        <v>10739</v>
      </c>
      <c r="AE1622" t="s">
        <v>1726</v>
      </c>
      <c r="AF1622" t="s">
        <v>70</v>
      </c>
      <c r="AM1622" t="s">
        <v>2848</v>
      </c>
      <c r="AN1622">
        <v>17726333804</v>
      </c>
    </row>
    <row r="1623" spans="1:40" x14ac:dyDescent="0.25">
      <c r="A1623" s="4">
        <f t="shared" si="256"/>
        <v>44666</v>
      </c>
      <c r="B1623" s="5">
        <f t="shared" si="257"/>
        <v>0.35416666666666669</v>
      </c>
      <c r="C1623" s="6">
        <f t="shared" si="258"/>
        <v>0.36249999999999999</v>
      </c>
      <c r="D1623" s="7">
        <f t="shared" si="261"/>
        <v>1.006944446999114E-3</v>
      </c>
      <c r="E1623" s="6" t="str">
        <f t="shared" si="262"/>
        <v>JOHN</v>
      </c>
      <c r="F1623" s="6" t="str">
        <f t="shared" si="259"/>
        <v>sex</v>
      </c>
      <c r="G1623" s="6" t="str">
        <f t="shared" si="260"/>
        <v>43</v>
      </c>
      <c r="H1623" s="6" t="str">
        <f>IFERROR(VLOOKUP($G1623,DDD!$B:$D,3,0),"-")</f>
        <v>PR</v>
      </c>
      <c r="I1623" s="6" t="str">
        <f>IFERROR(VLOOKUP($H1623,DDD!$I:$K,3,0),"-")</f>
        <v>Sul</v>
      </c>
      <c r="J1623">
        <v>8580021</v>
      </c>
      <c r="K1623">
        <v>23417691</v>
      </c>
      <c r="L1623" s="14">
        <v>44666.363020833334</v>
      </c>
      <c r="M1623" s="14">
        <v>44666.364027777781</v>
      </c>
      <c r="N1623" t="s">
        <v>3134</v>
      </c>
      <c r="O1623" t="s">
        <v>1781</v>
      </c>
      <c r="P1623">
        <v>17284</v>
      </c>
      <c r="Q1623" t="s">
        <v>65</v>
      </c>
      <c r="R1623" t="s">
        <v>136</v>
      </c>
      <c r="S1623" t="s">
        <v>273</v>
      </c>
      <c r="T1623" t="s">
        <v>136</v>
      </c>
      <c r="U1623" t="s">
        <v>273</v>
      </c>
      <c r="X1623">
        <v>43999504068</v>
      </c>
      <c r="Y1623">
        <v>43999504068</v>
      </c>
      <c r="Z1623" s="14">
        <v>44666.5</v>
      </c>
      <c r="AA1623" t="s">
        <v>1732</v>
      </c>
      <c r="AB1623" s="15">
        <v>165002294329784</v>
      </c>
      <c r="AC1623" t="s">
        <v>68</v>
      </c>
      <c r="AD1623">
        <v>10739</v>
      </c>
      <c r="AE1623" t="s">
        <v>1726</v>
      </c>
      <c r="AF1623" t="s">
        <v>70</v>
      </c>
      <c r="AM1623" t="s">
        <v>2849</v>
      </c>
      <c r="AN1623">
        <v>6744898965</v>
      </c>
    </row>
    <row r="1624" spans="1:40" x14ac:dyDescent="0.25">
      <c r="A1624" s="4">
        <f t="shared" si="256"/>
        <v>44666</v>
      </c>
      <c r="B1624" s="5">
        <f t="shared" si="257"/>
        <v>0.35416666666666669</v>
      </c>
      <c r="C1624" s="6">
        <f t="shared" si="258"/>
        <v>0.37083333333333335</v>
      </c>
      <c r="D1624" s="7">
        <f t="shared" si="261"/>
        <v>7.9861111589707434E-4</v>
      </c>
      <c r="E1624" s="6" t="str">
        <f t="shared" si="262"/>
        <v>YANE</v>
      </c>
      <c r="F1624" s="6" t="str">
        <f t="shared" si="259"/>
        <v>sex</v>
      </c>
      <c r="G1624" s="6" t="str">
        <f t="shared" si="260"/>
        <v>15</v>
      </c>
      <c r="H1624" s="6" t="str">
        <f>IFERROR(VLOOKUP($G1624,DDD!$B:$D,3,0),"-")</f>
        <v>SP</v>
      </c>
      <c r="I1624" s="6" t="str">
        <f>IFERROR(VLOOKUP($H1624,DDD!$I:$K,3,0),"-")</f>
        <v>Sudeste</v>
      </c>
      <c r="J1624">
        <v>8580413</v>
      </c>
      <c r="K1624">
        <v>25451202</v>
      </c>
      <c r="L1624" s="14">
        <v>44666.370972222219</v>
      </c>
      <c r="M1624" s="14">
        <v>44666.371770833335</v>
      </c>
      <c r="N1624" t="s">
        <v>3134</v>
      </c>
      <c r="O1624" t="s">
        <v>1728</v>
      </c>
      <c r="P1624">
        <v>17285</v>
      </c>
      <c r="Q1624" t="s">
        <v>65</v>
      </c>
      <c r="R1624" t="s">
        <v>136</v>
      </c>
      <c r="S1624" t="s">
        <v>273</v>
      </c>
      <c r="T1624" t="s">
        <v>136</v>
      </c>
      <c r="U1624" t="s">
        <v>273</v>
      </c>
      <c r="X1624">
        <v>15998070415</v>
      </c>
      <c r="Y1624">
        <v>15998070415</v>
      </c>
      <c r="Z1624" s="14">
        <v>44666.541666666664</v>
      </c>
      <c r="AA1624" t="s">
        <v>1724</v>
      </c>
      <c r="AB1624" s="15">
        <v>165002363347594</v>
      </c>
      <c r="AC1624" t="s">
        <v>68</v>
      </c>
      <c r="AD1624">
        <v>10739</v>
      </c>
      <c r="AE1624" t="s">
        <v>1726</v>
      </c>
      <c r="AF1624" t="s">
        <v>70</v>
      </c>
      <c r="AM1624" t="s">
        <v>1737</v>
      </c>
      <c r="AN1624">
        <v>36590154821</v>
      </c>
    </row>
    <row r="1625" spans="1:40" x14ac:dyDescent="0.25">
      <c r="A1625" s="4">
        <f t="shared" si="256"/>
        <v>44666</v>
      </c>
      <c r="B1625" s="5">
        <f t="shared" si="257"/>
        <v>0.35416666666666669</v>
      </c>
      <c r="C1625" s="6">
        <f t="shared" si="258"/>
        <v>0.37152777777777773</v>
      </c>
      <c r="D1625" s="7">
        <f t="shared" si="261"/>
        <v>4.8611111560603604E-4</v>
      </c>
      <c r="E1625" s="6" t="str">
        <f t="shared" si="262"/>
        <v>JOHN</v>
      </c>
      <c r="F1625" s="6" t="str">
        <f t="shared" si="259"/>
        <v>sex</v>
      </c>
      <c r="G1625" s="6" t="str">
        <f t="shared" si="260"/>
        <v>15</v>
      </c>
      <c r="H1625" s="6" t="str">
        <f>IFERROR(VLOOKUP($G1625,DDD!$B:$D,3,0),"-")</f>
        <v>SP</v>
      </c>
      <c r="I1625" s="6" t="str">
        <f>IFERROR(VLOOKUP($H1625,DDD!$I:$K,3,0),"-")</f>
        <v>Sudeste</v>
      </c>
      <c r="J1625">
        <v>8580470</v>
      </c>
      <c r="K1625">
        <v>23417346</v>
      </c>
      <c r="L1625" s="14">
        <v>44666.371851851851</v>
      </c>
      <c r="M1625" s="14">
        <v>44666.372337962966</v>
      </c>
      <c r="N1625" t="s">
        <v>3134</v>
      </c>
      <c r="O1625" t="s">
        <v>1781</v>
      </c>
      <c r="P1625">
        <v>17284</v>
      </c>
      <c r="Q1625" t="s">
        <v>65</v>
      </c>
      <c r="R1625" t="s">
        <v>136</v>
      </c>
      <c r="S1625" t="s">
        <v>273</v>
      </c>
      <c r="T1625" t="s">
        <v>136</v>
      </c>
      <c r="U1625" t="s">
        <v>273</v>
      </c>
      <c r="X1625">
        <v>15997639958</v>
      </c>
      <c r="Y1625">
        <v>15997639958</v>
      </c>
      <c r="Z1625" s="14">
        <v>44666.393055555556</v>
      </c>
      <c r="AA1625" t="s">
        <v>1732</v>
      </c>
      <c r="AB1625" s="15">
        <v>165002370249814</v>
      </c>
      <c r="AC1625" t="s">
        <v>68</v>
      </c>
      <c r="AD1625">
        <v>10739</v>
      </c>
      <c r="AE1625" t="s">
        <v>1726</v>
      </c>
      <c r="AF1625" t="s">
        <v>70</v>
      </c>
      <c r="AM1625" t="s">
        <v>2850</v>
      </c>
      <c r="AN1625">
        <v>38648689805</v>
      </c>
    </row>
    <row r="1626" spans="1:40" x14ac:dyDescent="0.25">
      <c r="A1626" s="4">
        <f t="shared" si="256"/>
        <v>44666</v>
      </c>
      <c r="B1626" s="5">
        <f t="shared" si="257"/>
        <v>0.35416666666666669</v>
      </c>
      <c r="C1626" s="6">
        <f t="shared" si="258"/>
        <v>0.37152777777777773</v>
      </c>
      <c r="D1626" s="7">
        <f t="shared" si="261"/>
        <v>2.5462963021709584E-3</v>
      </c>
      <c r="E1626" s="6" t="str">
        <f t="shared" si="262"/>
        <v>YANE</v>
      </c>
      <c r="F1626" s="6" t="str">
        <f t="shared" si="259"/>
        <v>sex</v>
      </c>
      <c r="G1626" s="6" t="str">
        <f t="shared" si="260"/>
        <v>15</v>
      </c>
      <c r="H1626" s="6" t="str">
        <f>IFERROR(VLOOKUP($G1626,DDD!$B:$D,3,0),"-")</f>
        <v>SP</v>
      </c>
      <c r="I1626" s="6" t="str">
        <f>IFERROR(VLOOKUP($H1626,DDD!$I:$K,3,0),"-")</f>
        <v>Sudeste</v>
      </c>
      <c r="J1626">
        <v>8580479</v>
      </c>
      <c r="K1626">
        <v>25451659</v>
      </c>
      <c r="L1626" s="14">
        <v>44666.372002314813</v>
      </c>
      <c r="M1626" s="14">
        <v>44666.374548611115</v>
      </c>
      <c r="N1626" t="s">
        <v>3134</v>
      </c>
      <c r="O1626" t="s">
        <v>1728</v>
      </c>
      <c r="P1626">
        <v>17285</v>
      </c>
      <c r="Q1626" t="s">
        <v>65</v>
      </c>
      <c r="R1626" t="s">
        <v>85</v>
      </c>
      <c r="S1626" t="s">
        <v>86</v>
      </c>
      <c r="T1626" t="s">
        <v>85</v>
      </c>
      <c r="U1626" t="s">
        <v>86</v>
      </c>
      <c r="X1626">
        <v>15991461575</v>
      </c>
      <c r="AA1626" t="s">
        <v>1724</v>
      </c>
      <c r="AB1626" s="15">
        <v>165002372150474</v>
      </c>
      <c r="AC1626" t="s">
        <v>68</v>
      </c>
      <c r="AD1626">
        <v>10739</v>
      </c>
      <c r="AE1626" t="s">
        <v>1726</v>
      </c>
      <c r="AF1626" t="s">
        <v>70</v>
      </c>
      <c r="AM1626" t="s">
        <v>2851</v>
      </c>
      <c r="AN1626">
        <v>22688711857</v>
      </c>
    </row>
    <row r="1627" spans="1:40" x14ac:dyDescent="0.25">
      <c r="A1627" s="4">
        <f t="shared" si="256"/>
        <v>44666</v>
      </c>
      <c r="B1627" s="5">
        <f t="shared" si="257"/>
        <v>0.375</v>
      </c>
      <c r="C1627" s="6">
        <f t="shared" si="258"/>
        <v>0.37916666666666665</v>
      </c>
      <c r="D1627" s="7">
        <f t="shared" si="261"/>
        <v>1.5625000014551915E-3</v>
      </c>
      <c r="E1627" s="6" t="str">
        <f t="shared" si="262"/>
        <v>YANE</v>
      </c>
      <c r="F1627" s="6" t="str">
        <f t="shared" si="259"/>
        <v>sex</v>
      </c>
      <c r="G1627" s="6" t="str">
        <f t="shared" si="260"/>
        <v>15</v>
      </c>
      <c r="H1627" s="6" t="str">
        <f>IFERROR(VLOOKUP($G1627,DDD!$B:$D,3,0),"-")</f>
        <v>SP</v>
      </c>
      <c r="I1627" s="6" t="str">
        <f>IFERROR(VLOOKUP($H1627,DDD!$I:$K,3,0),"-")</f>
        <v>Sudeste</v>
      </c>
      <c r="J1627">
        <v>8581216</v>
      </c>
      <c r="K1627">
        <v>23416472</v>
      </c>
      <c r="L1627" s="14">
        <v>44666.379363425927</v>
      </c>
      <c r="M1627" s="14">
        <v>44666.380925925929</v>
      </c>
      <c r="N1627" t="s">
        <v>3134</v>
      </c>
      <c r="O1627" t="s">
        <v>1728</v>
      </c>
      <c r="P1627">
        <v>17285</v>
      </c>
      <c r="Q1627" t="s">
        <v>65</v>
      </c>
      <c r="R1627" t="s">
        <v>66</v>
      </c>
      <c r="S1627" t="s">
        <v>421</v>
      </c>
      <c r="T1627" t="s">
        <v>66</v>
      </c>
      <c r="U1627" t="s">
        <v>421</v>
      </c>
      <c r="X1627">
        <v>15997928976</v>
      </c>
      <c r="AA1627" t="s">
        <v>1732</v>
      </c>
      <c r="AB1627" s="15">
        <v>165002435673414</v>
      </c>
      <c r="AC1627" t="s">
        <v>68</v>
      </c>
      <c r="AD1627">
        <v>10739</v>
      </c>
      <c r="AE1627" t="s">
        <v>1726</v>
      </c>
      <c r="AF1627" t="s">
        <v>70</v>
      </c>
      <c r="AM1627" t="s">
        <v>2852</v>
      </c>
      <c r="AN1627">
        <v>36327620906</v>
      </c>
    </row>
    <row r="1628" spans="1:40" x14ac:dyDescent="0.25">
      <c r="A1628" s="4">
        <f t="shared" si="256"/>
        <v>44666</v>
      </c>
      <c r="B1628" s="5">
        <f t="shared" si="257"/>
        <v>0.375</v>
      </c>
      <c r="C1628" s="6">
        <f t="shared" si="258"/>
        <v>0.38055555555555554</v>
      </c>
      <c r="D1628" s="7">
        <f t="shared" si="261"/>
        <v>1.7361111094942316E-3</v>
      </c>
      <c r="E1628" s="6" t="str">
        <f t="shared" si="262"/>
        <v>THALITA</v>
      </c>
      <c r="F1628" s="6" t="str">
        <f t="shared" si="259"/>
        <v>sex</v>
      </c>
      <c r="G1628" s="6" t="str">
        <f t="shared" si="260"/>
        <v>15</v>
      </c>
      <c r="H1628" s="6" t="str">
        <f>IFERROR(VLOOKUP($G1628,DDD!$B:$D,3,0),"-")</f>
        <v>SP</v>
      </c>
      <c r="I1628" s="6" t="str">
        <f>IFERROR(VLOOKUP($H1628,DDD!$I:$K,3,0),"-")</f>
        <v>Sudeste</v>
      </c>
      <c r="J1628">
        <v>8581437</v>
      </c>
      <c r="K1628">
        <v>23417703</v>
      </c>
      <c r="L1628" s="14">
        <v>44666.380925925929</v>
      </c>
      <c r="M1628" s="14">
        <v>44666.382662037038</v>
      </c>
      <c r="N1628" t="s">
        <v>3134</v>
      </c>
      <c r="O1628" t="s">
        <v>1723</v>
      </c>
      <c r="P1628">
        <v>17719</v>
      </c>
      <c r="Q1628" t="s">
        <v>65</v>
      </c>
      <c r="R1628" t="s">
        <v>136</v>
      </c>
      <c r="S1628" t="s">
        <v>137</v>
      </c>
      <c r="T1628" t="s">
        <v>136</v>
      </c>
      <c r="U1628" t="s">
        <v>137</v>
      </c>
      <c r="X1628">
        <v>15997880007</v>
      </c>
      <c r="Y1628">
        <v>15997880007</v>
      </c>
      <c r="Z1628" s="14">
        <v>44669.375</v>
      </c>
      <c r="AA1628" t="s">
        <v>1732</v>
      </c>
      <c r="AB1628" s="15">
        <v>165002449880284</v>
      </c>
      <c r="AC1628" t="s">
        <v>68</v>
      </c>
      <c r="AD1628">
        <v>10739</v>
      </c>
      <c r="AE1628" t="s">
        <v>1726</v>
      </c>
      <c r="AF1628" t="s">
        <v>70</v>
      </c>
      <c r="AM1628" t="s">
        <v>1738</v>
      </c>
      <c r="AN1628">
        <v>7194148811</v>
      </c>
    </row>
    <row r="1629" spans="1:40" x14ac:dyDescent="0.25">
      <c r="A1629" s="4">
        <f t="shared" si="256"/>
        <v>44666</v>
      </c>
      <c r="B1629" s="5">
        <f t="shared" si="257"/>
        <v>0.375</v>
      </c>
      <c r="C1629" s="6">
        <f t="shared" si="258"/>
        <v>0.38541666666666669</v>
      </c>
      <c r="D1629" s="7">
        <f t="shared" si="261"/>
        <v>2.3263888870133087E-3</v>
      </c>
      <c r="E1629" s="6" t="str">
        <f t="shared" si="262"/>
        <v>JOHN</v>
      </c>
      <c r="F1629" s="6" t="str">
        <f t="shared" si="259"/>
        <v>sex</v>
      </c>
      <c r="G1629" s="6" t="str">
        <f t="shared" si="260"/>
        <v>15</v>
      </c>
      <c r="H1629" s="6" t="str">
        <f>IFERROR(VLOOKUP($G1629,DDD!$B:$D,3,0),"-")</f>
        <v>SP</v>
      </c>
      <c r="I1629" s="6" t="str">
        <f>IFERROR(VLOOKUP($H1629,DDD!$I:$K,3,0),"-")</f>
        <v>Sudeste</v>
      </c>
      <c r="J1629">
        <v>8582192</v>
      </c>
      <c r="K1629">
        <v>23417820</v>
      </c>
      <c r="L1629" s="14">
        <v>44666.385625000003</v>
      </c>
      <c r="M1629" s="14">
        <v>44666.38795138889</v>
      </c>
      <c r="N1629" t="s">
        <v>3134</v>
      </c>
      <c r="O1629" t="s">
        <v>1781</v>
      </c>
      <c r="P1629">
        <v>17284</v>
      </c>
      <c r="Q1629" t="s">
        <v>65</v>
      </c>
      <c r="R1629" t="s">
        <v>136</v>
      </c>
      <c r="S1629" t="s">
        <v>273</v>
      </c>
      <c r="T1629" t="s">
        <v>136</v>
      </c>
      <c r="U1629" t="s">
        <v>273</v>
      </c>
      <c r="X1629">
        <v>15997095183</v>
      </c>
      <c r="Y1629">
        <v>15997095183</v>
      </c>
      <c r="Z1629" s="14">
        <v>44666.416666666664</v>
      </c>
      <c r="AA1629" t="s">
        <v>1732</v>
      </c>
      <c r="AB1629" s="15">
        <v>165002488798404</v>
      </c>
      <c r="AC1629" t="s">
        <v>68</v>
      </c>
      <c r="AD1629">
        <v>10739</v>
      </c>
      <c r="AE1629" t="s">
        <v>1726</v>
      </c>
      <c r="AF1629" t="s">
        <v>70</v>
      </c>
      <c r="AM1629" t="s">
        <v>2775</v>
      </c>
      <c r="AN1629">
        <v>36533411837</v>
      </c>
    </row>
    <row r="1630" spans="1:40" x14ac:dyDescent="0.25">
      <c r="A1630" s="4">
        <f t="shared" si="256"/>
        <v>44666</v>
      </c>
      <c r="B1630" s="5">
        <f t="shared" si="257"/>
        <v>0.375</v>
      </c>
      <c r="C1630" s="6">
        <f t="shared" si="258"/>
        <v>0.38750000000000001</v>
      </c>
      <c r="D1630" s="7">
        <f t="shared" si="261"/>
        <v>2.7777777722803876E-4</v>
      </c>
      <c r="E1630" s="6" t="str">
        <f t="shared" si="262"/>
        <v>JOHN</v>
      </c>
      <c r="F1630" s="6" t="str">
        <f t="shared" si="259"/>
        <v>sex</v>
      </c>
      <c r="G1630" s="6" t="str">
        <f t="shared" si="260"/>
        <v>43</v>
      </c>
      <c r="H1630" s="6" t="str">
        <f>IFERROR(VLOOKUP($G1630,DDD!$B:$D,3,0),"-")</f>
        <v>PR</v>
      </c>
      <c r="I1630" s="6" t="str">
        <f>IFERROR(VLOOKUP($H1630,DDD!$I:$K,3,0),"-")</f>
        <v>Sul</v>
      </c>
      <c r="J1630">
        <v>8582524</v>
      </c>
      <c r="K1630">
        <v>23416850</v>
      </c>
      <c r="L1630" s="14">
        <v>44666.387962962966</v>
      </c>
      <c r="M1630" s="14">
        <v>44666.388240740744</v>
      </c>
      <c r="N1630" t="s">
        <v>3134</v>
      </c>
      <c r="O1630" t="s">
        <v>1781</v>
      </c>
      <c r="P1630">
        <v>17284</v>
      </c>
      <c r="Q1630" t="s">
        <v>65</v>
      </c>
      <c r="R1630" t="s">
        <v>66</v>
      </c>
      <c r="S1630" t="s">
        <v>421</v>
      </c>
      <c r="T1630" t="s">
        <v>66</v>
      </c>
      <c r="U1630" t="s">
        <v>421</v>
      </c>
      <c r="X1630">
        <v>43991314547</v>
      </c>
      <c r="AA1630" t="s">
        <v>1732</v>
      </c>
      <c r="AB1630" s="15">
        <v>1650025001105270</v>
      </c>
      <c r="AC1630" t="s">
        <v>68</v>
      </c>
      <c r="AD1630">
        <v>10739</v>
      </c>
      <c r="AE1630" t="s">
        <v>1726</v>
      </c>
      <c r="AF1630" t="s">
        <v>70</v>
      </c>
      <c r="AM1630" t="s">
        <v>2853</v>
      </c>
      <c r="AN1630">
        <v>2360200992</v>
      </c>
    </row>
    <row r="1631" spans="1:40" x14ac:dyDescent="0.25">
      <c r="A1631" s="4">
        <f t="shared" si="256"/>
        <v>44666</v>
      </c>
      <c r="B1631" s="5">
        <f t="shared" si="257"/>
        <v>0.375</v>
      </c>
      <c r="C1631" s="6">
        <f t="shared" si="258"/>
        <v>0.38819444444444445</v>
      </c>
      <c r="D1631" s="7">
        <f t="shared" si="261"/>
        <v>1.7245370399905369E-3</v>
      </c>
      <c r="E1631" s="6" t="str">
        <f t="shared" si="262"/>
        <v>YANE</v>
      </c>
      <c r="F1631" s="6" t="str">
        <f t="shared" si="259"/>
        <v>sex</v>
      </c>
      <c r="G1631" s="6" t="str">
        <f t="shared" si="260"/>
        <v>15</v>
      </c>
      <c r="H1631" s="6" t="str">
        <f>IFERROR(VLOOKUP($G1631,DDD!$B:$D,3,0),"-")</f>
        <v>SP</v>
      </c>
      <c r="I1631" s="6" t="str">
        <f>IFERROR(VLOOKUP($H1631,DDD!$I:$K,3,0),"-")</f>
        <v>Sudeste</v>
      </c>
      <c r="J1631">
        <v>8582608</v>
      </c>
      <c r="K1631">
        <v>25451481</v>
      </c>
      <c r="L1631" s="14">
        <v>44666.388472222221</v>
      </c>
      <c r="M1631" s="14">
        <v>44666.390196759261</v>
      </c>
      <c r="N1631" t="s">
        <v>3134</v>
      </c>
      <c r="O1631" t="s">
        <v>1728</v>
      </c>
      <c r="P1631">
        <v>17285</v>
      </c>
      <c r="Q1631" t="s">
        <v>65</v>
      </c>
      <c r="R1631" t="s">
        <v>85</v>
      </c>
      <c r="S1631" t="s">
        <v>86</v>
      </c>
      <c r="T1631" t="s">
        <v>85</v>
      </c>
      <c r="U1631" t="s">
        <v>86</v>
      </c>
      <c r="X1631">
        <v>15988261997</v>
      </c>
      <c r="AA1631" t="s">
        <v>1724</v>
      </c>
      <c r="AB1631" s="15">
        <v>1650025144114520</v>
      </c>
      <c r="AC1631" t="s">
        <v>68</v>
      </c>
      <c r="AD1631">
        <v>10739</v>
      </c>
      <c r="AE1631" t="s">
        <v>1726</v>
      </c>
      <c r="AF1631" t="s">
        <v>70</v>
      </c>
      <c r="AM1631" t="s">
        <v>2854</v>
      </c>
      <c r="AN1631">
        <v>41562735802</v>
      </c>
    </row>
    <row r="1632" spans="1:40" x14ac:dyDescent="0.25">
      <c r="A1632" s="4">
        <f t="shared" ref="A1632:A1694" si="263">DATEVALUE(TEXT(L1632,"dd/mm"))</f>
        <v>44666</v>
      </c>
      <c r="B1632" s="5">
        <f t="shared" ref="B1632:B1694" si="264">TIMEVALUE(TEXT(LEFT(TEXT(L1632,"hh:mm"),2)&amp;":"&amp;IF(RIGHT(TEXT(L1632,"hh:mm"),2)&lt;"30",0,30),"hh:mm"))</f>
        <v>0.375</v>
      </c>
      <c r="C1632" s="6">
        <f t="shared" ref="C1632:C1694" si="265">TIMEVALUE(TEXT(L1632,"hh:mm"))</f>
        <v>0.39027777777777778</v>
      </c>
      <c r="D1632" s="7">
        <f t="shared" si="261"/>
        <v>1.9328703710925765E-3</v>
      </c>
      <c r="E1632" s="6" t="str">
        <f t="shared" si="262"/>
        <v>JOHN</v>
      </c>
      <c r="F1632" s="6" t="str">
        <f t="shared" ref="F1632:F1694" si="266">TEXT(L1632,"ddd")</f>
        <v>sex</v>
      </c>
      <c r="G1632" s="6" t="str">
        <f t="shared" si="260"/>
        <v>43</v>
      </c>
      <c r="H1632" s="6" t="str">
        <f>IFERROR(VLOOKUP($G1632,DDD!$B:$D,3,0),"-")</f>
        <v>PR</v>
      </c>
      <c r="I1632" s="6" t="str">
        <f>IFERROR(VLOOKUP($H1632,DDD!$I:$K,3,0),"-")</f>
        <v>Sul</v>
      </c>
      <c r="J1632">
        <v>8583002</v>
      </c>
      <c r="K1632">
        <v>23417687</v>
      </c>
      <c r="L1632" s="14">
        <v>44666.390752314815</v>
      </c>
      <c r="M1632" s="14">
        <v>44666.392685185187</v>
      </c>
      <c r="N1632" t="s">
        <v>3134</v>
      </c>
      <c r="O1632" t="s">
        <v>1781</v>
      </c>
      <c r="P1632">
        <v>17284</v>
      </c>
      <c r="Q1632" t="s">
        <v>65</v>
      </c>
      <c r="R1632" t="s">
        <v>66</v>
      </c>
      <c r="S1632" t="s">
        <v>421</v>
      </c>
      <c r="T1632" t="s">
        <v>66</v>
      </c>
      <c r="U1632" t="s">
        <v>421</v>
      </c>
      <c r="X1632">
        <v>43996874581</v>
      </c>
      <c r="AA1632" t="s">
        <v>1732</v>
      </c>
      <c r="AB1632" s="15">
        <v>1650025344125730</v>
      </c>
      <c r="AC1632" t="s">
        <v>68</v>
      </c>
      <c r="AD1632">
        <v>10739</v>
      </c>
      <c r="AE1632" t="s">
        <v>1726</v>
      </c>
      <c r="AF1632" t="s">
        <v>70</v>
      </c>
      <c r="AM1632" t="s">
        <v>2855</v>
      </c>
      <c r="AN1632">
        <v>6568457914</v>
      </c>
    </row>
    <row r="1633" spans="1:40" x14ac:dyDescent="0.25">
      <c r="A1633" s="4">
        <f t="shared" si="263"/>
        <v>44666</v>
      </c>
      <c r="B1633" s="5">
        <f t="shared" si="264"/>
        <v>0.375</v>
      </c>
      <c r="C1633" s="6">
        <f t="shared" si="265"/>
        <v>0.39097222222222222</v>
      </c>
      <c r="D1633" s="7">
        <f t="shared" si="261"/>
        <v>9.490740776527673E-4</v>
      </c>
      <c r="E1633" s="6" t="str">
        <f t="shared" si="262"/>
        <v>YANE</v>
      </c>
      <c r="F1633" s="6" t="str">
        <f t="shared" si="266"/>
        <v>sex</v>
      </c>
      <c r="G1633" s="6" t="str">
        <f t="shared" si="260"/>
        <v>71</v>
      </c>
      <c r="H1633" s="6" t="str">
        <f>IFERROR(VLOOKUP($G1633,DDD!$B:$D,3,0),"-")</f>
        <v>BA</v>
      </c>
      <c r="I1633" s="6" t="str">
        <f>IFERROR(VLOOKUP($H1633,DDD!$I:$K,3,0),"-")</f>
        <v>Nordeste</v>
      </c>
      <c r="J1633">
        <v>8583087</v>
      </c>
      <c r="K1633">
        <v>23417098</v>
      </c>
      <c r="L1633" s="14">
        <v>44666.39130787037</v>
      </c>
      <c r="M1633" s="14">
        <v>44666.392256944448</v>
      </c>
      <c r="N1633" t="s">
        <v>3134</v>
      </c>
      <c r="O1633" t="s">
        <v>1728</v>
      </c>
      <c r="P1633">
        <v>17285</v>
      </c>
      <c r="Q1633" t="s">
        <v>65</v>
      </c>
      <c r="R1633" t="s">
        <v>66</v>
      </c>
      <c r="S1633" t="s">
        <v>421</v>
      </c>
      <c r="T1633" t="s">
        <v>66</v>
      </c>
      <c r="U1633" t="s">
        <v>421</v>
      </c>
      <c r="X1633">
        <v>71987059970</v>
      </c>
      <c r="AA1633" t="s">
        <v>1732</v>
      </c>
      <c r="AB1633" s="15">
        <v>1650025391128510</v>
      </c>
      <c r="AC1633" t="s">
        <v>68</v>
      </c>
      <c r="AD1633">
        <v>10739</v>
      </c>
      <c r="AE1633" t="s">
        <v>1726</v>
      </c>
      <c r="AF1633" t="s">
        <v>70</v>
      </c>
      <c r="AM1633" t="s">
        <v>2856</v>
      </c>
      <c r="AN1633">
        <v>1751381501</v>
      </c>
    </row>
    <row r="1634" spans="1:40" x14ac:dyDescent="0.25">
      <c r="A1634" s="4">
        <f t="shared" si="263"/>
        <v>44666</v>
      </c>
      <c r="B1634" s="5">
        <f t="shared" si="264"/>
        <v>0.375</v>
      </c>
      <c r="C1634" s="6">
        <f t="shared" si="265"/>
        <v>0.3923611111111111</v>
      </c>
      <c r="D1634" s="7">
        <f t="shared" si="261"/>
        <v>1.5393518478958867E-3</v>
      </c>
      <c r="E1634" s="6" t="str">
        <f t="shared" si="262"/>
        <v>THALITA</v>
      </c>
      <c r="F1634" s="6" t="str">
        <f t="shared" si="266"/>
        <v>sex</v>
      </c>
      <c r="G1634" s="6" t="str">
        <f t="shared" si="260"/>
        <v>43</v>
      </c>
      <c r="H1634" s="6" t="str">
        <f>IFERROR(VLOOKUP($G1634,DDD!$B:$D,3,0),"-")</f>
        <v>PR</v>
      </c>
      <c r="I1634" s="6" t="str">
        <f>IFERROR(VLOOKUP($H1634,DDD!$I:$K,3,0),"-")</f>
        <v>Sul</v>
      </c>
      <c r="J1634">
        <v>8583257</v>
      </c>
      <c r="K1634">
        <v>25451807</v>
      </c>
      <c r="L1634" s="14">
        <v>44666.392372685186</v>
      </c>
      <c r="M1634" s="14">
        <v>44666.393912037034</v>
      </c>
      <c r="N1634" t="s">
        <v>3134</v>
      </c>
      <c r="O1634" t="s">
        <v>1723</v>
      </c>
      <c r="P1634">
        <v>17719</v>
      </c>
      <c r="Q1634" t="s">
        <v>65</v>
      </c>
      <c r="R1634" t="s">
        <v>136</v>
      </c>
      <c r="S1634" t="s">
        <v>137</v>
      </c>
      <c r="T1634" t="s">
        <v>136</v>
      </c>
      <c r="U1634" t="s">
        <v>137</v>
      </c>
      <c r="X1634">
        <v>43999508069</v>
      </c>
      <c r="Y1634">
        <v>43999508069</v>
      </c>
      <c r="Z1634" s="14">
        <v>44666.413888888892</v>
      </c>
      <c r="AA1634" t="s">
        <v>1724</v>
      </c>
      <c r="AB1634" s="15">
        <v>1650025485133530</v>
      </c>
      <c r="AC1634" t="s">
        <v>68</v>
      </c>
      <c r="AD1634">
        <v>10739</v>
      </c>
      <c r="AE1634" t="s">
        <v>1726</v>
      </c>
      <c r="AF1634" t="s">
        <v>70</v>
      </c>
      <c r="AM1634" t="s">
        <v>2857</v>
      </c>
      <c r="AN1634">
        <v>92657290906</v>
      </c>
    </row>
    <row r="1635" spans="1:40" x14ac:dyDescent="0.25">
      <c r="A1635" s="4">
        <f t="shared" si="263"/>
        <v>44666</v>
      </c>
      <c r="B1635" s="5">
        <f t="shared" si="264"/>
        <v>0.375</v>
      </c>
      <c r="C1635" s="6">
        <f t="shared" si="265"/>
        <v>0.3923611111111111</v>
      </c>
      <c r="D1635" s="7">
        <f t="shared" si="261"/>
        <v>2.1990740788169205E-3</v>
      </c>
      <c r="E1635" s="6" t="str">
        <f t="shared" si="262"/>
        <v>YANE</v>
      </c>
      <c r="F1635" s="6" t="str">
        <f t="shared" si="266"/>
        <v>sex</v>
      </c>
      <c r="G1635" s="6" t="str">
        <f t="shared" si="260"/>
        <v>43</v>
      </c>
      <c r="H1635" s="6" t="str">
        <f>IFERROR(VLOOKUP($G1635,DDD!$B:$D,3,0),"-")</f>
        <v>PR</v>
      </c>
      <c r="I1635" s="6" t="str">
        <f>IFERROR(VLOOKUP($H1635,DDD!$I:$K,3,0),"-")</f>
        <v>Sul</v>
      </c>
      <c r="J1635">
        <v>8583272</v>
      </c>
      <c r="K1635">
        <v>23416286</v>
      </c>
      <c r="L1635" s="14">
        <v>44666.392453703702</v>
      </c>
      <c r="M1635" s="14">
        <v>44666.394652777781</v>
      </c>
      <c r="N1635" t="s">
        <v>3134</v>
      </c>
      <c r="O1635" t="s">
        <v>1728</v>
      </c>
      <c r="P1635">
        <v>17285</v>
      </c>
      <c r="Q1635" t="s">
        <v>65</v>
      </c>
      <c r="R1635" t="s">
        <v>66</v>
      </c>
      <c r="S1635" t="s">
        <v>421</v>
      </c>
      <c r="T1635" t="s">
        <v>66</v>
      </c>
      <c r="U1635" t="s">
        <v>421</v>
      </c>
      <c r="X1635">
        <v>43988225544</v>
      </c>
      <c r="AA1635" t="s">
        <v>1732</v>
      </c>
      <c r="AB1635" s="15">
        <v>1650025493133960</v>
      </c>
      <c r="AC1635" t="s">
        <v>68</v>
      </c>
      <c r="AD1635">
        <v>10739</v>
      </c>
      <c r="AE1635" t="s">
        <v>1726</v>
      </c>
      <c r="AF1635" t="s">
        <v>70</v>
      </c>
      <c r="AM1635" t="s">
        <v>2858</v>
      </c>
      <c r="AN1635">
        <v>6054488929</v>
      </c>
    </row>
    <row r="1636" spans="1:40" x14ac:dyDescent="0.25">
      <c r="A1636" s="4">
        <f t="shared" si="263"/>
        <v>44666</v>
      </c>
      <c r="B1636" s="5">
        <f t="shared" si="264"/>
        <v>0.375</v>
      </c>
      <c r="C1636" s="6">
        <f t="shared" si="265"/>
        <v>0.39374999999999999</v>
      </c>
      <c r="D1636" s="7">
        <f t="shared" si="261"/>
        <v>1.8287037019035779E-3</v>
      </c>
      <c r="E1636" s="6" t="str">
        <f t="shared" si="262"/>
        <v>JOHN</v>
      </c>
      <c r="F1636" s="6" t="str">
        <f t="shared" si="266"/>
        <v>sex</v>
      </c>
      <c r="G1636" s="6" t="str">
        <f t="shared" si="260"/>
        <v>43</v>
      </c>
      <c r="H1636" s="6" t="str">
        <f>IFERROR(VLOOKUP($G1636,DDD!$B:$D,3,0),"-")</f>
        <v>PR</v>
      </c>
      <c r="I1636" s="6" t="str">
        <f>IFERROR(VLOOKUP($H1636,DDD!$I:$K,3,0),"-")</f>
        <v>Sul</v>
      </c>
      <c r="J1636">
        <v>8583579</v>
      </c>
      <c r="K1636">
        <v>23417051</v>
      </c>
      <c r="L1636" s="14">
        <v>44666.394155092596</v>
      </c>
      <c r="M1636" s="14">
        <v>44666.395983796298</v>
      </c>
      <c r="N1636" t="s">
        <v>3134</v>
      </c>
      <c r="O1636" t="s">
        <v>1781</v>
      </c>
      <c r="P1636">
        <v>17284</v>
      </c>
      <c r="Q1636" t="s">
        <v>65</v>
      </c>
      <c r="R1636" t="s">
        <v>136</v>
      </c>
      <c r="S1636" t="s">
        <v>273</v>
      </c>
      <c r="T1636" t="s">
        <v>136</v>
      </c>
      <c r="U1636" t="s">
        <v>273</v>
      </c>
      <c r="X1636">
        <v>4332422570</v>
      </c>
      <c r="Y1636">
        <v>4332422570</v>
      </c>
      <c r="Z1636" s="14">
        <v>44669.415277777778</v>
      </c>
      <c r="AA1636" t="s">
        <v>1732</v>
      </c>
      <c r="AB1636" s="15">
        <v>1650025631144470</v>
      </c>
      <c r="AC1636" t="s">
        <v>68</v>
      </c>
      <c r="AD1636">
        <v>10739</v>
      </c>
      <c r="AE1636" t="s">
        <v>1726</v>
      </c>
      <c r="AF1636" t="s">
        <v>70</v>
      </c>
      <c r="AM1636" t="s">
        <v>2859</v>
      </c>
      <c r="AN1636">
        <v>64029433987</v>
      </c>
    </row>
    <row r="1637" spans="1:40" x14ac:dyDescent="0.25">
      <c r="A1637" s="4">
        <f t="shared" si="263"/>
        <v>44666</v>
      </c>
      <c r="B1637" s="5">
        <f t="shared" si="264"/>
        <v>0.375</v>
      </c>
      <c r="C1637" s="6">
        <f t="shared" si="265"/>
        <v>0.39513888888888887</v>
      </c>
      <c r="D1637" s="7">
        <f t="shared" si="261"/>
        <v>2.2106481483206153E-3</v>
      </c>
      <c r="E1637" s="6" t="str">
        <f t="shared" si="262"/>
        <v>YANE</v>
      </c>
      <c r="F1637" s="6" t="str">
        <f t="shared" si="266"/>
        <v>sex</v>
      </c>
      <c r="G1637" s="6" t="str">
        <f t="shared" si="260"/>
        <v>15</v>
      </c>
      <c r="H1637" s="6" t="str">
        <f>IFERROR(VLOOKUP($G1637,DDD!$B:$D,3,0),"-")</f>
        <v>SP</v>
      </c>
      <c r="I1637" s="6" t="str">
        <f>IFERROR(VLOOKUP($H1637,DDD!$I:$K,3,0),"-")</f>
        <v>Sudeste</v>
      </c>
      <c r="J1637">
        <v>8583759</v>
      </c>
      <c r="K1637">
        <v>25451479</v>
      </c>
      <c r="L1637" s="14">
        <v>44666.395300925928</v>
      </c>
      <c r="M1637" s="14">
        <v>44666.397511574076</v>
      </c>
      <c r="N1637" t="s">
        <v>3134</v>
      </c>
      <c r="O1637" t="s">
        <v>1728</v>
      </c>
      <c r="P1637">
        <v>17285</v>
      </c>
      <c r="Q1637" t="s">
        <v>65</v>
      </c>
      <c r="R1637" t="s">
        <v>85</v>
      </c>
      <c r="S1637" t="s">
        <v>86</v>
      </c>
      <c r="T1637" t="s">
        <v>85</v>
      </c>
      <c r="U1637" t="s">
        <v>86</v>
      </c>
      <c r="X1637">
        <v>15991747939</v>
      </c>
      <c r="AA1637" t="s">
        <v>1724</v>
      </c>
      <c r="AB1637" s="15">
        <v>1650025730149720</v>
      </c>
      <c r="AC1637" t="s">
        <v>68</v>
      </c>
      <c r="AD1637">
        <v>10739</v>
      </c>
      <c r="AE1637" t="s">
        <v>1726</v>
      </c>
      <c r="AF1637" t="s">
        <v>70</v>
      </c>
      <c r="AM1637" t="s">
        <v>2860</v>
      </c>
      <c r="AN1637">
        <v>41519723822</v>
      </c>
    </row>
    <row r="1638" spans="1:40" x14ac:dyDescent="0.25">
      <c r="A1638" s="4">
        <f t="shared" si="263"/>
        <v>44666</v>
      </c>
      <c r="B1638" s="5">
        <f t="shared" si="264"/>
        <v>0.39583333333333331</v>
      </c>
      <c r="C1638" s="6">
        <f t="shared" si="265"/>
        <v>0.3972222222222222</v>
      </c>
      <c r="D1638" s="7">
        <f t="shared" si="261"/>
        <v>8.1018518540076911E-4</v>
      </c>
      <c r="E1638" s="6" t="str">
        <f t="shared" si="262"/>
        <v>JOHN</v>
      </c>
      <c r="F1638" s="6" t="str">
        <f t="shared" si="266"/>
        <v>sex</v>
      </c>
      <c r="G1638" s="6" t="str">
        <f t="shared" si="260"/>
        <v>15</v>
      </c>
      <c r="H1638" s="6" t="str">
        <f>IFERROR(VLOOKUP($G1638,DDD!$B:$D,3,0),"-")</f>
        <v>SP</v>
      </c>
      <c r="I1638" s="6" t="str">
        <f>IFERROR(VLOOKUP($H1638,DDD!$I:$K,3,0),"-")</f>
        <v>Sudeste</v>
      </c>
      <c r="J1638">
        <v>8584064</v>
      </c>
      <c r="K1638">
        <v>23417539</v>
      </c>
      <c r="L1638" s="14">
        <v>44666.397280092591</v>
      </c>
      <c r="M1638" s="14">
        <v>44666.398090277777</v>
      </c>
      <c r="N1638" t="s">
        <v>3134</v>
      </c>
      <c r="O1638" t="s">
        <v>1781</v>
      </c>
      <c r="P1638">
        <v>17284</v>
      </c>
      <c r="Q1638" t="s">
        <v>65</v>
      </c>
      <c r="R1638" t="s">
        <v>136</v>
      </c>
      <c r="S1638" t="s">
        <v>273</v>
      </c>
      <c r="T1638" t="s">
        <v>136</v>
      </c>
      <c r="U1638" t="s">
        <v>273</v>
      </c>
      <c r="X1638">
        <v>15996496385</v>
      </c>
      <c r="Y1638">
        <v>15996496385</v>
      </c>
      <c r="Z1638" s="14">
        <v>44669.625</v>
      </c>
      <c r="AA1638" t="s">
        <v>1732</v>
      </c>
      <c r="AB1638" s="15">
        <v>1650025901157120</v>
      </c>
      <c r="AC1638" t="s">
        <v>68</v>
      </c>
      <c r="AD1638">
        <v>10739</v>
      </c>
      <c r="AE1638" t="s">
        <v>1726</v>
      </c>
      <c r="AF1638" t="s">
        <v>70</v>
      </c>
      <c r="AM1638" t="s">
        <v>2861</v>
      </c>
      <c r="AN1638">
        <v>30813188822</v>
      </c>
    </row>
    <row r="1639" spans="1:40" x14ac:dyDescent="0.25">
      <c r="A1639" s="4">
        <f t="shared" si="263"/>
        <v>44666</v>
      </c>
      <c r="B1639" s="5">
        <f t="shared" si="264"/>
        <v>0.39583333333333331</v>
      </c>
      <c r="C1639" s="6">
        <f t="shared" si="265"/>
        <v>0.40208333333333335</v>
      </c>
      <c r="D1639" s="7">
        <f t="shared" si="261"/>
        <v>6.3657407008577138E-4</v>
      </c>
      <c r="E1639" s="6" t="str">
        <f t="shared" si="262"/>
        <v>YANE</v>
      </c>
      <c r="F1639" s="6" t="str">
        <f t="shared" si="266"/>
        <v>sex</v>
      </c>
      <c r="G1639" s="6" t="str">
        <f t="shared" si="260"/>
        <v>43</v>
      </c>
      <c r="H1639" s="6" t="str">
        <f>IFERROR(VLOOKUP($G1639,DDD!$B:$D,3,0),"-")</f>
        <v>PR</v>
      </c>
      <c r="I1639" s="6" t="str">
        <f>IFERROR(VLOOKUP($H1639,DDD!$I:$K,3,0),"-")</f>
        <v>Sul</v>
      </c>
      <c r="J1639">
        <v>8584889</v>
      </c>
      <c r="K1639">
        <v>25451973</v>
      </c>
      <c r="L1639" s="14">
        <v>44666.402372685188</v>
      </c>
      <c r="M1639" s="14">
        <v>44666.403009259258</v>
      </c>
      <c r="N1639" t="s">
        <v>3134</v>
      </c>
      <c r="O1639" t="s">
        <v>1728</v>
      </c>
      <c r="P1639">
        <v>17285</v>
      </c>
      <c r="Q1639" t="s">
        <v>65</v>
      </c>
      <c r="R1639" t="s">
        <v>136</v>
      </c>
      <c r="S1639" t="s">
        <v>273</v>
      </c>
      <c r="T1639" t="s">
        <v>136</v>
      </c>
      <c r="U1639" t="s">
        <v>273</v>
      </c>
      <c r="X1639">
        <v>43996243140</v>
      </c>
      <c r="Y1639">
        <v>43996243140</v>
      </c>
      <c r="Z1639" s="14">
        <v>44667.42291666667</v>
      </c>
      <c r="AA1639" t="s">
        <v>1724</v>
      </c>
      <c r="AB1639" s="15">
        <v>1650026347186510</v>
      </c>
      <c r="AC1639" t="s">
        <v>68</v>
      </c>
      <c r="AD1639">
        <v>10739</v>
      </c>
      <c r="AE1639" t="s">
        <v>1726</v>
      </c>
      <c r="AF1639" t="s">
        <v>70</v>
      </c>
      <c r="AM1639" t="s">
        <v>2862</v>
      </c>
      <c r="AN1639">
        <v>60171162900</v>
      </c>
    </row>
    <row r="1640" spans="1:40" x14ac:dyDescent="0.25">
      <c r="A1640" s="4">
        <f t="shared" si="263"/>
        <v>44666</v>
      </c>
      <c r="B1640" s="5">
        <f t="shared" si="264"/>
        <v>0.39583333333333331</v>
      </c>
      <c r="C1640" s="6">
        <f t="shared" si="265"/>
        <v>0.40347222222222223</v>
      </c>
      <c r="D1640" s="7">
        <f t="shared" si="261"/>
        <v>1.3078703705104999E-3</v>
      </c>
      <c r="E1640" s="6" t="str">
        <f t="shared" si="262"/>
        <v>JOHN</v>
      </c>
      <c r="F1640" s="6" t="str">
        <f t="shared" si="266"/>
        <v>sex</v>
      </c>
      <c r="G1640" s="6" t="str">
        <f t="shared" si="260"/>
        <v>15</v>
      </c>
      <c r="H1640" s="6" t="str">
        <f>IFERROR(VLOOKUP($G1640,DDD!$B:$D,3,0),"-")</f>
        <v>SP</v>
      </c>
      <c r="I1640" s="6" t="str">
        <f>IFERROR(VLOOKUP($H1640,DDD!$I:$K,3,0),"-")</f>
        <v>Sudeste</v>
      </c>
      <c r="J1640">
        <v>8585208</v>
      </c>
      <c r="K1640">
        <v>23417931</v>
      </c>
      <c r="L1640" s="14">
        <v>44666.404120370367</v>
      </c>
      <c r="M1640" s="14">
        <v>44666.405428240738</v>
      </c>
      <c r="N1640" t="s">
        <v>3134</v>
      </c>
      <c r="O1640" t="s">
        <v>1781</v>
      </c>
      <c r="P1640">
        <v>17284</v>
      </c>
      <c r="Q1640" t="s">
        <v>65</v>
      </c>
      <c r="R1640" t="s">
        <v>66</v>
      </c>
      <c r="S1640" t="s">
        <v>2653</v>
      </c>
      <c r="T1640" t="s">
        <v>66</v>
      </c>
      <c r="U1640" t="s">
        <v>421</v>
      </c>
      <c r="X1640">
        <v>15920008207</v>
      </c>
      <c r="AA1640" t="s">
        <v>1732</v>
      </c>
      <c r="AB1640" s="15">
        <v>1650026501198660</v>
      </c>
      <c r="AC1640" t="s">
        <v>68</v>
      </c>
      <c r="AD1640">
        <v>10739</v>
      </c>
      <c r="AE1640" t="s">
        <v>1726</v>
      </c>
      <c r="AF1640" t="s">
        <v>70</v>
      </c>
      <c r="AM1640" t="s">
        <v>2765</v>
      </c>
      <c r="AN1640">
        <v>36570515896</v>
      </c>
    </row>
    <row r="1641" spans="1:40" x14ac:dyDescent="0.25">
      <c r="A1641" s="4">
        <f t="shared" si="263"/>
        <v>44666</v>
      </c>
      <c r="B1641" s="5">
        <f t="shared" si="264"/>
        <v>0.39583333333333331</v>
      </c>
      <c r="C1641" s="6">
        <f t="shared" si="265"/>
        <v>0.40416666666666662</v>
      </c>
      <c r="D1641" s="7">
        <f t="shared" si="261"/>
        <v>8.3333333168411627E-4</v>
      </c>
      <c r="E1641" s="6" t="str">
        <f t="shared" si="262"/>
        <v>YANE</v>
      </c>
      <c r="F1641" s="6" t="str">
        <f t="shared" si="266"/>
        <v>sex</v>
      </c>
      <c r="G1641" s="6" t="str">
        <f t="shared" si="260"/>
        <v>15</v>
      </c>
      <c r="H1641" s="6" t="str">
        <f>IFERROR(VLOOKUP($G1641,DDD!$B:$D,3,0),"-")</f>
        <v>SP</v>
      </c>
      <c r="I1641" s="6" t="str">
        <f>IFERROR(VLOOKUP($H1641,DDD!$I:$K,3,0),"-")</f>
        <v>Sudeste</v>
      </c>
      <c r="J1641">
        <v>8585234</v>
      </c>
      <c r="K1641">
        <v>23417678</v>
      </c>
      <c r="L1641" s="14">
        <v>44666.40425925926</v>
      </c>
      <c r="M1641" s="14">
        <v>44666.405092592591</v>
      </c>
      <c r="N1641" t="s">
        <v>3134</v>
      </c>
      <c r="O1641" t="s">
        <v>1728</v>
      </c>
      <c r="P1641">
        <v>17285</v>
      </c>
      <c r="Q1641" t="s">
        <v>65</v>
      </c>
      <c r="R1641" t="s">
        <v>66</v>
      </c>
      <c r="S1641" t="s">
        <v>1039</v>
      </c>
      <c r="T1641" t="s">
        <v>66</v>
      </c>
      <c r="U1641" t="s">
        <v>1039</v>
      </c>
      <c r="X1641">
        <v>15998534069</v>
      </c>
      <c r="AA1641" t="s">
        <v>1732</v>
      </c>
      <c r="AB1641" s="15">
        <v>1650026522200170</v>
      </c>
      <c r="AC1641" t="s">
        <v>68</v>
      </c>
      <c r="AD1641">
        <v>10739</v>
      </c>
      <c r="AE1641" t="s">
        <v>1726</v>
      </c>
      <c r="AF1641" t="s">
        <v>70</v>
      </c>
      <c r="AM1641" t="s">
        <v>2863</v>
      </c>
      <c r="AN1641">
        <v>6279192865</v>
      </c>
    </row>
    <row r="1642" spans="1:40" x14ac:dyDescent="0.25">
      <c r="A1642" s="4">
        <f t="shared" si="263"/>
        <v>44666</v>
      </c>
      <c r="B1642" s="5">
        <f t="shared" si="264"/>
        <v>0.39583333333333331</v>
      </c>
      <c r="C1642" s="6">
        <f t="shared" si="265"/>
        <v>0.40486111111111112</v>
      </c>
      <c r="D1642" s="7">
        <f t="shared" si="261"/>
        <v>2.1990740788169205E-4</v>
      </c>
      <c r="E1642" s="6" t="str">
        <f t="shared" si="262"/>
        <v>YANE</v>
      </c>
      <c r="F1642" s="6" t="str">
        <f t="shared" si="266"/>
        <v>sex</v>
      </c>
      <c r="G1642" s="6" t="str">
        <f t="shared" si="260"/>
        <v>15</v>
      </c>
      <c r="H1642" s="6" t="str">
        <f>IFERROR(VLOOKUP($G1642,DDD!$B:$D,3,0),"-")</f>
        <v>SP</v>
      </c>
      <c r="I1642" s="6" t="str">
        <f>IFERROR(VLOOKUP($H1642,DDD!$I:$K,3,0),"-")</f>
        <v>Sudeste</v>
      </c>
      <c r="J1642">
        <v>8585402</v>
      </c>
      <c r="K1642">
        <v>23416744</v>
      </c>
      <c r="L1642" s="14">
        <v>44666.405115740738</v>
      </c>
      <c r="M1642" s="14">
        <v>44666.405335648145</v>
      </c>
      <c r="N1642" t="s">
        <v>3134</v>
      </c>
      <c r="O1642" t="s">
        <v>1728</v>
      </c>
      <c r="P1642">
        <v>17285</v>
      </c>
      <c r="Q1642" t="s">
        <v>65</v>
      </c>
      <c r="R1642" t="s">
        <v>136</v>
      </c>
      <c r="S1642" t="s">
        <v>273</v>
      </c>
      <c r="T1642" t="s">
        <v>136</v>
      </c>
      <c r="U1642" t="s">
        <v>273</v>
      </c>
      <c r="X1642">
        <v>15997872211</v>
      </c>
      <c r="Y1642">
        <v>15997872211</v>
      </c>
      <c r="Z1642" s="14">
        <v>44667.425000000003</v>
      </c>
      <c r="AA1642" t="s">
        <v>1732</v>
      </c>
      <c r="AB1642" s="15">
        <v>1650026534201120</v>
      </c>
      <c r="AC1642" t="s">
        <v>68</v>
      </c>
      <c r="AD1642">
        <v>10739</v>
      </c>
      <c r="AE1642" t="s">
        <v>1726</v>
      </c>
      <c r="AF1642" t="s">
        <v>70</v>
      </c>
      <c r="AM1642" t="s">
        <v>2864</v>
      </c>
      <c r="AN1642">
        <v>34834632830</v>
      </c>
    </row>
    <row r="1643" spans="1:40" x14ac:dyDescent="0.25">
      <c r="A1643" s="4">
        <f t="shared" si="263"/>
        <v>44666</v>
      </c>
      <c r="B1643" s="5">
        <f t="shared" si="264"/>
        <v>0.39583333333333331</v>
      </c>
      <c r="C1643" s="6">
        <f t="shared" si="265"/>
        <v>0.40833333333333338</v>
      </c>
      <c r="D1643" s="7">
        <f t="shared" si="261"/>
        <v>2.0601851865649223E-3</v>
      </c>
      <c r="E1643" s="6" t="str">
        <f t="shared" si="262"/>
        <v>YANE</v>
      </c>
      <c r="F1643" s="6" t="str">
        <f t="shared" si="266"/>
        <v>sex</v>
      </c>
      <c r="G1643" s="6" t="str">
        <f t="shared" si="260"/>
        <v>15</v>
      </c>
      <c r="H1643" s="6" t="str">
        <f>IFERROR(VLOOKUP($G1643,DDD!$B:$D,3,0),"-")</f>
        <v>SP</v>
      </c>
      <c r="I1643" s="6" t="str">
        <f>IFERROR(VLOOKUP($H1643,DDD!$I:$K,3,0),"-")</f>
        <v>Sudeste</v>
      </c>
      <c r="J1643">
        <v>8586046</v>
      </c>
      <c r="K1643">
        <v>23417040</v>
      </c>
      <c r="L1643" s="14">
        <v>44666.408425925925</v>
      </c>
      <c r="M1643" s="14">
        <v>44666.410486111112</v>
      </c>
      <c r="N1643" t="s">
        <v>3134</v>
      </c>
      <c r="O1643" t="s">
        <v>1728</v>
      </c>
      <c r="P1643">
        <v>17285</v>
      </c>
      <c r="Q1643" t="s">
        <v>65</v>
      </c>
      <c r="R1643" t="s">
        <v>136</v>
      </c>
      <c r="S1643" t="s">
        <v>137</v>
      </c>
      <c r="T1643" t="s">
        <v>136</v>
      </c>
      <c r="U1643" t="s">
        <v>137</v>
      </c>
      <c r="X1643">
        <v>15988010322</v>
      </c>
      <c r="Y1643">
        <v>15988010322</v>
      </c>
      <c r="Z1643" s="14">
        <v>44685.429861111108</v>
      </c>
      <c r="AA1643" t="s">
        <v>1732</v>
      </c>
      <c r="AB1643" s="15">
        <v>1650026872226410</v>
      </c>
      <c r="AC1643" t="s">
        <v>68</v>
      </c>
      <c r="AD1643">
        <v>10739</v>
      </c>
      <c r="AE1643" t="s">
        <v>1726</v>
      </c>
      <c r="AF1643" t="s">
        <v>70</v>
      </c>
      <c r="AM1643" t="s">
        <v>2865</v>
      </c>
      <c r="AN1643">
        <v>60290501415</v>
      </c>
    </row>
    <row r="1644" spans="1:40" x14ac:dyDescent="0.25">
      <c r="A1644" s="4">
        <f t="shared" si="263"/>
        <v>44666</v>
      </c>
      <c r="B1644" s="5">
        <f t="shared" si="264"/>
        <v>0.39583333333333331</v>
      </c>
      <c r="C1644" s="6">
        <f t="shared" si="265"/>
        <v>0.40972222222222227</v>
      </c>
      <c r="D1644" s="7">
        <f t="shared" si="261"/>
        <v>4.8611111560603604E-4</v>
      </c>
      <c r="E1644" s="6" t="str">
        <f t="shared" si="262"/>
        <v>JOHN</v>
      </c>
      <c r="F1644" s="6" t="str">
        <f t="shared" si="266"/>
        <v>sex</v>
      </c>
      <c r="G1644" s="6" t="str">
        <f t="shared" si="260"/>
        <v>15</v>
      </c>
      <c r="H1644" s="6" t="str">
        <f>IFERROR(VLOOKUP($G1644,DDD!$B:$D,3,0),"-")</f>
        <v>SP</v>
      </c>
      <c r="I1644" s="6" t="str">
        <f>IFERROR(VLOOKUP($H1644,DDD!$I:$K,3,0),"-")</f>
        <v>Sudeste</v>
      </c>
      <c r="J1644">
        <v>8586316</v>
      </c>
      <c r="K1644">
        <v>23417718</v>
      </c>
      <c r="L1644" s="14">
        <v>44666.409849537034</v>
      </c>
      <c r="M1644" s="14">
        <v>44666.41033564815</v>
      </c>
      <c r="N1644" t="s">
        <v>3134</v>
      </c>
      <c r="O1644" t="s">
        <v>1781</v>
      </c>
      <c r="P1644">
        <v>17284</v>
      </c>
      <c r="Q1644" t="s">
        <v>65</v>
      </c>
      <c r="R1644" t="s">
        <v>136</v>
      </c>
      <c r="S1644" t="s">
        <v>273</v>
      </c>
      <c r="T1644" t="s">
        <v>136</v>
      </c>
      <c r="U1644" t="s">
        <v>273</v>
      </c>
      <c r="X1644">
        <v>15981163172</v>
      </c>
      <c r="Y1644">
        <v>15981163172</v>
      </c>
      <c r="Z1644" s="14">
        <v>44666.5</v>
      </c>
      <c r="AA1644" t="s">
        <v>1732</v>
      </c>
      <c r="AB1644" s="15">
        <v>1650026989235940</v>
      </c>
      <c r="AC1644" t="s">
        <v>68</v>
      </c>
      <c r="AD1644">
        <v>10739</v>
      </c>
      <c r="AE1644" t="s">
        <v>1726</v>
      </c>
      <c r="AF1644" t="s">
        <v>70</v>
      </c>
      <c r="AM1644" t="s">
        <v>2866</v>
      </c>
      <c r="AN1644">
        <v>7711228880</v>
      </c>
    </row>
    <row r="1645" spans="1:40" x14ac:dyDescent="0.25">
      <c r="A1645" s="4">
        <f t="shared" si="263"/>
        <v>44666</v>
      </c>
      <c r="B1645" s="5">
        <f t="shared" si="264"/>
        <v>0.39583333333333331</v>
      </c>
      <c r="C1645" s="6">
        <f t="shared" si="265"/>
        <v>0.41388888888888892</v>
      </c>
      <c r="D1645" s="7">
        <f t="shared" si="261"/>
        <v>2.4074074026430026E-3</v>
      </c>
      <c r="E1645" s="6" t="str">
        <f t="shared" si="262"/>
        <v>THALITA</v>
      </c>
      <c r="F1645" s="6" t="str">
        <f t="shared" si="266"/>
        <v>sex</v>
      </c>
      <c r="G1645" s="6" t="str">
        <f t="shared" si="260"/>
        <v>43</v>
      </c>
      <c r="H1645" s="6" t="str">
        <f>IFERROR(VLOOKUP($G1645,DDD!$B:$D,3,0),"-")</f>
        <v>PR</v>
      </c>
      <c r="I1645" s="6" t="str">
        <f>IFERROR(VLOOKUP($H1645,DDD!$I:$K,3,0),"-")</f>
        <v>Sul</v>
      </c>
      <c r="J1645">
        <v>8587064</v>
      </c>
      <c r="K1645">
        <v>23416565</v>
      </c>
      <c r="L1645" s="14">
        <v>44666.413888888892</v>
      </c>
      <c r="M1645" s="14">
        <v>44666.416296296295</v>
      </c>
      <c r="N1645" t="s">
        <v>3134</v>
      </c>
      <c r="O1645" t="s">
        <v>1723</v>
      </c>
      <c r="P1645">
        <v>17719</v>
      </c>
      <c r="Q1645" t="s">
        <v>65</v>
      </c>
      <c r="R1645" t="s">
        <v>85</v>
      </c>
      <c r="S1645" t="s">
        <v>86</v>
      </c>
      <c r="T1645" t="s">
        <v>85</v>
      </c>
      <c r="U1645" t="s">
        <v>86</v>
      </c>
      <c r="X1645">
        <v>43984538902</v>
      </c>
      <c r="AA1645" t="s">
        <v>1732</v>
      </c>
      <c r="AB1645" s="15">
        <v>1650027339262890</v>
      </c>
      <c r="AC1645" t="s">
        <v>68</v>
      </c>
      <c r="AD1645">
        <v>10739</v>
      </c>
      <c r="AE1645" t="s">
        <v>1726</v>
      </c>
      <c r="AF1645" t="s">
        <v>70</v>
      </c>
      <c r="AM1645" t="s">
        <v>2867</v>
      </c>
      <c r="AN1645">
        <v>77896190982</v>
      </c>
    </row>
    <row r="1646" spans="1:40" x14ac:dyDescent="0.25">
      <c r="A1646" s="4">
        <f t="shared" si="263"/>
        <v>44666</v>
      </c>
      <c r="B1646" s="5">
        <f t="shared" si="264"/>
        <v>0.39583333333333331</v>
      </c>
      <c r="C1646" s="6">
        <f t="shared" si="265"/>
        <v>0.41388888888888892</v>
      </c>
      <c r="D1646" s="7">
        <f t="shared" si="261"/>
        <v>1.7384259255777579E-2</v>
      </c>
      <c r="E1646" s="6" t="str">
        <f t="shared" si="262"/>
        <v>JOHN</v>
      </c>
      <c r="F1646" s="6" t="str">
        <f t="shared" si="266"/>
        <v>sex</v>
      </c>
      <c r="G1646" s="6" t="str">
        <f t="shared" si="260"/>
        <v>15</v>
      </c>
      <c r="H1646" s="6" t="str">
        <f>IFERROR(VLOOKUP($G1646,DDD!$B:$D,3,0),"-")</f>
        <v>SP</v>
      </c>
      <c r="I1646" s="6" t="str">
        <f>IFERROR(VLOOKUP($H1646,DDD!$I:$K,3,0),"-")</f>
        <v>Sudeste</v>
      </c>
      <c r="J1646">
        <v>8587182</v>
      </c>
      <c r="K1646">
        <v>23417664</v>
      </c>
      <c r="L1646" s="14">
        <v>44666.414502314816</v>
      </c>
      <c r="M1646" s="14">
        <v>44666.431886574072</v>
      </c>
      <c r="N1646" t="s">
        <v>3134</v>
      </c>
      <c r="O1646" t="s">
        <v>1781</v>
      </c>
      <c r="P1646">
        <v>17284</v>
      </c>
      <c r="Q1646" t="s">
        <v>65</v>
      </c>
      <c r="R1646" t="s">
        <v>85</v>
      </c>
      <c r="S1646" t="s">
        <v>86</v>
      </c>
      <c r="T1646" t="s">
        <v>85</v>
      </c>
      <c r="U1646" t="s">
        <v>86</v>
      </c>
      <c r="X1646">
        <v>15996663854</v>
      </c>
      <c r="AA1646" t="s">
        <v>1732</v>
      </c>
      <c r="AB1646" s="15">
        <v>1650027393267100</v>
      </c>
      <c r="AC1646" t="s">
        <v>68</v>
      </c>
      <c r="AD1646">
        <v>10739</v>
      </c>
      <c r="AE1646" t="s">
        <v>1726</v>
      </c>
      <c r="AF1646" t="s">
        <v>70</v>
      </c>
      <c r="AM1646" t="s">
        <v>2868</v>
      </c>
      <c r="AN1646">
        <v>24555761839</v>
      </c>
    </row>
    <row r="1647" spans="1:40" x14ac:dyDescent="0.25">
      <c r="A1647" s="4">
        <f t="shared" si="263"/>
        <v>44666</v>
      </c>
      <c r="B1647" s="5">
        <f t="shared" si="264"/>
        <v>0.39583333333333331</v>
      </c>
      <c r="C1647" s="6">
        <f t="shared" si="265"/>
        <v>0.4152777777777778</v>
      </c>
      <c r="D1647" s="7">
        <f t="shared" si="261"/>
        <v>8.4490740846376866E-4</v>
      </c>
      <c r="E1647" s="6" t="str">
        <f t="shared" si="262"/>
        <v>YANE</v>
      </c>
      <c r="F1647" s="6" t="str">
        <f t="shared" si="266"/>
        <v>sex</v>
      </c>
      <c r="G1647" s="6" t="str">
        <f t="shared" ref="G1647:G1710" si="267">TRIM(LEFT($X1647,2))</f>
        <v>15</v>
      </c>
      <c r="H1647" s="6" t="str">
        <f>IFERROR(VLOOKUP($G1647,DDD!$B:$D,3,0),"-")</f>
        <v>SP</v>
      </c>
      <c r="I1647" s="6" t="str">
        <f>IFERROR(VLOOKUP($H1647,DDD!$I:$K,3,0),"-")</f>
        <v>Sudeste</v>
      </c>
      <c r="J1647">
        <v>8587385</v>
      </c>
      <c r="K1647">
        <v>23416859</v>
      </c>
      <c r="L1647" s="14">
        <v>44666.415567129632</v>
      </c>
      <c r="M1647" s="14">
        <v>44666.416412037041</v>
      </c>
      <c r="N1647" t="s">
        <v>3134</v>
      </c>
      <c r="O1647" t="s">
        <v>1728</v>
      </c>
      <c r="P1647">
        <v>17285</v>
      </c>
      <c r="Q1647" t="s">
        <v>65</v>
      </c>
      <c r="R1647" t="s">
        <v>136</v>
      </c>
      <c r="S1647" t="s">
        <v>273</v>
      </c>
      <c r="T1647" t="s">
        <v>136</v>
      </c>
      <c r="U1647" t="s">
        <v>273</v>
      </c>
      <c r="X1647">
        <v>15998321415</v>
      </c>
      <c r="Y1647">
        <v>15998321415</v>
      </c>
      <c r="Z1647" s="14">
        <v>44667.436111111114</v>
      </c>
      <c r="AA1647" t="s">
        <v>1732</v>
      </c>
      <c r="AB1647" s="15">
        <v>1650027482273950</v>
      </c>
      <c r="AC1647" t="s">
        <v>68</v>
      </c>
      <c r="AD1647">
        <v>10739</v>
      </c>
      <c r="AE1647" t="s">
        <v>1726</v>
      </c>
      <c r="AF1647" t="s">
        <v>70</v>
      </c>
      <c r="AM1647" t="s">
        <v>1787</v>
      </c>
      <c r="AN1647">
        <v>2687637807</v>
      </c>
    </row>
    <row r="1648" spans="1:40" x14ac:dyDescent="0.25">
      <c r="A1648" s="4">
        <f t="shared" si="263"/>
        <v>44666</v>
      </c>
      <c r="B1648" s="5">
        <f t="shared" si="264"/>
        <v>0.41666666666666669</v>
      </c>
      <c r="C1648" s="6">
        <f t="shared" si="265"/>
        <v>0.41805555555555557</v>
      </c>
      <c r="D1648" s="7">
        <f t="shared" si="261"/>
        <v>8.1018518540076911E-4</v>
      </c>
      <c r="E1648" s="6" t="str">
        <f t="shared" si="262"/>
        <v>YANE</v>
      </c>
      <c r="F1648" s="6" t="str">
        <f t="shared" si="266"/>
        <v>sex</v>
      </c>
      <c r="G1648" s="6" t="str">
        <f t="shared" si="267"/>
        <v>15</v>
      </c>
      <c r="H1648" s="6" t="str">
        <f>IFERROR(VLOOKUP($G1648,DDD!$B:$D,3,0),"-")</f>
        <v>SP</v>
      </c>
      <c r="I1648" s="6" t="str">
        <f>IFERROR(VLOOKUP($H1648,DDD!$I:$K,3,0),"-")</f>
        <v>Sudeste</v>
      </c>
      <c r="J1648">
        <v>8587865</v>
      </c>
      <c r="K1648">
        <v>23417345</v>
      </c>
      <c r="L1648" s="14">
        <v>44666.418171296296</v>
      </c>
      <c r="M1648" s="14">
        <v>44666.418981481482</v>
      </c>
      <c r="N1648" t="s">
        <v>3134</v>
      </c>
      <c r="O1648" t="s">
        <v>1728</v>
      </c>
      <c r="P1648">
        <v>17285</v>
      </c>
      <c r="Q1648" t="s">
        <v>65</v>
      </c>
      <c r="R1648" t="s">
        <v>136</v>
      </c>
      <c r="S1648" t="s">
        <v>273</v>
      </c>
      <c r="T1648" t="s">
        <v>136</v>
      </c>
      <c r="U1648" t="s">
        <v>273</v>
      </c>
      <c r="X1648">
        <v>15974013089</v>
      </c>
      <c r="Y1648">
        <v>15974013089</v>
      </c>
      <c r="Z1648" s="14">
        <v>44667.438194444447</v>
      </c>
      <c r="AA1648" t="s">
        <v>1732</v>
      </c>
      <c r="AB1648" s="15">
        <v>1650027717292360</v>
      </c>
      <c r="AC1648" t="s">
        <v>68</v>
      </c>
      <c r="AD1648">
        <v>10739</v>
      </c>
      <c r="AE1648" t="s">
        <v>1726</v>
      </c>
      <c r="AF1648" t="s">
        <v>70</v>
      </c>
      <c r="AM1648" t="s">
        <v>2869</v>
      </c>
      <c r="AN1648">
        <v>38630810807</v>
      </c>
    </row>
    <row r="1649" spans="1:40" x14ac:dyDescent="0.25">
      <c r="A1649" s="4">
        <f t="shared" si="263"/>
        <v>44666</v>
      </c>
      <c r="B1649" s="5">
        <f t="shared" si="264"/>
        <v>0.41666666666666669</v>
      </c>
      <c r="C1649" s="6">
        <f t="shared" si="265"/>
        <v>0.42152777777777778</v>
      </c>
      <c r="D1649" s="7">
        <f t="shared" si="261"/>
        <v>1.2615740779438056E-3</v>
      </c>
      <c r="E1649" s="6" t="str">
        <f t="shared" si="262"/>
        <v>THALITA</v>
      </c>
      <c r="F1649" s="6" t="str">
        <f t="shared" si="266"/>
        <v>sex</v>
      </c>
      <c r="G1649" s="6" t="str">
        <f t="shared" si="267"/>
        <v>43</v>
      </c>
      <c r="H1649" s="6" t="str">
        <f>IFERROR(VLOOKUP($G1649,DDD!$B:$D,3,0),"-")</f>
        <v>PR</v>
      </c>
      <c r="I1649" s="6" t="str">
        <f>IFERROR(VLOOKUP($H1649,DDD!$I:$K,3,0),"-")</f>
        <v>Sul</v>
      </c>
      <c r="J1649">
        <v>8588578</v>
      </c>
      <c r="K1649">
        <v>23416849</v>
      </c>
      <c r="L1649" s="14">
        <v>44666.421932870369</v>
      </c>
      <c r="M1649" s="14">
        <v>44666.423194444447</v>
      </c>
      <c r="N1649" t="s">
        <v>3134</v>
      </c>
      <c r="O1649" t="s">
        <v>1723</v>
      </c>
      <c r="P1649">
        <v>17719</v>
      </c>
      <c r="Q1649" t="s">
        <v>65</v>
      </c>
      <c r="R1649" t="s">
        <v>66</v>
      </c>
      <c r="S1649" t="s">
        <v>1186</v>
      </c>
      <c r="T1649" t="s">
        <v>66</v>
      </c>
      <c r="U1649" t="s">
        <v>1186</v>
      </c>
      <c r="X1649">
        <v>43999357787</v>
      </c>
      <c r="AA1649" t="s">
        <v>1732</v>
      </c>
      <c r="AB1649" s="15">
        <v>1650028030315610</v>
      </c>
      <c r="AC1649" t="s">
        <v>68</v>
      </c>
      <c r="AD1649">
        <v>10739</v>
      </c>
      <c r="AE1649" t="s">
        <v>1726</v>
      </c>
      <c r="AF1649" t="s">
        <v>70</v>
      </c>
      <c r="AM1649" t="s">
        <v>2771</v>
      </c>
      <c r="AN1649">
        <v>2354695993</v>
      </c>
    </row>
    <row r="1650" spans="1:40" x14ac:dyDescent="0.25">
      <c r="A1650" s="4">
        <f t="shared" si="263"/>
        <v>44666</v>
      </c>
      <c r="B1650" s="5">
        <f t="shared" si="264"/>
        <v>0.41666666666666669</v>
      </c>
      <c r="C1650" s="6">
        <f t="shared" si="265"/>
        <v>0.42499999999999999</v>
      </c>
      <c r="D1650" s="7">
        <f t="shared" si="261"/>
        <v>8.7962963152676821E-4</v>
      </c>
      <c r="E1650" s="6" t="str">
        <f t="shared" si="262"/>
        <v>YANE</v>
      </c>
      <c r="F1650" s="6" t="str">
        <f t="shared" si="266"/>
        <v>sex</v>
      </c>
      <c r="G1650" s="6" t="str">
        <f t="shared" si="267"/>
        <v>15</v>
      </c>
      <c r="H1650" s="6" t="str">
        <f>IFERROR(VLOOKUP($G1650,DDD!$B:$D,3,0),"-")</f>
        <v>SP</v>
      </c>
      <c r="I1650" s="6" t="str">
        <f>IFERROR(VLOOKUP($H1650,DDD!$I:$K,3,0),"-")</f>
        <v>Sudeste</v>
      </c>
      <c r="J1650">
        <v>8589227</v>
      </c>
      <c r="K1650">
        <v>23416370</v>
      </c>
      <c r="L1650" s="14">
        <v>44666.425543981481</v>
      </c>
      <c r="M1650" s="14">
        <v>44666.426423611112</v>
      </c>
      <c r="N1650" t="s">
        <v>3134</v>
      </c>
      <c r="O1650" t="s">
        <v>1728</v>
      </c>
      <c r="P1650">
        <v>17285</v>
      </c>
      <c r="Q1650" t="s">
        <v>65</v>
      </c>
      <c r="R1650" t="s">
        <v>136</v>
      </c>
      <c r="S1650" t="s">
        <v>273</v>
      </c>
      <c r="T1650" t="s">
        <v>136</v>
      </c>
      <c r="U1650" t="s">
        <v>273</v>
      </c>
      <c r="X1650">
        <v>15997308970</v>
      </c>
      <c r="Y1650">
        <v>15997308970</v>
      </c>
      <c r="Z1650" s="14">
        <v>44667.625</v>
      </c>
      <c r="AA1650" t="s">
        <v>1732</v>
      </c>
      <c r="AB1650" s="15">
        <v>1650028338338900</v>
      </c>
      <c r="AC1650" t="s">
        <v>68</v>
      </c>
      <c r="AD1650">
        <v>10739</v>
      </c>
      <c r="AE1650" t="s">
        <v>1726</v>
      </c>
      <c r="AF1650" t="s">
        <v>70</v>
      </c>
      <c r="AM1650" t="s">
        <v>2870</v>
      </c>
      <c r="AN1650">
        <v>25441899832</v>
      </c>
    </row>
    <row r="1651" spans="1:40" x14ac:dyDescent="0.25">
      <c r="A1651" s="4">
        <f t="shared" si="263"/>
        <v>44666</v>
      </c>
      <c r="B1651" s="5">
        <f t="shared" si="264"/>
        <v>0.41666666666666669</v>
      </c>
      <c r="C1651" s="6">
        <f t="shared" si="265"/>
        <v>0.43124999999999997</v>
      </c>
      <c r="D1651" s="7">
        <f t="shared" si="261"/>
        <v>1.2152777781011537E-3</v>
      </c>
      <c r="E1651" s="6" t="str">
        <f t="shared" si="262"/>
        <v>THALITA</v>
      </c>
      <c r="F1651" s="6" t="str">
        <f t="shared" si="266"/>
        <v>sex</v>
      </c>
      <c r="G1651" s="6" t="str">
        <f t="shared" si="267"/>
        <v>18</v>
      </c>
      <c r="H1651" s="6" t="str">
        <f>IFERROR(VLOOKUP($G1651,DDD!$B:$D,3,0),"-")</f>
        <v>SP</v>
      </c>
      <c r="I1651" s="6" t="str">
        <f>IFERROR(VLOOKUP($H1651,DDD!$I:$K,3,0),"-")</f>
        <v>Sudeste</v>
      </c>
      <c r="J1651">
        <v>8590394</v>
      </c>
      <c r="K1651">
        <v>23417675</v>
      </c>
      <c r="L1651" s="14">
        <v>44666.431851851848</v>
      </c>
      <c r="M1651" s="14">
        <v>44666.433067129627</v>
      </c>
      <c r="N1651" t="s">
        <v>3134</v>
      </c>
      <c r="O1651" t="s">
        <v>1723</v>
      </c>
      <c r="P1651">
        <v>17719</v>
      </c>
      <c r="Q1651" t="s">
        <v>65</v>
      </c>
      <c r="R1651" t="s">
        <v>136</v>
      </c>
      <c r="S1651" t="s">
        <v>273</v>
      </c>
      <c r="T1651" t="s">
        <v>136</v>
      </c>
      <c r="U1651" t="s">
        <v>273</v>
      </c>
      <c r="X1651">
        <v>18981834638</v>
      </c>
      <c r="Y1651">
        <v>18981834638</v>
      </c>
      <c r="Z1651" s="14">
        <v>44666.479166666664</v>
      </c>
      <c r="AA1651" t="s">
        <v>1732</v>
      </c>
      <c r="AB1651" s="15">
        <v>1650028890380980</v>
      </c>
      <c r="AC1651" t="s">
        <v>68</v>
      </c>
      <c r="AD1651">
        <v>10739</v>
      </c>
      <c r="AE1651" t="s">
        <v>1726</v>
      </c>
      <c r="AF1651" t="s">
        <v>70</v>
      </c>
      <c r="AM1651" t="s">
        <v>2871</v>
      </c>
      <c r="AN1651">
        <v>6213769900</v>
      </c>
    </row>
    <row r="1652" spans="1:40" x14ac:dyDescent="0.25">
      <c r="A1652" s="4">
        <f t="shared" si="263"/>
        <v>44666</v>
      </c>
      <c r="B1652" s="5">
        <f t="shared" si="264"/>
        <v>0.41666666666666669</v>
      </c>
      <c r="C1652" s="6">
        <f t="shared" si="265"/>
        <v>0.43263888888888885</v>
      </c>
      <c r="D1652" s="7">
        <f t="shared" si="261"/>
        <v>8.4259259238024242E-3</v>
      </c>
      <c r="E1652" s="6" t="str">
        <f t="shared" si="262"/>
        <v>JOHN</v>
      </c>
      <c r="F1652" s="6" t="str">
        <f t="shared" si="266"/>
        <v>sex</v>
      </c>
      <c r="G1652" s="6" t="str">
        <f t="shared" si="267"/>
        <v>15</v>
      </c>
      <c r="H1652" s="6" t="str">
        <f>IFERROR(VLOOKUP($G1652,DDD!$B:$D,3,0),"-")</f>
        <v>SP</v>
      </c>
      <c r="I1652" s="6" t="str">
        <f>IFERROR(VLOOKUP($H1652,DDD!$I:$K,3,0),"-")</f>
        <v>Sudeste</v>
      </c>
      <c r="J1652">
        <v>8590634</v>
      </c>
      <c r="K1652">
        <v>23417348</v>
      </c>
      <c r="L1652" s="14">
        <v>44666.433206018519</v>
      </c>
      <c r="M1652" s="14">
        <v>44666.441631944443</v>
      </c>
      <c r="N1652" t="s">
        <v>3134</v>
      </c>
      <c r="O1652" t="s">
        <v>1781</v>
      </c>
      <c r="P1652">
        <v>17284</v>
      </c>
      <c r="Q1652" t="s">
        <v>65</v>
      </c>
      <c r="R1652" t="s">
        <v>66</v>
      </c>
      <c r="S1652" t="s">
        <v>1039</v>
      </c>
      <c r="T1652" t="s">
        <v>66</v>
      </c>
      <c r="U1652" t="s">
        <v>1039</v>
      </c>
      <c r="X1652">
        <v>15996201300</v>
      </c>
      <c r="AA1652" t="s">
        <v>1732</v>
      </c>
      <c r="AB1652" s="15">
        <v>1650029016391580</v>
      </c>
      <c r="AC1652" t="s">
        <v>68</v>
      </c>
      <c r="AD1652">
        <v>10739</v>
      </c>
      <c r="AE1652" t="s">
        <v>1726</v>
      </c>
      <c r="AF1652" t="s">
        <v>70</v>
      </c>
      <c r="AM1652" t="s">
        <v>2687</v>
      </c>
      <c r="AN1652">
        <v>38880319825</v>
      </c>
    </row>
    <row r="1653" spans="1:40" x14ac:dyDescent="0.25">
      <c r="A1653" s="4">
        <f t="shared" si="263"/>
        <v>44666</v>
      </c>
      <c r="B1653" s="5">
        <f t="shared" si="264"/>
        <v>0.41666666666666669</v>
      </c>
      <c r="C1653" s="6">
        <f t="shared" si="265"/>
        <v>0.43402777777777773</v>
      </c>
      <c r="D1653" s="7">
        <f t="shared" si="261"/>
        <v>1.1342592551955022E-3</v>
      </c>
      <c r="E1653" s="6" t="str">
        <f t="shared" si="262"/>
        <v>YANE</v>
      </c>
      <c r="F1653" s="6" t="str">
        <f t="shared" si="266"/>
        <v>sex</v>
      </c>
      <c r="G1653" s="6" t="str">
        <f t="shared" si="267"/>
        <v>15</v>
      </c>
      <c r="H1653" s="6" t="str">
        <f>IFERROR(VLOOKUP($G1653,DDD!$B:$D,3,0),"-")</f>
        <v>SP</v>
      </c>
      <c r="I1653" s="6" t="str">
        <f>IFERROR(VLOOKUP($H1653,DDD!$I:$K,3,0),"-")</f>
        <v>Sudeste</v>
      </c>
      <c r="J1653">
        <v>8590785</v>
      </c>
      <c r="K1653">
        <v>23417498</v>
      </c>
      <c r="L1653" s="14">
        <v>44666.43408564815</v>
      </c>
      <c r="M1653" s="14">
        <v>44666.435219907406</v>
      </c>
      <c r="N1653" t="s">
        <v>3134</v>
      </c>
      <c r="O1653" t="s">
        <v>1728</v>
      </c>
      <c r="P1653">
        <v>17285</v>
      </c>
      <c r="Q1653" t="s">
        <v>65</v>
      </c>
      <c r="R1653" t="s">
        <v>85</v>
      </c>
      <c r="S1653" t="s">
        <v>86</v>
      </c>
      <c r="T1653" t="s">
        <v>85</v>
      </c>
      <c r="U1653" t="s">
        <v>86</v>
      </c>
      <c r="X1653">
        <v>15996202095</v>
      </c>
      <c r="AA1653" t="s">
        <v>1732</v>
      </c>
      <c r="AB1653" s="15">
        <v>1650029091397970</v>
      </c>
      <c r="AC1653" t="s">
        <v>68</v>
      </c>
      <c r="AD1653">
        <v>10739</v>
      </c>
      <c r="AE1653" t="s">
        <v>1726</v>
      </c>
      <c r="AF1653" t="s">
        <v>70</v>
      </c>
      <c r="AM1653" t="s">
        <v>2872</v>
      </c>
      <c r="AN1653">
        <v>21315912848</v>
      </c>
    </row>
    <row r="1654" spans="1:40" x14ac:dyDescent="0.25">
      <c r="A1654" s="4">
        <f t="shared" si="263"/>
        <v>44666</v>
      </c>
      <c r="B1654" s="5">
        <f t="shared" si="264"/>
        <v>0.4375</v>
      </c>
      <c r="C1654" s="6">
        <f t="shared" si="265"/>
        <v>0.45347222222222222</v>
      </c>
      <c r="D1654" s="7">
        <f t="shared" si="261"/>
        <v>7.5231481605442241E-4</v>
      </c>
      <c r="E1654" s="6" t="str">
        <f t="shared" si="262"/>
        <v>THALITA</v>
      </c>
      <c r="F1654" s="6" t="str">
        <f t="shared" si="266"/>
        <v>sex</v>
      </c>
      <c r="G1654" s="6" t="str">
        <f t="shared" si="267"/>
        <v>15</v>
      </c>
      <c r="H1654" s="6" t="str">
        <f>IFERROR(VLOOKUP($G1654,DDD!$B:$D,3,0),"-")</f>
        <v>SP</v>
      </c>
      <c r="I1654" s="6" t="str">
        <f>IFERROR(VLOOKUP($H1654,DDD!$I:$K,3,0),"-")</f>
        <v>Sudeste</v>
      </c>
      <c r="J1654">
        <v>8593898</v>
      </c>
      <c r="K1654">
        <v>23416784</v>
      </c>
      <c r="L1654" s="14">
        <v>44666.453657407408</v>
      </c>
      <c r="M1654" s="14">
        <v>44666.454409722224</v>
      </c>
      <c r="N1654" t="s">
        <v>3134</v>
      </c>
      <c r="O1654" t="s">
        <v>1723</v>
      </c>
      <c r="P1654">
        <v>17719</v>
      </c>
      <c r="Q1654" t="s">
        <v>65</v>
      </c>
      <c r="R1654" t="s">
        <v>136</v>
      </c>
      <c r="S1654" t="s">
        <v>273</v>
      </c>
      <c r="T1654" t="s">
        <v>136</v>
      </c>
      <c r="U1654" t="s">
        <v>273</v>
      </c>
      <c r="X1654">
        <v>15996602638</v>
      </c>
      <c r="Y1654">
        <v>15996602638</v>
      </c>
      <c r="Z1654" s="14">
        <v>44666.474999999999</v>
      </c>
      <c r="AA1654" t="s">
        <v>1732</v>
      </c>
      <c r="AB1654" s="15">
        <v>1650030779511850</v>
      </c>
      <c r="AC1654" t="s">
        <v>68</v>
      </c>
      <c r="AD1654">
        <v>10739</v>
      </c>
      <c r="AE1654" t="s">
        <v>1726</v>
      </c>
      <c r="AF1654" t="s">
        <v>70</v>
      </c>
      <c r="AM1654" t="s">
        <v>2873</v>
      </c>
      <c r="AN1654">
        <v>43416213866</v>
      </c>
    </row>
    <row r="1655" spans="1:40" x14ac:dyDescent="0.25">
      <c r="A1655" s="4">
        <f t="shared" si="263"/>
        <v>44666</v>
      </c>
      <c r="B1655" s="5">
        <f t="shared" si="264"/>
        <v>0.4375</v>
      </c>
      <c r="C1655" s="6">
        <f t="shared" si="265"/>
        <v>0.45624999999999999</v>
      </c>
      <c r="D1655" s="7">
        <f t="shared" si="261"/>
        <v>1.0879629626288079E-3</v>
      </c>
      <c r="E1655" s="6" t="str">
        <f t="shared" si="262"/>
        <v>YANE</v>
      </c>
      <c r="F1655" s="6" t="str">
        <f t="shared" si="266"/>
        <v>sex</v>
      </c>
      <c r="G1655" s="6" t="str">
        <f t="shared" si="267"/>
        <v>15</v>
      </c>
      <c r="H1655" s="6" t="str">
        <f>IFERROR(VLOOKUP($G1655,DDD!$B:$D,3,0),"-")</f>
        <v>SP</v>
      </c>
      <c r="I1655" s="6" t="str">
        <f>IFERROR(VLOOKUP($H1655,DDD!$I:$K,3,0),"-")</f>
        <v>Sudeste</v>
      </c>
      <c r="J1655">
        <v>8594350</v>
      </c>
      <c r="K1655">
        <v>23416670</v>
      </c>
      <c r="L1655" s="14">
        <v>44666.456400462965</v>
      </c>
      <c r="M1655" s="14">
        <v>44666.457488425927</v>
      </c>
      <c r="N1655" t="s">
        <v>3134</v>
      </c>
      <c r="O1655" t="s">
        <v>1728</v>
      </c>
      <c r="P1655">
        <v>17285</v>
      </c>
      <c r="Q1655" t="s">
        <v>65</v>
      </c>
      <c r="R1655" t="s">
        <v>66</v>
      </c>
      <c r="S1655" t="s">
        <v>1039</v>
      </c>
      <c r="T1655" t="s">
        <v>66</v>
      </c>
      <c r="U1655" t="s">
        <v>1039</v>
      </c>
      <c r="X1655">
        <v>15981636068</v>
      </c>
      <c r="AA1655" t="s">
        <v>1732</v>
      </c>
      <c r="AB1655" s="15">
        <v>1650031016526100</v>
      </c>
      <c r="AC1655" t="s">
        <v>68</v>
      </c>
      <c r="AD1655">
        <v>10739</v>
      </c>
      <c r="AE1655" t="s">
        <v>1726</v>
      </c>
      <c r="AF1655" t="s">
        <v>70</v>
      </c>
      <c r="AM1655" t="s">
        <v>2774</v>
      </c>
      <c r="AN1655">
        <v>10325306850</v>
      </c>
    </row>
    <row r="1656" spans="1:40" x14ac:dyDescent="0.25">
      <c r="A1656" s="4">
        <f t="shared" si="263"/>
        <v>44666</v>
      </c>
      <c r="B1656" s="5">
        <f t="shared" si="264"/>
        <v>0.45833333333333331</v>
      </c>
      <c r="C1656" s="6">
        <f t="shared" si="265"/>
        <v>0.46249999999999997</v>
      </c>
      <c r="D1656" s="7">
        <f t="shared" si="261"/>
        <v>3.5300925956107676E-3</v>
      </c>
      <c r="E1656" s="6" t="str">
        <f t="shared" si="262"/>
        <v>THALITA</v>
      </c>
      <c r="F1656" s="6" t="str">
        <f t="shared" si="266"/>
        <v>sex</v>
      </c>
      <c r="G1656" s="6" t="str">
        <f t="shared" si="267"/>
        <v>15</v>
      </c>
      <c r="H1656" s="6" t="str">
        <f>IFERROR(VLOOKUP($G1656,DDD!$B:$D,3,0),"-")</f>
        <v>SP</v>
      </c>
      <c r="I1656" s="6" t="str">
        <f>IFERROR(VLOOKUP($H1656,DDD!$I:$K,3,0),"-")</f>
        <v>Sudeste</v>
      </c>
      <c r="J1656">
        <v>8595185</v>
      </c>
      <c r="K1656">
        <v>25452016</v>
      </c>
      <c r="L1656" s="14">
        <v>44666.462696759256</v>
      </c>
      <c r="M1656" s="14">
        <v>44666.466226851851</v>
      </c>
      <c r="N1656" t="s">
        <v>3134</v>
      </c>
      <c r="O1656" t="s">
        <v>1723</v>
      </c>
      <c r="P1656">
        <v>17719</v>
      </c>
      <c r="Q1656" t="s">
        <v>65</v>
      </c>
      <c r="R1656" t="s">
        <v>136</v>
      </c>
      <c r="S1656" t="s">
        <v>273</v>
      </c>
      <c r="T1656" t="s">
        <v>136</v>
      </c>
      <c r="U1656" t="s">
        <v>273</v>
      </c>
      <c r="X1656">
        <v>15991569362</v>
      </c>
      <c r="Y1656">
        <v>15991569362</v>
      </c>
      <c r="Z1656" s="14">
        <v>44666.486805555556</v>
      </c>
      <c r="AA1656" t="s">
        <v>1724</v>
      </c>
      <c r="AB1656" s="15">
        <v>1650031562553570</v>
      </c>
      <c r="AC1656" t="s">
        <v>68</v>
      </c>
      <c r="AD1656">
        <v>10739</v>
      </c>
      <c r="AE1656" t="s">
        <v>1726</v>
      </c>
      <c r="AF1656" t="s">
        <v>70</v>
      </c>
      <c r="AM1656" t="s">
        <v>2874</v>
      </c>
      <c r="AN1656">
        <v>29227813802</v>
      </c>
    </row>
    <row r="1657" spans="1:40" x14ac:dyDescent="0.25">
      <c r="A1657" s="4">
        <f t="shared" si="263"/>
        <v>44666</v>
      </c>
      <c r="B1657" s="5">
        <f t="shared" si="264"/>
        <v>0.45833333333333331</v>
      </c>
      <c r="C1657" s="6">
        <f t="shared" si="265"/>
        <v>0.4680555555555555</v>
      </c>
      <c r="D1657" s="7">
        <f t="shared" si="261"/>
        <v>4.5254629658302292E-3</v>
      </c>
      <c r="E1657" s="6" t="str">
        <f t="shared" si="262"/>
        <v>THALITA</v>
      </c>
      <c r="F1657" s="6" t="str">
        <f t="shared" si="266"/>
        <v>sex</v>
      </c>
      <c r="G1657" s="6" t="str">
        <f t="shared" si="267"/>
        <v>15</v>
      </c>
      <c r="H1657" s="6" t="str">
        <f>IFERROR(VLOOKUP($G1657,DDD!$B:$D,3,0),"-")</f>
        <v>SP</v>
      </c>
      <c r="I1657" s="6" t="str">
        <f>IFERROR(VLOOKUP($H1657,DDD!$I:$K,3,0),"-")</f>
        <v>Sudeste</v>
      </c>
      <c r="J1657">
        <v>8595961</v>
      </c>
      <c r="K1657">
        <v>25452016</v>
      </c>
      <c r="L1657" s="14">
        <v>44666.468402777777</v>
      </c>
      <c r="M1657" s="14">
        <v>44666.472928240742</v>
      </c>
      <c r="N1657" t="s">
        <v>3134</v>
      </c>
      <c r="O1657" t="s">
        <v>1723</v>
      </c>
      <c r="P1657">
        <v>17719</v>
      </c>
      <c r="Q1657" t="s">
        <v>65</v>
      </c>
      <c r="R1657" t="s">
        <v>85</v>
      </c>
      <c r="S1657" t="s">
        <v>86</v>
      </c>
      <c r="T1657" t="s">
        <v>85</v>
      </c>
      <c r="U1657" t="s">
        <v>86</v>
      </c>
      <c r="X1657">
        <v>15991569362</v>
      </c>
      <c r="AA1657" t="s">
        <v>1724</v>
      </c>
      <c r="AC1657" t="s">
        <v>202</v>
      </c>
      <c r="AD1657">
        <v>10739</v>
      </c>
      <c r="AE1657" t="s">
        <v>1726</v>
      </c>
      <c r="AF1657" t="s">
        <v>70</v>
      </c>
      <c r="AM1657" t="s">
        <v>2874</v>
      </c>
      <c r="AN1657">
        <v>29227813802</v>
      </c>
    </row>
    <row r="1658" spans="1:40" x14ac:dyDescent="0.25">
      <c r="A1658" s="4">
        <f t="shared" si="263"/>
        <v>44666</v>
      </c>
      <c r="B1658" s="5">
        <f t="shared" si="264"/>
        <v>0.45833333333333331</v>
      </c>
      <c r="C1658" s="6">
        <f t="shared" si="265"/>
        <v>0.4694444444444445</v>
      </c>
      <c r="D1658" s="7">
        <f t="shared" si="261"/>
        <v>5.8217592522851191E-3</v>
      </c>
      <c r="E1658" s="6" t="str">
        <f t="shared" si="262"/>
        <v>JOHN</v>
      </c>
      <c r="F1658" s="6" t="str">
        <f t="shared" si="266"/>
        <v>sex</v>
      </c>
      <c r="G1658" s="6" t="str">
        <f t="shared" si="267"/>
        <v>43</v>
      </c>
      <c r="H1658" s="6" t="str">
        <f>IFERROR(VLOOKUP($G1658,DDD!$B:$D,3,0),"-")</f>
        <v>PR</v>
      </c>
      <c r="I1658" s="6" t="str">
        <f>IFERROR(VLOOKUP($H1658,DDD!$I:$K,3,0),"-")</f>
        <v>Sul</v>
      </c>
      <c r="J1658">
        <v>8596186</v>
      </c>
      <c r="K1658">
        <v>25451333</v>
      </c>
      <c r="L1658" s="14">
        <v>44666.46979166667</v>
      </c>
      <c r="M1658" s="14">
        <v>44666.475613425922</v>
      </c>
      <c r="N1658" t="s">
        <v>3134</v>
      </c>
      <c r="O1658" t="s">
        <v>1781</v>
      </c>
      <c r="P1658">
        <v>17284</v>
      </c>
      <c r="Q1658" t="s">
        <v>65</v>
      </c>
      <c r="R1658" t="s">
        <v>66</v>
      </c>
      <c r="S1658" t="s">
        <v>1729</v>
      </c>
      <c r="T1658" t="s">
        <v>66</v>
      </c>
      <c r="U1658" t="s">
        <v>1729</v>
      </c>
      <c r="X1658">
        <v>43996212646</v>
      </c>
      <c r="AA1658" t="s">
        <v>1724</v>
      </c>
      <c r="AB1658" s="15">
        <v>1650032180585370</v>
      </c>
      <c r="AC1658" t="s">
        <v>68</v>
      </c>
      <c r="AD1658">
        <v>10739</v>
      </c>
      <c r="AE1658" t="s">
        <v>1726</v>
      </c>
      <c r="AF1658" t="s">
        <v>70</v>
      </c>
      <c r="AM1658" t="s">
        <v>2875</v>
      </c>
      <c r="AN1658">
        <v>3844386955</v>
      </c>
    </row>
    <row r="1659" spans="1:40" x14ac:dyDescent="0.25">
      <c r="A1659" s="4">
        <f t="shared" si="263"/>
        <v>44666</v>
      </c>
      <c r="B1659" s="5">
        <f t="shared" si="264"/>
        <v>0.45833333333333331</v>
      </c>
      <c r="C1659" s="6">
        <f t="shared" si="265"/>
        <v>0.47847222222222219</v>
      </c>
      <c r="D1659" s="7">
        <f t="shared" si="261"/>
        <v>2.7314814869896509E-3</v>
      </c>
      <c r="E1659" s="6" t="str">
        <f t="shared" si="262"/>
        <v>THALITA</v>
      </c>
      <c r="F1659" s="6" t="str">
        <f t="shared" si="266"/>
        <v>sex</v>
      </c>
      <c r="G1659" s="6" t="str">
        <f t="shared" si="267"/>
        <v>43</v>
      </c>
      <c r="H1659" s="6" t="str">
        <f>IFERROR(VLOOKUP($G1659,DDD!$B:$D,3,0),"-")</f>
        <v>PR</v>
      </c>
      <c r="I1659" s="6" t="str">
        <f>IFERROR(VLOOKUP($H1659,DDD!$I:$K,3,0),"-")</f>
        <v>Sul</v>
      </c>
      <c r="J1659">
        <v>8597689</v>
      </c>
      <c r="K1659">
        <v>25451603</v>
      </c>
      <c r="L1659" s="14">
        <v>44666.478819444441</v>
      </c>
      <c r="M1659" s="14">
        <v>44666.481550925928</v>
      </c>
      <c r="N1659" t="s">
        <v>3134</v>
      </c>
      <c r="O1659" t="s">
        <v>1723</v>
      </c>
      <c r="P1659">
        <v>17719</v>
      </c>
      <c r="Q1659" t="s">
        <v>65</v>
      </c>
      <c r="R1659" t="s">
        <v>85</v>
      </c>
      <c r="S1659" t="s">
        <v>86</v>
      </c>
      <c r="T1659" t="s">
        <v>85</v>
      </c>
      <c r="U1659" t="s">
        <v>86</v>
      </c>
      <c r="X1659">
        <v>43984123561</v>
      </c>
      <c r="AA1659" t="s">
        <v>1724</v>
      </c>
      <c r="AB1659" s="15">
        <v>1650032947644650</v>
      </c>
      <c r="AC1659" t="s">
        <v>68</v>
      </c>
      <c r="AD1659">
        <v>10739</v>
      </c>
      <c r="AE1659" t="s">
        <v>1726</v>
      </c>
      <c r="AF1659" t="s">
        <v>70</v>
      </c>
      <c r="AM1659" t="s">
        <v>2876</v>
      </c>
      <c r="AN1659">
        <v>5005300929</v>
      </c>
    </row>
    <row r="1660" spans="1:40" x14ac:dyDescent="0.25">
      <c r="A1660" s="4">
        <f t="shared" si="263"/>
        <v>44666</v>
      </c>
      <c r="B1660" s="5">
        <f t="shared" si="264"/>
        <v>0.47916666666666669</v>
      </c>
      <c r="C1660" s="6">
        <f t="shared" si="265"/>
        <v>0.48055555555555557</v>
      </c>
      <c r="D1660" s="7">
        <f t="shared" si="261"/>
        <v>1.0532407395658083E-3</v>
      </c>
      <c r="E1660" s="6" t="str">
        <f t="shared" si="262"/>
        <v>YANE</v>
      </c>
      <c r="F1660" s="6" t="str">
        <f t="shared" si="266"/>
        <v>sex</v>
      </c>
      <c r="G1660" s="6" t="str">
        <f t="shared" si="267"/>
        <v>15</v>
      </c>
      <c r="H1660" s="6" t="str">
        <f>IFERROR(VLOOKUP($G1660,DDD!$B:$D,3,0),"-")</f>
        <v>SP</v>
      </c>
      <c r="I1660" s="6" t="str">
        <f>IFERROR(VLOOKUP($H1660,DDD!$I:$K,3,0),"-")</f>
        <v>Sudeste</v>
      </c>
      <c r="J1660">
        <v>8597987</v>
      </c>
      <c r="K1660">
        <v>25451875</v>
      </c>
      <c r="L1660" s="14">
        <v>44666.480787037035</v>
      </c>
      <c r="M1660" s="14">
        <v>44666.481840277775</v>
      </c>
      <c r="N1660" t="s">
        <v>3134</v>
      </c>
      <c r="O1660" t="s">
        <v>1728</v>
      </c>
      <c r="P1660">
        <v>17285</v>
      </c>
      <c r="Q1660" t="s">
        <v>65</v>
      </c>
      <c r="R1660" t="s">
        <v>136</v>
      </c>
      <c r="S1660" t="s">
        <v>137</v>
      </c>
      <c r="T1660" t="s">
        <v>136</v>
      </c>
      <c r="U1660" t="s">
        <v>137</v>
      </c>
      <c r="X1660">
        <v>15997730139</v>
      </c>
      <c r="Y1660">
        <v>15997730139</v>
      </c>
      <c r="Z1660" s="14">
        <v>44678.501388888886</v>
      </c>
      <c r="AA1660" t="s">
        <v>1724</v>
      </c>
      <c r="AB1660" s="15">
        <v>1650033129662410</v>
      </c>
      <c r="AC1660" t="s">
        <v>68</v>
      </c>
      <c r="AD1660">
        <v>10739</v>
      </c>
      <c r="AE1660" t="s">
        <v>1726</v>
      </c>
      <c r="AF1660" t="s">
        <v>70</v>
      </c>
      <c r="AM1660" t="s">
        <v>2877</v>
      </c>
      <c r="AN1660">
        <v>16278399849</v>
      </c>
    </row>
    <row r="1661" spans="1:40" x14ac:dyDescent="0.25">
      <c r="A1661" s="4">
        <f t="shared" si="263"/>
        <v>44666</v>
      </c>
      <c r="B1661" s="5">
        <f t="shared" si="264"/>
        <v>0.47916666666666669</v>
      </c>
      <c r="C1661" s="6">
        <f t="shared" si="265"/>
        <v>0.48125000000000001</v>
      </c>
      <c r="D1661" s="7">
        <f t="shared" si="261"/>
        <v>3.4722222335403785E-4</v>
      </c>
      <c r="E1661" s="6" t="str">
        <f t="shared" si="262"/>
        <v>THALITA</v>
      </c>
      <c r="F1661" s="6" t="str">
        <f t="shared" si="266"/>
        <v>sex</v>
      </c>
      <c r="G1661" s="6" t="str">
        <f t="shared" si="267"/>
        <v>15</v>
      </c>
      <c r="H1661" s="6" t="str">
        <f>IFERROR(VLOOKUP($G1661,DDD!$B:$D,3,0),"-")</f>
        <v>SP</v>
      </c>
      <c r="I1661" s="6" t="str">
        <f>IFERROR(VLOOKUP($H1661,DDD!$I:$K,3,0),"-")</f>
        <v>Sudeste</v>
      </c>
      <c r="J1661">
        <v>8598119</v>
      </c>
      <c r="K1661">
        <v>23417445</v>
      </c>
      <c r="L1661" s="14">
        <v>44666.481562499997</v>
      </c>
      <c r="M1661" s="14">
        <v>44666.481909722221</v>
      </c>
      <c r="N1661" t="s">
        <v>3134</v>
      </c>
      <c r="O1661" t="s">
        <v>1723</v>
      </c>
      <c r="P1661">
        <v>17719</v>
      </c>
      <c r="Q1661" t="s">
        <v>65</v>
      </c>
      <c r="R1661" t="s">
        <v>66</v>
      </c>
      <c r="S1661" t="s">
        <v>421</v>
      </c>
      <c r="T1661" t="s">
        <v>66</v>
      </c>
      <c r="U1661" t="s">
        <v>421</v>
      </c>
      <c r="X1661">
        <v>15991096095</v>
      </c>
      <c r="AA1661" t="s">
        <v>1732</v>
      </c>
      <c r="AB1661" s="15">
        <v>1650033149664550</v>
      </c>
      <c r="AC1661" t="s">
        <v>68</v>
      </c>
      <c r="AD1661">
        <v>10739</v>
      </c>
      <c r="AE1661" t="s">
        <v>1726</v>
      </c>
      <c r="AF1661" t="s">
        <v>70</v>
      </c>
      <c r="AM1661" t="s">
        <v>2768</v>
      </c>
      <c r="AN1661">
        <v>4552392824</v>
      </c>
    </row>
    <row r="1662" spans="1:40" x14ac:dyDescent="0.25">
      <c r="A1662" s="4">
        <f t="shared" si="263"/>
        <v>44666</v>
      </c>
      <c r="B1662" s="5">
        <f t="shared" si="264"/>
        <v>0.47916666666666669</v>
      </c>
      <c r="C1662" s="6">
        <f t="shared" si="265"/>
        <v>0.48541666666666666</v>
      </c>
      <c r="D1662" s="7">
        <f t="shared" si="261"/>
        <v>2.1527777789742686E-3</v>
      </c>
      <c r="E1662" s="6" t="str">
        <f t="shared" si="262"/>
        <v>JOHN</v>
      </c>
      <c r="F1662" s="6" t="str">
        <f t="shared" si="266"/>
        <v>sex</v>
      </c>
      <c r="G1662" s="6" t="str">
        <f t="shared" si="267"/>
        <v>43</v>
      </c>
      <c r="H1662" s="6" t="str">
        <f>IFERROR(VLOOKUP($G1662,DDD!$B:$D,3,0),"-")</f>
        <v>PR</v>
      </c>
      <c r="I1662" s="6" t="str">
        <f>IFERROR(VLOOKUP($H1662,DDD!$I:$K,3,0),"-")</f>
        <v>Sul</v>
      </c>
      <c r="J1662">
        <v>8598774</v>
      </c>
      <c r="K1662">
        <v>23417072</v>
      </c>
      <c r="L1662" s="14">
        <v>44666.485868055555</v>
      </c>
      <c r="M1662" s="14">
        <v>44666.488020833334</v>
      </c>
      <c r="N1662" t="s">
        <v>3134</v>
      </c>
      <c r="O1662" t="s">
        <v>1781</v>
      </c>
      <c r="P1662">
        <v>17284</v>
      </c>
      <c r="Q1662" t="s">
        <v>65</v>
      </c>
      <c r="R1662" t="s">
        <v>66</v>
      </c>
      <c r="S1662" t="s">
        <v>421</v>
      </c>
      <c r="T1662" t="s">
        <v>66</v>
      </c>
      <c r="U1662" t="s">
        <v>421</v>
      </c>
      <c r="X1662">
        <v>43998703546</v>
      </c>
      <c r="AA1662" t="s">
        <v>1732</v>
      </c>
      <c r="AB1662" s="15">
        <v>1650033556700760</v>
      </c>
      <c r="AC1662" t="s">
        <v>68</v>
      </c>
      <c r="AD1662">
        <v>10739</v>
      </c>
      <c r="AE1662" t="s">
        <v>1726</v>
      </c>
      <c r="AF1662" t="s">
        <v>70</v>
      </c>
      <c r="AM1662" t="s">
        <v>2878</v>
      </c>
      <c r="AN1662">
        <v>76565270953</v>
      </c>
    </row>
    <row r="1663" spans="1:40" x14ac:dyDescent="0.25">
      <c r="A1663" s="4">
        <f t="shared" si="263"/>
        <v>44666</v>
      </c>
      <c r="B1663" s="5">
        <f t="shared" si="264"/>
        <v>0.47916666666666669</v>
      </c>
      <c r="C1663" s="6">
        <f t="shared" si="265"/>
        <v>0.48819444444444443</v>
      </c>
      <c r="D1663" s="7">
        <f t="shared" si="261"/>
        <v>7.1759259299142286E-4</v>
      </c>
      <c r="E1663" s="6" t="str">
        <f t="shared" si="262"/>
        <v>JOHN</v>
      </c>
      <c r="F1663" s="6" t="str">
        <f t="shared" si="266"/>
        <v>sex</v>
      </c>
      <c r="G1663" s="6" t="str">
        <f t="shared" si="267"/>
        <v>15</v>
      </c>
      <c r="H1663" s="6" t="str">
        <f>IFERROR(VLOOKUP($G1663,DDD!$B:$D,3,0),"-")</f>
        <v>SP</v>
      </c>
      <c r="I1663" s="6" t="str">
        <f>IFERROR(VLOOKUP($H1663,DDD!$I:$K,3,0),"-")</f>
        <v>Sudeste</v>
      </c>
      <c r="J1663">
        <v>8599198</v>
      </c>
      <c r="K1663">
        <v>23417218</v>
      </c>
      <c r="L1663" s="14">
        <v>44666.488645833335</v>
      </c>
      <c r="M1663" s="14">
        <v>44666.489363425928</v>
      </c>
      <c r="N1663" t="s">
        <v>3134</v>
      </c>
      <c r="O1663" t="s">
        <v>1781</v>
      </c>
      <c r="P1663">
        <v>17284</v>
      </c>
      <c r="Q1663" t="s">
        <v>65</v>
      </c>
      <c r="R1663" t="s">
        <v>136</v>
      </c>
      <c r="S1663" t="s">
        <v>273</v>
      </c>
      <c r="T1663" t="s">
        <v>136</v>
      </c>
      <c r="U1663" t="s">
        <v>273</v>
      </c>
      <c r="X1663">
        <v>15988041021</v>
      </c>
      <c r="Y1663">
        <v>15988041021</v>
      </c>
      <c r="Z1663" s="14">
        <v>44666.572916666664</v>
      </c>
      <c r="AA1663" t="s">
        <v>1732</v>
      </c>
      <c r="AB1663" s="15">
        <v>1650033805725800</v>
      </c>
      <c r="AC1663" t="s">
        <v>68</v>
      </c>
      <c r="AD1663">
        <v>10739</v>
      </c>
      <c r="AE1663" t="s">
        <v>1726</v>
      </c>
      <c r="AF1663" t="s">
        <v>70</v>
      </c>
      <c r="AM1663" t="s">
        <v>2879</v>
      </c>
      <c r="AN1663">
        <v>11027794823</v>
      </c>
    </row>
    <row r="1664" spans="1:40" x14ac:dyDescent="0.25">
      <c r="A1664" s="4">
        <f t="shared" si="263"/>
        <v>44666</v>
      </c>
      <c r="B1664" s="5">
        <f t="shared" si="264"/>
        <v>0.47916666666666669</v>
      </c>
      <c r="C1664" s="6">
        <f t="shared" si="265"/>
        <v>0.48888888888888887</v>
      </c>
      <c r="D1664" s="7">
        <f t="shared" si="261"/>
        <v>1.4236111092031933E-3</v>
      </c>
      <c r="E1664" s="6" t="str">
        <f t="shared" si="262"/>
        <v>YANE</v>
      </c>
      <c r="F1664" s="6" t="str">
        <f t="shared" si="266"/>
        <v>sex</v>
      </c>
      <c r="G1664" s="6" t="str">
        <f t="shared" si="267"/>
        <v>15</v>
      </c>
      <c r="H1664" s="6" t="str">
        <f>IFERROR(VLOOKUP($G1664,DDD!$B:$D,3,0),"-")</f>
        <v>SP</v>
      </c>
      <c r="I1664" s="6" t="str">
        <f>IFERROR(VLOOKUP($H1664,DDD!$I:$K,3,0),"-")</f>
        <v>Sudeste</v>
      </c>
      <c r="J1664">
        <v>8599251</v>
      </c>
      <c r="K1664">
        <v>25451638</v>
      </c>
      <c r="L1664" s="14">
        <v>44666.488912037035</v>
      </c>
      <c r="M1664" s="14">
        <v>44666.490335648145</v>
      </c>
      <c r="N1664" t="s">
        <v>3134</v>
      </c>
      <c r="O1664" t="s">
        <v>1728</v>
      </c>
      <c r="P1664">
        <v>17285</v>
      </c>
      <c r="Q1664" t="s">
        <v>65</v>
      </c>
      <c r="R1664" t="s">
        <v>66</v>
      </c>
      <c r="S1664" t="s">
        <v>1039</v>
      </c>
      <c r="T1664" t="s">
        <v>66</v>
      </c>
      <c r="U1664" t="s">
        <v>1039</v>
      </c>
      <c r="X1664">
        <v>15988199610</v>
      </c>
      <c r="AA1664" t="s">
        <v>1724</v>
      </c>
      <c r="AB1664" s="15">
        <v>1650033824727860</v>
      </c>
      <c r="AC1664" t="s">
        <v>68</v>
      </c>
      <c r="AD1664">
        <v>10739</v>
      </c>
      <c r="AE1664" t="s">
        <v>1726</v>
      </c>
      <c r="AF1664" t="s">
        <v>70</v>
      </c>
      <c r="AM1664" t="s">
        <v>2880</v>
      </c>
      <c r="AN1664">
        <v>21622085809</v>
      </c>
    </row>
    <row r="1665" spans="1:40" x14ac:dyDescent="0.25">
      <c r="A1665" s="4">
        <f t="shared" si="263"/>
        <v>44666</v>
      </c>
      <c r="B1665" s="5">
        <f t="shared" si="264"/>
        <v>0.47916666666666669</v>
      </c>
      <c r="C1665" s="6">
        <f t="shared" si="265"/>
        <v>0.48888888888888887</v>
      </c>
      <c r="D1665" s="7">
        <f t="shared" ref="D1665:D1728" si="268">IFERROR(($M1665-$L1665),0)</f>
        <v>2.0370370330056176E-3</v>
      </c>
      <c r="E1665" s="6" t="str">
        <f t="shared" ref="E1665:E1728" si="269">SUBSTITUTE(MID($O1665,1,SEARCH(" ",$O1665,1))," ","")</f>
        <v>THALITA</v>
      </c>
      <c r="F1665" s="6" t="str">
        <f t="shared" si="266"/>
        <v>sex</v>
      </c>
      <c r="G1665" s="6" t="str">
        <f t="shared" si="267"/>
        <v>43</v>
      </c>
      <c r="H1665" s="6" t="str">
        <f>IFERROR(VLOOKUP($G1665,DDD!$B:$D,3,0),"-")</f>
        <v>PR</v>
      </c>
      <c r="I1665" s="6" t="str">
        <f>IFERROR(VLOOKUP($H1665,DDD!$I:$K,3,0),"-")</f>
        <v>Sul</v>
      </c>
      <c r="J1665">
        <v>8599326</v>
      </c>
      <c r="K1665">
        <v>23417006</v>
      </c>
      <c r="L1665" s="14">
        <v>44666.489305555559</v>
      </c>
      <c r="M1665" s="14">
        <v>44666.491342592592</v>
      </c>
      <c r="N1665" t="s">
        <v>3134</v>
      </c>
      <c r="O1665" t="s">
        <v>1723</v>
      </c>
      <c r="P1665">
        <v>17719</v>
      </c>
      <c r="Q1665" t="s">
        <v>65</v>
      </c>
      <c r="R1665" t="s">
        <v>66</v>
      </c>
      <c r="S1665" t="s">
        <v>1039</v>
      </c>
      <c r="T1665" t="s">
        <v>66</v>
      </c>
      <c r="U1665" t="s">
        <v>1039</v>
      </c>
      <c r="X1665">
        <v>43998376144</v>
      </c>
      <c r="AA1665" t="s">
        <v>1732</v>
      </c>
      <c r="AB1665" s="15">
        <v>1650033852730850</v>
      </c>
      <c r="AC1665" t="s">
        <v>68</v>
      </c>
      <c r="AD1665">
        <v>10739</v>
      </c>
      <c r="AE1665" t="s">
        <v>1726</v>
      </c>
      <c r="AF1665" t="s">
        <v>70</v>
      </c>
      <c r="AM1665" t="s">
        <v>2881</v>
      </c>
      <c r="AN1665">
        <v>47258667920</v>
      </c>
    </row>
    <row r="1666" spans="1:40" x14ac:dyDescent="0.25">
      <c r="A1666" s="4">
        <f t="shared" si="263"/>
        <v>44666</v>
      </c>
      <c r="B1666" s="5">
        <f t="shared" si="264"/>
        <v>0.47916666666666669</v>
      </c>
      <c r="C1666" s="6">
        <f t="shared" si="265"/>
        <v>0.4916666666666667</v>
      </c>
      <c r="D1666" s="7">
        <f t="shared" si="268"/>
        <v>8.9814814782585017E-3</v>
      </c>
      <c r="E1666" s="6" t="str">
        <f t="shared" si="269"/>
        <v>THALITA</v>
      </c>
      <c r="F1666" s="6" t="str">
        <f t="shared" si="266"/>
        <v>sex</v>
      </c>
      <c r="G1666" s="6" t="str">
        <f t="shared" si="267"/>
        <v>71</v>
      </c>
      <c r="H1666" s="6" t="str">
        <f>IFERROR(VLOOKUP($G1666,DDD!$B:$D,3,0),"-")</f>
        <v>BA</v>
      </c>
      <c r="I1666" s="6" t="str">
        <f>IFERROR(VLOOKUP($H1666,DDD!$I:$K,3,0),"-")</f>
        <v>Nordeste</v>
      </c>
      <c r="J1666">
        <v>8599770</v>
      </c>
      <c r="K1666">
        <v>23417548</v>
      </c>
      <c r="L1666" s="14">
        <v>44666.492129629631</v>
      </c>
      <c r="M1666" s="14">
        <v>44666.501111111109</v>
      </c>
      <c r="N1666" t="s">
        <v>3134</v>
      </c>
      <c r="O1666" t="s">
        <v>1723</v>
      </c>
      <c r="P1666">
        <v>17719</v>
      </c>
      <c r="Q1666" t="s">
        <v>65</v>
      </c>
      <c r="R1666" t="s">
        <v>85</v>
      </c>
      <c r="S1666" t="s">
        <v>86</v>
      </c>
      <c r="T1666" t="s">
        <v>85</v>
      </c>
      <c r="U1666" t="s">
        <v>86</v>
      </c>
      <c r="X1666">
        <v>71988337177</v>
      </c>
      <c r="AA1666" t="s">
        <v>1732</v>
      </c>
      <c r="AB1666" s="15">
        <v>1650034101755440</v>
      </c>
      <c r="AC1666" t="s">
        <v>68</v>
      </c>
      <c r="AD1666">
        <v>10739</v>
      </c>
      <c r="AE1666" t="s">
        <v>1726</v>
      </c>
      <c r="AF1666" t="s">
        <v>70</v>
      </c>
      <c r="AM1666" t="s">
        <v>2882</v>
      </c>
      <c r="AN1666">
        <v>31364322587</v>
      </c>
    </row>
    <row r="1667" spans="1:40" x14ac:dyDescent="0.25">
      <c r="A1667" s="4">
        <f t="shared" si="263"/>
        <v>44666</v>
      </c>
      <c r="B1667" s="5">
        <f t="shared" si="264"/>
        <v>0.47916666666666669</v>
      </c>
      <c r="C1667" s="6">
        <f t="shared" si="265"/>
        <v>0.49791666666666662</v>
      </c>
      <c r="D1667" s="7">
        <f t="shared" si="268"/>
        <v>4.8611110833007842E-4</v>
      </c>
      <c r="E1667" s="6" t="str">
        <f t="shared" si="269"/>
        <v>YANE</v>
      </c>
      <c r="F1667" s="6" t="str">
        <f t="shared" si="266"/>
        <v>sex</v>
      </c>
      <c r="G1667" s="6" t="str">
        <f t="shared" si="267"/>
        <v>43</v>
      </c>
      <c r="H1667" s="6" t="str">
        <f>IFERROR(VLOOKUP($G1667,DDD!$B:$D,3,0),"-")</f>
        <v>PR</v>
      </c>
      <c r="I1667" s="6" t="str">
        <f>IFERROR(VLOOKUP($H1667,DDD!$I:$K,3,0),"-")</f>
        <v>Sul</v>
      </c>
      <c r="J1667">
        <v>8600757</v>
      </c>
      <c r="K1667">
        <v>23416533</v>
      </c>
      <c r="L1667" s="14">
        <v>44666.498101851852</v>
      </c>
      <c r="M1667" s="14">
        <v>44666.49858796296</v>
      </c>
      <c r="N1667" t="s">
        <v>3134</v>
      </c>
      <c r="O1667" t="s">
        <v>1728</v>
      </c>
      <c r="P1667">
        <v>17285</v>
      </c>
      <c r="Q1667" t="s">
        <v>65</v>
      </c>
      <c r="R1667" t="s">
        <v>136</v>
      </c>
      <c r="S1667" t="s">
        <v>273</v>
      </c>
      <c r="T1667" t="s">
        <v>136</v>
      </c>
      <c r="U1667" t="s">
        <v>273</v>
      </c>
      <c r="X1667">
        <v>43991752454</v>
      </c>
      <c r="Y1667">
        <v>43991752454</v>
      </c>
      <c r="Z1667" s="14">
        <v>44667.518055555556</v>
      </c>
      <c r="AA1667" t="s">
        <v>1732</v>
      </c>
      <c r="AB1667" s="15">
        <v>1650034608798030</v>
      </c>
      <c r="AC1667" t="s">
        <v>68</v>
      </c>
      <c r="AD1667">
        <v>10739</v>
      </c>
      <c r="AE1667" t="s">
        <v>1726</v>
      </c>
      <c r="AF1667" t="s">
        <v>70</v>
      </c>
      <c r="AM1667" t="s">
        <v>2700</v>
      </c>
      <c r="AN1667">
        <v>65965949987</v>
      </c>
    </row>
    <row r="1668" spans="1:40" x14ac:dyDescent="0.25">
      <c r="A1668" s="4">
        <f t="shared" si="263"/>
        <v>44666</v>
      </c>
      <c r="B1668" s="5">
        <f t="shared" si="264"/>
        <v>0.47916666666666669</v>
      </c>
      <c r="C1668" s="6">
        <f t="shared" si="265"/>
        <v>0.49791666666666662</v>
      </c>
      <c r="D1668" s="7">
        <f t="shared" si="268"/>
        <v>3.5300925956107676E-3</v>
      </c>
      <c r="E1668" s="6" t="str">
        <f t="shared" si="269"/>
        <v>JOHN</v>
      </c>
      <c r="F1668" s="6" t="str">
        <f t="shared" si="266"/>
        <v>sex</v>
      </c>
      <c r="G1668" s="6" t="str">
        <f t="shared" si="267"/>
        <v>43</v>
      </c>
      <c r="H1668" s="6" t="str">
        <f>IFERROR(VLOOKUP($G1668,DDD!$B:$D,3,0),"-")</f>
        <v>PR</v>
      </c>
      <c r="I1668" s="6" t="str">
        <f>IFERROR(VLOOKUP($H1668,DDD!$I:$K,3,0),"-")</f>
        <v>Sul</v>
      </c>
      <c r="J1668">
        <v>8600813</v>
      </c>
      <c r="K1668">
        <v>23416573</v>
      </c>
      <c r="L1668" s="14">
        <v>44666.498460648145</v>
      </c>
      <c r="M1668" s="14">
        <v>44666.50199074074</v>
      </c>
      <c r="N1668" t="s">
        <v>3134</v>
      </c>
      <c r="O1668" t="s">
        <v>1781</v>
      </c>
      <c r="P1668">
        <v>17284</v>
      </c>
      <c r="Q1668" t="s">
        <v>65</v>
      </c>
      <c r="R1668" t="s">
        <v>85</v>
      </c>
      <c r="S1668" t="s">
        <v>86</v>
      </c>
      <c r="T1668" t="s">
        <v>85</v>
      </c>
      <c r="U1668" t="s">
        <v>86</v>
      </c>
      <c r="X1668">
        <v>43996604360</v>
      </c>
      <c r="AA1668" t="s">
        <v>1732</v>
      </c>
      <c r="AB1668" s="15">
        <v>1650034651801850</v>
      </c>
      <c r="AC1668" t="s">
        <v>68</v>
      </c>
      <c r="AD1668">
        <v>10739</v>
      </c>
      <c r="AE1668" t="s">
        <v>1726</v>
      </c>
      <c r="AF1668" t="s">
        <v>70</v>
      </c>
      <c r="AM1668" t="s">
        <v>2719</v>
      </c>
      <c r="AN1668">
        <v>80245668934</v>
      </c>
    </row>
    <row r="1669" spans="1:40" x14ac:dyDescent="0.25">
      <c r="A1669" s="4">
        <f t="shared" si="263"/>
        <v>44666</v>
      </c>
      <c r="B1669" s="5">
        <f t="shared" si="264"/>
        <v>0.47916666666666669</v>
      </c>
      <c r="C1669" s="6">
        <f t="shared" si="265"/>
        <v>0.49861111111111112</v>
      </c>
      <c r="D1669" s="7">
        <f t="shared" si="268"/>
        <v>1.4930555553291924E-3</v>
      </c>
      <c r="E1669" s="6" t="str">
        <f t="shared" si="269"/>
        <v>YANE</v>
      </c>
      <c r="F1669" s="6" t="str">
        <f t="shared" si="266"/>
        <v>sex</v>
      </c>
      <c r="G1669" s="6" t="str">
        <f t="shared" si="267"/>
        <v>43</v>
      </c>
      <c r="H1669" s="6" t="str">
        <f>IFERROR(VLOOKUP($G1669,DDD!$B:$D,3,0),"-")</f>
        <v>PR</v>
      </c>
      <c r="I1669" s="6" t="str">
        <f>IFERROR(VLOOKUP($H1669,DDD!$I:$K,3,0),"-")</f>
        <v>Sul</v>
      </c>
      <c r="J1669">
        <v>8600895</v>
      </c>
      <c r="K1669">
        <v>23416574</v>
      </c>
      <c r="L1669" s="14">
        <v>44666.498981481483</v>
      </c>
      <c r="M1669" s="14">
        <v>44666.500474537039</v>
      </c>
      <c r="N1669" t="s">
        <v>3134</v>
      </c>
      <c r="O1669" t="s">
        <v>1728</v>
      </c>
      <c r="P1669">
        <v>17285</v>
      </c>
      <c r="Q1669" t="s">
        <v>65</v>
      </c>
      <c r="R1669" t="s">
        <v>136</v>
      </c>
      <c r="S1669" t="s">
        <v>137</v>
      </c>
      <c r="T1669" t="s">
        <v>136</v>
      </c>
      <c r="U1669" t="s">
        <v>137</v>
      </c>
      <c r="X1669">
        <v>43991021641</v>
      </c>
      <c r="Y1669">
        <v>43991021641</v>
      </c>
      <c r="Z1669" s="14">
        <v>44677.520138888889</v>
      </c>
      <c r="AA1669" t="s">
        <v>1732</v>
      </c>
      <c r="AB1669" s="15">
        <v>1650034688804890</v>
      </c>
      <c r="AC1669" t="s">
        <v>68</v>
      </c>
      <c r="AD1669">
        <v>10739</v>
      </c>
      <c r="AE1669" t="s">
        <v>1726</v>
      </c>
      <c r="AF1669" t="s">
        <v>70</v>
      </c>
      <c r="AM1669" t="s">
        <v>2760</v>
      </c>
      <c r="AN1669">
        <v>80332099920</v>
      </c>
    </row>
    <row r="1670" spans="1:40" x14ac:dyDescent="0.25">
      <c r="A1670" s="4">
        <f t="shared" si="263"/>
        <v>44666</v>
      </c>
      <c r="B1670" s="5">
        <f t="shared" si="264"/>
        <v>0.5</v>
      </c>
      <c r="C1670" s="6">
        <f t="shared" si="265"/>
        <v>0.50069444444444444</v>
      </c>
      <c r="D1670" s="7">
        <f t="shared" si="268"/>
        <v>1.4814814858254977E-3</v>
      </c>
      <c r="E1670" s="6" t="str">
        <f t="shared" si="269"/>
        <v>THALITA</v>
      </c>
      <c r="F1670" s="6" t="str">
        <f t="shared" si="266"/>
        <v>sex</v>
      </c>
      <c r="G1670" s="6" t="str">
        <f t="shared" si="267"/>
        <v>11</v>
      </c>
      <c r="H1670" s="6" t="str">
        <f>IFERROR(VLOOKUP($G1670,DDD!$B:$D,3,0),"-")</f>
        <v>SP</v>
      </c>
      <c r="I1670" s="6" t="str">
        <f>IFERROR(VLOOKUP($H1670,DDD!$I:$K,3,0),"-")</f>
        <v>Sudeste</v>
      </c>
      <c r="J1670">
        <v>8601237</v>
      </c>
      <c r="K1670">
        <v>23416380</v>
      </c>
      <c r="L1670" s="14">
        <v>44666.501111111109</v>
      </c>
      <c r="M1670" s="14">
        <v>44666.502592592595</v>
      </c>
      <c r="N1670" t="s">
        <v>3134</v>
      </c>
      <c r="O1670" t="s">
        <v>1723</v>
      </c>
      <c r="P1670">
        <v>17719</v>
      </c>
      <c r="Q1670" t="s">
        <v>65</v>
      </c>
      <c r="R1670" t="s">
        <v>85</v>
      </c>
      <c r="S1670" t="s">
        <v>86</v>
      </c>
      <c r="T1670" t="s">
        <v>85</v>
      </c>
      <c r="U1670" t="s">
        <v>86</v>
      </c>
      <c r="X1670">
        <v>11981879008</v>
      </c>
      <c r="AA1670" t="s">
        <v>1732</v>
      </c>
      <c r="AB1670" s="15">
        <v>1650034633800330</v>
      </c>
      <c r="AC1670" t="s">
        <v>68</v>
      </c>
      <c r="AD1670">
        <v>10739</v>
      </c>
      <c r="AE1670" t="s">
        <v>1726</v>
      </c>
      <c r="AF1670" t="s">
        <v>70</v>
      </c>
      <c r="AM1670" t="s">
        <v>2750</v>
      </c>
      <c r="AN1670">
        <v>25957322857</v>
      </c>
    </row>
    <row r="1671" spans="1:40" x14ac:dyDescent="0.25">
      <c r="A1671" s="4">
        <f t="shared" si="263"/>
        <v>44666</v>
      </c>
      <c r="B1671" s="5">
        <f t="shared" si="264"/>
        <v>0.5</v>
      </c>
      <c r="C1671" s="6">
        <f t="shared" si="265"/>
        <v>0.50208333333333333</v>
      </c>
      <c r="D1671" s="7">
        <f t="shared" si="268"/>
        <v>6.7129629314877093E-4</v>
      </c>
      <c r="E1671" s="6" t="str">
        <f t="shared" si="269"/>
        <v>JOHN</v>
      </c>
      <c r="F1671" s="6" t="str">
        <f t="shared" si="266"/>
        <v>sex</v>
      </c>
      <c r="G1671" s="6" t="str">
        <f t="shared" si="267"/>
        <v>15</v>
      </c>
      <c r="H1671" s="6" t="str">
        <f>IFERROR(VLOOKUP($G1671,DDD!$B:$D,3,0),"-")</f>
        <v>SP</v>
      </c>
      <c r="I1671" s="6" t="str">
        <f>IFERROR(VLOOKUP($H1671,DDD!$I:$K,3,0),"-")</f>
        <v>Sudeste</v>
      </c>
      <c r="J1671">
        <v>8601389</v>
      </c>
      <c r="K1671">
        <v>23417574</v>
      </c>
      <c r="L1671" s="14">
        <v>44666.502210648148</v>
      </c>
      <c r="M1671" s="14">
        <v>44666.502881944441</v>
      </c>
      <c r="N1671" t="s">
        <v>3134</v>
      </c>
      <c r="O1671" t="s">
        <v>1781</v>
      </c>
      <c r="P1671">
        <v>17284</v>
      </c>
      <c r="Q1671" t="s">
        <v>65</v>
      </c>
      <c r="R1671" t="s">
        <v>136</v>
      </c>
      <c r="S1671" t="s">
        <v>273</v>
      </c>
      <c r="T1671" t="s">
        <v>136</v>
      </c>
      <c r="U1671" t="s">
        <v>273</v>
      </c>
      <c r="X1671">
        <v>15991239322</v>
      </c>
      <c r="Y1671">
        <v>15991239322</v>
      </c>
      <c r="Z1671" s="14">
        <v>44666.564583333333</v>
      </c>
      <c r="AA1671" t="s">
        <v>1732</v>
      </c>
      <c r="AB1671" s="15">
        <v>1650034976829440</v>
      </c>
      <c r="AC1671" t="s">
        <v>68</v>
      </c>
      <c r="AD1671">
        <v>10739</v>
      </c>
      <c r="AE1671" t="s">
        <v>1726</v>
      </c>
      <c r="AF1671" t="s">
        <v>70</v>
      </c>
      <c r="AM1671" t="s">
        <v>1754</v>
      </c>
      <c r="AN1671">
        <v>32739207859</v>
      </c>
    </row>
    <row r="1672" spans="1:40" x14ac:dyDescent="0.25">
      <c r="A1672" s="4">
        <f t="shared" si="263"/>
        <v>44666</v>
      </c>
      <c r="B1672" s="5">
        <f t="shared" si="264"/>
        <v>0.5</v>
      </c>
      <c r="C1672" s="6">
        <f t="shared" si="265"/>
        <v>0.50208333333333333</v>
      </c>
      <c r="D1672" s="7">
        <f t="shared" si="268"/>
        <v>5.3240740817273036E-4</v>
      </c>
      <c r="E1672" s="6" t="str">
        <f t="shared" si="269"/>
        <v>THALITA</v>
      </c>
      <c r="F1672" s="6" t="str">
        <f t="shared" si="266"/>
        <v>sex</v>
      </c>
      <c r="G1672" s="6" t="str">
        <f t="shared" si="267"/>
        <v>15</v>
      </c>
      <c r="H1672" s="6" t="str">
        <f>IFERROR(VLOOKUP($G1672,DDD!$B:$D,3,0),"-")</f>
        <v>SP</v>
      </c>
      <c r="I1672" s="6" t="str">
        <f>IFERROR(VLOOKUP($H1672,DDD!$I:$K,3,0),"-")</f>
        <v>Sudeste</v>
      </c>
      <c r="J1672">
        <v>8601453</v>
      </c>
      <c r="K1672">
        <v>23417450</v>
      </c>
      <c r="L1672" s="14">
        <v>44666.502592592595</v>
      </c>
      <c r="M1672" s="14">
        <v>44666.503125000003</v>
      </c>
      <c r="N1672" t="s">
        <v>3134</v>
      </c>
      <c r="O1672" t="s">
        <v>1723</v>
      </c>
      <c r="P1672">
        <v>17719</v>
      </c>
      <c r="Q1672" t="s">
        <v>65</v>
      </c>
      <c r="R1672" t="s">
        <v>66</v>
      </c>
      <c r="S1672" t="s">
        <v>421</v>
      </c>
      <c r="T1672" t="s">
        <v>66</v>
      </c>
      <c r="U1672" t="s">
        <v>421</v>
      </c>
      <c r="X1672">
        <v>15997744725</v>
      </c>
      <c r="AA1672" t="s">
        <v>1732</v>
      </c>
      <c r="AB1672" s="15">
        <v>1650034916824110</v>
      </c>
      <c r="AC1672" t="s">
        <v>68</v>
      </c>
      <c r="AD1672">
        <v>10739</v>
      </c>
      <c r="AE1672" t="s">
        <v>1726</v>
      </c>
      <c r="AF1672" t="s">
        <v>70</v>
      </c>
      <c r="AM1672" t="s">
        <v>2740</v>
      </c>
      <c r="AN1672">
        <v>4770709811</v>
      </c>
    </row>
    <row r="1673" spans="1:40" x14ac:dyDescent="0.25">
      <c r="A1673" s="4">
        <f t="shared" si="263"/>
        <v>44666</v>
      </c>
      <c r="B1673" s="5">
        <f t="shared" si="264"/>
        <v>0.5</v>
      </c>
      <c r="C1673" s="6">
        <f t="shared" si="265"/>
        <v>0.51666666666666672</v>
      </c>
      <c r="D1673" s="7">
        <f t="shared" si="268"/>
        <v>1.6319444475811906E-3</v>
      </c>
      <c r="E1673" s="6" t="str">
        <f t="shared" si="269"/>
        <v>JOHN</v>
      </c>
      <c r="F1673" s="6" t="str">
        <f t="shared" si="266"/>
        <v>sex</v>
      </c>
      <c r="G1673" s="6" t="str">
        <f t="shared" si="267"/>
        <v>71</v>
      </c>
      <c r="H1673" s="6" t="str">
        <f>IFERROR(VLOOKUP($G1673,DDD!$B:$D,3,0),"-")</f>
        <v>BA</v>
      </c>
      <c r="I1673" s="6" t="str">
        <f>IFERROR(VLOOKUP($H1673,DDD!$I:$K,3,0),"-")</f>
        <v>Nordeste</v>
      </c>
      <c r="J1673">
        <v>8603277</v>
      </c>
      <c r="K1673">
        <v>25451755</v>
      </c>
      <c r="L1673" s="14">
        <v>44666.516770833332</v>
      </c>
      <c r="M1673" s="14">
        <v>44666.51840277778</v>
      </c>
      <c r="N1673" t="s">
        <v>3134</v>
      </c>
      <c r="O1673" t="s">
        <v>1781</v>
      </c>
      <c r="P1673">
        <v>17284</v>
      </c>
      <c r="Q1673" t="s">
        <v>65</v>
      </c>
      <c r="R1673" t="s">
        <v>66</v>
      </c>
      <c r="S1673" t="s">
        <v>1039</v>
      </c>
      <c r="T1673" t="s">
        <v>66</v>
      </c>
      <c r="U1673" t="s">
        <v>1039</v>
      </c>
      <c r="X1673">
        <v>71999785300</v>
      </c>
      <c r="AA1673" t="s">
        <v>1724</v>
      </c>
      <c r="AB1673" s="15">
        <v>1650036236916220</v>
      </c>
      <c r="AC1673" t="s">
        <v>68</v>
      </c>
      <c r="AD1673">
        <v>10739</v>
      </c>
      <c r="AE1673" t="s">
        <v>1726</v>
      </c>
      <c r="AF1673" t="s">
        <v>70</v>
      </c>
      <c r="AM1673" t="s">
        <v>2706</v>
      </c>
      <c r="AN1673">
        <v>78579538572</v>
      </c>
    </row>
    <row r="1674" spans="1:40" x14ac:dyDescent="0.25">
      <c r="A1674" s="4">
        <f t="shared" si="263"/>
        <v>44666</v>
      </c>
      <c r="B1674" s="5">
        <f t="shared" si="264"/>
        <v>0.5</v>
      </c>
      <c r="C1674" s="6">
        <f t="shared" si="265"/>
        <v>0.51944444444444449</v>
      </c>
      <c r="D1674" s="7">
        <f t="shared" si="268"/>
        <v>6.944444467080757E-4</v>
      </c>
      <c r="E1674" s="6" t="str">
        <f t="shared" si="269"/>
        <v>JOHN</v>
      </c>
      <c r="F1674" s="6" t="str">
        <f t="shared" si="266"/>
        <v>sex</v>
      </c>
      <c r="G1674" s="6" t="str">
        <f t="shared" si="267"/>
        <v>15</v>
      </c>
      <c r="H1674" s="6" t="str">
        <f>IFERROR(VLOOKUP($G1674,DDD!$B:$D,3,0),"-")</f>
        <v>SP</v>
      </c>
      <c r="I1674" s="6" t="str">
        <f>IFERROR(VLOOKUP($H1674,DDD!$I:$K,3,0),"-")</f>
        <v>Sudeste</v>
      </c>
      <c r="J1674">
        <v>8603640</v>
      </c>
      <c r="K1674">
        <v>23417755</v>
      </c>
      <c r="L1674" s="14">
        <v>44666.519918981481</v>
      </c>
      <c r="M1674" s="14">
        <v>44666.520613425928</v>
      </c>
      <c r="N1674" t="s">
        <v>3134</v>
      </c>
      <c r="O1674" t="s">
        <v>1781</v>
      </c>
      <c r="P1674">
        <v>17284</v>
      </c>
      <c r="Q1674" t="s">
        <v>65</v>
      </c>
      <c r="R1674" t="s">
        <v>136</v>
      </c>
      <c r="S1674" t="s">
        <v>273</v>
      </c>
      <c r="T1674" t="s">
        <v>136</v>
      </c>
      <c r="U1674" t="s">
        <v>273</v>
      </c>
      <c r="X1674">
        <v>15996029735</v>
      </c>
      <c r="Y1674">
        <v>15996029735</v>
      </c>
      <c r="Z1674" s="14">
        <v>44666.5625</v>
      </c>
      <c r="AA1674" t="s">
        <v>1732</v>
      </c>
      <c r="AB1674" s="15">
        <v>1650036507936960</v>
      </c>
      <c r="AC1674" t="s">
        <v>68</v>
      </c>
      <c r="AD1674">
        <v>10739</v>
      </c>
      <c r="AE1674" t="s">
        <v>1726</v>
      </c>
      <c r="AF1674" t="s">
        <v>70</v>
      </c>
      <c r="AM1674" t="s">
        <v>2883</v>
      </c>
      <c r="AN1674">
        <v>4780835801</v>
      </c>
    </row>
    <row r="1675" spans="1:40" x14ac:dyDescent="0.25">
      <c r="A1675" s="4">
        <f t="shared" si="263"/>
        <v>44666</v>
      </c>
      <c r="B1675" s="5">
        <f t="shared" si="264"/>
        <v>0.5</v>
      </c>
      <c r="C1675" s="6">
        <f t="shared" si="265"/>
        <v>0.52013888888888882</v>
      </c>
      <c r="D1675" s="7">
        <f t="shared" si="268"/>
        <v>2.418981479422655E-3</v>
      </c>
      <c r="E1675" s="6" t="str">
        <f t="shared" si="269"/>
        <v>YANE</v>
      </c>
      <c r="F1675" s="6" t="str">
        <f t="shared" si="266"/>
        <v>sex</v>
      </c>
      <c r="G1675" s="6" t="str">
        <f t="shared" si="267"/>
        <v>43</v>
      </c>
      <c r="H1675" s="6" t="str">
        <f>IFERROR(VLOOKUP($G1675,DDD!$B:$D,3,0),"-")</f>
        <v>PR</v>
      </c>
      <c r="I1675" s="6" t="str">
        <f>IFERROR(VLOOKUP($H1675,DDD!$I:$K,3,0),"-")</f>
        <v>Sul</v>
      </c>
      <c r="J1675">
        <v>8603714</v>
      </c>
      <c r="K1675">
        <v>25451978</v>
      </c>
      <c r="L1675" s="14">
        <v>44666.520462962966</v>
      </c>
      <c r="M1675" s="14">
        <v>44666.522881944446</v>
      </c>
      <c r="N1675" t="s">
        <v>3134</v>
      </c>
      <c r="O1675" t="s">
        <v>1728</v>
      </c>
      <c r="P1675">
        <v>17285</v>
      </c>
      <c r="Q1675" t="s">
        <v>65</v>
      </c>
      <c r="R1675" t="s">
        <v>85</v>
      </c>
      <c r="S1675" t="s">
        <v>86</v>
      </c>
      <c r="T1675" t="s">
        <v>85</v>
      </c>
      <c r="U1675" t="s">
        <v>86</v>
      </c>
      <c r="X1675">
        <v>43991021641</v>
      </c>
      <c r="AA1675" t="s">
        <v>1724</v>
      </c>
      <c r="AC1675" t="s">
        <v>202</v>
      </c>
      <c r="AD1675">
        <v>10739</v>
      </c>
      <c r="AE1675" t="s">
        <v>1726</v>
      </c>
      <c r="AF1675" t="s">
        <v>70</v>
      </c>
      <c r="AM1675" t="s">
        <v>2884</v>
      </c>
      <c r="AN1675">
        <v>61980030944</v>
      </c>
    </row>
    <row r="1676" spans="1:40" x14ac:dyDescent="0.25">
      <c r="A1676" s="4">
        <f t="shared" si="263"/>
        <v>44666</v>
      </c>
      <c r="B1676" s="5">
        <f t="shared" si="264"/>
        <v>0.52083333333333337</v>
      </c>
      <c r="C1676" s="6">
        <f t="shared" si="265"/>
        <v>0.52638888888888891</v>
      </c>
      <c r="D1676" s="7">
        <f t="shared" si="268"/>
        <v>1.2962962937308475E-3</v>
      </c>
      <c r="E1676" s="6" t="str">
        <f t="shared" si="269"/>
        <v>THALITA</v>
      </c>
      <c r="F1676" s="6" t="str">
        <f t="shared" si="266"/>
        <v>sex</v>
      </c>
      <c r="G1676" s="6" t="str">
        <f t="shared" si="267"/>
        <v>43</v>
      </c>
      <c r="H1676" s="6" t="str">
        <f>IFERROR(VLOOKUP($G1676,DDD!$B:$D,3,0),"-")</f>
        <v>PR</v>
      </c>
      <c r="I1676" s="6" t="str">
        <f>IFERROR(VLOOKUP($H1676,DDD!$I:$K,3,0),"-")</f>
        <v>Sul</v>
      </c>
      <c r="J1676">
        <v>8604376</v>
      </c>
      <c r="K1676">
        <v>23416350</v>
      </c>
      <c r="L1676" s="14">
        <v>44666.526516203703</v>
      </c>
      <c r="M1676" s="14">
        <v>44666.527812499997</v>
      </c>
      <c r="N1676" t="s">
        <v>3134</v>
      </c>
      <c r="O1676" t="s">
        <v>1723</v>
      </c>
      <c r="P1676">
        <v>17719</v>
      </c>
      <c r="Q1676" t="s">
        <v>65</v>
      </c>
      <c r="R1676" t="s">
        <v>136</v>
      </c>
      <c r="S1676" t="s">
        <v>872</v>
      </c>
      <c r="T1676" t="s">
        <v>136</v>
      </c>
      <c r="U1676" t="s">
        <v>872</v>
      </c>
      <c r="X1676">
        <v>43984411295</v>
      </c>
      <c r="Y1676">
        <v>43984411295</v>
      </c>
      <c r="Z1676" s="14">
        <v>44666.54791666667</v>
      </c>
      <c r="AA1676" t="s">
        <v>1732</v>
      </c>
      <c r="AB1676" s="15">
        <v>1650037074984330</v>
      </c>
      <c r="AC1676" t="s">
        <v>68</v>
      </c>
      <c r="AD1676">
        <v>10739</v>
      </c>
      <c r="AE1676" t="s">
        <v>1726</v>
      </c>
      <c r="AF1676" t="s">
        <v>70</v>
      </c>
      <c r="AM1676" t="s">
        <v>2885</v>
      </c>
      <c r="AN1676">
        <v>8047943910</v>
      </c>
    </row>
    <row r="1677" spans="1:40" x14ac:dyDescent="0.25">
      <c r="A1677" s="4">
        <f t="shared" si="263"/>
        <v>44666</v>
      </c>
      <c r="B1677" s="5">
        <f t="shared" si="264"/>
        <v>0.52083333333333337</v>
      </c>
      <c r="C1677" s="6">
        <f t="shared" si="265"/>
        <v>0.52708333333333335</v>
      </c>
      <c r="D1677" s="7">
        <f t="shared" si="268"/>
        <v>2.0717592633445747E-3</v>
      </c>
      <c r="E1677" s="6" t="str">
        <f t="shared" si="269"/>
        <v>JOHN</v>
      </c>
      <c r="F1677" s="6" t="str">
        <f t="shared" si="266"/>
        <v>sex</v>
      </c>
      <c r="G1677" s="6" t="str">
        <f t="shared" si="267"/>
        <v>15</v>
      </c>
      <c r="H1677" s="6" t="str">
        <f>IFERROR(VLOOKUP($G1677,DDD!$B:$D,3,0),"-")</f>
        <v>SP</v>
      </c>
      <c r="I1677" s="6" t="str">
        <f>IFERROR(VLOOKUP($H1677,DDD!$I:$K,3,0),"-")</f>
        <v>Sudeste</v>
      </c>
      <c r="J1677">
        <v>8604471</v>
      </c>
      <c r="K1677">
        <v>23416372</v>
      </c>
      <c r="L1677" s="14">
        <v>44666.527314814812</v>
      </c>
      <c r="M1677" s="14">
        <v>44666.529386574075</v>
      </c>
      <c r="N1677" t="s">
        <v>3134</v>
      </c>
      <c r="O1677" t="s">
        <v>1781</v>
      </c>
      <c r="P1677">
        <v>17284</v>
      </c>
      <c r="Q1677" t="s">
        <v>65</v>
      </c>
      <c r="R1677" t="s">
        <v>85</v>
      </c>
      <c r="S1677" t="s">
        <v>86</v>
      </c>
      <c r="T1677" t="s">
        <v>85</v>
      </c>
      <c r="U1677" t="s">
        <v>86</v>
      </c>
      <c r="X1677">
        <v>15978363061</v>
      </c>
      <c r="AA1677" t="s">
        <v>1732</v>
      </c>
      <c r="AB1677" s="15">
        <v>1650037134990790</v>
      </c>
      <c r="AC1677" t="s">
        <v>68</v>
      </c>
      <c r="AD1677">
        <v>10739</v>
      </c>
      <c r="AE1677" t="s">
        <v>1726</v>
      </c>
      <c r="AF1677" t="s">
        <v>70</v>
      </c>
      <c r="AM1677" t="s">
        <v>2886</v>
      </c>
      <c r="AN1677">
        <v>25560827800</v>
      </c>
    </row>
    <row r="1678" spans="1:40" x14ac:dyDescent="0.25">
      <c r="A1678" s="4">
        <f t="shared" si="263"/>
        <v>44666</v>
      </c>
      <c r="B1678" s="5">
        <f t="shared" si="264"/>
        <v>0.52083333333333337</v>
      </c>
      <c r="C1678" s="6">
        <f t="shared" si="265"/>
        <v>0.52847222222222223</v>
      </c>
      <c r="D1678" s="7">
        <f t="shared" si="268"/>
        <v>1.3773148093605414E-3</v>
      </c>
      <c r="E1678" s="6" t="str">
        <f t="shared" si="269"/>
        <v>YANE</v>
      </c>
      <c r="F1678" s="6" t="str">
        <f t="shared" si="266"/>
        <v>sex</v>
      </c>
      <c r="G1678" s="6" t="str">
        <f t="shared" si="267"/>
        <v>15</v>
      </c>
      <c r="H1678" s="6" t="str">
        <f>IFERROR(VLOOKUP($G1678,DDD!$B:$D,3,0),"-")</f>
        <v>SP</v>
      </c>
      <c r="I1678" s="6" t="str">
        <f>IFERROR(VLOOKUP($H1678,DDD!$I:$K,3,0),"-")</f>
        <v>Sudeste</v>
      </c>
      <c r="J1678">
        <v>8604664</v>
      </c>
      <c r="K1678">
        <v>23417803</v>
      </c>
      <c r="L1678" s="14">
        <v>44666.529050925928</v>
      </c>
      <c r="M1678" s="14">
        <v>44666.530428240738</v>
      </c>
      <c r="N1678" t="s">
        <v>3134</v>
      </c>
      <c r="O1678" t="s">
        <v>1728</v>
      </c>
      <c r="P1678">
        <v>17285</v>
      </c>
      <c r="Q1678" t="s">
        <v>65</v>
      </c>
      <c r="R1678" t="s">
        <v>85</v>
      </c>
      <c r="S1678" t="s">
        <v>86</v>
      </c>
      <c r="T1678" t="s">
        <v>85</v>
      </c>
      <c r="U1678" t="s">
        <v>86</v>
      </c>
      <c r="X1678">
        <v>15998458506</v>
      </c>
      <c r="AA1678" t="s">
        <v>1732</v>
      </c>
      <c r="AB1678" s="15">
        <v>1.65003730110068E+16</v>
      </c>
      <c r="AC1678" t="s">
        <v>68</v>
      </c>
      <c r="AD1678">
        <v>10739</v>
      </c>
      <c r="AE1678" t="s">
        <v>1726</v>
      </c>
      <c r="AF1678" t="s">
        <v>70</v>
      </c>
      <c r="AM1678" t="s">
        <v>2887</v>
      </c>
      <c r="AN1678">
        <v>35374502816</v>
      </c>
    </row>
    <row r="1679" spans="1:40" x14ac:dyDescent="0.25">
      <c r="A1679" s="4">
        <f t="shared" si="263"/>
        <v>44666</v>
      </c>
      <c r="B1679" s="5">
        <f t="shared" si="264"/>
        <v>0.52083333333333337</v>
      </c>
      <c r="C1679" s="6">
        <f t="shared" si="265"/>
        <v>0.52916666666666667</v>
      </c>
      <c r="D1679" s="7">
        <f t="shared" si="268"/>
        <v>1.4004629629198462E-3</v>
      </c>
      <c r="E1679" s="6" t="str">
        <f t="shared" si="269"/>
        <v>THALITA</v>
      </c>
      <c r="F1679" s="6" t="str">
        <f t="shared" si="266"/>
        <v>sex</v>
      </c>
      <c r="G1679" s="6" t="str">
        <f t="shared" si="267"/>
        <v>15</v>
      </c>
      <c r="H1679" s="6" t="str">
        <f>IFERROR(VLOOKUP($G1679,DDD!$B:$D,3,0),"-")</f>
        <v>SP</v>
      </c>
      <c r="I1679" s="6" t="str">
        <f>IFERROR(VLOOKUP($H1679,DDD!$I:$K,3,0),"-")</f>
        <v>Sudeste</v>
      </c>
      <c r="J1679">
        <v>8604717</v>
      </c>
      <c r="K1679">
        <v>23417221</v>
      </c>
      <c r="L1679" s="14">
        <v>44666.529537037037</v>
      </c>
      <c r="M1679" s="14">
        <v>44666.5309375</v>
      </c>
      <c r="N1679" t="s">
        <v>3134</v>
      </c>
      <c r="O1679" t="s">
        <v>1723</v>
      </c>
      <c r="P1679">
        <v>17719</v>
      </c>
      <c r="Q1679" t="s">
        <v>65</v>
      </c>
      <c r="R1679" t="s">
        <v>136</v>
      </c>
      <c r="S1679" t="s">
        <v>872</v>
      </c>
      <c r="T1679" t="s">
        <v>136</v>
      </c>
      <c r="U1679" t="s">
        <v>872</v>
      </c>
      <c r="X1679">
        <v>15997672346</v>
      </c>
      <c r="Y1679">
        <v>15997672346</v>
      </c>
      <c r="Z1679" s="14">
        <v>44666.551388888889</v>
      </c>
      <c r="AA1679" t="s">
        <v>1732</v>
      </c>
      <c r="AB1679" s="15">
        <v>1.65003733010093E+16</v>
      </c>
      <c r="AC1679" t="s">
        <v>68</v>
      </c>
      <c r="AD1679">
        <v>10739</v>
      </c>
      <c r="AE1679" t="s">
        <v>1726</v>
      </c>
      <c r="AF1679" t="s">
        <v>70</v>
      </c>
      <c r="AM1679" t="s">
        <v>1739</v>
      </c>
      <c r="AN1679">
        <v>11042181861</v>
      </c>
    </row>
    <row r="1680" spans="1:40" x14ac:dyDescent="0.25">
      <c r="A1680" s="4">
        <f t="shared" si="263"/>
        <v>44666</v>
      </c>
      <c r="B1680" s="5">
        <f t="shared" si="264"/>
        <v>0.52083333333333337</v>
      </c>
      <c r="C1680" s="6">
        <f t="shared" si="265"/>
        <v>0.52916666666666667</v>
      </c>
      <c r="D1680" s="7">
        <f t="shared" si="268"/>
        <v>8.1018518540076911E-4</v>
      </c>
      <c r="E1680" s="6" t="str">
        <f t="shared" si="269"/>
        <v>JOHN</v>
      </c>
      <c r="F1680" s="6" t="str">
        <f t="shared" si="266"/>
        <v>sex</v>
      </c>
      <c r="G1680" s="6" t="str">
        <f t="shared" si="267"/>
        <v>43</v>
      </c>
      <c r="H1680" s="6" t="str">
        <f>IFERROR(VLOOKUP($G1680,DDD!$B:$D,3,0),"-")</f>
        <v>PR</v>
      </c>
      <c r="I1680" s="6" t="str">
        <f>IFERROR(VLOOKUP($H1680,DDD!$I:$K,3,0),"-")</f>
        <v>Sul</v>
      </c>
      <c r="J1680">
        <v>8604741</v>
      </c>
      <c r="K1680">
        <v>23416588</v>
      </c>
      <c r="L1680" s="14">
        <v>44666.529803240737</v>
      </c>
      <c r="M1680" s="14">
        <v>44666.530613425923</v>
      </c>
      <c r="N1680" t="s">
        <v>3134</v>
      </c>
      <c r="O1680" t="s">
        <v>1781</v>
      </c>
      <c r="P1680">
        <v>17284</v>
      </c>
      <c r="Q1680" t="s">
        <v>65</v>
      </c>
      <c r="R1680" t="s">
        <v>66</v>
      </c>
      <c r="S1680" t="s">
        <v>421</v>
      </c>
      <c r="T1680" t="s">
        <v>66</v>
      </c>
      <c r="U1680" t="s">
        <v>421</v>
      </c>
      <c r="X1680">
        <v>43996896798</v>
      </c>
      <c r="AA1680" t="s">
        <v>1732</v>
      </c>
      <c r="AB1680" s="15">
        <v>1.65003735710114E+16</v>
      </c>
      <c r="AC1680" t="s">
        <v>68</v>
      </c>
      <c r="AD1680">
        <v>10739</v>
      </c>
      <c r="AE1680" t="s">
        <v>1726</v>
      </c>
      <c r="AF1680" t="s">
        <v>70</v>
      </c>
      <c r="AM1680" t="s">
        <v>2888</v>
      </c>
      <c r="AN1680">
        <v>84770139934</v>
      </c>
    </row>
    <row r="1681" spans="1:40" x14ac:dyDescent="0.25">
      <c r="A1681" s="4">
        <f t="shared" si="263"/>
        <v>44667</v>
      </c>
      <c r="B1681" s="5">
        <f t="shared" si="264"/>
        <v>0.33333333333333331</v>
      </c>
      <c r="C1681" s="6">
        <f t="shared" si="265"/>
        <v>0.34791666666666665</v>
      </c>
      <c r="D1681" s="7">
        <f t="shared" si="268"/>
        <v>5.6712962395977229E-4</v>
      </c>
      <c r="E1681" s="6" t="str">
        <f t="shared" si="269"/>
        <v>THALITA</v>
      </c>
      <c r="F1681" s="6" t="str">
        <f t="shared" si="266"/>
        <v>sáb</v>
      </c>
      <c r="G1681" s="6" t="str">
        <f t="shared" si="267"/>
        <v>15</v>
      </c>
      <c r="H1681" s="6" t="str">
        <f>IFERROR(VLOOKUP($G1681,DDD!$B:$D,3,0),"-")</f>
        <v>SP</v>
      </c>
      <c r="I1681" s="6" t="str">
        <f>IFERROR(VLOOKUP($H1681,DDD!$I:$K,3,0),"-")</f>
        <v>Sudeste</v>
      </c>
      <c r="J1681">
        <v>8609158</v>
      </c>
      <c r="K1681">
        <v>23416874</v>
      </c>
      <c r="L1681" s="14">
        <v>44667.348587962966</v>
      </c>
      <c r="M1681" s="14">
        <v>44667.34915509259</v>
      </c>
      <c r="N1681" t="s">
        <v>3134</v>
      </c>
      <c r="O1681" t="s">
        <v>1723</v>
      </c>
      <c r="P1681">
        <v>17719</v>
      </c>
      <c r="Q1681" t="s">
        <v>65</v>
      </c>
      <c r="R1681" t="s">
        <v>136</v>
      </c>
      <c r="S1681" t="s">
        <v>273</v>
      </c>
      <c r="T1681" t="s">
        <v>136</v>
      </c>
      <c r="U1681" t="s">
        <v>273</v>
      </c>
      <c r="X1681">
        <v>15997866137</v>
      </c>
      <c r="Y1681">
        <v>15997866137</v>
      </c>
      <c r="Z1681" s="14">
        <v>44667.395833333336</v>
      </c>
      <c r="AA1681" t="s">
        <v>1732</v>
      </c>
      <c r="AB1681" s="15">
        <v>165010809014564</v>
      </c>
      <c r="AC1681" t="s">
        <v>68</v>
      </c>
      <c r="AD1681">
        <v>10739</v>
      </c>
      <c r="AE1681" t="s">
        <v>1726</v>
      </c>
      <c r="AF1681" t="s">
        <v>70</v>
      </c>
      <c r="AM1681" t="s">
        <v>2889</v>
      </c>
      <c r="AN1681">
        <v>550038850</v>
      </c>
    </row>
    <row r="1682" spans="1:40" x14ac:dyDescent="0.25">
      <c r="A1682" s="4">
        <f t="shared" si="263"/>
        <v>44667</v>
      </c>
      <c r="B1682" s="5">
        <f t="shared" si="264"/>
        <v>0.33333333333333331</v>
      </c>
      <c r="C1682" s="6">
        <f t="shared" si="265"/>
        <v>0.34930555555555554</v>
      </c>
      <c r="D1682" s="7">
        <f t="shared" si="268"/>
        <v>1.3194444472901523E-3</v>
      </c>
      <c r="E1682" s="6" t="str">
        <f t="shared" si="269"/>
        <v>JOHN</v>
      </c>
      <c r="F1682" s="6" t="str">
        <f t="shared" si="266"/>
        <v>sáb</v>
      </c>
      <c r="G1682" s="6" t="str">
        <f t="shared" si="267"/>
        <v>43</v>
      </c>
      <c r="H1682" s="6" t="str">
        <f>IFERROR(VLOOKUP($G1682,DDD!$B:$D,3,0),"-")</f>
        <v>PR</v>
      </c>
      <c r="I1682" s="6" t="str">
        <f>IFERROR(VLOOKUP($H1682,DDD!$I:$K,3,0),"-")</f>
        <v>Sul</v>
      </c>
      <c r="J1682">
        <v>8609161</v>
      </c>
      <c r="K1682">
        <v>23417751</v>
      </c>
      <c r="L1682" s="14">
        <v>44667.349502314813</v>
      </c>
      <c r="M1682" s="14">
        <v>44667.350821759261</v>
      </c>
      <c r="N1682" t="s">
        <v>3134</v>
      </c>
      <c r="O1682" t="s">
        <v>1781</v>
      </c>
      <c r="P1682">
        <v>17284</v>
      </c>
      <c r="Q1682" t="s">
        <v>65</v>
      </c>
      <c r="R1682" t="s">
        <v>66</v>
      </c>
      <c r="S1682" t="s">
        <v>1039</v>
      </c>
      <c r="T1682" t="s">
        <v>66</v>
      </c>
      <c r="U1682" t="s">
        <v>1039</v>
      </c>
      <c r="X1682">
        <v>43991481626</v>
      </c>
      <c r="AA1682" t="s">
        <v>1732</v>
      </c>
      <c r="AB1682" s="15">
        <v>165010817719294</v>
      </c>
      <c r="AC1682" t="s">
        <v>68</v>
      </c>
      <c r="AD1682">
        <v>10739</v>
      </c>
      <c r="AE1682" t="s">
        <v>1726</v>
      </c>
      <c r="AF1682" t="s">
        <v>70</v>
      </c>
      <c r="AM1682" t="s">
        <v>2890</v>
      </c>
      <c r="AN1682">
        <v>4709848998</v>
      </c>
    </row>
    <row r="1683" spans="1:40" x14ac:dyDescent="0.25">
      <c r="A1683" s="4">
        <f t="shared" si="263"/>
        <v>44667</v>
      </c>
      <c r="B1683" s="5">
        <f t="shared" si="264"/>
        <v>0.33333333333333331</v>
      </c>
      <c r="C1683" s="6">
        <f t="shared" si="265"/>
        <v>0.34930555555555554</v>
      </c>
      <c r="D1683" s="7">
        <f t="shared" si="268"/>
        <v>6.3657407008577138E-4</v>
      </c>
      <c r="E1683" s="6" t="str">
        <f t="shared" si="269"/>
        <v>THALITA</v>
      </c>
      <c r="F1683" s="6" t="str">
        <f t="shared" si="266"/>
        <v>sáb</v>
      </c>
      <c r="G1683" s="6" t="str">
        <f t="shared" si="267"/>
        <v>15</v>
      </c>
      <c r="H1683" s="6" t="str">
        <f>IFERROR(VLOOKUP($G1683,DDD!$B:$D,3,0),"-")</f>
        <v>SP</v>
      </c>
      <c r="I1683" s="6" t="str">
        <f>IFERROR(VLOOKUP($H1683,DDD!$I:$K,3,0),"-")</f>
        <v>Sudeste</v>
      </c>
      <c r="J1683">
        <v>8609163</v>
      </c>
      <c r="K1683">
        <v>23416457</v>
      </c>
      <c r="L1683" s="14">
        <v>44667.349768518521</v>
      </c>
      <c r="M1683" s="14">
        <v>44667.350405092591</v>
      </c>
      <c r="N1683" t="s">
        <v>3134</v>
      </c>
      <c r="O1683" t="s">
        <v>1723</v>
      </c>
      <c r="P1683">
        <v>17719</v>
      </c>
      <c r="Q1683" t="s">
        <v>65</v>
      </c>
      <c r="R1683" t="s">
        <v>136</v>
      </c>
      <c r="S1683" t="s">
        <v>273</v>
      </c>
      <c r="T1683" t="s">
        <v>136</v>
      </c>
      <c r="U1683" t="s">
        <v>273</v>
      </c>
      <c r="X1683">
        <v>15991907215</v>
      </c>
      <c r="Y1683">
        <v>15991907215</v>
      </c>
      <c r="Z1683" s="14">
        <v>44669.370833333334</v>
      </c>
      <c r="AA1683" t="s">
        <v>1732</v>
      </c>
      <c r="AB1683" s="15">
        <v>165010820220584</v>
      </c>
      <c r="AC1683" t="s">
        <v>68</v>
      </c>
      <c r="AD1683">
        <v>10739</v>
      </c>
      <c r="AE1683" t="s">
        <v>1726</v>
      </c>
      <c r="AF1683" t="s">
        <v>70</v>
      </c>
      <c r="AM1683" t="s">
        <v>2772</v>
      </c>
      <c r="AN1683">
        <v>32647854807</v>
      </c>
    </row>
    <row r="1684" spans="1:40" x14ac:dyDescent="0.25">
      <c r="A1684" s="4">
        <f t="shared" si="263"/>
        <v>44667</v>
      </c>
      <c r="B1684" s="5">
        <f t="shared" si="264"/>
        <v>0.33333333333333331</v>
      </c>
      <c r="C1684" s="6">
        <f t="shared" si="265"/>
        <v>0.35000000000000003</v>
      </c>
      <c r="D1684" s="7">
        <f t="shared" si="268"/>
        <v>1.4699074017698877E-3</v>
      </c>
      <c r="E1684" s="6" t="str">
        <f t="shared" si="269"/>
        <v>YANE</v>
      </c>
      <c r="F1684" s="6" t="str">
        <f t="shared" si="266"/>
        <v>sáb</v>
      </c>
      <c r="G1684" s="6" t="str">
        <f t="shared" si="267"/>
        <v>43</v>
      </c>
      <c r="H1684" s="6" t="str">
        <f>IFERROR(VLOOKUP($G1684,DDD!$B:$D,3,0),"-")</f>
        <v>PR</v>
      </c>
      <c r="I1684" s="6" t="str">
        <f>IFERROR(VLOOKUP($H1684,DDD!$I:$K,3,0),"-")</f>
        <v>Sul</v>
      </c>
      <c r="J1684">
        <v>8609166</v>
      </c>
      <c r="K1684">
        <v>25451733</v>
      </c>
      <c r="L1684" s="14">
        <v>44667.350266203706</v>
      </c>
      <c r="M1684" s="14">
        <v>44667.351736111108</v>
      </c>
      <c r="N1684" t="s">
        <v>3134</v>
      </c>
      <c r="O1684" t="s">
        <v>1728</v>
      </c>
      <c r="P1684">
        <v>17285</v>
      </c>
      <c r="Q1684" t="s">
        <v>65</v>
      </c>
      <c r="R1684" t="s">
        <v>66</v>
      </c>
      <c r="S1684" t="s">
        <v>1039</v>
      </c>
      <c r="T1684" t="s">
        <v>66</v>
      </c>
      <c r="U1684" t="s">
        <v>1039</v>
      </c>
      <c r="X1684">
        <v>43991443878</v>
      </c>
      <c r="AA1684" t="s">
        <v>1724</v>
      </c>
      <c r="AB1684" s="15">
        <v>165010823622384</v>
      </c>
      <c r="AC1684" t="s">
        <v>68</v>
      </c>
      <c r="AD1684">
        <v>10739</v>
      </c>
      <c r="AE1684" t="s">
        <v>1726</v>
      </c>
      <c r="AF1684" t="s">
        <v>70</v>
      </c>
      <c r="AM1684" t="s">
        <v>2703</v>
      </c>
      <c r="AN1684">
        <v>73090000997</v>
      </c>
    </row>
    <row r="1685" spans="1:40" x14ac:dyDescent="0.25">
      <c r="A1685" s="4">
        <f t="shared" si="263"/>
        <v>44667</v>
      </c>
      <c r="B1685" s="5">
        <f t="shared" si="264"/>
        <v>0.33333333333333331</v>
      </c>
      <c r="C1685" s="6">
        <f t="shared" si="265"/>
        <v>0.35347222222222219</v>
      </c>
      <c r="D1685" s="7">
        <f t="shared" si="268"/>
        <v>4.398148157633841E-4</v>
      </c>
      <c r="E1685" s="6" t="str">
        <f t="shared" si="269"/>
        <v>THALITA</v>
      </c>
      <c r="F1685" s="6" t="str">
        <f t="shared" si="266"/>
        <v>sáb</v>
      </c>
      <c r="G1685" s="6" t="str">
        <f t="shared" si="267"/>
        <v>15</v>
      </c>
      <c r="H1685" s="6" t="str">
        <f>IFERROR(VLOOKUP($G1685,DDD!$B:$D,3,0),"-")</f>
        <v>SP</v>
      </c>
      <c r="I1685" s="6" t="str">
        <f>IFERROR(VLOOKUP($H1685,DDD!$I:$K,3,0),"-")</f>
        <v>Sudeste</v>
      </c>
      <c r="J1685">
        <v>8609182</v>
      </c>
      <c r="K1685">
        <v>23416977</v>
      </c>
      <c r="L1685" s="14">
        <v>44667.354050925926</v>
      </c>
      <c r="M1685" s="14">
        <v>44667.354490740741</v>
      </c>
      <c r="N1685" t="s">
        <v>3134</v>
      </c>
      <c r="O1685" t="s">
        <v>1723</v>
      </c>
      <c r="P1685">
        <v>17719</v>
      </c>
      <c r="Q1685" t="s">
        <v>65</v>
      </c>
      <c r="R1685" t="s">
        <v>136</v>
      </c>
      <c r="S1685" t="s">
        <v>273</v>
      </c>
      <c r="T1685" t="s">
        <v>136</v>
      </c>
      <c r="U1685" t="s">
        <v>273</v>
      </c>
      <c r="X1685">
        <v>15991138558</v>
      </c>
      <c r="Y1685">
        <v>15991138558</v>
      </c>
      <c r="Z1685" s="14">
        <v>44667.416666666664</v>
      </c>
      <c r="AA1685" t="s">
        <v>1732</v>
      </c>
      <c r="AB1685" s="15">
        <v>165010857132844</v>
      </c>
      <c r="AC1685" t="s">
        <v>68</v>
      </c>
      <c r="AD1685">
        <v>10739</v>
      </c>
      <c r="AE1685" t="s">
        <v>1726</v>
      </c>
      <c r="AF1685" t="s">
        <v>70</v>
      </c>
      <c r="AM1685" t="s">
        <v>1746</v>
      </c>
      <c r="AN1685">
        <v>26656328881</v>
      </c>
    </row>
    <row r="1686" spans="1:40" x14ac:dyDescent="0.25">
      <c r="A1686" s="4">
        <f t="shared" si="263"/>
        <v>44667</v>
      </c>
      <c r="B1686" s="5">
        <f t="shared" si="264"/>
        <v>0.35416666666666669</v>
      </c>
      <c r="C1686" s="6">
        <f t="shared" si="265"/>
        <v>0.35416666666666669</v>
      </c>
      <c r="D1686" s="7">
        <f t="shared" si="268"/>
        <v>1.1574073869269341E-4</v>
      </c>
      <c r="E1686" s="6" t="str">
        <f t="shared" si="269"/>
        <v>YANE</v>
      </c>
      <c r="F1686" s="6" t="str">
        <f t="shared" si="266"/>
        <v>sáb</v>
      </c>
      <c r="G1686" s="6" t="str">
        <f t="shared" si="267"/>
        <v>11</v>
      </c>
      <c r="H1686" s="6" t="str">
        <f>IFERROR(VLOOKUP($G1686,DDD!$B:$D,3,0),"-")</f>
        <v>SP</v>
      </c>
      <c r="I1686" s="6" t="str">
        <f>IFERROR(VLOOKUP($H1686,DDD!$I:$K,3,0),"-")</f>
        <v>Sudeste</v>
      </c>
      <c r="J1686">
        <v>8609184</v>
      </c>
      <c r="K1686">
        <v>23417259</v>
      </c>
      <c r="L1686" s="14">
        <v>44667.354375000003</v>
      </c>
      <c r="M1686" s="14">
        <v>44667.354490740741</v>
      </c>
      <c r="N1686" t="s">
        <v>3134</v>
      </c>
      <c r="O1686" t="s">
        <v>1728</v>
      </c>
      <c r="P1686">
        <v>17285</v>
      </c>
      <c r="Q1686" t="s">
        <v>65</v>
      </c>
      <c r="R1686" t="s">
        <v>66</v>
      </c>
      <c r="S1686" t="s">
        <v>421</v>
      </c>
      <c r="T1686" t="s">
        <v>66</v>
      </c>
      <c r="U1686" t="s">
        <v>421</v>
      </c>
      <c r="X1686">
        <v>11973059854</v>
      </c>
      <c r="AA1686" t="s">
        <v>1732</v>
      </c>
      <c r="AC1686" t="s">
        <v>202</v>
      </c>
      <c r="AD1686">
        <v>10739</v>
      </c>
      <c r="AE1686" t="s">
        <v>1726</v>
      </c>
      <c r="AF1686" t="s">
        <v>70</v>
      </c>
      <c r="AM1686" t="s">
        <v>2891</v>
      </c>
      <c r="AN1686">
        <v>14388818860</v>
      </c>
    </row>
    <row r="1687" spans="1:40" x14ac:dyDescent="0.25">
      <c r="A1687" s="4">
        <f t="shared" si="263"/>
        <v>44667</v>
      </c>
      <c r="B1687" s="5">
        <f t="shared" si="264"/>
        <v>0.35416666666666669</v>
      </c>
      <c r="C1687" s="6">
        <f t="shared" si="265"/>
        <v>0.3576388888888889</v>
      </c>
      <c r="D1687" s="7">
        <f t="shared" si="268"/>
        <v>6.0185185429872945E-4</v>
      </c>
      <c r="E1687" s="6" t="str">
        <f t="shared" si="269"/>
        <v>YANE</v>
      </c>
      <c r="F1687" s="6" t="str">
        <f t="shared" si="266"/>
        <v>sáb</v>
      </c>
      <c r="G1687" s="6" t="str">
        <f t="shared" si="267"/>
        <v>43</v>
      </c>
      <c r="H1687" s="6" t="str">
        <f>IFERROR(VLOOKUP($G1687,DDD!$B:$D,3,0),"-")</f>
        <v>PR</v>
      </c>
      <c r="I1687" s="6" t="str">
        <f>IFERROR(VLOOKUP($H1687,DDD!$I:$K,3,0),"-")</f>
        <v>Sul</v>
      </c>
      <c r="J1687">
        <v>8609194</v>
      </c>
      <c r="K1687">
        <v>23417416</v>
      </c>
      <c r="L1687" s="14">
        <v>44667.358194444445</v>
      </c>
      <c r="M1687" s="14">
        <v>44667.358796296299</v>
      </c>
      <c r="N1687" t="s">
        <v>3134</v>
      </c>
      <c r="O1687" t="s">
        <v>1728</v>
      </c>
      <c r="P1687">
        <v>17285</v>
      </c>
      <c r="Q1687" t="s">
        <v>65</v>
      </c>
      <c r="R1687" t="s">
        <v>136</v>
      </c>
      <c r="S1687" t="s">
        <v>273</v>
      </c>
      <c r="T1687" t="s">
        <v>136</v>
      </c>
      <c r="U1687" t="s">
        <v>273</v>
      </c>
      <c r="X1687">
        <v>43999105940</v>
      </c>
      <c r="Y1687">
        <v>43999105940</v>
      </c>
      <c r="Z1687" s="14">
        <v>44669.378472222219</v>
      </c>
      <c r="AA1687" t="s">
        <v>1732</v>
      </c>
      <c r="AB1687" s="15">
        <v>165010892941594</v>
      </c>
      <c r="AC1687" t="s">
        <v>68</v>
      </c>
      <c r="AD1687">
        <v>10739</v>
      </c>
      <c r="AE1687" t="s">
        <v>1726</v>
      </c>
      <c r="AF1687" t="s">
        <v>70</v>
      </c>
      <c r="AM1687" t="s">
        <v>2892</v>
      </c>
      <c r="AN1687">
        <v>3712455917</v>
      </c>
    </row>
    <row r="1688" spans="1:40" x14ac:dyDescent="0.25">
      <c r="A1688" s="4">
        <f t="shared" si="263"/>
        <v>44667</v>
      </c>
      <c r="B1688" s="5">
        <f t="shared" si="264"/>
        <v>0.35416666666666669</v>
      </c>
      <c r="C1688" s="6">
        <f t="shared" si="265"/>
        <v>0.35833333333333334</v>
      </c>
      <c r="D1688" s="7">
        <f t="shared" si="268"/>
        <v>2.3148148102336563E-3</v>
      </c>
      <c r="E1688" s="6" t="str">
        <f t="shared" si="269"/>
        <v>THALITA</v>
      </c>
      <c r="F1688" s="6" t="str">
        <f t="shared" si="266"/>
        <v>sáb</v>
      </c>
      <c r="G1688" s="6" t="str">
        <f t="shared" si="267"/>
        <v>71</v>
      </c>
      <c r="H1688" s="6" t="str">
        <f>IFERROR(VLOOKUP($G1688,DDD!$B:$D,3,0),"-")</f>
        <v>BA</v>
      </c>
      <c r="I1688" s="6" t="str">
        <f>IFERROR(VLOOKUP($H1688,DDD!$I:$K,3,0),"-")</f>
        <v>Nordeste</v>
      </c>
      <c r="J1688">
        <v>8609195</v>
      </c>
      <c r="K1688">
        <v>23417905</v>
      </c>
      <c r="L1688" s="14">
        <v>44667.358356481483</v>
      </c>
      <c r="M1688" s="14">
        <v>44667.360671296294</v>
      </c>
      <c r="N1688" t="s">
        <v>3134</v>
      </c>
      <c r="O1688" t="s">
        <v>1723</v>
      </c>
      <c r="P1688">
        <v>17719</v>
      </c>
      <c r="Q1688" t="s">
        <v>65</v>
      </c>
      <c r="R1688" t="s">
        <v>136</v>
      </c>
      <c r="S1688" t="s">
        <v>137</v>
      </c>
      <c r="T1688" t="s">
        <v>136</v>
      </c>
      <c r="U1688" t="s">
        <v>137</v>
      </c>
      <c r="X1688">
        <v>71986386156</v>
      </c>
      <c r="Y1688">
        <v>71986386156</v>
      </c>
      <c r="Z1688" s="14">
        <v>44667.493055555555</v>
      </c>
      <c r="AA1688" t="s">
        <v>1732</v>
      </c>
      <c r="AB1688" s="15">
        <v>165010894341964</v>
      </c>
      <c r="AC1688" t="s">
        <v>68</v>
      </c>
      <c r="AD1688">
        <v>10739</v>
      </c>
      <c r="AE1688" t="s">
        <v>1726</v>
      </c>
      <c r="AF1688" t="s">
        <v>70</v>
      </c>
      <c r="AM1688" t="s">
        <v>2707</v>
      </c>
      <c r="AN1688">
        <v>39713616847</v>
      </c>
    </row>
    <row r="1689" spans="1:40" x14ac:dyDescent="0.25">
      <c r="A1689" s="4">
        <f t="shared" si="263"/>
        <v>44667</v>
      </c>
      <c r="B1689" s="5">
        <f t="shared" si="264"/>
        <v>0.35416666666666669</v>
      </c>
      <c r="C1689" s="6">
        <f t="shared" si="265"/>
        <v>0.3611111111111111</v>
      </c>
      <c r="D1689" s="7">
        <f t="shared" si="268"/>
        <v>1.111111108912155E-3</v>
      </c>
      <c r="E1689" s="6" t="str">
        <f t="shared" si="269"/>
        <v>YANE</v>
      </c>
      <c r="F1689" s="6" t="str">
        <f t="shared" si="266"/>
        <v>sáb</v>
      </c>
      <c r="G1689" s="6" t="str">
        <f t="shared" si="267"/>
        <v>71</v>
      </c>
      <c r="H1689" s="6" t="str">
        <f>IFERROR(VLOOKUP($G1689,DDD!$B:$D,3,0),"-")</f>
        <v>BA</v>
      </c>
      <c r="I1689" s="6" t="str">
        <f>IFERROR(VLOOKUP($H1689,DDD!$I:$K,3,0),"-")</f>
        <v>Nordeste</v>
      </c>
      <c r="J1689">
        <v>8609202</v>
      </c>
      <c r="K1689">
        <v>25451776</v>
      </c>
      <c r="L1689" s="14">
        <v>44667.361655092594</v>
      </c>
      <c r="M1689" s="14">
        <v>44667.362766203703</v>
      </c>
      <c r="N1689" t="s">
        <v>3134</v>
      </c>
      <c r="O1689" t="s">
        <v>1728</v>
      </c>
      <c r="P1689">
        <v>17285</v>
      </c>
      <c r="Q1689" t="s">
        <v>65</v>
      </c>
      <c r="R1689" t="s">
        <v>66</v>
      </c>
      <c r="S1689" t="s">
        <v>1039</v>
      </c>
      <c r="T1689" t="s">
        <v>66</v>
      </c>
      <c r="U1689" t="s">
        <v>1039</v>
      </c>
      <c r="X1689">
        <v>71988122088</v>
      </c>
      <c r="AA1689" t="s">
        <v>1724</v>
      </c>
      <c r="AB1689" s="15">
        <v>165010923151394</v>
      </c>
      <c r="AC1689" t="s">
        <v>68</v>
      </c>
      <c r="AD1689">
        <v>10739</v>
      </c>
      <c r="AE1689" t="s">
        <v>1726</v>
      </c>
      <c r="AF1689" t="s">
        <v>70</v>
      </c>
      <c r="AM1689" t="s">
        <v>2709</v>
      </c>
      <c r="AN1689">
        <v>82738513549</v>
      </c>
    </row>
    <row r="1690" spans="1:40" x14ac:dyDescent="0.25">
      <c r="A1690" s="4">
        <f t="shared" si="263"/>
        <v>44667</v>
      </c>
      <c r="B1690" s="5">
        <f t="shared" si="264"/>
        <v>0.35416666666666669</v>
      </c>
      <c r="C1690" s="6">
        <f t="shared" si="265"/>
        <v>0.36319444444444443</v>
      </c>
      <c r="D1690" s="7">
        <f t="shared" si="268"/>
        <v>7.0601851621177047E-4</v>
      </c>
      <c r="E1690" s="6" t="str">
        <f t="shared" si="269"/>
        <v>THALITA</v>
      </c>
      <c r="F1690" s="6" t="str">
        <f t="shared" si="266"/>
        <v>sáb</v>
      </c>
      <c r="G1690" s="6" t="str">
        <f t="shared" si="267"/>
        <v>15</v>
      </c>
      <c r="H1690" s="6" t="str">
        <f>IFERROR(VLOOKUP($G1690,DDD!$B:$D,3,0),"-")</f>
        <v>SP</v>
      </c>
      <c r="I1690" s="6" t="str">
        <f>IFERROR(VLOOKUP($H1690,DDD!$I:$K,3,0),"-")</f>
        <v>Sudeste</v>
      </c>
      <c r="J1690">
        <v>8609210</v>
      </c>
      <c r="K1690">
        <v>23416694</v>
      </c>
      <c r="L1690" s="14">
        <v>44667.363530092596</v>
      </c>
      <c r="M1690" s="14">
        <v>44667.364236111112</v>
      </c>
      <c r="N1690" t="s">
        <v>3134</v>
      </c>
      <c r="O1690" t="s">
        <v>1723</v>
      </c>
      <c r="P1690">
        <v>17719</v>
      </c>
      <c r="Q1690" t="s">
        <v>65</v>
      </c>
      <c r="R1690" t="s">
        <v>136</v>
      </c>
      <c r="S1690" t="s">
        <v>273</v>
      </c>
      <c r="T1690" t="s">
        <v>136</v>
      </c>
      <c r="U1690" t="s">
        <v>273</v>
      </c>
      <c r="X1690">
        <v>15997604845</v>
      </c>
      <c r="Y1690">
        <v>15997604845</v>
      </c>
      <c r="Z1690" s="14">
        <v>44667.4375</v>
      </c>
      <c r="AA1690" t="s">
        <v>1732</v>
      </c>
      <c r="AB1690" s="15">
        <v>165010938355584</v>
      </c>
      <c r="AC1690" t="s">
        <v>68</v>
      </c>
      <c r="AD1690">
        <v>10739</v>
      </c>
      <c r="AE1690" t="s">
        <v>1726</v>
      </c>
      <c r="AF1690" t="s">
        <v>70</v>
      </c>
      <c r="AM1690" t="s">
        <v>1733</v>
      </c>
      <c r="AN1690">
        <v>12274595801</v>
      </c>
    </row>
    <row r="1691" spans="1:40" x14ac:dyDescent="0.25">
      <c r="A1691" s="4">
        <f t="shared" si="263"/>
        <v>44667</v>
      </c>
      <c r="B1691" s="5">
        <f t="shared" si="264"/>
        <v>0.35416666666666669</v>
      </c>
      <c r="C1691" s="6">
        <f t="shared" si="265"/>
        <v>0.36388888888888887</v>
      </c>
      <c r="D1691" s="7">
        <f t="shared" si="268"/>
        <v>8.4490740846376866E-4</v>
      </c>
      <c r="E1691" s="6" t="str">
        <f t="shared" si="269"/>
        <v>YANE</v>
      </c>
      <c r="F1691" s="6" t="str">
        <f t="shared" si="266"/>
        <v>sáb</v>
      </c>
      <c r="G1691" s="6" t="str">
        <f t="shared" si="267"/>
        <v>43</v>
      </c>
      <c r="H1691" s="6" t="str">
        <f>IFERROR(VLOOKUP($G1691,DDD!$B:$D,3,0),"-")</f>
        <v>PR</v>
      </c>
      <c r="I1691" s="6" t="str">
        <f>IFERROR(VLOOKUP($H1691,DDD!$I:$K,3,0),"-")</f>
        <v>Sul</v>
      </c>
      <c r="J1691">
        <v>8609211</v>
      </c>
      <c r="K1691">
        <v>25450951</v>
      </c>
      <c r="L1691" s="14">
        <v>44667.363935185182</v>
      </c>
      <c r="M1691" s="14">
        <v>44667.36478009259</v>
      </c>
      <c r="N1691" t="s">
        <v>3134</v>
      </c>
      <c r="O1691" t="s">
        <v>1728</v>
      </c>
      <c r="P1691">
        <v>17285</v>
      </c>
      <c r="Q1691" t="s">
        <v>65</v>
      </c>
      <c r="R1691" t="s">
        <v>66</v>
      </c>
      <c r="S1691" t="s">
        <v>1039</v>
      </c>
      <c r="T1691" t="s">
        <v>66</v>
      </c>
      <c r="U1691" t="s">
        <v>1039</v>
      </c>
      <c r="X1691">
        <v>43999358095</v>
      </c>
      <c r="AA1691" t="s">
        <v>1724</v>
      </c>
      <c r="AB1691" s="15">
        <v>165010942857144</v>
      </c>
      <c r="AC1691" t="s">
        <v>68</v>
      </c>
      <c r="AD1691">
        <v>10739</v>
      </c>
      <c r="AE1691" t="s">
        <v>1726</v>
      </c>
      <c r="AF1691" t="s">
        <v>70</v>
      </c>
      <c r="AM1691" t="s">
        <v>2797</v>
      </c>
      <c r="AN1691">
        <v>7470623906</v>
      </c>
    </row>
    <row r="1692" spans="1:40" x14ac:dyDescent="0.25">
      <c r="A1692" s="4">
        <f t="shared" si="263"/>
        <v>44667</v>
      </c>
      <c r="B1692" s="5">
        <f t="shared" si="264"/>
        <v>0.35416666666666669</v>
      </c>
      <c r="C1692" s="6">
        <f t="shared" si="265"/>
        <v>0.36458333333333331</v>
      </c>
      <c r="D1692" s="7">
        <f t="shared" si="268"/>
        <v>5.7870370073942468E-4</v>
      </c>
      <c r="E1692" s="6" t="str">
        <f t="shared" si="269"/>
        <v>THALITA</v>
      </c>
      <c r="F1692" s="6" t="str">
        <f t="shared" si="266"/>
        <v>sáb</v>
      </c>
      <c r="G1692" s="6" t="str">
        <f t="shared" si="267"/>
        <v>47</v>
      </c>
      <c r="H1692" s="6" t="str">
        <f>IFERROR(VLOOKUP($G1692,DDD!$B:$D,3,0),"-")</f>
        <v>SC</v>
      </c>
      <c r="I1692" s="6" t="str">
        <f>IFERROR(VLOOKUP($H1692,DDD!$I:$K,3,0),"-")</f>
        <v>Sul</v>
      </c>
      <c r="J1692">
        <v>8609216</v>
      </c>
      <c r="K1692">
        <v>25451064</v>
      </c>
      <c r="L1692" s="14">
        <v>44667.365231481483</v>
      </c>
      <c r="M1692" s="14">
        <v>44667.365810185183</v>
      </c>
      <c r="N1692" t="s">
        <v>3134</v>
      </c>
      <c r="O1692" t="s">
        <v>1723</v>
      </c>
      <c r="P1692">
        <v>17719</v>
      </c>
      <c r="Q1692" t="s">
        <v>65</v>
      </c>
      <c r="R1692" t="s">
        <v>136</v>
      </c>
      <c r="S1692" t="s">
        <v>273</v>
      </c>
      <c r="T1692" t="s">
        <v>136</v>
      </c>
      <c r="U1692" t="s">
        <v>273</v>
      </c>
      <c r="X1692">
        <v>47999974937</v>
      </c>
      <c r="Y1692">
        <v>47999974937</v>
      </c>
      <c r="Z1692" s="14">
        <v>44667.583333333336</v>
      </c>
      <c r="AA1692" t="s">
        <v>1724</v>
      </c>
      <c r="AB1692" s="15">
        <v>165010953860874</v>
      </c>
      <c r="AC1692" t="s">
        <v>68</v>
      </c>
      <c r="AD1692">
        <v>10739</v>
      </c>
      <c r="AE1692" t="s">
        <v>1726</v>
      </c>
      <c r="AF1692" t="s">
        <v>70</v>
      </c>
      <c r="AM1692" t="s">
        <v>1758</v>
      </c>
      <c r="AN1692">
        <v>7741781910</v>
      </c>
    </row>
    <row r="1693" spans="1:40" x14ac:dyDescent="0.25">
      <c r="A1693" s="4">
        <f t="shared" si="263"/>
        <v>44667</v>
      </c>
      <c r="B1693" s="5">
        <f t="shared" si="264"/>
        <v>0.35416666666666669</v>
      </c>
      <c r="C1693" s="6">
        <f t="shared" si="265"/>
        <v>0.36944444444444446</v>
      </c>
      <c r="D1693" s="7">
        <f t="shared" si="268"/>
        <v>6.655092591245193E-3</v>
      </c>
      <c r="E1693" s="6" t="str">
        <f t="shared" si="269"/>
        <v>JOHN</v>
      </c>
      <c r="F1693" s="6" t="str">
        <f t="shared" si="266"/>
        <v>sáb</v>
      </c>
      <c r="G1693" s="6" t="str">
        <f t="shared" si="267"/>
        <v>15</v>
      </c>
      <c r="H1693" s="6" t="str">
        <f>IFERROR(VLOOKUP($G1693,DDD!$B:$D,3,0),"-")</f>
        <v>SP</v>
      </c>
      <c r="I1693" s="6" t="str">
        <f>IFERROR(VLOOKUP($H1693,DDD!$I:$K,3,0),"-")</f>
        <v>Sudeste</v>
      </c>
      <c r="J1693">
        <v>8609230</v>
      </c>
      <c r="K1693">
        <v>23416453</v>
      </c>
      <c r="L1693" s="14">
        <v>44667.370023148149</v>
      </c>
      <c r="M1693" s="14">
        <v>44667.37667824074</v>
      </c>
      <c r="N1693" t="s">
        <v>3134</v>
      </c>
      <c r="O1693" t="s">
        <v>1781</v>
      </c>
      <c r="P1693">
        <v>17284</v>
      </c>
      <c r="Q1693" t="s">
        <v>65</v>
      </c>
      <c r="R1693" t="s">
        <v>136</v>
      </c>
      <c r="S1693" t="s">
        <v>1740</v>
      </c>
      <c r="T1693" t="s">
        <v>136</v>
      </c>
      <c r="U1693" t="s">
        <v>1740</v>
      </c>
      <c r="X1693">
        <v>15997201063</v>
      </c>
      <c r="Y1693">
        <v>15997201063</v>
      </c>
      <c r="Z1693" s="14">
        <v>44667.394444444442</v>
      </c>
      <c r="AA1693" t="s">
        <v>1732</v>
      </c>
      <c r="AB1693" s="15">
        <v>165010995174794</v>
      </c>
      <c r="AC1693" t="s">
        <v>68</v>
      </c>
      <c r="AD1693">
        <v>10739</v>
      </c>
      <c r="AE1693" t="s">
        <v>1726</v>
      </c>
      <c r="AF1693" t="s">
        <v>70</v>
      </c>
      <c r="AM1693" t="s">
        <v>2893</v>
      </c>
      <c r="AN1693">
        <v>32305561865</v>
      </c>
    </row>
    <row r="1694" spans="1:40" x14ac:dyDescent="0.25">
      <c r="A1694" s="4">
        <f t="shared" si="263"/>
        <v>44667</v>
      </c>
      <c r="B1694" s="5">
        <f t="shared" si="264"/>
        <v>0.35416666666666669</v>
      </c>
      <c r="C1694" s="6">
        <f t="shared" si="265"/>
        <v>0.37013888888888885</v>
      </c>
      <c r="D1694" s="7">
        <f t="shared" si="268"/>
        <v>5.9027777751907706E-4</v>
      </c>
      <c r="E1694" s="6" t="str">
        <f t="shared" si="269"/>
        <v>THALITA</v>
      </c>
      <c r="F1694" s="6" t="str">
        <f t="shared" si="266"/>
        <v>sáb</v>
      </c>
      <c r="G1694" s="6" t="str">
        <f t="shared" si="267"/>
        <v>43</v>
      </c>
      <c r="H1694" s="6" t="str">
        <f>IFERROR(VLOOKUP($G1694,DDD!$B:$D,3,0),"-")</f>
        <v>PR</v>
      </c>
      <c r="I1694" s="6" t="str">
        <f>IFERROR(VLOOKUP($H1694,DDD!$I:$K,3,0),"-")</f>
        <v>Sul</v>
      </c>
      <c r="J1694">
        <v>8609231</v>
      </c>
      <c r="K1694">
        <v>23416840</v>
      </c>
      <c r="L1694" s="14">
        <v>44667.370150462964</v>
      </c>
      <c r="M1694" s="14">
        <v>44667.370740740742</v>
      </c>
      <c r="N1694" t="s">
        <v>3134</v>
      </c>
      <c r="O1694" t="s">
        <v>1723</v>
      </c>
      <c r="P1694">
        <v>17719</v>
      </c>
      <c r="Q1694" t="s">
        <v>65</v>
      </c>
      <c r="R1694" t="s">
        <v>136</v>
      </c>
      <c r="S1694" t="s">
        <v>273</v>
      </c>
      <c r="T1694" t="s">
        <v>136</v>
      </c>
      <c r="U1694" t="s">
        <v>273</v>
      </c>
      <c r="X1694">
        <v>43991010092</v>
      </c>
      <c r="Y1694">
        <v>43991010092</v>
      </c>
      <c r="Z1694" s="14">
        <v>44667.520833333336</v>
      </c>
      <c r="AA1694" t="s">
        <v>1732</v>
      </c>
      <c r="AB1694" s="15">
        <v>165010995775084</v>
      </c>
      <c r="AC1694" t="s">
        <v>68</v>
      </c>
      <c r="AD1694">
        <v>10739</v>
      </c>
      <c r="AE1694" t="s">
        <v>1726</v>
      </c>
      <c r="AF1694" t="s">
        <v>70</v>
      </c>
      <c r="AM1694" t="s">
        <v>2894</v>
      </c>
      <c r="AN1694">
        <v>2089592974</v>
      </c>
    </row>
    <row r="1695" spans="1:40" x14ac:dyDescent="0.25">
      <c r="A1695" s="4">
        <f t="shared" ref="A1695:A1757" si="270">DATEVALUE(TEXT(L1695,"dd/mm"))</f>
        <v>44667</v>
      </c>
      <c r="B1695" s="5">
        <f t="shared" ref="B1695:B1757" si="271">TIMEVALUE(TEXT(LEFT(TEXT(L1695,"hh:mm"),2)&amp;":"&amp;IF(RIGHT(TEXT(L1695,"hh:mm"),2)&lt;"30",0,30),"hh:mm"))</f>
        <v>0.35416666666666669</v>
      </c>
      <c r="C1695" s="6">
        <f t="shared" ref="C1695:C1757" si="272">TIMEVALUE(TEXT(L1695,"hh:mm"))</f>
        <v>0.37083333333333335</v>
      </c>
      <c r="D1695" s="7">
        <f t="shared" si="268"/>
        <v>8.4490740846376866E-4</v>
      </c>
      <c r="E1695" s="6" t="str">
        <f t="shared" si="269"/>
        <v>YANE</v>
      </c>
      <c r="F1695" s="6" t="str">
        <f t="shared" ref="F1695:F1757" si="273">TEXT(L1695,"ddd")</f>
        <v>sáb</v>
      </c>
      <c r="G1695" s="6" t="str">
        <f t="shared" si="267"/>
        <v>43</v>
      </c>
      <c r="H1695" s="6" t="str">
        <f>IFERROR(VLOOKUP($G1695,DDD!$B:$D,3,0),"-")</f>
        <v>PR</v>
      </c>
      <c r="I1695" s="6" t="str">
        <f>IFERROR(VLOOKUP($H1695,DDD!$I:$K,3,0),"-")</f>
        <v>Sul</v>
      </c>
      <c r="J1695">
        <v>8609237</v>
      </c>
      <c r="K1695">
        <v>23417398</v>
      </c>
      <c r="L1695" s="14">
        <v>44667.371168981481</v>
      </c>
      <c r="M1695" s="14">
        <v>44667.372013888889</v>
      </c>
      <c r="N1695" t="s">
        <v>3134</v>
      </c>
      <c r="O1695" t="s">
        <v>1728</v>
      </c>
      <c r="P1695">
        <v>17285</v>
      </c>
      <c r="Q1695" t="s">
        <v>65</v>
      </c>
      <c r="R1695" t="s">
        <v>136</v>
      </c>
      <c r="S1695" t="s">
        <v>273</v>
      </c>
      <c r="T1695" t="s">
        <v>136</v>
      </c>
      <c r="U1695" t="s">
        <v>273</v>
      </c>
      <c r="X1695">
        <v>4333134875</v>
      </c>
      <c r="Y1695">
        <v>4333134875</v>
      </c>
      <c r="Z1695" s="14">
        <v>44670.39166666667</v>
      </c>
      <c r="AA1695" t="s">
        <v>1732</v>
      </c>
      <c r="AB1695" s="15">
        <v>165011005278684</v>
      </c>
      <c r="AC1695" t="s">
        <v>68</v>
      </c>
      <c r="AD1695">
        <v>10739</v>
      </c>
      <c r="AE1695" t="s">
        <v>1726</v>
      </c>
      <c r="AF1695" t="s">
        <v>70</v>
      </c>
      <c r="AM1695" t="s">
        <v>2728</v>
      </c>
      <c r="AN1695">
        <v>4474453913</v>
      </c>
    </row>
    <row r="1696" spans="1:40" x14ac:dyDescent="0.25">
      <c r="A1696" s="4">
        <f t="shared" si="270"/>
        <v>44667</v>
      </c>
      <c r="B1696" s="5">
        <f t="shared" si="271"/>
        <v>0.35416666666666669</v>
      </c>
      <c r="C1696" s="6">
        <f t="shared" si="272"/>
        <v>0.3743055555555555</v>
      </c>
      <c r="D1696" s="7">
        <f t="shared" si="268"/>
        <v>9.6064814715646207E-4</v>
      </c>
      <c r="E1696" s="6" t="str">
        <f t="shared" si="269"/>
        <v>THALITA</v>
      </c>
      <c r="F1696" s="6" t="str">
        <f t="shared" si="273"/>
        <v>sáb</v>
      </c>
      <c r="G1696" s="6" t="str">
        <f t="shared" si="267"/>
        <v>43</v>
      </c>
      <c r="H1696" s="6" t="str">
        <f>IFERROR(VLOOKUP($G1696,DDD!$B:$D,3,0),"-")</f>
        <v>PR</v>
      </c>
      <c r="I1696" s="6" t="str">
        <f>IFERROR(VLOOKUP($H1696,DDD!$I:$K,3,0),"-")</f>
        <v>Sul</v>
      </c>
      <c r="J1696">
        <v>8609248</v>
      </c>
      <c r="K1696">
        <v>23416870</v>
      </c>
      <c r="L1696" s="14">
        <v>44667.374351851853</v>
      </c>
      <c r="M1696" s="14">
        <v>44667.3753125</v>
      </c>
      <c r="N1696" t="s">
        <v>3134</v>
      </c>
      <c r="O1696" t="s">
        <v>1723</v>
      </c>
      <c r="P1696">
        <v>17719</v>
      </c>
      <c r="Q1696" t="s">
        <v>65</v>
      </c>
      <c r="R1696" t="s">
        <v>66</v>
      </c>
      <c r="S1696" t="s">
        <v>421</v>
      </c>
      <c r="T1696" t="s">
        <v>66</v>
      </c>
      <c r="U1696" t="s">
        <v>421</v>
      </c>
      <c r="X1696">
        <v>43988552848</v>
      </c>
      <c r="AA1696" t="s">
        <v>1732</v>
      </c>
      <c r="AB1696" s="15">
        <v>165011032887404</v>
      </c>
      <c r="AC1696" t="s">
        <v>68</v>
      </c>
      <c r="AD1696">
        <v>10739</v>
      </c>
      <c r="AE1696" t="s">
        <v>1726</v>
      </c>
      <c r="AF1696" t="s">
        <v>70</v>
      </c>
      <c r="AM1696" t="s">
        <v>2895</v>
      </c>
      <c r="AN1696">
        <v>504855980</v>
      </c>
    </row>
    <row r="1697" spans="1:40" x14ac:dyDescent="0.25">
      <c r="A1697" s="4">
        <f t="shared" si="270"/>
        <v>44667</v>
      </c>
      <c r="B1697" s="5">
        <f t="shared" si="271"/>
        <v>0.375</v>
      </c>
      <c r="C1697" s="6">
        <f t="shared" si="272"/>
        <v>0.3756944444444445</v>
      </c>
      <c r="D1697" s="7">
        <f t="shared" si="268"/>
        <v>3.0324074032250792E-3</v>
      </c>
      <c r="E1697" s="6" t="str">
        <f t="shared" si="269"/>
        <v>THALITA</v>
      </c>
      <c r="F1697" s="6" t="str">
        <f t="shared" si="273"/>
        <v>sáb</v>
      </c>
      <c r="G1697" s="6" t="str">
        <f t="shared" si="267"/>
        <v>43</v>
      </c>
      <c r="H1697" s="6" t="str">
        <f>IFERROR(VLOOKUP($G1697,DDD!$B:$D,3,0),"-")</f>
        <v>PR</v>
      </c>
      <c r="I1697" s="6" t="str">
        <f>IFERROR(VLOOKUP($H1697,DDD!$I:$K,3,0),"-")</f>
        <v>Sul</v>
      </c>
      <c r="J1697">
        <v>8609257</v>
      </c>
      <c r="K1697">
        <v>25451765</v>
      </c>
      <c r="L1697" s="14">
        <v>44667.376226851855</v>
      </c>
      <c r="M1697" s="14">
        <v>44667.379259259258</v>
      </c>
      <c r="N1697" t="s">
        <v>3134</v>
      </c>
      <c r="O1697" t="s">
        <v>1723</v>
      </c>
      <c r="P1697">
        <v>17719</v>
      </c>
      <c r="Q1697" t="s">
        <v>65</v>
      </c>
      <c r="R1697" t="s">
        <v>85</v>
      </c>
      <c r="S1697" t="s">
        <v>86</v>
      </c>
      <c r="T1697" t="s">
        <v>85</v>
      </c>
      <c r="U1697" t="s">
        <v>86</v>
      </c>
      <c r="X1697">
        <v>43991057697</v>
      </c>
      <c r="AA1697" t="s">
        <v>1724</v>
      </c>
      <c r="AB1697" s="15">
        <v>165011048493384</v>
      </c>
      <c r="AC1697" t="s">
        <v>68</v>
      </c>
      <c r="AD1697">
        <v>10739</v>
      </c>
      <c r="AE1697" t="s">
        <v>1726</v>
      </c>
      <c r="AF1697" t="s">
        <v>70</v>
      </c>
      <c r="AM1697" t="s">
        <v>2708</v>
      </c>
      <c r="AN1697">
        <v>81568436904</v>
      </c>
    </row>
    <row r="1698" spans="1:40" x14ac:dyDescent="0.25">
      <c r="A1698" s="4">
        <f t="shared" si="270"/>
        <v>44667</v>
      </c>
      <c r="B1698" s="5">
        <f t="shared" si="271"/>
        <v>0.375</v>
      </c>
      <c r="C1698" s="6">
        <f t="shared" si="272"/>
        <v>0.37708333333333338</v>
      </c>
      <c r="D1698" s="7">
        <f t="shared" si="268"/>
        <v>2.0717592633445747E-3</v>
      </c>
      <c r="E1698" s="6" t="str">
        <f t="shared" si="269"/>
        <v>YANE</v>
      </c>
      <c r="F1698" s="6" t="str">
        <f t="shared" si="273"/>
        <v>sáb</v>
      </c>
      <c r="G1698" s="6" t="str">
        <f t="shared" si="267"/>
        <v>73</v>
      </c>
      <c r="H1698" s="6" t="str">
        <f>IFERROR(VLOOKUP($G1698,DDD!$B:$D,3,0),"-")</f>
        <v>BA</v>
      </c>
      <c r="I1698" s="6" t="str">
        <f>IFERROR(VLOOKUP($H1698,DDD!$I:$K,3,0),"-")</f>
        <v>Nordeste</v>
      </c>
      <c r="J1698">
        <v>8609264</v>
      </c>
      <c r="K1698">
        <v>25451820</v>
      </c>
      <c r="L1698" s="14">
        <v>44667.377164351848</v>
      </c>
      <c r="M1698" s="14">
        <v>44667.379236111112</v>
      </c>
      <c r="N1698" t="s">
        <v>3134</v>
      </c>
      <c r="O1698" t="s">
        <v>1728</v>
      </c>
      <c r="P1698">
        <v>17285</v>
      </c>
      <c r="Q1698" t="s">
        <v>65</v>
      </c>
      <c r="R1698" t="s">
        <v>85</v>
      </c>
      <c r="S1698" t="s">
        <v>86</v>
      </c>
      <c r="T1698" t="s">
        <v>85</v>
      </c>
      <c r="U1698" t="s">
        <v>86</v>
      </c>
      <c r="X1698">
        <v>73981012881</v>
      </c>
      <c r="AA1698" t="s">
        <v>1724</v>
      </c>
      <c r="AB1698" s="15">
        <v>165011056995974</v>
      </c>
      <c r="AC1698" t="s">
        <v>68</v>
      </c>
      <c r="AD1698">
        <v>10739</v>
      </c>
      <c r="AE1698" t="s">
        <v>1726</v>
      </c>
      <c r="AF1698" t="s">
        <v>70</v>
      </c>
      <c r="AM1698" t="s">
        <v>2829</v>
      </c>
      <c r="AN1698">
        <v>99745070572</v>
      </c>
    </row>
    <row r="1699" spans="1:40" x14ac:dyDescent="0.25">
      <c r="A1699" s="4">
        <f t="shared" si="270"/>
        <v>44667</v>
      </c>
      <c r="B1699" s="5">
        <f t="shared" si="271"/>
        <v>0.375</v>
      </c>
      <c r="C1699" s="6">
        <f t="shared" si="272"/>
        <v>0.37847222222222227</v>
      </c>
      <c r="D1699" s="7">
        <f t="shared" si="268"/>
        <v>1.2152777781011537E-3</v>
      </c>
      <c r="E1699" s="6" t="str">
        <f t="shared" si="269"/>
        <v>JOHN</v>
      </c>
      <c r="F1699" s="6" t="str">
        <f t="shared" si="273"/>
        <v>sáb</v>
      </c>
      <c r="G1699" s="6" t="str">
        <f t="shared" si="267"/>
        <v>15</v>
      </c>
      <c r="H1699" s="6" t="str">
        <f>IFERROR(VLOOKUP($G1699,DDD!$B:$D,3,0),"-")</f>
        <v>SP</v>
      </c>
      <c r="I1699" s="6" t="str">
        <f>IFERROR(VLOOKUP($H1699,DDD!$I:$K,3,0),"-")</f>
        <v>Sudeste</v>
      </c>
      <c r="J1699">
        <v>8609273</v>
      </c>
      <c r="K1699">
        <v>23417350</v>
      </c>
      <c r="L1699" s="14">
        <v>44667.378969907404</v>
      </c>
      <c r="M1699" s="14">
        <v>44667.380185185182</v>
      </c>
      <c r="N1699" t="s">
        <v>3134</v>
      </c>
      <c r="O1699" t="s">
        <v>1781</v>
      </c>
      <c r="P1699">
        <v>17284</v>
      </c>
      <c r="Q1699" t="s">
        <v>65</v>
      </c>
      <c r="R1699" t="s">
        <v>136</v>
      </c>
      <c r="S1699" t="s">
        <v>273</v>
      </c>
      <c r="T1699" t="s">
        <v>136</v>
      </c>
      <c r="U1699" t="s">
        <v>273</v>
      </c>
      <c r="X1699">
        <v>15988243805</v>
      </c>
      <c r="Y1699">
        <v>15988243805</v>
      </c>
      <c r="Z1699" s="14">
        <v>44669.5625</v>
      </c>
      <c r="AA1699" t="s">
        <v>1732</v>
      </c>
      <c r="AB1699" s="15">
        <v>1650110723101710</v>
      </c>
      <c r="AC1699" t="s">
        <v>68</v>
      </c>
      <c r="AD1699">
        <v>10739</v>
      </c>
      <c r="AE1699" t="s">
        <v>1726</v>
      </c>
      <c r="AF1699" t="s">
        <v>70</v>
      </c>
      <c r="AM1699" t="s">
        <v>1750</v>
      </c>
      <c r="AN1699">
        <v>39405925873</v>
      </c>
    </row>
    <row r="1700" spans="1:40" x14ac:dyDescent="0.25">
      <c r="A1700" s="4">
        <f t="shared" si="270"/>
        <v>44667</v>
      </c>
      <c r="B1700" s="5">
        <f t="shared" si="271"/>
        <v>0.375</v>
      </c>
      <c r="C1700" s="6">
        <f t="shared" si="272"/>
        <v>0.38055555555555554</v>
      </c>
      <c r="D1700" s="7">
        <f t="shared" si="268"/>
        <v>4.2824073898373172E-4</v>
      </c>
      <c r="E1700" s="6" t="str">
        <f t="shared" si="269"/>
        <v>JOHN</v>
      </c>
      <c r="F1700" s="6" t="str">
        <f t="shared" si="273"/>
        <v>sáb</v>
      </c>
      <c r="G1700" s="6" t="str">
        <f t="shared" si="267"/>
        <v>43</v>
      </c>
      <c r="H1700" s="6" t="str">
        <f>IFERROR(VLOOKUP($G1700,DDD!$B:$D,3,0),"-")</f>
        <v>PR</v>
      </c>
      <c r="I1700" s="6" t="str">
        <f>IFERROR(VLOOKUP($H1700,DDD!$I:$K,3,0),"-")</f>
        <v>Sul</v>
      </c>
      <c r="J1700">
        <v>8609283</v>
      </c>
      <c r="K1700">
        <v>23417417</v>
      </c>
      <c r="L1700" s="14">
        <v>44667.380914351852</v>
      </c>
      <c r="M1700" s="14">
        <v>44667.381342592591</v>
      </c>
      <c r="N1700" t="s">
        <v>3134</v>
      </c>
      <c r="O1700" t="s">
        <v>1781</v>
      </c>
      <c r="P1700">
        <v>17284</v>
      </c>
      <c r="Q1700" t="s">
        <v>65</v>
      </c>
      <c r="R1700" t="s">
        <v>136</v>
      </c>
      <c r="S1700" t="s">
        <v>273</v>
      </c>
      <c r="T1700" t="s">
        <v>136</v>
      </c>
      <c r="U1700" t="s">
        <v>273</v>
      </c>
      <c r="X1700">
        <v>43996129665</v>
      </c>
      <c r="Y1700">
        <v>43996129665</v>
      </c>
      <c r="Z1700" s="14">
        <v>44667.541666666664</v>
      </c>
      <c r="AA1700" t="s">
        <v>1732</v>
      </c>
      <c r="AB1700" s="15">
        <v>1650110896108930</v>
      </c>
      <c r="AC1700" t="s">
        <v>68</v>
      </c>
      <c r="AD1700">
        <v>10739</v>
      </c>
      <c r="AE1700" t="s">
        <v>1726</v>
      </c>
      <c r="AF1700" t="s">
        <v>70</v>
      </c>
      <c r="AM1700" t="s">
        <v>2896</v>
      </c>
      <c r="AN1700">
        <v>3762892954</v>
      </c>
    </row>
    <row r="1701" spans="1:40" x14ac:dyDescent="0.25">
      <c r="A1701" s="4">
        <f t="shared" si="270"/>
        <v>44667</v>
      </c>
      <c r="B1701" s="5">
        <f t="shared" si="271"/>
        <v>0.375</v>
      </c>
      <c r="C1701" s="6">
        <f t="shared" si="272"/>
        <v>0.38611111111111113</v>
      </c>
      <c r="D1701" s="7">
        <f t="shared" si="268"/>
        <v>8.5648147796746343E-4</v>
      </c>
      <c r="E1701" s="6" t="str">
        <f t="shared" si="269"/>
        <v>THALITA</v>
      </c>
      <c r="F1701" s="6" t="str">
        <f t="shared" si="273"/>
        <v>sáb</v>
      </c>
      <c r="G1701" s="6" t="str">
        <f t="shared" si="267"/>
        <v>15</v>
      </c>
      <c r="H1701" s="6" t="str">
        <f>IFERROR(VLOOKUP($G1701,DDD!$B:$D,3,0),"-")</f>
        <v>SP</v>
      </c>
      <c r="I1701" s="6" t="str">
        <f>IFERROR(VLOOKUP($H1701,DDD!$I:$K,3,0),"-")</f>
        <v>Sudeste</v>
      </c>
      <c r="J1701">
        <v>8609329</v>
      </c>
      <c r="K1701">
        <v>23416923</v>
      </c>
      <c r="L1701" s="14">
        <v>44667.386342592596</v>
      </c>
      <c r="M1701" s="14">
        <v>44667.387199074074</v>
      </c>
      <c r="N1701" t="s">
        <v>3134</v>
      </c>
      <c r="O1701" t="s">
        <v>1723</v>
      </c>
      <c r="P1701">
        <v>17719</v>
      </c>
      <c r="Q1701" t="s">
        <v>65</v>
      </c>
      <c r="R1701" t="s">
        <v>66</v>
      </c>
      <c r="S1701" t="s">
        <v>421</v>
      </c>
      <c r="T1701" t="s">
        <v>66</v>
      </c>
      <c r="U1701" t="s">
        <v>421</v>
      </c>
      <c r="X1701">
        <v>15988221159</v>
      </c>
      <c r="AA1701" t="s">
        <v>1732</v>
      </c>
      <c r="AB1701" s="15">
        <v>1650111363126840</v>
      </c>
      <c r="AC1701" t="s">
        <v>68</v>
      </c>
      <c r="AD1701">
        <v>10739</v>
      </c>
      <c r="AE1701" t="s">
        <v>1726</v>
      </c>
      <c r="AF1701" t="s">
        <v>70</v>
      </c>
      <c r="AM1701" t="s">
        <v>2897</v>
      </c>
      <c r="AN1701">
        <v>17726219866</v>
      </c>
    </row>
    <row r="1702" spans="1:40" x14ac:dyDescent="0.25">
      <c r="A1702" s="4">
        <f t="shared" si="270"/>
        <v>44667</v>
      </c>
      <c r="B1702" s="5">
        <f t="shared" si="271"/>
        <v>0.375</v>
      </c>
      <c r="C1702" s="6">
        <f t="shared" si="272"/>
        <v>0.38750000000000001</v>
      </c>
      <c r="D1702" s="7">
        <f t="shared" si="268"/>
        <v>6.5856481523951516E-3</v>
      </c>
      <c r="E1702" s="6" t="str">
        <f t="shared" si="269"/>
        <v>JOHN</v>
      </c>
      <c r="F1702" s="6" t="str">
        <f t="shared" si="273"/>
        <v>sáb</v>
      </c>
      <c r="G1702" s="6" t="str">
        <f t="shared" si="267"/>
        <v>15</v>
      </c>
      <c r="H1702" s="6" t="str">
        <f>IFERROR(VLOOKUP($G1702,DDD!$B:$D,3,0),"-")</f>
        <v>SP</v>
      </c>
      <c r="I1702" s="6" t="str">
        <f>IFERROR(VLOOKUP($H1702,DDD!$I:$K,3,0),"-")</f>
        <v>Sudeste</v>
      </c>
      <c r="J1702">
        <v>8609342</v>
      </c>
      <c r="K1702">
        <v>25451881</v>
      </c>
      <c r="L1702" s="14">
        <v>44667.388090277775</v>
      </c>
      <c r="M1702" s="14">
        <v>44667.394675925927</v>
      </c>
      <c r="N1702" t="s">
        <v>3134</v>
      </c>
      <c r="O1702" t="s">
        <v>1781</v>
      </c>
      <c r="P1702">
        <v>17284</v>
      </c>
      <c r="Q1702" t="s">
        <v>65</v>
      </c>
      <c r="R1702" t="s">
        <v>85</v>
      </c>
      <c r="S1702" t="s">
        <v>86</v>
      </c>
      <c r="T1702" t="s">
        <v>85</v>
      </c>
      <c r="U1702" t="s">
        <v>86</v>
      </c>
      <c r="X1702">
        <v>15981556945</v>
      </c>
      <c r="AA1702" t="s">
        <v>1724</v>
      </c>
      <c r="AB1702" s="15">
        <v>1650111508132340</v>
      </c>
      <c r="AC1702" t="s">
        <v>68</v>
      </c>
      <c r="AD1702">
        <v>10739</v>
      </c>
      <c r="AE1702" t="s">
        <v>1726</v>
      </c>
      <c r="AF1702" t="s">
        <v>70</v>
      </c>
      <c r="AM1702" t="s">
        <v>2898</v>
      </c>
      <c r="AN1702">
        <v>16444704898</v>
      </c>
    </row>
    <row r="1703" spans="1:40" x14ac:dyDescent="0.25">
      <c r="A1703" s="4">
        <f t="shared" si="270"/>
        <v>44667</v>
      </c>
      <c r="B1703" s="5">
        <f t="shared" si="271"/>
        <v>0.375</v>
      </c>
      <c r="C1703" s="6">
        <f t="shared" si="272"/>
        <v>0.38958333333333334</v>
      </c>
      <c r="D1703" s="7">
        <f t="shared" si="268"/>
        <v>9.1435185458976775E-4</v>
      </c>
      <c r="E1703" s="6" t="str">
        <f t="shared" si="269"/>
        <v>YANE</v>
      </c>
      <c r="F1703" s="6" t="str">
        <f t="shared" si="273"/>
        <v>sáb</v>
      </c>
      <c r="G1703" s="6" t="str">
        <f t="shared" si="267"/>
        <v>15</v>
      </c>
      <c r="H1703" s="6" t="str">
        <f>IFERROR(VLOOKUP($G1703,DDD!$B:$D,3,0),"-")</f>
        <v>SP</v>
      </c>
      <c r="I1703" s="6" t="str">
        <f>IFERROR(VLOOKUP($H1703,DDD!$I:$K,3,0),"-")</f>
        <v>Sudeste</v>
      </c>
      <c r="J1703">
        <v>8609354</v>
      </c>
      <c r="K1703">
        <v>25450899</v>
      </c>
      <c r="L1703" s="14">
        <v>44667.390092592592</v>
      </c>
      <c r="M1703" s="14">
        <v>44667.391006944446</v>
      </c>
      <c r="N1703" t="s">
        <v>3134</v>
      </c>
      <c r="O1703" t="s">
        <v>1728</v>
      </c>
      <c r="P1703">
        <v>17285</v>
      </c>
      <c r="Q1703" t="s">
        <v>65</v>
      </c>
      <c r="R1703" t="s">
        <v>136</v>
      </c>
      <c r="S1703" t="s">
        <v>872</v>
      </c>
      <c r="T1703" t="s">
        <v>136</v>
      </c>
      <c r="U1703" t="s">
        <v>872</v>
      </c>
      <c r="X1703">
        <v>15996137221</v>
      </c>
      <c r="Y1703">
        <v>15996137221</v>
      </c>
      <c r="Z1703" s="14">
        <v>44676.410416666666</v>
      </c>
      <c r="AA1703" t="s">
        <v>1724</v>
      </c>
      <c r="AB1703" s="15">
        <v>1650111690138890</v>
      </c>
      <c r="AC1703" t="s">
        <v>68</v>
      </c>
      <c r="AD1703">
        <v>10739</v>
      </c>
      <c r="AE1703" t="s">
        <v>1726</v>
      </c>
      <c r="AF1703" t="s">
        <v>70</v>
      </c>
      <c r="AM1703" t="s">
        <v>1751</v>
      </c>
      <c r="AN1703">
        <v>6409114800</v>
      </c>
    </row>
    <row r="1704" spans="1:40" x14ac:dyDescent="0.25">
      <c r="A1704" s="4">
        <f t="shared" si="270"/>
        <v>44667</v>
      </c>
      <c r="B1704" s="5">
        <f t="shared" si="271"/>
        <v>0.375</v>
      </c>
      <c r="C1704" s="6">
        <f t="shared" si="272"/>
        <v>0.39444444444444443</v>
      </c>
      <c r="D1704" s="7">
        <f t="shared" si="268"/>
        <v>1.898148148029577E-3</v>
      </c>
      <c r="E1704" s="6" t="str">
        <f t="shared" si="269"/>
        <v>YANE</v>
      </c>
      <c r="F1704" s="6" t="str">
        <f t="shared" si="273"/>
        <v>sáb</v>
      </c>
      <c r="G1704" s="6" t="str">
        <f t="shared" si="267"/>
        <v>43</v>
      </c>
      <c r="H1704" s="6" t="str">
        <f>IFERROR(VLOOKUP($G1704,DDD!$B:$D,3,0),"-")</f>
        <v>PR</v>
      </c>
      <c r="I1704" s="6" t="str">
        <f>IFERROR(VLOOKUP($H1704,DDD!$I:$K,3,0),"-")</f>
        <v>Sul</v>
      </c>
      <c r="J1704">
        <v>8609387</v>
      </c>
      <c r="K1704">
        <v>25451541</v>
      </c>
      <c r="L1704" s="14">
        <v>44667.394502314812</v>
      </c>
      <c r="M1704" s="14">
        <v>44667.39640046296</v>
      </c>
      <c r="N1704" t="s">
        <v>3134</v>
      </c>
      <c r="O1704" t="s">
        <v>1728</v>
      </c>
      <c r="P1704">
        <v>17285</v>
      </c>
      <c r="Q1704" t="s">
        <v>65</v>
      </c>
      <c r="R1704" t="s">
        <v>66</v>
      </c>
      <c r="S1704" t="s">
        <v>1039</v>
      </c>
      <c r="T1704" t="s">
        <v>66</v>
      </c>
      <c r="U1704" t="s">
        <v>1039</v>
      </c>
      <c r="X1704">
        <v>43991158430</v>
      </c>
      <c r="AA1704" t="s">
        <v>1724</v>
      </c>
      <c r="AB1704" s="15">
        <v>1650112061154810</v>
      </c>
      <c r="AC1704" t="s">
        <v>68</v>
      </c>
      <c r="AD1704">
        <v>10739</v>
      </c>
      <c r="AE1704" t="s">
        <v>1726</v>
      </c>
      <c r="AF1704" t="s">
        <v>70</v>
      </c>
      <c r="AM1704" t="s">
        <v>2739</v>
      </c>
      <c r="AN1704">
        <v>4083370955</v>
      </c>
    </row>
    <row r="1705" spans="1:40" x14ac:dyDescent="0.25">
      <c r="A1705" s="4">
        <f t="shared" si="270"/>
        <v>44667</v>
      </c>
      <c r="B1705" s="5">
        <f t="shared" si="271"/>
        <v>0.375</v>
      </c>
      <c r="C1705" s="6">
        <f t="shared" si="272"/>
        <v>0.39444444444444443</v>
      </c>
      <c r="D1705" s="7">
        <f t="shared" si="268"/>
        <v>5.5555556173203513E-4</v>
      </c>
      <c r="E1705" s="6" t="str">
        <f t="shared" si="269"/>
        <v>THALITA</v>
      </c>
      <c r="F1705" s="6" t="str">
        <f t="shared" si="273"/>
        <v>sáb</v>
      </c>
      <c r="G1705" s="6" t="str">
        <f t="shared" si="267"/>
        <v>43</v>
      </c>
      <c r="H1705" s="6" t="str">
        <f>IFERROR(VLOOKUP($G1705,DDD!$B:$D,3,0),"-")</f>
        <v>PR</v>
      </c>
      <c r="I1705" s="6" t="str">
        <f>IFERROR(VLOOKUP($H1705,DDD!$I:$K,3,0),"-")</f>
        <v>Sul</v>
      </c>
      <c r="J1705">
        <v>8609390</v>
      </c>
      <c r="K1705">
        <v>23416513</v>
      </c>
      <c r="L1705" s="14">
        <v>44667.394687499997</v>
      </c>
      <c r="M1705" s="14">
        <v>44667.395243055558</v>
      </c>
      <c r="N1705" t="s">
        <v>3134</v>
      </c>
      <c r="O1705" t="s">
        <v>1723</v>
      </c>
      <c r="P1705">
        <v>17719</v>
      </c>
      <c r="Q1705" t="s">
        <v>65</v>
      </c>
      <c r="R1705" t="s">
        <v>136</v>
      </c>
      <c r="S1705" t="s">
        <v>273</v>
      </c>
      <c r="T1705" t="s">
        <v>136</v>
      </c>
      <c r="U1705" t="s">
        <v>273</v>
      </c>
      <c r="X1705">
        <v>43991214285</v>
      </c>
      <c r="Y1705">
        <v>43991214285</v>
      </c>
      <c r="Z1705" s="14">
        <v>44667.479166666664</v>
      </c>
      <c r="AA1705" t="s">
        <v>1732</v>
      </c>
      <c r="AB1705" s="15">
        <v>1650112092156620</v>
      </c>
      <c r="AC1705" t="s">
        <v>68</v>
      </c>
      <c r="AD1705">
        <v>10739</v>
      </c>
      <c r="AE1705" t="s">
        <v>1726</v>
      </c>
      <c r="AF1705" t="s">
        <v>70</v>
      </c>
      <c r="AM1705" t="s">
        <v>2823</v>
      </c>
      <c r="AN1705">
        <v>10265354927</v>
      </c>
    </row>
    <row r="1706" spans="1:40" x14ac:dyDescent="0.25">
      <c r="A1706" s="4">
        <f t="shared" si="270"/>
        <v>44667</v>
      </c>
      <c r="B1706" s="5">
        <f t="shared" si="271"/>
        <v>0.39583333333333331</v>
      </c>
      <c r="C1706" s="6">
        <f t="shared" si="272"/>
        <v>0.39652777777777781</v>
      </c>
      <c r="D1706" s="7">
        <f t="shared" si="268"/>
        <v>1.6087962940218858E-3</v>
      </c>
      <c r="E1706" s="6" t="str">
        <f t="shared" si="269"/>
        <v>YANE</v>
      </c>
      <c r="F1706" s="6" t="str">
        <f t="shared" si="273"/>
        <v>sáb</v>
      </c>
      <c r="G1706" s="6" t="str">
        <f t="shared" si="267"/>
        <v>43</v>
      </c>
      <c r="H1706" s="6" t="str">
        <f>IFERROR(VLOOKUP($G1706,DDD!$B:$D,3,0),"-")</f>
        <v>PR</v>
      </c>
      <c r="I1706" s="6" t="str">
        <f>IFERROR(VLOOKUP($H1706,DDD!$I:$K,3,0),"-")</f>
        <v>Sul</v>
      </c>
      <c r="J1706">
        <v>8609414</v>
      </c>
      <c r="K1706">
        <v>25451116</v>
      </c>
      <c r="L1706" s="14">
        <v>44667.396724537037</v>
      </c>
      <c r="M1706" s="14">
        <v>44667.398333333331</v>
      </c>
      <c r="N1706" t="s">
        <v>3134</v>
      </c>
      <c r="O1706" t="s">
        <v>1728</v>
      </c>
      <c r="P1706">
        <v>17285</v>
      </c>
      <c r="Q1706" t="s">
        <v>65</v>
      </c>
      <c r="R1706" t="s">
        <v>136</v>
      </c>
      <c r="S1706" t="s">
        <v>137</v>
      </c>
      <c r="T1706" t="s">
        <v>136</v>
      </c>
      <c r="U1706" t="s">
        <v>137</v>
      </c>
      <c r="X1706">
        <v>43999074850</v>
      </c>
      <c r="Y1706">
        <v>43999074850</v>
      </c>
      <c r="Z1706" s="14">
        <v>44677.418055555558</v>
      </c>
      <c r="AA1706" t="s">
        <v>1724</v>
      </c>
      <c r="AB1706" s="15">
        <v>1650112265165910</v>
      </c>
      <c r="AC1706" t="s">
        <v>68</v>
      </c>
      <c r="AD1706">
        <v>10739</v>
      </c>
      <c r="AE1706" t="s">
        <v>1726</v>
      </c>
      <c r="AF1706" t="s">
        <v>70</v>
      </c>
      <c r="AM1706" t="s">
        <v>1757</v>
      </c>
      <c r="AN1706">
        <v>9134066942</v>
      </c>
    </row>
    <row r="1707" spans="1:40" x14ac:dyDescent="0.25">
      <c r="A1707" s="4">
        <f t="shared" si="270"/>
        <v>44667</v>
      </c>
      <c r="B1707" s="5">
        <f t="shared" si="271"/>
        <v>0.39583333333333331</v>
      </c>
      <c r="C1707" s="6">
        <f t="shared" si="272"/>
        <v>0.3972222222222222</v>
      </c>
      <c r="D1707" s="7">
        <f t="shared" si="268"/>
        <v>7.0023148145992309E-3</v>
      </c>
      <c r="E1707" s="6" t="str">
        <f t="shared" si="269"/>
        <v>JOHN</v>
      </c>
      <c r="F1707" s="6" t="str">
        <f t="shared" si="273"/>
        <v>sáb</v>
      </c>
      <c r="G1707" s="6" t="str">
        <f t="shared" si="267"/>
        <v>71</v>
      </c>
      <c r="H1707" s="6" t="str">
        <f>IFERROR(VLOOKUP($G1707,DDD!$B:$D,3,0),"-")</f>
        <v>BA</v>
      </c>
      <c r="I1707" s="6" t="str">
        <f>IFERROR(VLOOKUP($H1707,DDD!$I:$K,3,0),"-")</f>
        <v>Nordeste</v>
      </c>
      <c r="J1707">
        <v>8609425</v>
      </c>
      <c r="K1707">
        <v>25450885</v>
      </c>
      <c r="L1707" s="14">
        <v>44667.397581018522</v>
      </c>
      <c r="M1707" s="14">
        <v>44667.404583333337</v>
      </c>
      <c r="N1707" t="s">
        <v>3134</v>
      </c>
      <c r="O1707" t="s">
        <v>1781</v>
      </c>
      <c r="P1707">
        <v>17284</v>
      </c>
      <c r="Q1707" t="s">
        <v>65</v>
      </c>
      <c r="R1707" t="s">
        <v>66</v>
      </c>
      <c r="S1707" t="s">
        <v>1729</v>
      </c>
      <c r="T1707" t="s">
        <v>66</v>
      </c>
      <c r="U1707" t="s">
        <v>1729</v>
      </c>
      <c r="X1707">
        <v>71981598740</v>
      </c>
      <c r="AA1707" t="s">
        <v>1724</v>
      </c>
      <c r="AB1707" s="15">
        <v>1650112339169300</v>
      </c>
      <c r="AC1707" t="s">
        <v>68</v>
      </c>
      <c r="AD1707">
        <v>10739</v>
      </c>
      <c r="AE1707" t="s">
        <v>1726</v>
      </c>
      <c r="AF1707" t="s">
        <v>70</v>
      </c>
      <c r="AM1707" t="s">
        <v>2751</v>
      </c>
      <c r="AN1707">
        <v>6245279569</v>
      </c>
    </row>
    <row r="1708" spans="1:40" x14ac:dyDescent="0.25">
      <c r="A1708" s="4">
        <f t="shared" si="270"/>
        <v>44667</v>
      </c>
      <c r="B1708" s="5">
        <f t="shared" si="271"/>
        <v>0.39583333333333331</v>
      </c>
      <c r="C1708" s="6">
        <f t="shared" si="272"/>
        <v>0.3979166666666667</v>
      </c>
      <c r="D1708" s="7">
        <f t="shared" si="268"/>
        <v>1.7361110803904012E-4</v>
      </c>
      <c r="E1708" s="6" t="str">
        <f t="shared" si="269"/>
        <v>THALITA</v>
      </c>
      <c r="F1708" s="6" t="str">
        <f t="shared" si="273"/>
        <v>sáb</v>
      </c>
      <c r="G1708" s="6" t="str">
        <f t="shared" si="267"/>
        <v>43</v>
      </c>
      <c r="H1708" s="6" t="str">
        <f>IFERROR(VLOOKUP($G1708,DDD!$B:$D,3,0),"-")</f>
        <v>PR</v>
      </c>
      <c r="I1708" s="6" t="str">
        <f>IFERROR(VLOOKUP($H1708,DDD!$I:$K,3,0),"-")</f>
        <v>Sul</v>
      </c>
      <c r="J1708">
        <v>8609428</v>
      </c>
      <c r="K1708">
        <v>23416560</v>
      </c>
      <c r="L1708" s="14">
        <v>44667.398078703707</v>
      </c>
      <c r="M1708" s="14">
        <v>44667.398252314815</v>
      </c>
      <c r="N1708" t="s">
        <v>3134</v>
      </c>
      <c r="O1708" t="s">
        <v>1723</v>
      </c>
      <c r="P1708">
        <v>17719</v>
      </c>
      <c r="Q1708" t="s">
        <v>65</v>
      </c>
      <c r="R1708" t="s">
        <v>136</v>
      </c>
      <c r="S1708" t="s">
        <v>273</v>
      </c>
      <c r="T1708" t="s">
        <v>136</v>
      </c>
      <c r="U1708" t="s">
        <v>273</v>
      </c>
      <c r="X1708">
        <v>43999000065</v>
      </c>
      <c r="Y1708">
        <v>43999000065</v>
      </c>
      <c r="Z1708" s="14">
        <v>44667.541666666664</v>
      </c>
      <c r="AA1708" t="s">
        <v>1732</v>
      </c>
      <c r="AC1708" t="s">
        <v>202</v>
      </c>
      <c r="AD1708">
        <v>10739</v>
      </c>
      <c r="AE1708" t="s">
        <v>1726</v>
      </c>
      <c r="AF1708" t="s">
        <v>70</v>
      </c>
      <c r="AM1708" t="s">
        <v>2818</v>
      </c>
      <c r="AN1708">
        <v>76879259987</v>
      </c>
    </row>
    <row r="1709" spans="1:40" x14ac:dyDescent="0.25">
      <c r="A1709" s="4">
        <f t="shared" si="270"/>
        <v>44667</v>
      </c>
      <c r="B1709" s="5">
        <f t="shared" si="271"/>
        <v>0.39583333333333331</v>
      </c>
      <c r="C1709" s="6">
        <f t="shared" si="272"/>
        <v>0.39861111111111108</v>
      </c>
      <c r="D1709" s="7">
        <f t="shared" si="268"/>
        <v>6.2500000058207661E-4</v>
      </c>
      <c r="E1709" s="6" t="str">
        <f t="shared" si="269"/>
        <v>YANE</v>
      </c>
      <c r="F1709" s="6" t="str">
        <f t="shared" si="273"/>
        <v>sáb</v>
      </c>
      <c r="G1709" s="6" t="str">
        <f t="shared" si="267"/>
        <v>15</v>
      </c>
      <c r="H1709" s="6" t="str">
        <f>IFERROR(VLOOKUP($G1709,DDD!$B:$D,3,0),"-")</f>
        <v>SP</v>
      </c>
      <c r="I1709" s="6" t="str">
        <f>IFERROR(VLOOKUP($H1709,DDD!$I:$K,3,0),"-")</f>
        <v>Sudeste</v>
      </c>
      <c r="J1709">
        <v>8609434</v>
      </c>
      <c r="K1709">
        <v>23417768</v>
      </c>
      <c r="L1709" s="14">
        <v>44667.398726851854</v>
      </c>
      <c r="M1709" s="14">
        <v>44667.399351851855</v>
      </c>
      <c r="N1709" t="s">
        <v>3134</v>
      </c>
      <c r="O1709" t="s">
        <v>1728</v>
      </c>
      <c r="P1709">
        <v>17285</v>
      </c>
      <c r="Q1709" t="s">
        <v>65</v>
      </c>
      <c r="R1709" t="s">
        <v>66</v>
      </c>
      <c r="S1709" t="s">
        <v>421</v>
      </c>
      <c r="T1709" t="s">
        <v>66</v>
      </c>
      <c r="U1709" t="s">
        <v>421</v>
      </c>
      <c r="X1709">
        <v>15997497618</v>
      </c>
      <c r="AA1709" t="s">
        <v>1732</v>
      </c>
      <c r="AB1709" s="15">
        <v>1650112429172760</v>
      </c>
      <c r="AC1709" t="s">
        <v>68</v>
      </c>
      <c r="AD1709">
        <v>10739</v>
      </c>
      <c r="AE1709" t="s">
        <v>1726</v>
      </c>
      <c r="AF1709" t="s">
        <v>70</v>
      </c>
      <c r="AM1709" t="s">
        <v>2724</v>
      </c>
      <c r="AN1709">
        <v>32869163827</v>
      </c>
    </row>
    <row r="1710" spans="1:40" x14ac:dyDescent="0.25">
      <c r="A1710" s="4">
        <f t="shared" si="270"/>
        <v>44667</v>
      </c>
      <c r="B1710" s="5">
        <f t="shared" si="271"/>
        <v>0.39583333333333331</v>
      </c>
      <c r="C1710" s="6">
        <f t="shared" si="272"/>
        <v>0.39861111111111108</v>
      </c>
      <c r="D1710" s="7">
        <f t="shared" si="268"/>
        <v>2.5462963021709584E-3</v>
      </c>
      <c r="E1710" s="6" t="str">
        <f t="shared" si="269"/>
        <v>THALITA</v>
      </c>
      <c r="F1710" s="6" t="str">
        <f t="shared" si="273"/>
        <v>sáb</v>
      </c>
      <c r="G1710" s="6" t="str">
        <f t="shared" si="267"/>
        <v>15</v>
      </c>
      <c r="H1710" s="6" t="str">
        <f>IFERROR(VLOOKUP($G1710,DDD!$B:$D,3,0),"-")</f>
        <v>SP</v>
      </c>
      <c r="I1710" s="6" t="str">
        <f>IFERROR(VLOOKUP($H1710,DDD!$I:$K,3,0),"-")</f>
        <v>Sudeste</v>
      </c>
      <c r="J1710">
        <v>8609436</v>
      </c>
      <c r="K1710">
        <v>25451220</v>
      </c>
      <c r="L1710" s="14">
        <v>44667.398796296293</v>
      </c>
      <c r="M1710" s="14">
        <v>44667.401342592595</v>
      </c>
      <c r="N1710" t="s">
        <v>3134</v>
      </c>
      <c r="O1710" t="s">
        <v>1723</v>
      </c>
      <c r="P1710">
        <v>17719</v>
      </c>
      <c r="Q1710" t="s">
        <v>65</v>
      </c>
      <c r="R1710" t="s">
        <v>66</v>
      </c>
      <c r="S1710" t="s">
        <v>1039</v>
      </c>
      <c r="T1710" t="s">
        <v>66</v>
      </c>
      <c r="U1710" t="s">
        <v>1039</v>
      </c>
      <c r="X1710">
        <v>15981211108</v>
      </c>
      <c r="AA1710" t="s">
        <v>1724</v>
      </c>
      <c r="AB1710" s="15">
        <v>1650112432172960</v>
      </c>
      <c r="AC1710" t="s">
        <v>68</v>
      </c>
      <c r="AD1710">
        <v>10739</v>
      </c>
      <c r="AE1710" t="s">
        <v>1726</v>
      </c>
      <c r="AF1710" t="s">
        <v>70</v>
      </c>
      <c r="AM1710" t="s">
        <v>2738</v>
      </c>
      <c r="AN1710">
        <v>37057203845</v>
      </c>
    </row>
    <row r="1711" spans="1:40" x14ac:dyDescent="0.25">
      <c r="A1711" s="4">
        <f t="shared" si="270"/>
        <v>44667</v>
      </c>
      <c r="B1711" s="5">
        <f t="shared" si="271"/>
        <v>0.39583333333333331</v>
      </c>
      <c r="C1711" s="6">
        <f t="shared" si="272"/>
        <v>0.40069444444444446</v>
      </c>
      <c r="D1711" s="7">
        <f t="shared" si="268"/>
        <v>1.4583333322661929E-3</v>
      </c>
      <c r="E1711" s="6" t="str">
        <f t="shared" si="269"/>
        <v>YANE</v>
      </c>
      <c r="F1711" s="6" t="str">
        <f t="shared" si="273"/>
        <v>sáb</v>
      </c>
      <c r="G1711" s="6" t="str">
        <f t="shared" ref="G1711:G1774" si="274">TRIM(LEFT($X1711,2))</f>
        <v>15</v>
      </c>
      <c r="H1711" s="6" t="str">
        <f>IFERROR(VLOOKUP($G1711,DDD!$B:$D,3,0),"-")</f>
        <v>SP</v>
      </c>
      <c r="I1711" s="6" t="str">
        <f>IFERROR(VLOOKUP($H1711,DDD!$I:$K,3,0),"-")</f>
        <v>Sudeste</v>
      </c>
      <c r="J1711">
        <v>8609454</v>
      </c>
      <c r="K1711">
        <v>23417268</v>
      </c>
      <c r="L1711" s="14">
        <v>44667.400972222225</v>
      </c>
      <c r="M1711" s="14">
        <v>44667.402430555558</v>
      </c>
      <c r="N1711" t="s">
        <v>3134</v>
      </c>
      <c r="O1711" t="s">
        <v>1728</v>
      </c>
      <c r="P1711">
        <v>17285</v>
      </c>
      <c r="Q1711" t="s">
        <v>65</v>
      </c>
      <c r="R1711" t="s">
        <v>85</v>
      </c>
      <c r="S1711" t="s">
        <v>86</v>
      </c>
      <c r="T1711" t="s">
        <v>85</v>
      </c>
      <c r="U1711" t="s">
        <v>86</v>
      </c>
      <c r="X1711">
        <v>15981240663</v>
      </c>
      <c r="AA1711" t="s">
        <v>1732</v>
      </c>
      <c r="AB1711" s="15">
        <v>1650112621180310</v>
      </c>
      <c r="AC1711" t="s">
        <v>68</v>
      </c>
      <c r="AD1711">
        <v>10739</v>
      </c>
      <c r="AE1711" t="s">
        <v>1726</v>
      </c>
      <c r="AF1711" t="s">
        <v>70</v>
      </c>
      <c r="AM1711" t="s">
        <v>2899</v>
      </c>
      <c r="AN1711">
        <v>14981732848</v>
      </c>
    </row>
    <row r="1712" spans="1:40" x14ac:dyDescent="0.25">
      <c r="A1712" s="4">
        <f t="shared" si="270"/>
        <v>44667</v>
      </c>
      <c r="B1712" s="5">
        <f t="shared" si="271"/>
        <v>0.39583333333333331</v>
      </c>
      <c r="C1712" s="6">
        <f t="shared" si="272"/>
        <v>0.40069444444444446</v>
      </c>
      <c r="D1712" s="7">
        <f t="shared" si="268"/>
        <v>1.4120370396994986E-3</v>
      </c>
      <c r="E1712" s="6" t="str">
        <f t="shared" si="269"/>
        <v>THALITA</v>
      </c>
      <c r="F1712" s="6" t="str">
        <f t="shared" si="273"/>
        <v>sáb</v>
      </c>
      <c r="G1712" s="6" t="str">
        <f t="shared" si="274"/>
        <v>15</v>
      </c>
      <c r="H1712" s="6" t="str">
        <f>IFERROR(VLOOKUP($G1712,DDD!$B:$D,3,0),"-")</f>
        <v>SP</v>
      </c>
      <c r="I1712" s="6" t="str">
        <f>IFERROR(VLOOKUP($H1712,DDD!$I:$K,3,0),"-")</f>
        <v>Sudeste</v>
      </c>
      <c r="J1712">
        <v>8609461</v>
      </c>
      <c r="K1712">
        <v>25451138</v>
      </c>
      <c r="L1712" s="14">
        <v>44667.401354166665</v>
      </c>
      <c r="M1712" s="14">
        <v>44667.402766203704</v>
      </c>
      <c r="N1712" t="s">
        <v>3134</v>
      </c>
      <c r="O1712" t="s">
        <v>1723</v>
      </c>
      <c r="P1712">
        <v>17719</v>
      </c>
      <c r="Q1712" t="s">
        <v>65</v>
      </c>
      <c r="R1712" t="s">
        <v>136</v>
      </c>
      <c r="S1712" t="s">
        <v>137</v>
      </c>
      <c r="T1712" t="s">
        <v>136</v>
      </c>
      <c r="U1712" t="s">
        <v>137</v>
      </c>
      <c r="X1712">
        <v>15981324253</v>
      </c>
      <c r="Y1712">
        <v>15981324253</v>
      </c>
      <c r="Z1712" s="14">
        <v>44691.422222222223</v>
      </c>
      <c r="AA1712" t="s">
        <v>1724</v>
      </c>
      <c r="AB1712" s="15">
        <v>1650112543177310</v>
      </c>
      <c r="AC1712" t="s">
        <v>68</v>
      </c>
      <c r="AD1712">
        <v>10739</v>
      </c>
      <c r="AE1712" t="s">
        <v>1726</v>
      </c>
      <c r="AF1712" t="s">
        <v>70</v>
      </c>
      <c r="AM1712" t="s">
        <v>1785</v>
      </c>
      <c r="AN1712">
        <v>9731363831</v>
      </c>
    </row>
    <row r="1713" spans="1:40" x14ac:dyDescent="0.25">
      <c r="A1713" s="4">
        <f t="shared" si="270"/>
        <v>44667</v>
      </c>
      <c r="B1713" s="5">
        <f t="shared" si="271"/>
        <v>0.39583333333333331</v>
      </c>
      <c r="C1713" s="6">
        <f t="shared" si="272"/>
        <v>0.40208333333333335</v>
      </c>
      <c r="D1713" s="7">
        <f t="shared" si="268"/>
        <v>1.527777778392192E-3</v>
      </c>
      <c r="E1713" s="6" t="str">
        <f t="shared" si="269"/>
        <v>THALITA</v>
      </c>
      <c r="F1713" s="6" t="str">
        <f t="shared" si="273"/>
        <v>sáb</v>
      </c>
      <c r="G1713" s="6" t="str">
        <f t="shared" si="274"/>
        <v>43</v>
      </c>
      <c r="H1713" s="6" t="str">
        <f>IFERROR(VLOOKUP($G1713,DDD!$B:$D,3,0),"-")</f>
        <v>PR</v>
      </c>
      <c r="I1713" s="6" t="str">
        <f>IFERROR(VLOOKUP($H1713,DDD!$I:$K,3,0),"-")</f>
        <v>Sul</v>
      </c>
      <c r="J1713">
        <v>8609472</v>
      </c>
      <c r="K1713">
        <v>23417686</v>
      </c>
      <c r="L1713" s="14">
        <v>44667.402766203704</v>
      </c>
      <c r="M1713" s="14">
        <v>44667.404293981483</v>
      </c>
      <c r="N1713" t="s">
        <v>3134</v>
      </c>
      <c r="O1713" t="s">
        <v>1723</v>
      </c>
      <c r="P1713">
        <v>17719</v>
      </c>
      <c r="Q1713" t="s">
        <v>65</v>
      </c>
      <c r="R1713" t="s">
        <v>136</v>
      </c>
      <c r="S1713" t="s">
        <v>273</v>
      </c>
      <c r="T1713" t="s">
        <v>136</v>
      </c>
      <c r="U1713" t="s">
        <v>273</v>
      </c>
      <c r="X1713">
        <v>43984394807</v>
      </c>
      <c r="Y1713">
        <v>43984394807</v>
      </c>
      <c r="Z1713" s="14">
        <v>44669.423611111109</v>
      </c>
      <c r="AA1713" t="s">
        <v>1732</v>
      </c>
      <c r="AB1713" s="15">
        <v>1650112718183270</v>
      </c>
      <c r="AC1713" t="s">
        <v>68</v>
      </c>
      <c r="AD1713">
        <v>10739</v>
      </c>
      <c r="AE1713" t="s">
        <v>1726</v>
      </c>
      <c r="AF1713" t="s">
        <v>70</v>
      </c>
      <c r="AM1713" t="s">
        <v>2820</v>
      </c>
      <c r="AN1713">
        <v>6457976930</v>
      </c>
    </row>
    <row r="1714" spans="1:40" x14ac:dyDescent="0.25">
      <c r="A1714" s="4">
        <f t="shared" si="270"/>
        <v>44667</v>
      </c>
      <c r="B1714" s="5">
        <f t="shared" si="271"/>
        <v>0.39583333333333331</v>
      </c>
      <c r="C1714" s="6">
        <f t="shared" si="272"/>
        <v>0.40277777777777773</v>
      </c>
      <c r="D1714" s="7">
        <f t="shared" si="268"/>
        <v>9.4907407037680969E-4</v>
      </c>
      <c r="E1714" s="6" t="str">
        <f t="shared" si="269"/>
        <v>YANE</v>
      </c>
      <c r="F1714" s="6" t="str">
        <f t="shared" si="273"/>
        <v>sáb</v>
      </c>
      <c r="G1714" s="6" t="str">
        <f t="shared" si="274"/>
        <v>15</v>
      </c>
      <c r="H1714" s="6" t="str">
        <f>IFERROR(VLOOKUP($G1714,DDD!$B:$D,3,0),"-")</f>
        <v>SP</v>
      </c>
      <c r="I1714" s="6" t="str">
        <f>IFERROR(VLOOKUP($H1714,DDD!$I:$K,3,0),"-")</f>
        <v>Sudeste</v>
      </c>
      <c r="J1714">
        <v>8609473</v>
      </c>
      <c r="K1714">
        <v>23416377</v>
      </c>
      <c r="L1714" s="14">
        <v>44667.402951388889</v>
      </c>
      <c r="M1714" s="14">
        <v>44667.403900462959</v>
      </c>
      <c r="N1714" t="s">
        <v>3134</v>
      </c>
      <c r="O1714" t="s">
        <v>1728</v>
      </c>
      <c r="P1714">
        <v>17285</v>
      </c>
      <c r="Q1714" t="s">
        <v>65</v>
      </c>
      <c r="R1714" t="s">
        <v>136</v>
      </c>
      <c r="S1714" t="s">
        <v>872</v>
      </c>
      <c r="T1714" t="s">
        <v>136</v>
      </c>
      <c r="U1714" t="s">
        <v>872</v>
      </c>
      <c r="X1714">
        <v>15974046001</v>
      </c>
      <c r="Y1714">
        <v>15974046001</v>
      </c>
      <c r="Z1714" s="14">
        <v>44679.423611111109</v>
      </c>
      <c r="AA1714" t="s">
        <v>1732</v>
      </c>
      <c r="AB1714" s="15">
        <v>1650112795185790</v>
      </c>
      <c r="AC1714" t="s">
        <v>68</v>
      </c>
      <c r="AD1714">
        <v>10739</v>
      </c>
      <c r="AE1714" t="s">
        <v>1726</v>
      </c>
      <c r="AF1714" t="s">
        <v>70</v>
      </c>
      <c r="AM1714" t="s">
        <v>2736</v>
      </c>
      <c r="AN1714">
        <v>25872526873</v>
      </c>
    </row>
    <row r="1715" spans="1:40" x14ac:dyDescent="0.25">
      <c r="A1715" s="4">
        <f t="shared" si="270"/>
        <v>44667</v>
      </c>
      <c r="B1715" s="5">
        <f t="shared" si="271"/>
        <v>0.39583333333333331</v>
      </c>
      <c r="C1715" s="6">
        <f t="shared" si="272"/>
        <v>0.40347222222222223</v>
      </c>
      <c r="D1715" s="7">
        <f t="shared" si="268"/>
        <v>1.2268518476048484E-3</v>
      </c>
      <c r="E1715" s="6" t="str">
        <f t="shared" si="269"/>
        <v>YANE</v>
      </c>
      <c r="F1715" s="6" t="str">
        <f t="shared" si="273"/>
        <v>sáb</v>
      </c>
      <c r="G1715" s="6" t="str">
        <f t="shared" si="274"/>
        <v>43</v>
      </c>
      <c r="H1715" s="6" t="str">
        <f>IFERROR(VLOOKUP($G1715,DDD!$B:$D,3,0),"-")</f>
        <v>PR</v>
      </c>
      <c r="I1715" s="6" t="str">
        <f>IFERROR(VLOOKUP($H1715,DDD!$I:$K,3,0),"-")</f>
        <v>Sul</v>
      </c>
      <c r="J1715">
        <v>8609553</v>
      </c>
      <c r="K1715">
        <v>23417912</v>
      </c>
      <c r="L1715" s="14">
        <v>44667.404085648152</v>
      </c>
      <c r="M1715" s="14">
        <v>44667.405312499999</v>
      </c>
      <c r="N1715" t="s">
        <v>3134</v>
      </c>
      <c r="O1715" t="s">
        <v>1728</v>
      </c>
      <c r="P1715">
        <v>17285</v>
      </c>
      <c r="Q1715" t="s">
        <v>65</v>
      </c>
      <c r="R1715" t="s">
        <v>136</v>
      </c>
      <c r="S1715" t="s">
        <v>137</v>
      </c>
      <c r="T1715" t="s">
        <v>136</v>
      </c>
      <c r="U1715" t="s">
        <v>137</v>
      </c>
      <c r="X1715">
        <v>43984335720</v>
      </c>
      <c r="Y1715">
        <v>43984335720</v>
      </c>
      <c r="Z1715" s="14">
        <v>44677.425000000003</v>
      </c>
      <c r="AA1715" t="s">
        <v>1732</v>
      </c>
      <c r="AB1715" s="15">
        <v>1650112845187970</v>
      </c>
      <c r="AC1715" t="s">
        <v>68</v>
      </c>
      <c r="AD1715">
        <v>10739</v>
      </c>
      <c r="AE1715" t="s">
        <v>1726</v>
      </c>
      <c r="AF1715" t="s">
        <v>70</v>
      </c>
      <c r="AM1715" t="s">
        <v>2900</v>
      </c>
      <c r="AN1715">
        <v>33369556880</v>
      </c>
    </row>
    <row r="1716" spans="1:40" x14ac:dyDescent="0.25">
      <c r="A1716" s="4">
        <f t="shared" si="270"/>
        <v>44667</v>
      </c>
      <c r="B1716" s="5">
        <f t="shared" si="271"/>
        <v>0.39583333333333331</v>
      </c>
      <c r="C1716" s="6">
        <f t="shared" si="272"/>
        <v>0.40416666666666662</v>
      </c>
      <c r="D1716" s="7">
        <f t="shared" si="268"/>
        <v>7.4074073927477002E-4</v>
      </c>
      <c r="E1716" s="6" t="str">
        <f t="shared" si="269"/>
        <v>THALITA</v>
      </c>
      <c r="F1716" s="6" t="str">
        <f t="shared" si="273"/>
        <v>sáb</v>
      </c>
      <c r="G1716" s="6" t="str">
        <f t="shared" si="274"/>
        <v>43</v>
      </c>
      <c r="H1716" s="6" t="str">
        <f>IFERROR(VLOOKUP($G1716,DDD!$B:$D,3,0),"-")</f>
        <v>PR</v>
      </c>
      <c r="I1716" s="6" t="str">
        <f>IFERROR(VLOOKUP($H1716,DDD!$I:$K,3,0),"-")</f>
        <v>Sul</v>
      </c>
      <c r="J1716">
        <v>8609576</v>
      </c>
      <c r="K1716">
        <v>25451800</v>
      </c>
      <c r="L1716" s="14">
        <v>44667.404293981483</v>
      </c>
      <c r="M1716" s="14">
        <v>44667.405034722222</v>
      </c>
      <c r="N1716" t="s">
        <v>3134</v>
      </c>
      <c r="O1716" t="s">
        <v>1723</v>
      </c>
      <c r="P1716">
        <v>17719</v>
      </c>
      <c r="Q1716" t="s">
        <v>65</v>
      </c>
      <c r="R1716" t="s">
        <v>85</v>
      </c>
      <c r="S1716" t="s">
        <v>86</v>
      </c>
      <c r="T1716" t="s">
        <v>85</v>
      </c>
      <c r="U1716" t="s">
        <v>86</v>
      </c>
      <c r="X1716">
        <v>43998057738</v>
      </c>
      <c r="AA1716" t="s">
        <v>1724</v>
      </c>
      <c r="AB1716" s="15">
        <v>1650112804186160</v>
      </c>
      <c r="AC1716" t="s">
        <v>68</v>
      </c>
      <c r="AD1716">
        <v>10739</v>
      </c>
      <c r="AE1716" t="s">
        <v>1726</v>
      </c>
      <c r="AF1716" t="s">
        <v>70</v>
      </c>
      <c r="AM1716" t="s">
        <v>2712</v>
      </c>
      <c r="AN1716">
        <v>90106261991</v>
      </c>
    </row>
    <row r="1717" spans="1:40" x14ac:dyDescent="0.25">
      <c r="A1717" s="4">
        <f t="shared" si="270"/>
        <v>44667</v>
      </c>
      <c r="B1717" s="5">
        <f t="shared" si="271"/>
        <v>0.39583333333333331</v>
      </c>
      <c r="C1717" s="6">
        <f t="shared" si="272"/>
        <v>0.4069444444444445</v>
      </c>
      <c r="D1717" s="7">
        <f t="shared" si="268"/>
        <v>9.4907407037680969E-4</v>
      </c>
      <c r="E1717" s="6" t="str">
        <f t="shared" si="269"/>
        <v>JOHN</v>
      </c>
      <c r="F1717" s="6" t="str">
        <f t="shared" si="273"/>
        <v>sáb</v>
      </c>
      <c r="G1717" s="6" t="str">
        <f t="shared" si="274"/>
        <v>43</v>
      </c>
      <c r="H1717" s="6" t="str">
        <f>IFERROR(VLOOKUP($G1717,DDD!$B:$D,3,0),"-")</f>
        <v>PR</v>
      </c>
      <c r="I1717" s="6" t="str">
        <f>IFERROR(VLOOKUP($H1717,DDD!$I:$K,3,0),"-")</f>
        <v>Sul</v>
      </c>
      <c r="J1717">
        <v>8609899</v>
      </c>
      <c r="K1717">
        <v>23417945</v>
      </c>
      <c r="L1717" s="14">
        <v>44667.407187500001</v>
      </c>
      <c r="M1717" s="14">
        <v>44667.408136574071</v>
      </c>
      <c r="N1717" t="s">
        <v>3134</v>
      </c>
      <c r="O1717" t="s">
        <v>1781</v>
      </c>
      <c r="P1717">
        <v>17284</v>
      </c>
      <c r="Q1717" t="s">
        <v>65</v>
      </c>
      <c r="R1717" t="s">
        <v>136</v>
      </c>
      <c r="S1717" t="s">
        <v>273</v>
      </c>
      <c r="T1717" t="s">
        <v>136</v>
      </c>
      <c r="U1717" t="s">
        <v>273</v>
      </c>
      <c r="X1717">
        <v>43999453262</v>
      </c>
      <c r="Y1717">
        <v>43999453262</v>
      </c>
      <c r="Z1717" s="14">
        <v>44667.449305555558</v>
      </c>
      <c r="AA1717" t="s">
        <v>1732</v>
      </c>
      <c r="AB1717" s="15">
        <v>1650113159206920</v>
      </c>
      <c r="AC1717" t="s">
        <v>68</v>
      </c>
      <c r="AD1717">
        <v>10739</v>
      </c>
      <c r="AE1717" t="s">
        <v>1726</v>
      </c>
      <c r="AF1717" t="s">
        <v>70</v>
      </c>
      <c r="AM1717" t="s">
        <v>2901</v>
      </c>
      <c r="AN1717">
        <v>4880763900</v>
      </c>
    </row>
    <row r="1718" spans="1:40" x14ac:dyDescent="0.25">
      <c r="A1718" s="4">
        <f t="shared" si="270"/>
        <v>44667</v>
      </c>
      <c r="B1718" s="5">
        <f t="shared" si="271"/>
        <v>0.39583333333333331</v>
      </c>
      <c r="C1718" s="6">
        <f t="shared" si="272"/>
        <v>0.4069444444444445</v>
      </c>
      <c r="D1718" s="7">
        <f t="shared" si="268"/>
        <v>6.944444467080757E-4</v>
      </c>
      <c r="E1718" s="6" t="str">
        <f t="shared" si="269"/>
        <v>THALITA</v>
      </c>
      <c r="F1718" s="6" t="str">
        <f t="shared" si="273"/>
        <v>sáb</v>
      </c>
      <c r="G1718" s="6" t="str">
        <f t="shared" si="274"/>
        <v>11</v>
      </c>
      <c r="H1718" s="6" t="str">
        <f>IFERROR(VLOOKUP($G1718,DDD!$B:$D,3,0),"-")</f>
        <v>SP</v>
      </c>
      <c r="I1718" s="6" t="str">
        <f>IFERROR(VLOOKUP($H1718,DDD!$I:$K,3,0),"-")</f>
        <v>Sudeste</v>
      </c>
      <c r="J1718">
        <v>8609940</v>
      </c>
      <c r="K1718">
        <v>23416953</v>
      </c>
      <c r="L1718" s="14">
        <v>44667.407581018517</v>
      </c>
      <c r="M1718" s="14">
        <v>44667.408275462964</v>
      </c>
      <c r="N1718" t="s">
        <v>3134</v>
      </c>
      <c r="O1718" t="s">
        <v>1723</v>
      </c>
      <c r="P1718">
        <v>17719</v>
      </c>
      <c r="Q1718" t="s">
        <v>65</v>
      </c>
      <c r="R1718" t="s">
        <v>136</v>
      </c>
      <c r="S1718" t="s">
        <v>273</v>
      </c>
      <c r="T1718" t="s">
        <v>136</v>
      </c>
      <c r="U1718" t="s">
        <v>273</v>
      </c>
      <c r="X1718">
        <v>11953332276</v>
      </c>
      <c r="Y1718">
        <v>11953332276</v>
      </c>
      <c r="Z1718" s="14">
        <v>44700.428472222222</v>
      </c>
      <c r="AA1718" t="s">
        <v>1732</v>
      </c>
      <c r="AB1718" s="15">
        <v>1650113192209530</v>
      </c>
      <c r="AC1718" t="s">
        <v>68</v>
      </c>
      <c r="AD1718">
        <v>10739</v>
      </c>
      <c r="AE1718" t="s">
        <v>1726</v>
      </c>
      <c r="AF1718" t="s">
        <v>70</v>
      </c>
      <c r="AM1718" t="s">
        <v>2778</v>
      </c>
      <c r="AN1718">
        <v>22859093818</v>
      </c>
    </row>
    <row r="1719" spans="1:40" x14ac:dyDescent="0.25">
      <c r="A1719" s="4">
        <f t="shared" si="270"/>
        <v>44667</v>
      </c>
      <c r="B1719" s="5">
        <f t="shared" si="271"/>
        <v>0.39583333333333331</v>
      </c>
      <c r="C1719" s="6">
        <f t="shared" si="272"/>
        <v>0.40902777777777777</v>
      </c>
      <c r="D1719" s="7">
        <f t="shared" si="268"/>
        <v>6.8287036992842332E-4</v>
      </c>
      <c r="E1719" s="6" t="str">
        <f t="shared" si="269"/>
        <v>YANE</v>
      </c>
      <c r="F1719" s="6" t="str">
        <f t="shared" si="273"/>
        <v>sáb</v>
      </c>
      <c r="G1719" s="6" t="str">
        <f t="shared" si="274"/>
        <v>71</v>
      </c>
      <c r="H1719" s="6" t="str">
        <f>IFERROR(VLOOKUP($G1719,DDD!$B:$D,3,0),"-")</f>
        <v>BA</v>
      </c>
      <c r="I1719" s="6" t="str">
        <f>IFERROR(VLOOKUP($H1719,DDD!$I:$K,3,0),"-")</f>
        <v>Nordeste</v>
      </c>
      <c r="J1719">
        <v>8610220</v>
      </c>
      <c r="K1719">
        <v>25451763</v>
      </c>
      <c r="L1719" s="14">
        <v>44667.409467592595</v>
      </c>
      <c r="M1719" s="14">
        <v>44667.410150462965</v>
      </c>
      <c r="N1719" t="s">
        <v>3134</v>
      </c>
      <c r="O1719" t="s">
        <v>1728</v>
      </c>
      <c r="P1719">
        <v>17285</v>
      </c>
      <c r="Q1719" t="s">
        <v>65</v>
      </c>
      <c r="R1719" t="s">
        <v>66</v>
      </c>
      <c r="S1719" t="s">
        <v>1039</v>
      </c>
      <c r="T1719" t="s">
        <v>66</v>
      </c>
      <c r="U1719" t="s">
        <v>1039</v>
      </c>
      <c r="X1719">
        <v>71986386156</v>
      </c>
      <c r="AA1719" t="s">
        <v>1724</v>
      </c>
      <c r="AB1719" s="15">
        <v>1650113361221340</v>
      </c>
      <c r="AC1719" t="s">
        <v>68</v>
      </c>
      <c r="AD1719">
        <v>10739</v>
      </c>
      <c r="AE1719" t="s">
        <v>1726</v>
      </c>
      <c r="AF1719" t="s">
        <v>70</v>
      </c>
      <c r="AM1719" t="s">
        <v>2707</v>
      </c>
      <c r="AN1719">
        <v>80982417500</v>
      </c>
    </row>
    <row r="1720" spans="1:40" x14ac:dyDescent="0.25">
      <c r="A1720" s="4">
        <f t="shared" si="270"/>
        <v>44667</v>
      </c>
      <c r="B1720" s="5">
        <f t="shared" si="271"/>
        <v>0.39583333333333331</v>
      </c>
      <c r="C1720" s="6">
        <f t="shared" si="272"/>
        <v>0.40972222222222227</v>
      </c>
      <c r="D1720" s="7">
        <f t="shared" si="268"/>
        <v>1.8518518554628827E-3</v>
      </c>
      <c r="E1720" s="6" t="str">
        <f t="shared" si="269"/>
        <v>JOHN</v>
      </c>
      <c r="F1720" s="6" t="str">
        <f t="shared" si="273"/>
        <v>sáb</v>
      </c>
      <c r="G1720" s="6" t="str">
        <f t="shared" si="274"/>
        <v>43</v>
      </c>
      <c r="H1720" s="6" t="str">
        <f>IFERROR(VLOOKUP($G1720,DDD!$B:$D,3,0),"-")</f>
        <v>PR</v>
      </c>
      <c r="I1720" s="6" t="str">
        <f>IFERROR(VLOOKUP($H1720,DDD!$I:$K,3,0),"-")</f>
        <v>Sul</v>
      </c>
      <c r="J1720">
        <v>8610281</v>
      </c>
      <c r="K1720">
        <v>25450863</v>
      </c>
      <c r="L1720" s="14">
        <v>44667.409826388888</v>
      </c>
      <c r="M1720" s="14">
        <v>44667.411678240744</v>
      </c>
      <c r="N1720" t="s">
        <v>3134</v>
      </c>
      <c r="O1720" t="s">
        <v>1781</v>
      </c>
      <c r="P1720">
        <v>17284</v>
      </c>
      <c r="Q1720" t="s">
        <v>65</v>
      </c>
      <c r="R1720" t="s">
        <v>66</v>
      </c>
      <c r="S1720" t="s">
        <v>1186</v>
      </c>
      <c r="T1720" t="s">
        <v>66</v>
      </c>
      <c r="U1720" t="s">
        <v>1186</v>
      </c>
      <c r="X1720">
        <v>43996059525</v>
      </c>
      <c r="AA1720" t="s">
        <v>1724</v>
      </c>
      <c r="AB1720" s="15">
        <v>1650113397224070</v>
      </c>
      <c r="AC1720" t="s">
        <v>68</v>
      </c>
      <c r="AD1720">
        <v>10739</v>
      </c>
      <c r="AE1720" t="s">
        <v>1726</v>
      </c>
      <c r="AF1720" t="s">
        <v>70</v>
      </c>
      <c r="AM1720" t="s">
        <v>2705</v>
      </c>
      <c r="AN1720">
        <v>5811737912</v>
      </c>
    </row>
    <row r="1721" spans="1:40" x14ac:dyDescent="0.25">
      <c r="A1721" s="4">
        <f t="shared" si="270"/>
        <v>44667</v>
      </c>
      <c r="B1721" s="5">
        <f t="shared" si="271"/>
        <v>0.41666666666666669</v>
      </c>
      <c r="C1721" s="6">
        <f t="shared" si="272"/>
        <v>0.41875000000000001</v>
      </c>
      <c r="D1721" s="7">
        <f t="shared" si="268"/>
        <v>3.6226851880201139E-3</v>
      </c>
      <c r="E1721" s="6" t="str">
        <f t="shared" si="269"/>
        <v>THALITA</v>
      </c>
      <c r="F1721" s="6" t="str">
        <f t="shared" si="273"/>
        <v>sáb</v>
      </c>
      <c r="G1721" s="6" t="str">
        <f t="shared" si="274"/>
        <v>15</v>
      </c>
      <c r="H1721" s="6" t="str">
        <f>IFERROR(VLOOKUP($G1721,DDD!$B:$D,3,0),"-")</f>
        <v>SP</v>
      </c>
      <c r="I1721" s="6" t="str">
        <f>IFERROR(VLOOKUP($H1721,DDD!$I:$K,3,0),"-")</f>
        <v>Sudeste</v>
      </c>
      <c r="J1721">
        <v>8612075</v>
      </c>
      <c r="K1721">
        <v>23416789</v>
      </c>
      <c r="L1721" s="14">
        <v>44667.418819444443</v>
      </c>
      <c r="M1721" s="14">
        <v>44667.422442129631</v>
      </c>
      <c r="N1721" t="s">
        <v>3134</v>
      </c>
      <c r="O1721" t="s">
        <v>1723</v>
      </c>
      <c r="P1721">
        <v>17719</v>
      </c>
      <c r="Q1721" t="s">
        <v>65</v>
      </c>
      <c r="R1721" t="s">
        <v>85</v>
      </c>
      <c r="S1721" t="s">
        <v>86</v>
      </c>
      <c r="T1721" t="s">
        <v>85</v>
      </c>
      <c r="U1721" t="s">
        <v>86</v>
      </c>
      <c r="X1721">
        <v>15997346156</v>
      </c>
      <c r="AA1721" t="s">
        <v>1732</v>
      </c>
      <c r="AB1721" s="15">
        <v>1650114164268200</v>
      </c>
      <c r="AC1721" t="s">
        <v>68</v>
      </c>
      <c r="AD1721">
        <v>10739</v>
      </c>
      <c r="AE1721" t="s">
        <v>1726</v>
      </c>
      <c r="AF1721" t="s">
        <v>70</v>
      </c>
      <c r="AM1721" t="s">
        <v>2902</v>
      </c>
      <c r="AN1721">
        <v>44291747845</v>
      </c>
    </row>
    <row r="1722" spans="1:40" x14ac:dyDescent="0.25">
      <c r="A1722" s="4">
        <f t="shared" si="270"/>
        <v>44667</v>
      </c>
      <c r="B1722" s="5">
        <f t="shared" si="271"/>
        <v>0.41666666666666669</v>
      </c>
      <c r="C1722" s="6">
        <f t="shared" si="272"/>
        <v>0.4201388888888889</v>
      </c>
      <c r="D1722" s="7">
        <f t="shared" si="268"/>
        <v>5.4398148495238274E-4</v>
      </c>
      <c r="E1722" s="6" t="str">
        <f t="shared" si="269"/>
        <v>YANE</v>
      </c>
      <c r="F1722" s="6" t="str">
        <f t="shared" si="273"/>
        <v>sáb</v>
      </c>
      <c r="G1722" s="6" t="str">
        <f t="shared" si="274"/>
        <v>15</v>
      </c>
      <c r="H1722" s="6" t="str">
        <f>IFERROR(VLOOKUP($G1722,DDD!$B:$D,3,0),"-")</f>
        <v>SP</v>
      </c>
      <c r="I1722" s="6" t="str">
        <f>IFERROR(VLOOKUP($H1722,DDD!$I:$K,3,0),"-")</f>
        <v>Sudeste</v>
      </c>
      <c r="J1722">
        <v>8612387</v>
      </c>
      <c r="K1722">
        <v>23417270</v>
      </c>
      <c r="L1722" s="14">
        <v>44667.420185185183</v>
      </c>
      <c r="M1722" s="14">
        <v>44667.420729166668</v>
      </c>
      <c r="N1722" t="s">
        <v>3134</v>
      </c>
      <c r="O1722" t="s">
        <v>1728</v>
      </c>
      <c r="P1722">
        <v>17285</v>
      </c>
      <c r="Q1722" t="s">
        <v>65</v>
      </c>
      <c r="R1722" t="s">
        <v>136</v>
      </c>
      <c r="S1722" t="s">
        <v>273</v>
      </c>
      <c r="T1722" t="s">
        <v>136</v>
      </c>
      <c r="U1722" t="s">
        <v>273</v>
      </c>
      <c r="X1722">
        <v>15996467393</v>
      </c>
      <c r="Y1722">
        <v>15996467393</v>
      </c>
      <c r="Z1722" s="14">
        <v>44676.44027777778</v>
      </c>
      <c r="AA1722" t="s">
        <v>1732</v>
      </c>
      <c r="AB1722" s="15">
        <v>1650114282277430</v>
      </c>
      <c r="AC1722" t="s">
        <v>68</v>
      </c>
      <c r="AD1722">
        <v>10739</v>
      </c>
      <c r="AE1722" t="s">
        <v>1726</v>
      </c>
      <c r="AF1722" t="s">
        <v>70</v>
      </c>
      <c r="AM1722" t="s">
        <v>2903</v>
      </c>
      <c r="AN1722">
        <v>15061169816</v>
      </c>
    </row>
    <row r="1723" spans="1:40" x14ac:dyDescent="0.25">
      <c r="A1723" s="4">
        <f t="shared" si="270"/>
        <v>44667</v>
      </c>
      <c r="B1723" s="5">
        <f t="shared" si="271"/>
        <v>0.41666666666666669</v>
      </c>
      <c r="C1723" s="6">
        <f t="shared" si="272"/>
        <v>0.42222222222222222</v>
      </c>
      <c r="D1723" s="7">
        <f t="shared" si="268"/>
        <v>2.8935185400769114E-4</v>
      </c>
      <c r="E1723" s="6" t="str">
        <f t="shared" si="269"/>
        <v>THALITA</v>
      </c>
      <c r="F1723" s="6" t="str">
        <f t="shared" si="273"/>
        <v>sáb</v>
      </c>
      <c r="G1723" s="6" t="str">
        <f t="shared" si="274"/>
        <v>43</v>
      </c>
      <c r="H1723" s="6" t="str">
        <f>IFERROR(VLOOKUP($G1723,DDD!$B:$D,3,0),"-")</f>
        <v>PR</v>
      </c>
      <c r="I1723" s="6" t="str">
        <f>IFERROR(VLOOKUP($H1723,DDD!$I:$K,3,0),"-")</f>
        <v>Sul</v>
      </c>
      <c r="J1723">
        <v>8612882</v>
      </c>
      <c r="K1723">
        <v>25451624</v>
      </c>
      <c r="L1723" s="14">
        <v>44667.422453703701</v>
      </c>
      <c r="M1723" s="14">
        <v>44667.422743055555</v>
      </c>
      <c r="N1723" t="s">
        <v>3134</v>
      </c>
      <c r="O1723" t="s">
        <v>1723</v>
      </c>
      <c r="P1723">
        <v>17719</v>
      </c>
      <c r="Q1723" t="s">
        <v>65</v>
      </c>
      <c r="R1723" t="s">
        <v>136</v>
      </c>
      <c r="S1723" t="s">
        <v>137</v>
      </c>
      <c r="T1723" t="s">
        <v>136</v>
      </c>
      <c r="U1723" t="s">
        <v>137</v>
      </c>
      <c r="X1723">
        <v>43996850000</v>
      </c>
      <c r="Y1723">
        <v>43996850000</v>
      </c>
      <c r="Z1723" s="14">
        <v>44691.443055555559</v>
      </c>
      <c r="AA1723" t="s">
        <v>1724</v>
      </c>
      <c r="AB1723" s="15">
        <v>1650114405285940</v>
      </c>
      <c r="AC1723" t="s">
        <v>68</v>
      </c>
      <c r="AD1723">
        <v>10739</v>
      </c>
      <c r="AE1723" t="s">
        <v>1726</v>
      </c>
      <c r="AF1723" t="s">
        <v>70</v>
      </c>
      <c r="AM1723" t="s">
        <v>2904</v>
      </c>
      <c r="AN1723">
        <v>5616245933</v>
      </c>
    </row>
    <row r="1724" spans="1:40" x14ac:dyDescent="0.25">
      <c r="A1724" s="4">
        <f t="shared" si="270"/>
        <v>44667</v>
      </c>
      <c r="B1724" s="5">
        <f t="shared" si="271"/>
        <v>0.41666666666666669</v>
      </c>
      <c r="C1724" s="6">
        <f t="shared" si="272"/>
        <v>0.42291666666666666</v>
      </c>
      <c r="D1724" s="7">
        <f t="shared" si="268"/>
        <v>3.0902777798473835E-3</v>
      </c>
      <c r="E1724" s="6" t="str">
        <f t="shared" si="269"/>
        <v>JOHN</v>
      </c>
      <c r="F1724" s="6" t="str">
        <f t="shared" si="273"/>
        <v>sáb</v>
      </c>
      <c r="G1724" s="6" t="str">
        <f t="shared" si="274"/>
        <v>71</v>
      </c>
      <c r="H1724" s="6" t="str">
        <f>IFERROR(VLOOKUP($G1724,DDD!$B:$D,3,0),"-")</f>
        <v>BA</v>
      </c>
      <c r="I1724" s="6" t="str">
        <f>IFERROR(VLOOKUP($H1724,DDD!$I:$K,3,0),"-")</f>
        <v>Nordeste</v>
      </c>
      <c r="J1724">
        <v>8613012</v>
      </c>
      <c r="K1724">
        <v>25451753</v>
      </c>
      <c r="L1724" s="14">
        <v>44667.423032407409</v>
      </c>
      <c r="M1724" s="14">
        <v>44667.426122685189</v>
      </c>
      <c r="N1724" t="s">
        <v>3134</v>
      </c>
      <c r="O1724" t="s">
        <v>1781</v>
      </c>
      <c r="P1724">
        <v>17284</v>
      </c>
      <c r="Q1724" t="s">
        <v>65</v>
      </c>
      <c r="R1724" t="s">
        <v>136</v>
      </c>
      <c r="S1724" t="s">
        <v>832</v>
      </c>
      <c r="T1724" t="s">
        <v>136</v>
      </c>
      <c r="U1724" t="s">
        <v>832</v>
      </c>
      <c r="X1724">
        <v>71991779455</v>
      </c>
      <c r="Y1724">
        <v>71991779455</v>
      </c>
      <c r="Z1724" s="14">
        <v>44669.446527777778</v>
      </c>
      <c r="AA1724" t="s">
        <v>1724</v>
      </c>
      <c r="AB1724" s="15">
        <v>1650114529295660</v>
      </c>
      <c r="AC1724" t="s">
        <v>68</v>
      </c>
      <c r="AD1724">
        <v>10739</v>
      </c>
      <c r="AE1724" t="s">
        <v>1726</v>
      </c>
      <c r="AF1724" t="s">
        <v>70</v>
      </c>
      <c r="AM1724" t="s">
        <v>2905</v>
      </c>
      <c r="AN1724">
        <v>78077494587</v>
      </c>
    </row>
    <row r="1725" spans="1:40" x14ac:dyDescent="0.25">
      <c r="A1725" s="4">
        <f t="shared" si="270"/>
        <v>44667</v>
      </c>
      <c r="B1725" s="5">
        <f t="shared" si="271"/>
        <v>0.4375</v>
      </c>
      <c r="C1725" s="6">
        <f t="shared" si="272"/>
        <v>0.43888888888888888</v>
      </c>
      <c r="D1725" s="7">
        <f t="shared" si="268"/>
        <v>1.5972222245181911E-3</v>
      </c>
      <c r="E1725" s="6" t="str">
        <f t="shared" si="269"/>
        <v>THALITA</v>
      </c>
      <c r="F1725" s="6" t="str">
        <f t="shared" si="273"/>
        <v>sáb</v>
      </c>
      <c r="G1725" s="6" t="str">
        <f t="shared" si="274"/>
        <v>15</v>
      </c>
      <c r="H1725" s="6" t="str">
        <f>IFERROR(VLOOKUP($G1725,DDD!$B:$D,3,0),"-")</f>
        <v>SP</v>
      </c>
      <c r="I1725" s="6" t="str">
        <f>IFERROR(VLOOKUP($H1725,DDD!$I:$K,3,0),"-")</f>
        <v>Sudeste</v>
      </c>
      <c r="J1725">
        <v>8616869</v>
      </c>
      <c r="K1725">
        <v>23416732</v>
      </c>
      <c r="L1725" s="14">
        <v>44667.439432870371</v>
      </c>
      <c r="M1725" s="14">
        <v>44667.441030092596</v>
      </c>
      <c r="N1725" t="s">
        <v>3134</v>
      </c>
      <c r="O1725" t="s">
        <v>1723</v>
      </c>
      <c r="P1725">
        <v>17719</v>
      </c>
      <c r="Q1725" t="s">
        <v>65</v>
      </c>
      <c r="R1725" t="s">
        <v>136</v>
      </c>
      <c r="S1725" t="s">
        <v>137</v>
      </c>
      <c r="T1725" t="s">
        <v>136</v>
      </c>
      <c r="U1725" t="s">
        <v>137</v>
      </c>
      <c r="X1725">
        <v>15997842229</v>
      </c>
      <c r="Y1725">
        <v>15997842229</v>
      </c>
      <c r="Z1725" s="14">
        <v>44667.461111111108</v>
      </c>
      <c r="AA1725" t="s">
        <v>1732</v>
      </c>
      <c r="AB1725" s="15">
        <v>1650115948401170</v>
      </c>
      <c r="AC1725" t="s">
        <v>68</v>
      </c>
      <c r="AD1725">
        <v>10739</v>
      </c>
      <c r="AE1725" t="s">
        <v>1726</v>
      </c>
      <c r="AF1725" t="s">
        <v>70</v>
      </c>
      <c r="AM1725" t="s">
        <v>2906</v>
      </c>
      <c r="AN1725">
        <v>34024912810</v>
      </c>
    </row>
    <row r="1726" spans="1:40" x14ac:dyDescent="0.25">
      <c r="A1726" s="4">
        <f t="shared" si="270"/>
        <v>44667</v>
      </c>
      <c r="B1726" s="5">
        <f t="shared" si="271"/>
        <v>0.4375</v>
      </c>
      <c r="C1726" s="6">
        <f t="shared" si="272"/>
        <v>0.44027777777777777</v>
      </c>
      <c r="D1726" s="7">
        <f t="shared" si="268"/>
        <v>9.3750000087311491E-4</v>
      </c>
      <c r="E1726" s="6" t="str">
        <f t="shared" si="269"/>
        <v>YANE</v>
      </c>
      <c r="F1726" s="6" t="str">
        <f t="shared" si="273"/>
        <v>sáb</v>
      </c>
      <c r="G1726" s="6" t="str">
        <f t="shared" si="274"/>
        <v>43</v>
      </c>
      <c r="H1726" s="6" t="str">
        <f>IFERROR(VLOOKUP($G1726,DDD!$B:$D,3,0),"-")</f>
        <v>PR</v>
      </c>
      <c r="I1726" s="6" t="str">
        <f>IFERROR(VLOOKUP($H1726,DDD!$I:$K,3,0),"-")</f>
        <v>Sul</v>
      </c>
      <c r="J1726">
        <v>8617230</v>
      </c>
      <c r="K1726">
        <v>25451936</v>
      </c>
      <c r="L1726" s="14">
        <v>44667.440868055557</v>
      </c>
      <c r="M1726" s="14">
        <v>44667.441805555558</v>
      </c>
      <c r="N1726" t="s">
        <v>3134</v>
      </c>
      <c r="O1726" t="s">
        <v>1728</v>
      </c>
      <c r="P1726">
        <v>17285</v>
      </c>
      <c r="Q1726" t="s">
        <v>65</v>
      </c>
      <c r="R1726" t="s">
        <v>136</v>
      </c>
      <c r="S1726" t="s">
        <v>137</v>
      </c>
      <c r="T1726" t="s">
        <v>136</v>
      </c>
      <c r="U1726" t="s">
        <v>137</v>
      </c>
      <c r="X1726">
        <v>43988404000</v>
      </c>
      <c r="Y1726">
        <v>43988404000</v>
      </c>
      <c r="Z1726" s="14">
        <v>44676.461805555555</v>
      </c>
      <c r="AA1726" t="s">
        <v>1724</v>
      </c>
      <c r="AB1726" s="15">
        <v>1650116064412580</v>
      </c>
      <c r="AC1726" t="s">
        <v>68</v>
      </c>
      <c r="AD1726">
        <v>10739</v>
      </c>
      <c r="AE1726" t="s">
        <v>1726</v>
      </c>
      <c r="AF1726" t="s">
        <v>70</v>
      </c>
      <c r="AM1726" t="s">
        <v>2721</v>
      </c>
      <c r="AN1726">
        <v>50745816991</v>
      </c>
    </row>
    <row r="1727" spans="1:40" x14ac:dyDescent="0.25">
      <c r="A1727" s="4">
        <f t="shared" si="270"/>
        <v>44667</v>
      </c>
      <c r="B1727" s="5">
        <f t="shared" si="271"/>
        <v>0.4375</v>
      </c>
      <c r="C1727" s="6">
        <f t="shared" si="272"/>
        <v>0.44861111111111113</v>
      </c>
      <c r="D1727" s="7">
        <f t="shared" si="268"/>
        <v>3.796296296059154E-3</v>
      </c>
      <c r="E1727" s="6" t="str">
        <f t="shared" si="269"/>
        <v>THALITA</v>
      </c>
      <c r="F1727" s="6" t="str">
        <f t="shared" si="273"/>
        <v>sáb</v>
      </c>
      <c r="G1727" s="6" t="str">
        <f t="shared" si="274"/>
        <v>43</v>
      </c>
      <c r="H1727" s="6" t="str">
        <f>IFERROR(VLOOKUP($G1727,DDD!$B:$D,3,0),"-")</f>
        <v>PR</v>
      </c>
      <c r="I1727" s="6" t="str">
        <f>IFERROR(VLOOKUP($H1727,DDD!$I:$K,3,0),"-")</f>
        <v>Sul</v>
      </c>
      <c r="J1727">
        <v>8619208</v>
      </c>
      <c r="K1727">
        <v>23416445</v>
      </c>
      <c r="L1727" s="14">
        <v>44667.449050925927</v>
      </c>
      <c r="M1727" s="14">
        <v>44667.452847222223</v>
      </c>
      <c r="N1727" t="s">
        <v>3134</v>
      </c>
      <c r="O1727" t="s">
        <v>1723</v>
      </c>
      <c r="P1727">
        <v>17719</v>
      </c>
      <c r="Q1727" t="s">
        <v>65</v>
      </c>
      <c r="R1727" t="s">
        <v>85</v>
      </c>
      <c r="S1727" t="s">
        <v>86</v>
      </c>
      <c r="T1727" t="s">
        <v>85</v>
      </c>
      <c r="U1727" t="s">
        <v>86</v>
      </c>
      <c r="X1727">
        <v>43984449073</v>
      </c>
      <c r="AA1727" t="s">
        <v>1732</v>
      </c>
      <c r="AB1727" s="15">
        <v>1650116773484160</v>
      </c>
      <c r="AC1727" t="s">
        <v>68</v>
      </c>
      <c r="AD1727">
        <v>10739</v>
      </c>
      <c r="AE1727" t="s">
        <v>1726</v>
      </c>
      <c r="AF1727" t="s">
        <v>70</v>
      </c>
      <c r="AM1727" t="s">
        <v>2907</v>
      </c>
      <c r="AN1727">
        <v>31961587807</v>
      </c>
    </row>
    <row r="1728" spans="1:40" x14ac:dyDescent="0.25">
      <c r="A1728" s="4">
        <f t="shared" si="270"/>
        <v>44667</v>
      </c>
      <c r="B1728" s="5">
        <f t="shared" si="271"/>
        <v>0.4375</v>
      </c>
      <c r="C1728" s="6">
        <f t="shared" si="272"/>
        <v>0.45</v>
      </c>
      <c r="D1728" s="7">
        <f t="shared" si="268"/>
        <v>1.5972222245181911E-3</v>
      </c>
      <c r="E1728" s="6" t="str">
        <f t="shared" si="269"/>
        <v>JOHN</v>
      </c>
      <c r="F1728" s="6" t="str">
        <f t="shared" si="273"/>
        <v>sáb</v>
      </c>
      <c r="G1728" s="6" t="str">
        <f t="shared" si="274"/>
        <v>43</v>
      </c>
      <c r="H1728" s="6" t="str">
        <f>IFERROR(VLOOKUP($G1728,DDD!$B:$D,3,0),"-")</f>
        <v>PR</v>
      </c>
      <c r="I1728" s="6" t="str">
        <f>IFERROR(VLOOKUP($H1728,DDD!$I:$K,3,0),"-")</f>
        <v>Sul</v>
      </c>
      <c r="J1728">
        <v>8619502</v>
      </c>
      <c r="K1728">
        <v>23417563</v>
      </c>
      <c r="L1728" s="14">
        <v>44667.45034722222</v>
      </c>
      <c r="M1728" s="14">
        <v>44667.451944444445</v>
      </c>
      <c r="N1728" t="s">
        <v>3134</v>
      </c>
      <c r="O1728" t="s">
        <v>1781</v>
      </c>
      <c r="P1728">
        <v>17284</v>
      </c>
      <c r="Q1728" t="s">
        <v>65</v>
      </c>
      <c r="R1728" t="s">
        <v>136</v>
      </c>
      <c r="S1728" t="s">
        <v>273</v>
      </c>
      <c r="T1728" t="s">
        <v>136</v>
      </c>
      <c r="U1728" t="s">
        <v>273</v>
      </c>
      <c r="X1728">
        <v>43984026074</v>
      </c>
      <c r="Y1728">
        <v>43984026074</v>
      </c>
      <c r="Z1728" s="14">
        <v>44669.541666666664</v>
      </c>
      <c r="AA1728" t="s">
        <v>1732</v>
      </c>
      <c r="AB1728" s="15">
        <v>1650116887496260</v>
      </c>
      <c r="AC1728" t="s">
        <v>68</v>
      </c>
      <c r="AD1728">
        <v>10739</v>
      </c>
      <c r="AE1728" t="s">
        <v>1726</v>
      </c>
      <c r="AF1728" t="s">
        <v>70</v>
      </c>
      <c r="AM1728" t="s">
        <v>2744</v>
      </c>
      <c r="AN1728">
        <v>32414072920</v>
      </c>
    </row>
    <row r="1729" spans="1:40" x14ac:dyDescent="0.25">
      <c r="A1729" s="4">
        <f t="shared" si="270"/>
        <v>44667</v>
      </c>
      <c r="B1729" s="5">
        <f t="shared" si="271"/>
        <v>0.4375</v>
      </c>
      <c r="C1729" s="6">
        <f t="shared" si="272"/>
        <v>0.4513888888888889</v>
      </c>
      <c r="D1729" s="7">
        <f t="shared" ref="D1729:D1788" si="275">IFERROR(($M1729-$L1729),0)</f>
        <v>2.2569444408873096E-3</v>
      </c>
      <c r="E1729" s="6" t="str">
        <f t="shared" ref="E1729:E1788" si="276">SUBSTITUTE(MID($O1729,1,SEARCH(" ",$O1729,1))," ","")</f>
        <v>YANE</v>
      </c>
      <c r="F1729" s="6" t="str">
        <f t="shared" si="273"/>
        <v>sáb</v>
      </c>
      <c r="G1729" s="6" t="str">
        <f t="shared" si="274"/>
        <v>43</v>
      </c>
      <c r="H1729" s="6" t="str">
        <f>IFERROR(VLOOKUP($G1729,DDD!$B:$D,3,0),"-")</f>
        <v>PR</v>
      </c>
      <c r="I1729" s="6" t="str">
        <f>IFERROR(VLOOKUP($H1729,DDD!$I:$K,3,0),"-")</f>
        <v>Sul</v>
      </c>
      <c r="J1729">
        <v>8619793</v>
      </c>
      <c r="K1729">
        <v>25452007</v>
      </c>
      <c r="L1729" s="14">
        <v>44667.451643518521</v>
      </c>
      <c r="M1729" s="14">
        <v>44667.453900462962</v>
      </c>
      <c r="N1729" t="s">
        <v>3134</v>
      </c>
      <c r="O1729" t="s">
        <v>1728</v>
      </c>
      <c r="P1729">
        <v>17285</v>
      </c>
      <c r="Q1729" t="s">
        <v>65</v>
      </c>
      <c r="R1729" t="s">
        <v>85</v>
      </c>
      <c r="S1729" t="s">
        <v>86</v>
      </c>
      <c r="T1729" t="s">
        <v>85</v>
      </c>
      <c r="U1729" t="s">
        <v>86</v>
      </c>
      <c r="X1729">
        <v>43999766484</v>
      </c>
      <c r="AA1729" t="s">
        <v>1724</v>
      </c>
      <c r="AB1729" s="15">
        <v>1650116995508880</v>
      </c>
      <c r="AC1729" t="s">
        <v>68</v>
      </c>
      <c r="AD1729">
        <v>10739</v>
      </c>
      <c r="AE1729" t="s">
        <v>1726</v>
      </c>
      <c r="AF1729" t="s">
        <v>70</v>
      </c>
      <c r="AM1729" t="s">
        <v>2908</v>
      </c>
      <c r="AN1729">
        <v>70601488920</v>
      </c>
    </row>
    <row r="1730" spans="1:40" x14ac:dyDescent="0.25">
      <c r="A1730" s="4">
        <f t="shared" si="270"/>
        <v>44667</v>
      </c>
      <c r="B1730" s="5">
        <f t="shared" si="271"/>
        <v>0.4375</v>
      </c>
      <c r="C1730" s="6">
        <f t="shared" si="272"/>
        <v>0.45208333333333334</v>
      </c>
      <c r="D1730" s="7">
        <f t="shared" si="275"/>
        <v>3.4722222262644209E-3</v>
      </c>
      <c r="E1730" s="6" t="str">
        <f t="shared" si="276"/>
        <v>JOHN</v>
      </c>
      <c r="F1730" s="6" t="str">
        <f t="shared" si="273"/>
        <v>sáb</v>
      </c>
      <c r="G1730" s="6" t="str">
        <f t="shared" si="274"/>
        <v>43</v>
      </c>
      <c r="H1730" s="6" t="str">
        <f>IFERROR(VLOOKUP($G1730,DDD!$B:$D,3,0),"-")</f>
        <v>PR</v>
      </c>
      <c r="I1730" s="6" t="str">
        <f>IFERROR(VLOOKUP($H1730,DDD!$I:$K,3,0),"-")</f>
        <v>Sul</v>
      </c>
      <c r="J1730">
        <v>8619963</v>
      </c>
      <c r="K1730">
        <v>23417495</v>
      </c>
      <c r="L1730" s="14">
        <v>44667.452280092592</v>
      </c>
      <c r="M1730" s="14">
        <v>44667.455752314818</v>
      </c>
      <c r="N1730" t="s">
        <v>3134</v>
      </c>
      <c r="O1730" t="s">
        <v>1781</v>
      </c>
      <c r="P1730">
        <v>17284</v>
      </c>
      <c r="Q1730" t="s">
        <v>65</v>
      </c>
      <c r="R1730" t="s">
        <v>136</v>
      </c>
      <c r="S1730" t="s">
        <v>137</v>
      </c>
      <c r="T1730" t="s">
        <v>136</v>
      </c>
      <c r="U1730" t="s">
        <v>137</v>
      </c>
      <c r="X1730">
        <v>43999985457</v>
      </c>
      <c r="Y1730">
        <v>43999985457</v>
      </c>
      <c r="Z1730" s="14">
        <v>44671.541666666664</v>
      </c>
      <c r="AA1730" t="s">
        <v>1732</v>
      </c>
      <c r="AB1730" s="15">
        <v>1650117053514540</v>
      </c>
      <c r="AC1730" t="s">
        <v>68</v>
      </c>
      <c r="AD1730">
        <v>10739</v>
      </c>
      <c r="AE1730" t="s">
        <v>1726</v>
      </c>
      <c r="AF1730" t="s">
        <v>70</v>
      </c>
      <c r="AM1730" t="s">
        <v>2909</v>
      </c>
      <c r="AN1730">
        <v>21076804934</v>
      </c>
    </row>
    <row r="1731" spans="1:40" x14ac:dyDescent="0.25">
      <c r="A1731" s="4">
        <f t="shared" si="270"/>
        <v>44667</v>
      </c>
      <c r="B1731" s="5">
        <f t="shared" si="271"/>
        <v>0.4375</v>
      </c>
      <c r="C1731" s="6">
        <f t="shared" si="272"/>
        <v>0.45347222222222222</v>
      </c>
      <c r="D1731" s="7">
        <f t="shared" si="275"/>
        <v>5.2083333139307797E-4</v>
      </c>
      <c r="E1731" s="6" t="str">
        <f t="shared" si="276"/>
        <v>YANE</v>
      </c>
      <c r="F1731" s="6" t="str">
        <f t="shared" si="273"/>
        <v>sáb</v>
      </c>
      <c r="G1731" s="6" t="str">
        <f t="shared" si="274"/>
        <v>43</v>
      </c>
      <c r="H1731" s="6" t="str">
        <f>IFERROR(VLOOKUP($G1731,DDD!$B:$D,3,0),"-")</f>
        <v>PR</v>
      </c>
      <c r="I1731" s="6" t="str">
        <f>IFERROR(VLOOKUP($H1731,DDD!$I:$K,3,0),"-")</f>
        <v>Sul</v>
      </c>
      <c r="J1731">
        <v>8620339</v>
      </c>
      <c r="K1731">
        <v>23417470</v>
      </c>
      <c r="L1731" s="14">
        <v>44667.453912037039</v>
      </c>
      <c r="M1731" s="14">
        <v>44667.454432870371</v>
      </c>
      <c r="N1731" t="s">
        <v>3134</v>
      </c>
      <c r="O1731" t="s">
        <v>1728</v>
      </c>
      <c r="P1731">
        <v>17285</v>
      </c>
      <c r="Q1731" t="s">
        <v>65</v>
      </c>
      <c r="R1731" t="s">
        <v>66</v>
      </c>
      <c r="S1731" t="s">
        <v>421</v>
      </c>
      <c r="T1731" t="s">
        <v>66</v>
      </c>
      <c r="U1731" t="s">
        <v>421</v>
      </c>
      <c r="X1731">
        <v>43998266021</v>
      </c>
      <c r="AA1731" t="s">
        <v>1732</v>
      </c>
      <c r="AB1731" s="15">
        <v>1650117147524410</v>
      </c>
      <c r="AC1731" t="s">
        <v>68</v>
      </c>
      <c r="AD1731">
        <v>10739</v>
      </c>
      <c r="AE1731" t="s">
        <v>1726</v>
      </c>
      <c r="AF1731" t="s">
        <v>70</v>
      </c>
      <c r="AM1731" t="s">
        <v>2590</v>
      </c>
      <c r="AN1731">
        <v>5644677907</v>
      </c>
    </row>
    <row r="1732" spans="1:40" x14ac:dyDescent="0.25">
      <c r="A1732" s="4">
        <f t="shared" si="270"/>
        <v>44667</v>
      </c>
      <c r="B1732" s="5">
        <f t="shared" si="271"/>
        <v>0.4375</v>
      </c>
      <c r="C1732" s="6">
        <f t="shared" si="272"/>
        <v>0.45694444444444443</v>
      </c>
      <c r="D1732" s="7">
        <f t="shared" si="275"/>
        <v>7.7662037074333057E-3</v>
      </c>
      <c r="E1732" s="6" t="str">
        <f t="shared" si="276"/>
        <v>JOHN</v>
      </c>
      <c r="F1732" s="6" t="str">
        <f t="shared" si="273"/>
        <v>sáb</v>
      </c>
      <c r="G1732" s="6" t="str">
        <f t="shared" si="274"/>
        <v>43</v>
      </c>
      <c r="H1732" s="6" t="str">
        <f>IFERROR(VLOOKUP($G1732,DDD!$B:$D,3,0),"-")</f>
        <v>PR</v>
      </c>
      <c r="I1732" s="6" t="str">
        <f>IFERROR(VLOOKUP($H1732,DDD!$I:$K,3,0),"-")</f>
        <v>Sul</v>
      </c>
      <c r="J1732">
        <v>8621155</v>
      </c>
      <c r="K1732">
        <v>25451984</v>
      </c>
      <c r="L1732" s="14">
        <v>44667.457442129627</v>
      </c>
      <c r="M1732" s="14">
        <v>44667.465208333335</v>
      </c>
      <c r="N1732" t="s">
        <v>3134</v>
      </c>
      <c r="O1732" t="s">
        <v>1781</v>
      </c>
      <c r="P1732">
        <v>17284</v>
      </c>
      <c r="Q1732" t="s">
        <v>65</v>
      </c>
      <c r="R1732" t="s">
        <v>85</v>
      </c>
      <c r="S1732" t="s">
        <v>86</v>
      </c>
      <c r="T1732" t="s">
        <v>85</v>
      </c>
      <c r="U1732" t="s">
        <v>86</v>
      </c>
      <c r="X1732">
        <v>43998401436</v>
      </c>
      <c r="AA1732" t="s">
        <v>1724</v>
      </c>
      <c r="AB1732" s="15">
        <v>1650117502559770</v>
      </c>
      <c r="AC1732" t="s">
        <v>68</v>
      </c>
      <c r="AD1732">
        <v>10739</v>
      </c>
      <c r="AE1732" t="s">
        <v>1726</v>
      </c>
      <c r="AF1732" t="s">
        <v>70</v>
      </c>
      <c r="AM1732" t="s">
        <v>2699</v>
      </c>
      <c r="AN1732">
        <v>63958589987</v>
      </c>
    </row>
    <row r="1733" spans="1:40" x14ac:dyDescent="0.25">
      <c r="A1733" s="4">
        <f t="shared" si="270"/>
        <v>44667</v>
      </c>
      <c r="B1733" s="5">
        <f t="shared" si="271"/>
        <v>0.45833333333333331</v>
      </c>
      <c r="C1733" s="6">
        <f t="shared" si="272"/>
        <v>0.46527777777777773</v>
      </c>
      <c r="D1733" s="7">
        <f t="shared" si="275"/>
        <v>8.7962963152676821E-4</v>
      </c>
      <c r="E1733" s="6" t="str">
        <f t="shared" si="276"/>
        <v>JOHN</v>
      </c>
      <c r="F1733" s="6" t="str">
        <f t="shared" si="273"/>
        <v>sáb</v>
      </c>
      <c r="G1733" s="6" t="str">
        <f t="shared" si="274"/>
        <v>15</v>
      </c>
      <c r="H1733" s="6" t="str">
        <f>IFERROR(VLOOKUP($G1733,DDD!$B:$D,3,0),"-")</f>
        <v>SP</v>
      </c>
      <c r="I1733" s="6" t="str">
        <f>IFERROR(VLOOKUP($H1733,DDD!$I:$K,3,0),"-")</f>
        <v>Sudeste</v>
      </c>
      <c r="J1733">
        <v>8623046</v>
      </c>
      <c r="K1733">
        <v>25452062</v>
      </c>
      <c r="L1733" s="14">
        <v>44667.465289351851</v>
      </c>
      <c r="M1733" s="14">
        <v>44667.466168981482</v>
      </c>
      <c r="N1733" t="s">
        <v>3134</v>
      </c>
      <c r="O1733" t="s">
        <v>1781</v>
      </c>
      <c r="P1733">
        <v>17284</v>
      </c>
      <c r="Q1733" t="s">
        <v>65</v>
      </c>
      <c r="R1733" t="s">
        <v>66</v>
      </c>
      <c r="S1733" t="s">
        <v>1017</v>
      </c>
      <c r="T1733" t="s">
        <v>66</v>
      </c>
      <c r="U1733" t="s">
        <v>1017</v>
      </c>
      <c r="X1733">
        <v>15981389294</v>
      </c>
      <c r="AA1733" t="s">
        <v>1724</v>
      </c>
      <c r="AB1733" s="15">
        <v>1650118184623940</v>
      </c>
      <c r="AC1733" t="s">
        <v>68</v>
      </c>
      <c r="AD1733">
        <v>10739</v>
      </c>
      <c r="AE1733" t="s">
        <v>1726</v>
      </c>
      <c r="AF1733" t="s">
        <v>70</v>
      </c>
      <c r="AM1733" t="s">
        <v>2910</v>
      </c>
      <c r="AN1733">
        <v>32200081863</v>
      </c>
    </row>
    <row r="1734" spans="1:40" x14ac:dyDescent="0.25">
      <c r="A1734" s="4">
        <f t="shared" si="270"/>
        <v>44667</v>
      </c>
      <c r="B1734" s="5">
        <f t="shared" si="271"/>
        <v>0.45833333333333331</v>
      </c>
      <c r="C1734" s="6">
        <f t="shared" si="272"/>
        <v>0.46527777777777773</v>
      </c>
      <c r="D1734" s="7">
        <f t="shared" si="275"/>
        <v>5.9027777751907706E-4</v>
      </c>
      <c r="E1734" s="6" t="str">
        <f t="shared" si="276"/>
        <v>THALITA</v>
      </c>
      <c r="F1734" s="6" t="str">
        <f t="shared" si="273"/>
        <v>sáb</v>
      </c>
      <c r="G1734" s="6" t="str">
        <f t="shared" si="274"/>
        <v>43</v>
      </c>
      <c r="H1734" s="6" t="str">
        <f>IFERROR(VLOOKUP($G1734,DDD!$B:$D,3,0),"-")</f>
        <v>PR</v>
      </c>
      <c r="I1734" s="6" t="str">
        <f>IFERROR(VLOOKUP($H1734,DDD!$I:$K,3,0),"-")</f>
        <v>Sul</v>
      </c>
      <c r="J1734">
        <v>8623157</v>
      </c>
      <c r="K1734">
        <v>25451394</v>
      </c>
      <c r="L1734" s="14">
        <v>44667.465671296297</v>
      </c>
      <c r="M1734" s="14">
        <v>44667.466261574074</v>
      </c>
      <c r="N1734" t="s">
        <v>3134</v>
      </c>
      <c r="O1734" t="s">
        <v>1723</v>
      </c>
      <c r="P1734">
        <v>17719</v>
      </c>
      <c r="Q1734" t="s">
        <v>65</v>
      </c>
      <c r="R1734" t="s">
        <v>136</v>
      </c>
      <c r="S1734" t="s">
        <v>273</v>
      </c>
      <c r="T1734" t="s">
        <v>136</v>
      </c>
      <c r="U1734" t="s">
        <v>273</v>
      </c>
      <c r="X1734">
        <v>43996959056</v>
      </c>
      <c r="Y1734">
        <v>43996959056</v>
      </c>
      <c r="Z1734" s="14">
        <v>44667.486805555556</v>
      </c>
      <c r="AA1734" t="s">
        <v>1724</v>
      </c>
      <c r="AB1734" s="15">
        <v>1650118218627010</v>
      </c>
      <c r="AC1734" t="s">
        <v>68</v>
      </c>
      <c r="AD1734">
        <v>10739</v>
      </c>
      <c r="AE1734" t="s">
        <v>1726</v>
      </c>
      <c r="AF1734" t="s">
        <v>70</v>
      </c>
      <c r="AM1734" t="s">
        <v>1759</v>
      </c>
      <c r="AN1734">
        <v>11238685900</v>
      </c>
    </row>
    <row r="1735" spans="1:40" x14ac:dyDescent="0.25">
      <c r="A1735" s="4">
        <f t="shared" si="270"/>
        <v>44667</v>
      </c>
      <c r="B1735" s="5">
        <f t="shared" si="271"/>
        <v>0.45833333333333331</v>
      </c>
      <c r="C1735" s="6">
        <f t="shared" si="272"/>
        <v>0.46736111111111112</v>
      </c>
      <c r="D1735" s="7">
        <f t="shared" si="275"/>
        <v>1.2847222242271528E-3</v>
      </c>
      <c r="E1735" s="6" t="str">
        <f t="shared" si="276"/>
        <v>JOHN</v>
      </c>
      <c r="F1735" s="6" t="str">
        <f t="shared" si="273"/>
        <v>sáb</v>
      </c>
      <c r="G1735" s="6" t="str">
        <f t="shared" si="274"/>
        <v>43</v>
      </c>
      <c r="H1735" s="6" t="str">
        <f>IFERROR(VLOOKUP($G1735,DDD!$B:$D,3,0),"-")</f>
        <v>PR</v>
      </c>
      <c r="I1735" s="6" t="str">
        <f>IFERROR(VLOOKUP($H1735,DDD!$I:$K,3,0),"-")</f>
        <v>Sul</v>
      </c>
      <c r="J1735">
        <v>8623724</v>
      </c>
      <c r="K1735">
        <v>23416718</v>
      </c>
      <c r="L1735" s="14">
        <v>44667.468009259261</v>
      </c>
      <c r="M1735" s="14">
        <v>44667.469293981485</v>
      </c>
      <c r="N1735" t="s">
        <v>3134</v>
      </c>
      <c r="O1735" t="s">
        <v>1781</v>
      </c>
      <c r="P1735">
        <v>17284</v>
      </c>
      <c r="Q1735" t="s">
        <v>65</v>
      </c>
      <c r="R1735" t="s">
        <v>136</v>
      </c>
      <c r="S1735" t="s">
        <v>273</v>
      </c>
      <c r="T1735" t="s">
        <v>136</v>
      </c>
      <c r="U1735" t="s">
        <v>273</v>
      </c>
      <c r="X1735">
        <v>43984129127</v>
      </c>
      <c r="Y1735">
        <v>43984129127</v>
      </c>
      <c r="Z1735" s="14">
        <v>44667.583333333336</v>
      </c>
      <c r="AA1735" t="s">
        <v>1732</v>
      </c>
      <c r="AB1735" s="15">
        <v>1650118413645780</v>
      </c>
      <c r="AC1735" t="s">
        <v>68</v>
      </c>
      <c r="AD1735">
        <v>10739</v>
      </c>
      <c r="AE1735" t="s">
        <v>1726</v>
      </c>
      <c r="AF1735" t="s">
        <v>70</v>
      </c>
      <c r="AM1735" t="s">
        <v>2805</v>
      </c>
      <c r="AN1735">
        <v>33094101968</v>
      </c>
    </row>
    <row r="1736" spans="1:40" x14ac:dyDescent="0.25">
      <c r="A1736" s="4">
        <f t="shared" si="270"/>
        <v>44667</v>
      </c>
      <c r="B1736" s="5">
        <f t="shared" si="271"/>
        <v>0.45833333333333331</v>
      </c>
      <c r="C1736" s="6">
        <f t="shared" si="272"/>
        <v>0.47430555555555554</v>
      </c>
      <c r="D1736" s="7">
        <f t="shared" si="275"/>
        <v>6.064814813726116E-3</v>
      </c>
      <c r="E1736" s="6" t="str">
        <f t="shared" si="276"/>
        <v>THALITA</v>
      </c>
      <c r="F1736" s="6" t="str">
        <f t="shared" si="273"/>
        <v>sáb</v>
      </c>
      <c r="G1736" s="6" t="str">
        <f t="shared" si="274"/>
        <v>15</v>
      </c>
      <c r="H1736" s="6" t="str">
        <f>IFERROR(VLOOKUP($G1736,DDD!$B:$D,3,0),"-")</f>
        <v>SP</v>
      </c>
      <c r="I1736" s="6" t="str">
        <f>IFERROR(VLOOKUP($H1736,DDD!$I:$K,3,0),"-")</f>
        <v>Sudeste</v>
      </c>
      <c r="J1736">
        <v>8625397</v>
      </c>
      <c r="K1736">
        <v>23417577</v>
      </c>
      <c r="L1736" s="14">
        <v>44667.474791666667</v>
      </c>
      <c r="M1736" s="14">
        <v>44667.480856481481</v>
      </c>
      <c r="N1736" t="s">
        <v>3134</v>
      </c>
      <c r="O1736" t="s">
        <v>1723</v>
      </c>
      <c r="P1736">
        <v>17719</v>
      </c>
      <c r="Q1736" t="s">
        <v>65</v>
      </c>
      <c r="R1736" t="s">
        <v>85</v>
      </c>
      <c r="S1736" t="s">
        <v>86</v>
      </c>
      <c r="T1736" t="s">
        <v>85</v>
      </c>
      <c r="U1736" t="s">
        <v>86</v>
      </c>
      <c r="X1736">
        <v>15996553198</v>
      </c>
      <c r="AA1736" t="s">
        <v>1732</v>
      </c>
      <c r="AB1736" s="15">
        <v>1650119009698490</v>
      </c>
      <c r="AC1736" t="s">
        <v>68</v>
      </c>
      <c r="AD1736">
        <v>10739</v>
      </c>
      <c r="AE1736" t="s">
        <v>1726</v>
      </c>
      <c r="AF1736" t="s">
        <v>70</v>
      </c>
      <c r="AM1736" t="s">
        <v>2911</v>
      </c>
      <c r="AN1736">
        <v>42903682801</v>
      </c>
    </row>
    <row r="1737" spans="1:40" x14ac:dyDescent="0.25">
      <c r="A1737" s="4">
        <f t="shared" si="270"/>
        <v>44667</v>
      </c>
      <c r="B1737" s="5">
        <f t="shared" si="271"/>
        <v>0.45833333333333331</v>
      </c>
      <c r="C1737" s="6">
        <f t="shared" si="272"/>
        <v>0.4770833333333333</v>
      </c>
      <c r="D1737" s="7">
        <f t="shared" si="275"/>
        <v>7.1759259299142286E-4</v>
      </c>
      <c r="E1737" s="6" t="str">
        <f t="shared" si="276"/>
        <v>YANE</v>
      </c>
      <c r="F1737" s="6" t="str">
        <f t="shared" si="273"/>
        <v>sáb</v>
      </c>
      <c r="G1737" s="6" t="str">
        <f t="shared" si="274"/>
        <v>43</v>
      </c>
      <c r="H1737" s="6" t="str">
        <f>IFERROR(VLOOKUP($G1737,DDD!$B:$D,3,0),"-")</f>
        <v>PR</v>
      </c>
      <c r="I1737" s="6" t="str">
        <f>IFERROR(VLOOKUP($H1737,DDD!$I:$K,3,0),"-")</f>
        <v>Sul</v>
      </c>
      <c r="J1737">
        <v>8626017</v>
      </c>
      <c r="K1737">
        <v>25451105</v>
      </c>
      <c r="L1737" s="14">
        <v>44667.47729166667</v>
      </c>
      <c r="M1737" s="14">
        <v>44667.478009259263</v>
      </c>
      <c r="N1737" t="s">
        <v>3134</v>
      </c>
      <c r="O1737" t="s">
        <v>1728</v>
      </c>
      <c r="P1737">
        <v>17285</v>
      </c>
      <c r="Q1737" t="s">
        <v>65</v>
      </c>
      <c r="R1737" t="s">
        <v>66</v>
      </c>
      <c r="S1737" t="s">
        <v>1729</v>
      </c>
      <c r="T1737" t="s">
        <v>66</v>
      </c>
      <c r="U1737" t="s">
        <v>1729</v>
      </c>
      <c r="X1737">
        <v>43996949154</v>
      </c>
      <c r="AA1737" t="s">
        <v>1724</v>
      </c>
      <c r="AB1737" s="15">
        <v>1650119213717170</v>
      </c>
      <c r="AC1737" t="s">
        <v>68</v>
      </c>
      <c r="AD1737">
        <v>10739</v>
      </c>
      <c r="AE1737" t="s">
        <v>1726</v>
      </c>
      <c r="AF1737" t="s">
        <v>70</v>
      </c>
      <c r="AM1737" t="s">
        <v>2912</v>
      </c>
      <c r="AN1737">
        <v>8913079909</v>
      </c>
    </row>
    <row r="1738" spans="1:40" x14ac:dyDescent="0.25">
      <c r="A1738" s="4">
        <f t="shared" si="270"/>
        <v>44667</v>
      </c>
      <c r="B1738" s="5">
        <f t="shared" si="271"/>
        <v>0.47916666666666669</v>
      </c>
      <c r="C1738" s="6">
        <f t="shared" si="272"/>
        <v>0.4826388888888889</v>
      </c>
      <c r="D1738" s="7">
        <f t="shared" si="275"/>
        <v>3.3449074035161175E-3</v>
      </c>
      <c r="E1738" s="6" t="str">
        <f t="shared" si="276"/>
        <v>JOHN</v>
      </c>
      <c r="F1738" s="6" t="str">
        <f t="shared" si="273"/>
        <v>sáb</v>
      </c>
      <c r="G1738" s="6" t="str">
        <f t="shared" si="274"/>
        <v>43</v>
      </c>
      <c r="H1738" s="6" t="str">
        <f>IFERROR(VLOOKUP($G1738,DDD!$B:$D,3,0),"-")</f>
        <v>PR</v>
      </c>
      <c r="I1738" s="6" t="str">
        <f>IFERROR(VLOOKUP($H1738,DDD!$I:$K,3,0),"-")</f>
        <v>Sul</v>
      </c>
      <c r="J1738">
        <v>8627129</v>
      </c>
      <c r="K1738">
        <v>23416298</v>
      </c>
      <c r="L1738" s="14">
        <v>44667.483020833337</v>
      </c>
      <c r="M1738" s="14">
        <v>44667.48636574074</v>
      </c>
      <c r="N1738" t="s">
        <v>3134</v>
      </c>
      <c r="O1738" t="s">
        <v>1781</v>
      </c>
      <c r="P1738">
        <v>17284</v>
      </c>
      <c r="Q1738" t="s">
        <v>65</v>
      </c>
      <c r="R1738" t="s">
        <v>85</v>
      </c>
      <c r="S1738" t="s">
        <v>86</v>
      </c>
      <c r="T1738" t="s">
        <v>85</v>
      </c>
      <c r="U1738" t="s">
        <v>86</v>
      </c>
      <c r="X1738">
        <v>43984922232</v>
      </c>
      <c r="AA1738" t="s">
        <v>1732</v>
      </c>
      <c r="AB1738" s="15">
        <v>1650119711772310</v>
      </c>
      <c r="AC1738" t="s">
        <v>68</v>
      </c>
      <c r="AD1738">
        <v>10739</v>
      </c>
      <c r="AE1738" t="s">
        <v>1726</v>
      </c>
      <c r="AF1738" t="s">
        <v>70</v>
      </c>
      <c r="AM1738" t="s">
        <v>2913</v>
      </c>
      <c r="AN1738">
        <v>6266303981</v>
      </c>
    </row>
    <row r="1739" spans="1:40" x14ac:dyDescent="0.25">
      <c r="A1739" s="4">
        <f t="shared" si="270"/>
        <v>44667</v>
      </c>
      <c r="B1739" s="5">
        <f t="shared" si="271"/>
        <v>0.47916666666666669</v>
      </c>
      <c r="C1739" s="6">
        <f t="shared" si="272"/>
        <v>0.48402777777777778</v>
      </c>
      <c r="D1739" s="7">
        <f t="shared" si="275"/>
        <v>2.2800925944466144E-3</v>
      </c>
      <c r="E1739" s="6" t="str">
        <f t="shared" si="276"/>
        <v>YANE</v>
      </c>
      <c r="F1739" s="6" t="str">
        <f t="shared" si="273"/>
        <v>sáb</v>
      </c>
      <c r="G1739" s="6" t="str">
        <f t="shared" si="274"/>
        <v>43</v>
      </c>
      <c r="H1739" s="6" t="str">
        <f>IFERROR(VLOOKUP($G1739,DDD!$B:$D,3,0),"-")</f>
        <v>PR</v>
      </c>
      <c r="I1739" s="6" t="str">
        <f>IFERROR(VLOOKUP($H1739,DDD!$I:$K,3,0),"-")</f>
        <v>Sul</v>
      </c>
      <c r="J1739">
        <v>8627396</v>
      </c>
      <c r="K1739">
        <v>25451292</v>
      </c>
      <c r="L1739" s="14">
        <v>44667.484490740739</v>
      </c>
      <c r="M1739" s="14">
        <v>44667.486770833333</v>
      </c>
      <c r="N1739" t="s">
        <v>3134</v>
      </c>
      <c r="O1739" t="s">
        <v>1728</v>
      </c>
      <c r="P1739">
        <v>17285</v>
      </c>
      <c r="Q1739" t="s">
        <v>65</v>
      </c>
      <c r="R1739" t="s">
        <v>136</v>
      </c>
      <c r="S1739" t="s">
        <v>137</v>
      </c>
      <c r="T1739" t="s">
        <v>136</v>
      </c>
      <c r="U1739" t="s">
        <v>137</v>
      </c>
      <c r="X1739">
        <v>43984339844</v>
      </c>
      <c r="Y1739">
        <v>43984339844</v>
      </c>
      <c r="Z1739" s="14">
        <v>44678.506249999999</v>
      </c>
      <c r="AA1739" t="s">
        <v>1724</v>
      </c>
      <c r="AB1739" s="15">
        <v>1650119848786180</v>
      </c>
      <c r="AC1739" t="s">
        <v>68</v>
      </c>
      <c r="AD1739">
        <v>10739</v>
      </c>
      <c r="AE1739" t="s">
        <v>1726</v>
      </c>
      <c r="AF1739" t="s">
        <v>70</v>
      </c>
      <c r="AM1739" t="s">
        <v>1786</v>
      </c>
      <c r="AN1739">
        <v>3238773976</v>
      </c>
    </row>
    <row r="1740" spans="1:40" x14ac:dyDescent="0.25">
      <c r="A1740" s="4">
        <f t="shared" si="270"/>
        <v>44667</v>
      </c>
      <c r="B1740" s="5">
        <f t="shared" si="271"/>
        <v>0.47916666666666669</v>
      </c>
      <c r="C1740" s="6">
        <f t="shared" si="272"/>
        <v>0.49027777777777781</v>
      </c>
      <c r="D1740" s="7">
        <f t="shared" si="275"/>
        <v>9.9537037021946162E-4</v>
      </c>
      <c r="E1740" s="6" t="str">
        <f t="shared" si="276"/>
        <v>YANE</v>
      </c>
      <c r="F1740" s="6" t="str">
        <f t="shared" si="273"/>
        <v>sáb</v>
      </c>
      <c r="G1740" s="6" t="str">
        <f t="shared" si="274"/>
        <v>15</v>
      </c>
      <c r="H1740" s="6" t="str">
        <f>IFERROR(VLOOKUP($G1740,DDD!$B:$D,3,0),"-")</f>
        <v>SP</v>
      </c>
      <c r="I1740" s="6" t="str">
        <f>IFERROR(VLOOKUP($H1740,DDD!$I:$K,3,0),"-")</f>
        <v>Sudeste</v>
      </c>
      <c r="J1740">
        <v>8628398</v>
      </c>
      <c r="K1740">
        <v>23417930</v>
      </c>
      <c r="L1740" s="14">
        <v>44667.490347222221</v>
      </c>
      <c r="M1740" s="14">
        <v>44667.491342592592</v>
      </c>
      <c r="N1740" t="s">
        <v>3134</v>
      </c>
      <c r="O1740" t="s">
        <v>1728</v>
      </c>
      <c r="P1740">
        <v>17285</v>
      </c>
      <c r="Q1740" t="s">
        <v>65</v>
      </c>
      <c r="R1740" t="s">
        <v>136</v>
      </c>
      <c r="S1740" t="s">
        <v>137</v>
      </c>
      <c r="T1740" t="s">
        <v>136</v>
      </c>
      <c r="U1740" t="s">
        <v>137</v>
      </c>
      <c r="X1740">
        <v>15998539393</v>
      </c>
      <c r="Y1740">
        <v>15998539393</v>
      </c>
      <c r="Z1740" s="14">
        <v>44676.511111111111</v>
      </c>
      <c r="AA1740" t="s">
        <v>1732</v>
      </c>
      <c r="AB1740" s="15">
        <v>1650120348815850</v>
      </c>
      <c r="AC1740" t="s">
        <v>68</v>
      </c>
      <c r="AD1740">
        <v>10739</v>
      </c>
      <c r="AE1740" t="s">
        <v>1726</v>
      </c>
      <c r="AF1740" t="s">
        <v>70</v>
      </c>
      <c r="AM1740" t="s">
        <v>1788</v>
      </c>
      <c r="AN1740">
        <v>28037116808</v>
      </c>
    </row>
    <row r="1741" spans="1:40" x14ac:dyDescent="0.25">
      <c r="A1741" s="4">
        <f t="shared" si="270"/>
        <v>44667</v>
      </c>
      <c r="B1741" s="5">
        <f t="shared" si="271"/>
        <v>0.5</v>
      </c>
      <c r="C1741" s="6">
        <f t="shared" si="272"/>
        <v>0.51666666666666672</v>
      </c>
      <c r="D1741" s="7">
        <f t="shared" si="275"/>
        <v>3.7037036963738501E-4</v>
      </c>
      <c r="E1741" s="6" t="str">
        <f t="shared" si="276"/>
        <v>YANE</v>
      </c>
      <c r="F1741" s="6" t="str">
        <f t="shared" si="273"/>
        <v>sáb</v>
      </c>
      <c r="G1741" s="6" t="str">
        <f t="shared" si="274"/>
        <v>43</v>
      </c>
      <c r="H1741" s="6" t="str">
        <f>IFERROR(VLOOKUP($G1741,DDD!$B:$D,3,0),"-")</f>
        <v>PR</v>
      </c>
      <c r="I1741" s="6" t="str">
        <f>IFERROR(VLOOKUP($H1741,DDD!$I:$K,3,0),"-")</f>
        <v>Sul</v>
      </c>
      <c r="J1741">
        <v>8633386</v>
      </c>
      <c r="K1741">
        <v>25451062</v>
      </c>
      <c r="L1741" s="14">
        <v>44667.517048611109</v>
      </c>
      <c r="M1741" s="14">
        <v>44667.517418981479</v>
      </c>
      <c r="N1741" t="s">
        <v>3134</v>
      </c>
      <c r="O1741" t="s">
        <v>1728</v>
      </c>
      <c r="P1741">
        <v>17285</v>
      </c>
      <c r="Q1741" t="s">
        <v>65</v>
      </c>
      <c r="R1741" t="s">
        <v>136</v>
      </c>
      <c r="S1741" t="s">
        <v>273</v>
      </c>
      <c r="T1741" t="s">
        <v>136</v>
      </c>
      <c r="U1741" t="s">
        <v>273</v>
      </c>
      <c r="X1741">
        <v>43996672107</v>
      </c>
      <c r="Y1741">
        <v>43996672107</v>
      </c>
      <c r="Z1741" s="14">
        <v>44678.536805555559</v>
      </c>
      <c r="AA1741" t="s">
        <v>1724</v>
      </c>
      <c r="AB1741" s="15">
        <v>1650122648967590</v>
      </c>
      <c r="AC1741" t="s">
        <v>68</v>
      </c>
      <c r="AD1741">
        <v>10739</v>
      </c>
      <c r="AE1741" t="s">
        <v>1726</v>
      </c>
      <c r="AF1741" t="s">
        <v>70</v>
      </c>
      <c r="AM1741" t="s">
        <v>2914</v>
      </c>
      <c r="AN1741">
        <v>7722707912</v>
      </c>
    </row>
    <row r="1742" spans="1:40" x14ac:dyDescent="0.25">
      <c r="A1742" s="4">
        <f t="shared" si="270"/>
        <v>44667</v>
      </c>
      <c r="B1742" s="5">
        <f t="shared" si="271"/>
        <v>0.5</v>
      </c>
      <c r="C1742" s="6">
        <f t="shared" si="272"/>
        <v>0.51874999999999993</v>
      </c>
      <c r="D1742" s="7">
        <f t="shared" si="275"/>
        <v>3.1365740724140778E-3</v>
      </c>
      <c r="E1742" s="6" t="str">
        <f t="shared" si="276"/>
        <v>THALITA</v>
      </c>
      <c r="F1742" s="6" t="str">
        <f t="shared" si="273"/>
        <v>sáb</v>
      </c>
      <c r="G1742" s="6" t="str">
        <f t="shared" si="274"/>
        <v>43</v>
      </c>
      <c r="H1742" s="6" t="str">
        <f>IFERROR(VLOOKUP($G1742,DDD!$B:$D,3,0),"-")</f>
        <v>PR</v>
      </c>
      <c r="I1742" s="6" t="str">
        <f>IFERROR(VLOOKUP($H1742,DDD!$I:$K,3,0),"-")</f>
        <v>Sul</v>
      </c>
      <c r="J1742">
        <v>8633833</v>
      </c>
      <c r="K1742">
        <v>23417730</v>
      </c>
      <c r="L1742" s="14">
        <v>44667.519236111111</v>
      </c>
      <c r="M1742" s="14">
        <v>44667.522372685184</v>
      </c>
      <c r="N1742" t="s">
        <v>3134</v>
      </c>
      <c r="O1742" t="s">
        <v>1723</v>
      </c>
      <c r="P1742">
        <v>17719</v>
      </c>
      <c r="Q1742" t="s">
        <v>65</v>
      </c>
      <c r="R1742" t="s">
        <v>85</v>
      </c>
      <c r="S1742" t="s">
        <v>86</v>
      </c>
      <c r="T1742" t="s">
        <v>85</v>
      </c>
      <c r="U1742" t="s">
        <v>86</v>
      </c>
      <c r="X1742">
        <v>43996273697</v>
      </c>
      <c r="AA1742" t="s">
        <v>1732</v>
      </c>
      <c r="AB1742" s="15">
        <v>1650122850988360</v>
      </c>
      <c r="AC1742" t="s">
        <v>68</v>
      </c>
      <c r="AD1742">
        <v>10739</v>
      </c>
      <c r="AE1742" t="s">
        <v>1726</v>
      </c>
      <c r="AF1742" t="s">
        <v>70</v>
      </c>
      <c r="AM1742" t="s">
        <v>2915</v>
      </c>
      <c r="AN1742">
        <v>8309978901</v>
      </c>
    </row>
    <row r="1743" spans="1:40" x14ac:dyDescent="0.25">
      <c r="A1743" s="4">
        <f t="shared" si="270"/>
        <v>44667</v>
      </c>
      <c r="B1743" s="5">
        <f t="shared" si="271"/>
        <v>0.5</v>
      </c>
      <c r="C1743" s="6">
        <f t="shared" si="272"/>
        <v>0.51944444444444449</v>
      </c>
      <c r="D1743" s="7">
        <f t="shared" si="275"/>
        <v>5.5555555445607752E-4</v>
      </c>
      <c r="E1743" s="6" t="str">
        <f t="shared" si="276"/>
        <v>YANE</v>
      </c>
      <c r="F1743" s="6" t="str">
        <f t="shared" si="273"/>
        <v>sáb</v>
      </c>
      <c r="G1743" s="6" t="str">
        <f t="shared" si="274"/>
        <v>15</v>
      </c>
      <c r="H1743" s="6" t="str">
        <f>IFERROR(VLOOKUP($G1743,DDD!$B:$D,3,0),"-")</f>
        <v>SP</v>
      </c>
      <c r="I1743" s="6" t="str">
        <f>IFERROR(VLOOKUP($H1743,DDD!$I:$K,3,0),"-")</f>
        <v>Sudeste</v>
      </c>
      <c r="J1743">
        <v>8633886</v>
      </c>
      <c r="K1743">
        <v>23417374</v>
      </c>
      <c r="L1743" s="14">
        <v>44667.519444444442</v>
      </c>
      <c r="M1743" s="14">
        <v>44667.519999999997</v>
      </c>
      <c r="N1743" t="s">
        <v>3134</v>
      </c>
      <c r="O1743" t="s">
        <v>1728</v>
      </c>
      <c r="P1743">
        <v>17285</v>
      </c>
      <c r="Q1743" t="s">
        <v>65</v>
      </c>
      <c r="R1743" t="s">
        <v>136</v>
      </c>
      <c r="S1743" t="s">
        <v>273</v>
      </c>
      <c r="T1743" t="s">
        <v>136</v>
      </c>
      <c r="U1743" t="s">
        <v>273</v>
      </c>
      <c r="X1743">
        <v>15991884060</v>
      </c>
      <c r="Y1743">
        <v>15991884060</v>
      </c>
      <c r="Z1743" s="14">
        <v>44667.604166666664</v>
      </c>
      <c r="AA1743" t="s">
        <v>1732</v>
      </c>
      <c r="AB1743" s="15">
        <v>1650122853988770</v>
      </c>
      <c r="AC1743" t="s">
        <v>68</v>
      </c>
      <c r="AD1743">
        <v>10739</v>
      </c>
      <c r="AE1743" t="s">
        <v>1726</v>
      </c>
      <c r="AF1743" t="s">
        <v>70</v>
      </c>
      <c r="AM1743" t="s">
        <v>1734</v>
      </c>
      <c r="AN1743">
        <v>41683939840</v>
      </c>
    </row>
    <row r="1744" spans="1:40" x14ac:dyDescent="0.25">
      <c r="A1744" s="4">
        <f t="shared" si="270"/>
        <v>44667</v>
      </c>
      <c r="B1744" s="5">
        <f t="shared" si="271"/>
        <v>0.52083333333333337</v>
      </c>
      <c r="C1744" s="6">
        <f t="shared" si="272"/>
        <v>0.5229166666666667</v>
      </c>
      <c r="D1744" s="7">
        <f t="shared" si="275"/>
        <v>4.6296296350192279E-3</v>
      </c>
      <c r="E1744" s="6" t="str">
        <f t="shared" si="276"/>
        <v>THALITA</v>
      </c>
      <c r="F1744" s="6" t="str">
        <f t="shared" si="273"/>
        <v>sáb</v>
      </c>
      <c r="G1744" s="6" t="str">
        <f t="shared" si="274"/>
        <v>15</v>
      </c>
      <c r="H1744" s="6" t="str">
        <f>IFERROR(VLOOKUP($G1744,DDD!$B:$D,3,0),"-")</f>
        <v>SP</v>
      </c>
      <c r="I1744" s="6" t="str">
        <f>IFERROR(VLOOKUP($H1744,DDD!$I:$K,3,0),"-")</f>
        <v>Sudeste</v>
      </c>
      <c r="J1744">
        <v>8634632</v>
      </c>
      <c r="K1744">
        <v>23417669</v>
      </c>
      <c r="L1744" s="14">
        <v>44667.523020833331</v>
      </c>
      <c r="M1744" s="14">
        <v>44667.527650462966</v>
      </c>
      <c r="N1744" t="s">
        <v>3134</v>
      </c>
      <c r="O1744" t="s">
        <v>1723</v>
      </c>
      <c r="P1744">
        <v>17719</v>
      </c>
      <c r="Q1744" t="s">
        <v>65</v>
      </c>
      <c r="R1744" t="s">
        <v>66</v>
      </c>
      <c r="S1744" t="s">
        <v>1729</v>
      </c>
      <c r="T1744" t="s">
        <v>66</v>
      </c>
      <c r="U1744" t="s">
        <v>1729</v>
      </c>
      <c r="X1744">
        <v>15988187480</v>
      </c>
      <c r="AA1744" t="s">
        <v>1732</v>
      </c>
      <c r="AB1744" s="15">
        <v>1.65012317210139E+16</v>
      </c>
      <c r="AC1744" t="s">
        <v>68</v>
      </c>
      <c r="AD1744">
        <v>10739</v>
      </c>
      <c r="AE1744" t="s">
        <v>1726</v>
      </c>
      <c r="AF1744" t="s">
        <v>70</v>
      </c>
      <c r="AM1744" t="s">
        <v>2916</v>
      </c>
      <c r="AN1744">
        <v>32744353841</v>
      </c>
    </row>
    <row r="1745" spans="1:40" x14ac:dyDescent="0.25">
      <c r="A1745" s="4">
        <f t="shared" si="270"/>
        <v>44667</v>
      </c>
      <c r="B1745" s="5">
        <f t="shared" si="271"/>
        <v>0.52083333333333337</v>
      </c>
      <c r="C1745" s="6">
        <f t="shared" si="272"/>
        <v>0.5229166666666667</v>
      </c>
      <c r="D1745" s="7">
        <f t="shared" si="275"/>
        <v>7.6388888555811718E-4</v>
      </c>
      <c r="E1745" s="6" t="str">
        <f t="shared" si="276"/>
        <v>YANE</v>
      </c>
      <c r="F1745" s="6" t="str">
        <f t="shared" si="273"/>
        <v>sáb</v>
      </c>
      <c r="G1745" s="6" t="str">
        <f t="shared" si="274"/>
        <v>15</v>
      </c>
      <c r="H1745" s="6" t="str">
        <f>IFERROR(VLOOKUP($G1745,DDD!$B:$D,3,0),"-")</f>
        <v>SP</v>
      </c>
      <c r="I1745" s="6" t="str">
        <f>IFERROR(VLOOKUP($H1745,DDD!$I:$K,3,0),"-")</f>
        <v>Sudeste</v>
      </c>
      <c r="J1745">
        <v>8634754</v>
      </c>
      <c r="K1745">
        <v>23416395</v>
      </c>
      <c r="L1745" s="14">
        <v>44667.523564814815</v>
      </c>
      <c r="M1745" s="14">
        <v>44667.524328703701</v>
      </c>
      <c r="N1745" t="s">
        <v>3134</v>
      </c>
      <c r="O1745" t="s">
        <v>1728</v>
      </c>
      <c r="P1745">
        <v>17285</v>
      </c>
      <c r="Q1745" t="s">
        <v>65</v>
      </c>
      <c r="R1745" t="s">
        <v>136</v>
      </c>
      <c r="S1745" t="s">
        <v>273</v>
      </c>
      <c r="T1745" t="s">
        <v>136</v>
      </c>
      <c r="U1745" t="s">
        <v>273</v>
      </c>
      <c r="X1745">
        <v>15996424655</v>
      </c>
      <c r="Y1745">
        <v>15996424655</v>
      </c>
      <c r="Z1745" s="14">
        <v>44669.543749999997</v>
      </c>
      <c r="AA1745" t="s">
        <v>1732</v>
      </c>
      <c r="AB1745" s="15">
        <v>1.6501232171018E+16</v>
      </c>
      <c r="AC1745" t="s">
        <v>68</v>
      </c>
      <c r="AD1745">
        <v>10739</v>
      </c>
      <c r="AE1745" t="s">
        <v>1726</v>
      </c>
      <c r="AF1745" t="s">
        <v>70</v>
      </c>
      <c r="AM1745" t="s">
        <v>2917</v>
      </c>
      <c r="AN1745">
        <v>27268834861</v>
      </c>
    </row>
    <row r="1746" spans="1:40" x14ac:dyDescent="0.25">
      <c r="A1746" s="4">
        <f t="shared" si="270"/>
        <v>44667</v>
      </c>
      <c r="B1746" s="5">
        <f t="shared" si="271"/>
        <v>0.52083333333333337</v>
      </c>
      <c r="C1746" s="6">
        <f t="shared" si="272"/>
        <v>0.52430555555555558</v>
      </c>
      <c r="D1746" s="7">
        <f t="shared" si="275"/>
        <v>9.9537037021946162E-4</v>
      </c>
      <c r="E1746" s="6" t="str">
        <f t="shared" si="276"/>
        <v>YANE</v>
      </c>
      <c r="F1746" s="6" t="str">
        <f t="shared" si="273"/>
        <v>sáb</v>
      </c>
      <c r="G1746" s="6" t="str">
        <f t="shared" si="274"/>
        <v>43</v>
      </c>
      <c r="H1746" s="6" t="str">
        <f>IFERROR(VLOOKUP($G1746,DDD!$B:$D,3,0),"-")</f>
        <v>PR</v>
      </c>
      <c r="I1746" s="6" t="str">
        <f>IFERROR(VLOOKUP($H1746,DDD!$I:$K,3,0),"-")</f>
        <v>Sul</v>
      </c>
      <c r="J1746">
        <v>8635012</v>
      </c>
      <c r="K1746">
        <v>23416402</v>
      </c>
      <c r="L1746" s="14">
        <v>44667.524664351855</v>
      </c>
      <c r="M1746" s="14">
        <v>44667.525659722225</v>
      </c>
      <c r="N1746" t="s">
        <v>3134</v>
      </c>
      <c r="O1746" t="s">
        <v>1728</v>
      </c>
      <c r="P1746">
        <v>17285</v>
      </c>
      <c r="Q1746" t="s">
        <v>65</v>
      </c>
      <c r="R1746" t="s">
        <v>136</v>
      </c>
      <c r="S1746" t="s">
        <v>872</v>
      </c>
      <c r="T1746" t="s">
        <v>136</v>
      </c>
      <c r="U1746" t="s">
        <v>872</v>
      </c>
      <c r="X1746">
        <v>43999273479</v>
      </c>
      <c r="Y1746">
        <v>43999273479</v>
      </c>
      <c r="Z1746" s="14">
        <v>44678.545138888891</v>
      </c>
      <c r="AA1746" t="s">
        <v>1732</v>
      </c>
      <c r="AB1746" s="15">
        <v>1.65012331210271E+16</v>
      </c>
      <c r="AC1746" t="s">
        <v>68</v>
      </c>
      <c r="AD1746">
        <v>10739</v>
      </c>
      <c r="AE1746" t="s">
        <v>1726</v>
      </c>
      <c r="AF1746" t="s">
        <v>70</v>
      </c>
      <c r="AM1746" t="s">
        <v>1745</v>
      </c>
      <c r="AN1746">
        <v>28012267187</v>
      </c>
    </row>
    <row r="1747" spans="1:40" x14ac:dyDescent="0.25">
      <c r="A1747" s="4">
        <f t="shared" si="270"/>
        <v>44667</v>
      </c>
      <c r="B1747" s="5">
        <f t="shared" si="271"/>
        <v>0.52083333333333337</v>
      </c>
      <c r="C1747" s="6">
        <f t="shared" si="272"/>
        <v>0.52847222222222223</v>
      </c>
      <c r="D1747" s="7">
        <f t="shared" si="275"/>
        <v>4.9768518510973081E-4</v>
      </c>
      <c r="E1747" s="6" t="str">
        <f t="shared" si="276"/>
        <v>THALITA</v>
      </c>
      <c r="F1747" s="6" t="str">
        <f t="shared" si="273"/>
        <v>sáb</v>
      </c>
      <c r="G1747" s="6" t="str">
        <f t="shared" si="274"/>
        <v>15</v>
      </c>
      <c r="H1747" s="6" t="str">
        <f>IFERROR(VLOOKUP($G1747,DDD!$B:$D,3,0),"-")</f>
        <v>SP</v>
      </c>
      <c r="I1747" s="6" t="str">
        <f>IFERROR(VLOOKUP($H1747,DDD!$I:$K,3,0),"-")</f>
        <v>Sudeste</v>
      </c>
      <c r="J1747">
        <v>8635954</v>
      </c>
      <c r="K1747">
        <v>23417874</v>
      </c>
      <c r="L1747" s="14">
        <v>44667.528969907406</v>
      </c>
      <c r="M1747" s="14">
        <v>44667.529467592591</v>
      </c>
      <c r="N1747" t="s">
        <v>3134</v>
      </c>
      <c r="O1747" t="s">
        <v>1723</v>
      </c>
      <c r="P1747">
        <v>17719</v>
      </c>
      <c r="Q1747" t="s">
        <v>65</v>
      </c>
      <c r="R1747" t="s">
        <v>136</v>
      </c>
      <c r="S1747" t="s">
        <v>273</v>
      </c>
      <c r="T1747" t="s">
        <v>136</v>
      </c>
      <c r="U1747" t="s">
        <v>273</v>
      </c>
      <c r="X1747">
        <v>15991145074</v>
      </c>
      <c r="Y1747">
        <v>15991145074</v>
      </c>
      <c r="Z1747" s="14">
        <v>44669.552083333336</v>
      </c>
      <c r="AA1747" t="s">
        <v>1732</v>
      </c>
      <c r="AB1747" s="15">
        <v>1.65012368310606E+16</v>
      </c>
      <c r="AC1747" t="s">
        <v>68</v>
      </c>
      <c r="AD1747">
        <v>10739</v>
      </c>
      <c r="AE1747" t="s">
        <v>1726</v>
      </c>
      <c r="AF1747" t="s">
        <v>70</v>
      </c>
      <c r="AM1747" t="s">
        <v>2918</v>
      </c>
      <c r="AN1747">
        <v>42077217898</v>
      </c>
    </row>
    <row r="1748" spans="1:40" x14ac:dyDescent="0.25">
      <c r="A1748" s="4">
        <f t="shared" si="270"/>
        <v>44667</v>
      </c>
      <c r="B1748" s="5">
        <f t="shared" si="271"/>
        <v>0.52083333333333337</v>
      </c>
      <c r="C1748" s="6">
        <f t="shared" si="272"/>
        <v>0.52916666666666667</v>
      </c>
      <c r="D1748" s="7">
        <f t="shared" si="275"/>
        <v>3.819444464170374E-4</v>
      </c>
      <c r="E1748" s="6" t="str">
        <f t="shared" si="276"/>
        <v>YANE</v>
      </c>
      <c r="F1748" s="6" t="str">
        <f t="shared" si="273"/>
        <v>sáb</v>
      </c>
      <c r="G1748" s="6" t="str">
        <f t="shared" si="274"/>
        <v>43</v>
      </c>
      <c r="H1748" s="6" t="str">
        <f>IFERROR(VLOOKUP($G1748,DDD!$B:$D,3,0),"-")</f>
        <v>PR</v>
      </c>
      <c r="I1748" s="6" t="str">
        <f>IFERROR(VLOOKUP($H1748,DDD!$I:$K,3,0),"-")</f>
        <v>Sul</v>
      </c>
      <c r="J1748">
        <v>8636013</v>
      </c>
      <c r="K1748">
        <v>23417304</v>
      </c>
      <c r="L1748" s="14">
        <v>44667.529282407406</v>
      </c>
      <c r="M1748" s="14">
        <v>44667.529664351852</v>
      </c>
      <c r="N1748" t="s">
        <v>3134</v>
      </c>
      <c r="O1748" t="s">
        <v>1728</v>
      </c>
      <c r="P1748">
        <v>17285</v>
      </c>
      <c r="Q1748" t="s">
        <v>65</v>
      </c>
      <c r="R1748" t="s">
        <v>66</v>
      </c>
      <c r="S1748" t="s">
        <v>879</v>
      </c>
      <c r="T1748" t="s">
        <v>66</v>
      </c>
      <c r="U1748" t="s">
        <v>879</v>
      </c>
      <c r="X1748">
        <v>43999228381</v>
      </c>
      <c r="AA1748" t="s">
        <v>1732</v>
      </c>
      <c r="AC1748" t="s">
        <v>202</v>
      </c>
      <c r="AD1748">
        <v>10739</v>
      </c>
      <c r="AE1748" t="s">
        <v>1726</v>
      </c>
      <c r="AF1748" t="s">
        <v>70</v>
      </c>
      <c r="AM1748" t="s">
        <v>2720</v>
      </c>
      <c r="AN1748">
        <v>36470279953</v>
      </c>
    </row>
    <row r="1749" spans="1:40" x14ac:dyDescent="0.25">
      <c r="A1749" s="4">
        <f t="shared" si="270"/>
        <v>44667</v>
      </c>
      <c r="B1749" s="5">
        <f t="shared" si="271"/>
        <v>0.52083333333333337</v>
      </c>
      <c r="C1749" s="6">
        <f t="shared" si="272"/>
        <v>0.52916666666666667</v>
      </c>
      <c r="D1749" s="7">
        <f t="shared" si="275"/>
        <v>2.0717592633445747E-3</v>
      </c>
      <c r="E1749" s="6" t="str">
        <f t="shared" si="276"/>
        <v>JOHN</v>
      </c>
      <c r="F1749" s="6" t="str">
        <f t="shared" si="273"/>
        <v>sáb</v>
      </c>
      <c r="G1749" s="6" t="str">
        <f t="shared" si="274"/>
        <v>11</v>
      </c>
      <c r="H1749" s="6" t="str">
        <f>IFERROR(VLOOKUP($G1749,DDD!$B:$D,3,0),"-")</f>
        <v>SP</v>
      </c>
      <c r="I1749" s="6" t="str">
        <f>IFERROR(VLOOKUP($H1749,DDD!$I:$K,3,0),"-")</f>
        <v>Sudeste</v>
      </c>
      <c r="J1749">
        <v>8636084</v>
      </c>
      <c r="K1749">
        <v>23417513</v>
      </c>
      <c r="L1749" s="14">
        <v>44667.529618055552</v>
      </c>
      <c r="M1749" s="14">
        <v>44667.531689814816</v>
      </c>
      <c r="N1749" t="s">
        <v>3134</v>
      </c>
      <c r="O1749" t="s">
        <v>1781</v>
      </c>
      <c r="P1749">
        <v>17284</v>
      </c>
      <c r="Q1749" t="s">
        <v>65</v>
      </c>
      <c r="R1749" t="s">
        <v>66</v>
      </c>
      <c r="S1749" t="s">
        <v>1401</v>
      </c>
      <c r="T1749" t="s">
        <v>66</v>
      </c>
      <c r="U1749" t="s">
        <v>1401</v>
      </c>
      <c r="X1749">
        <v>11940533424</v>
      </c>
      <c r="AA1749" t="s">
        <v>1732</v>
      </c>
      <c r="AB1749" s="15">
        <v>1.65012373410641E+16</v>
      </c>
      <c r="AC1749" t="s">
        <v>68</v>
      </c>
      <c r="AD1749">
        <v>10739</v>
      </c>
      <c r="AE1749" t="s">
        <v>1726</v>
      </c>
      <c r="AF1749" t="s">
        <v>70</v>
      </c>
      <c r="AM1749" t="s">
        <v>2919</v>
      </c>
      <c r="AN1749">
        <v>22247468810</v>
      </c>
    </row>
    <row r="1750" spans="1:40" x14ac:dyDescent="0.25">
      <c r="A1750" s="4">
        <f t="shared" si="270"/>
        <v>44667</v>
      </c>
      <c r="B1750" s="5">
        <f t="shared" si="271"/>
        <v>0.52083333333333337</v>
      </c>
      <c r="C1750" s="6">
        <f t="shared" si="272"/>
        <v>0.53125</v>
      </c>
      <c r="D1750" s="7">
        <f t="shared" si="275"/>
        <v>4.6296296932268888E-4</v>
      </c>
      <c r="E1750" s="6" t="str">
        <f t="shared" si="276"/>
        <v>YANE</v>
      </c>
      <c r="F1750" s="6" t="str">
        <f t="shared" si="273"/>
        <v>sáb</v>
      </c>
      <c r="G1750" s="6" t="str">
        <f t="shared" si="274"/>
        <v>15</v>
      </c>
      <c r="H1750" s="6" t="str">
        <f>IFERROR(VLOOKUP($G1750,DDD!$B:$D,3,0),"-")</f>
        <v>SP</v>
      </c>
      <c r="I1750" s="6" t="str">
        <f>IFERROR(VLOOKUP($H1750,DDD!$I:$K,3,0),"-")</f>
        <v>Sudeste</v>
      </c>
      <c r="J1750">
        <v>8636543</v>
      </c>
      <c r="K1750">
        <v>25452087</v>
      </c>
      <c r="L1750" s="14">
        <v>44667.531701388885</v>
      </c>
      <c r="M1750" s="14">
        <v>44667.532164351855</v>
      </c>
      <c r="N1750" t="s">
        <v>3134</v>
      </c>
      <c r="O1750" t="s">
        <v>1728</v>
      </c>
      <c r="P1750">
        <v>17285</v>
      </c>
      <c r="Q1750" t="s">
        <v>65</v>
      </c>
      <c r="R1750" t="s">
        <v>66</v>
      </c>
      <c r="S1750" t="s">
        <v>1039</v>
      </c>
      <c r="T1750" t="s">
        <v>66</v>
      </c>
      <c r="U1750" t="s">
        <v>1039</v>
      </c>
      <c r="X1750">
        <v>15997534291</v>
      </c>
      <c r="AA1750" t="s">
        <v>1724</v>
      </c>
      <c r="AB1750" s="15">
        <v>1.65012392410796E+16</v>
      </c>
      <c r="AC1750" t="s">
        <v>68</v>
      </c>
      <c r="AD1750">
        <v>10739</v>
      </c>
      <c r="AE1750" t="s">
        <v>1726</v>
      </c>
      <c r="AF1750" t="s">
        <v>70</v>
      </c>
      <c r="AM1750" t="s">
        <v>2788</v>
      </c>
      <c r="AN1750">
        <v>33269539843</v>
      </c>
    </row>
    <row r="1751" spans="1:40" x14ac:dyDescent="0.25">
      <c r="A1751" s="4">
        <f t="shared" si="270"/>
        <v>44667</v>
      </c>
      <c r="B1751" s="5">
        <f t="shared" si="271"/>
        <v>0.52083333333333337</v>
      </c>
      <c r="C1751" s="6">
        <f t="shared" si="272"/>
        <v>0.53194444444444444</v>
      </c>
      <c r="D1751" s="7">
        <f t="shared" si="275"/>
        <v>8.7962963152676821E-4</v>
      </c>
      <c r="E1751" s="6" t="str">
        <f t="shared" si="276"/>
        <v>JOHN</v>
      </c>
      <c r="F1751" s="6" t="str">
        <f t="shared" si="273"/>
        <v>sáb</v>
      </c>
      <c r="G1751" s="6" t="str">
        <f t="shared" si="274"/>
        <v>43</v>
      </c>
      <c r="H1751" s="6" t="str">
        <f>IFERROR(VLOOKUP($G1751,DDD!$B:$D,3,0),"-")</f>
        <v>PR</v>
      </c>
      <c r="I1751" s="6" t="str">
        <f>IFERROR(VLOOKUP($H1751,DDD!$I:$K,3,0),"-")</f>
        <v>Sul</v>
      </c>
      <c r="J1751">
        <v>8636673</v>
      </c>
      <c r="K1751">
        <v>23417182</v>
      </c>
      <c r="L1751" s="14">
        <v>44667.532280092593</v>
      </c>
      <c r="M1751" s="14">
        <v>44667.533159722225</v>
      </c>
      <c r="N1751" t="s">
        <v>3134</v>
      </c>
      <c r="O1751" t="s">
        <v>1781</v>
      </c>
      <c r="P1751">
        <v>17284</v>
      </c>
      <c r="Q1751" t="s">
        <v>65</v>
      </c>
      <c r="R1751" t="s">
        <v>85</v>
      </c>
      <c r="S1751" t="s">
        <v>86</v>
      </c>
      <c r="T1751" t="s">
        <v>85</v>
      </c>
      <c r="U1751" t="s">
        <v>86</v>
      </c>
      <c r="X1751">
        <v>43991434393</v>
      </c>
      <c r="AA1751" t="s">
        <v>1732</v>
      </c>
      <c r="AB1751" s="15">
        <v>1.65012397610846E+16</v>
      </c>
      <c r="AC1751" t="s">
        <v>68</v>
      </c>
      <c r="AD1751">
        <v>10739</v>
      </c>
      <c r="AE1751" t="s">
        <v>1726</v>
      </c>
      <c r="AF1751" t="s">
        <v>70</v>
      </c>
      <c r="AM1751" t="s">
        <v>2695</v>
      </c>
      <c r="AN1751">
        <v>3832241957</v>
      </c>
    </row>
    <row r="1752" spans="1:40" x14ac:dyDescent="0.25">
      <c r="A1752" s="4">
        <f t="shared" si="270"/>
        <v>44667</v>
      </c>
      <c r="B1752" s="5">
        <f t="shared" si="271"/>
        <v>0.52083333333333337</v>
      </c>
      <c r="C1752" s="6">
        <f t="shared" si="272"/>
        <v>0.53472222222222221</v>
      </c>
      <c r="D1752" s="7">
        <f t="shared" si="275"/>
        <v>5.4398147767642513E-4</v>
      </c>
      <c r="E1752" s="6" t="str">
        <f t="shared" si="276"/>
        <v>THALITA</v>
      </c>
      <c r="F1752" s="6" t="str">
        <f t="shared" si="273"/>
        <v>sáb</v>
      </c>
      <c r="G1752" s="6" t="str">
        <f t="shared" si="274"/>
        <v>43</v>
      </c>
      <c r="H1752" s="6" t="str">
        <f>IFERROR(VLOOKUP($G1752,DDD!$B:$D,3,0),"-")</f>
        <v>PR</v>
      </c>
      <c r="I1752" s="6" t="str">
        <f>IFERROR(VLOOKUP($H1752,DDD!$I:$K,3,0),"-")</f>
        <v>Sul</v>
      </c>
      <c r="J1752">
        <v>8637191</v>
      </c>
      <c r="K1752">
        <v>23416516</v>
      </c>
      <c r="L1752" s="14">
        <v>44667.534768518519</v>
      </c>
      <c r="M1752" s="14">
        <v>44667.535312499997</v>
      </c>
      <c r="N1752" t="s">
        <v>3134</v>
      </c>
      <c r="O1752" t="s">
        <v>1723</v>
      </c>
      <c r="P1752">
        <v>17719</v>
      </c>
      <c r="Q1752" t="s">
        <v>65</v>
      </c>
      <c r="R1752" t="s">
        <v>136</v>
      </c>
      <c r="S1752" t="s">
        <v>273</v>
      </c>
      <c r="T1752" t="s">
        <v>136</v>
      </c>
      <c r="U1752" t="s">
        <v>273</v>
      </c>
      <c r="X1752">
        <v>43999182164</v>
      </c>
      <c r="Y1752">
        <v>43999182164</v>
      </c>
      <c r="Z1752" s="14">
        <v>44691.555555555555</v>
      </c>
      <c r="AA1752" t="s">
        <v>1732</v>
      </c>
      <c r="AB1752" s="15">
        <v>1.65012418911057E+16</v>
      </c>
      <c r="AC1752" t="s">
        <v>68</v>
      </c>
      <c r="AD1752">
        <v>10739</v>
      </c>
      <c r="AE1752" t="s">
        <v>1726</v>
      </c>
      <c r="AF1752" t="s">
        <v>70</v>
      </c>
      <c r="AM1752" t="s">
        <v>1735</v>
      </c>
      <c r="AN1752">
        <v>88934365820</v>
      </c>
    </row>
    <row r="1753" spans="1:40" x14ac:dyDescent="0.25">
      <c r="A1753" s="4">
        <f t="shared" si="270"/>
        <v>44667</v>
      </c>
      <c r="B1753" s="5">
        <f t="shared" si="271"/>
        <v>0.54166666666666663</v>
      </c>
      <c r="C1753" s="6">
        <f t="shared" si="272"/>
        <v>0.55069444444444449</v>
      </c>
      <c r="D1753" s="7">
        <f t="shared" si="275"/>
        <v>1.747685186273884E-3</v>
      </c>
      <c r="E1753" s="6" t="str">
        <f t="shared" si="276"/>
        <v>THALITA</v>
      </c>
      <c r="F1753" s="6" t="str">
        <f t="shared" si="273"/>
        <v>sáb</v>
      </c>
      <c r="G1753" s="6" t="str">
        <f t="shared" si="274"/>
        <v>15</v>
      </c>
      <c r="H1753" s="6" t="str">
        <f>IFERROR(VLOOKUP($G1753,DDD!$B:$D,3,0),"-")</f>
        <v>SP</v>
      </c>
      <c r="I1753" s="6" t="str">
        <f>IFERROR(VLOOKUP($H1753,DDD!$I:$K,3,0),"-")</f>
        <v>Sudeste</v>
      </c>
      <c r="J1753">
        <v>8639911</v>
      </c>
      <c r="K1753">
        <v>23417927</v>
      </c>
      <c r="L1753" s="14">
        <v>44667.551111111112</v>
      </c>
      <c r="M1753" s="14">
        <v>44667.552858796298</v>
      </c>
      <c r="N1753" t="s">
        <v>3134</v>
      </c>
      <c r="O1753" t="s">
        <v>1723</v>
      </c>
      <c r="P1753">
        <v>17719</v>
      </c>
      <c r="Q1753" t="s">
        <v>65</v>
      </c>
      <c r="R1753" t="s">
        <v>66</v>
      </c>
      <c r="S1753" t="s">
        <v>1186</v>
      </c>
      <c r="T1753" t="s">
        <v>66</v>
      </c>
      <c r="U1753" t="s">
        <v>1186</v>
      </c>
      <c r="X1753">
        <v>15981573953</v>
      </c>
      <c r="AA1753" t="s">
        <v>1732</v>
      </c>
      <c r="AB1753" s="15">
        <v>1.65012560112122E+16</v>
      </c>
      <c r="AC1753" t="s">
        <v>68</v>
      </c>
      <c r="AD1753">
        <v>10739</v>
      </c>
      <c r="AE1753" t="s">
        <v>1726</v>
      </c>
      <c r="AF1753" t="s">
        <v>70</v>
      </c>
      <c r="AM1753" t="s">
        <v>2920</v>
      </c>
      <c r="AN1753">
        <v>12964815810</v>
      </c>
    </row>
    <row r="1754" spans="1:40" x14ac:dyDescent="0.25">
      <c r="A1754" s="4">
        <f t="shared" si="270"/>
        <v>44667</v>
      </c>
      <c r="B1754" s="5">
        <f t="shared" si="271"/>
        <v>0.54166666666666663</v>
      </c>
      <c r="C1754" s="6">
        <f t="shared" si="272"/>
        <v>0.55277777777777781</v>
      </c>
      <c r="D1754" s="7">
        <f t="shared" si="275"/>
        <v>4.8611110833007842E-4</v>
      </c>
      <c r="E1754" s="6" t="str">
        <f t="shared" si="276"/>
        <v>YANE</v>
      </c>
      <c r="F1754" s="6" t="str">
        <f t="shared" si="273"/>
        <v>sáb</v>
      </c>
      <c r="G1754" s="6" t="str">
        <f t="shared" si="274"/>
        <v>15</v>
      </c>
      <c r="H1754" s="6" t="str">
        <f>IFERROR(VLOOKUP($G1754,DDD!$B:$D,3,0),"-")</f>
        <v>SP</v>
      </c>
      <c r="I1754" s="6" t="str">
        <f>IFERROR(VLOOKUP($H1754,DDD!$I:$K,3,0),"-")</f>
        <v>Sudeste</v>
      </c>
      <c r="J1754">
        <v>8640117</v>
      </c>
      <c r="K1754">
        <v>25451646</v>
      </c>
      <c r="L1754" s="14">
        <v>44667.552916666667</v>
      </c>
      <c r="M1754" s="14">
        <v>44667.553402777776</v>
      </c>
      <c r="N1754" t="s">
        <v>3134</v>
      </c>
      <c r="O1754" t="s">
        <v>1728</v>
      </c>
      <c r="P1754">
        <v>17285</v>
      </c>
      <c r="Q1754" t="s">
        <v>65</v>
      </c>
      <c r="R1754" t="s">
        <v>136</v>
      </c>
      <c r="S1754" t="s">
        <v>273</v>
      </c>
      <c r="T1754" t="s">
        <v>136</v>
      </c>
      <c r="U1754" t="s">
        <v>273</v>
      </c>
      <c r="X1754">
        <v>15981110299</v>
      </c>
      <c r="Y1754">
        <v>15981110299</v>
      </c>
      <c r="Z1754" s="14">
        <v>44678.572916666664</v>
      </c>
      <c r="AA1754" t="s">
        <v>1724</v>
      </c>
      <c r="AB1754" s="15">
        <v>1.65012575512244E+16</v>
      </c>
      <c r="AC1754" t="s">
        <v>68</v>
      </c>
      <c r="AD1754">
        <v>10739</v>
      </c>
      <c r="AE1754" t="s">
        <v>1726</v>
      </c>
      <c r="AF1754" t="s">
        <v>70</v>
      </c>
      <c r="AM1754" t="s">
        <v>2921</v>
      </c>
      <c r="AN1754">
        <v>22064929894</v>
      </c>
    </row>
    <row r="1755" spans="1:40" x14ac:dyDescent="0.25">
      <c r="A1755" s="4">
        <f t="shared" si="270"/>
        <v>44667</v>
      </c>
      <c r="B1755" s="5">
        <f t="shared" si="271"/>
        <v>0.54166666666666663</v>
      </c>
      <c r="C1755" s="6">
        <f t="shared" si="272"/>
        <v>0.55555555555555558</v>
      </c>
      <c r="D1755" s="7">
        <f t="shared" si="275"/>
        <v>9.4907407037680969E-4</v>
      </c>
      <c r="E1755" s="6" t="str">
        <f t="shared" si="276"/>
        <v>THALITA</v>
      </c>
      <c r="F1755" s="6" t="str">
        <f t="shared" si="273"/>
        <v>sáb</v>
      </c>
      <c r="G1755" s="6" t="str">
        <f t="shared" si="274"/>
        <v>15</v>
      </c>
      <c r="H1755" s="6" t="str">
        <f>IFERROR(VLOOKUP($G1755,DDD!$B:$D,3,0),"-")</f>
        <v>SP</v>
      </c>
      <c r="I1755" s="6" t="str">
        <f>IFERROR(VLOOKUP($H1755,DDD!$I:$K,3,0),"-")</f>
        <v>Sudeste</v>
      </c>
      <c r="J1755">
        <v>8640489</v>
      </c>
      <c r="K1755">
        <v>25451505</v>
      </c>
      <c r="L1755" s="14">
        <v>44667.555972222224</v>
      </c>
      <c r="M1755" s="14">
        <v>44667.556921296295</v>
      </c>
      <c r="N1755" t="s">
        <v>3134</v>
      </c>
      <c r="O1755" t="s">
        <v>1723</v>
      </c>
      <c r="P1755">
        <v>17719</v>
      </c>
      <c r="Q1755" t="s">
        <v>65</v>
      </c>
      <c r="R1755" t="s">
        <v>136</v>
      </c>
      <c r="S1755" t="s">
        <v>137</v>
      </c>
      <c r="T1755" t="s">
        <v>136</v>
      </c>
      <c r="U1755" t="s">
        <v>137</v>
      </c>
      <c r="X1755">
        <v>15991301897</v>
      </c>
      <c r="Y1755">
        <v>15991301897</v>
      </c>
      <c r="Z1755" s="14">
        <v>44705.57708333333</v>
      </c>
      <c r="AA1755" t="s">
        <v>1724</v>
      </c>
      <c r="AB1755" s="15">
        <v>1.65012602512477E+16</v>
      </c>
      <c r="AC1755" t="s">
        <v>68</v>
      </c>
      <c r="AD1755">
        <v>10739</v>
      </c>
      <c r="AE1755" t="s">
        <v>1726</v>
      </c>
      <c r="AF1755" t="s">
        <v>70</v>
      </c>
      <c r="AM1755" t="s">
        <v>2922</v>
      </c>
      <c r="AN1755">
        <v>43543638874</v>
      </c>
    </row>
    <row r="1756" spans="1:40" x14ac:dyDescent="0.25">
      <c r="A1756" s="4">
        <f t="shared" si="270"/>
        <v>44667</v>
      </c>
      <c r="B1756" s="5">
        <f t="shared" si="271"/>
        <v>0.54166666666666663</v>
      </c>
      <c r="C1756" s="6">
        <f t="shared" si="272"/>
        <v>0.55625000000000002</v>
      </c>
      <c r="D1756" s="7">
        <f t="shared" si="275"/>
        <v>3.2407406979473308E-4</v>
      </c>
      <c r="E1756" s="6" t="str">
        <f t="shared" si="276"/>
        <v>YANE</v>
      </c>
      <c r="F1756" s="6" t="str">
        <f t="shared" si="273"/>
        <v>sáb</v>
      </c>
      <c r="G1756" s="6" t="str">
        <f t="shared" si="274"/>
        <v>15</v>
      </c>
      <c r="H1756" s="6" t="str">
        <f>IFERROR(VLOOKUP($G1756,DDD!$B:$D,3,0),"-")</f>
        <v>SP</v>
      </c>
      <c r="I1756" s="6" t="str">
        <f>IFERROR(VLOOKUP($H1756,DDD!$I:$K,3,0),"-")</f>
        <v>Sudeste</v>
      </c>
      <c r="J1756">
        <v>8640515</v>
      </c>
      <c r="K1756">
        <v>23417709</v>
      </c>
      <c r="L1756" s="14">
        <v>44667.556250000001</v>
      </c>
      <c r="M1756" s="14">
        <v>44667.556574074071</v>
      </c>
      <c r="N1756" t="s">
        <v>3134</v>
      </c>
      <c r="O1756" t="s">
        <v>1728</v>
      </c>
      <c r="P1756">
        <v>17285</v>
      </c>
      <c r="Q1756" t="s">
        <v>65</v>
      </c>
      <c r="R1756" t="s">
        <v>66</v>
      </c>
      <c r="S1756" t="s">
        <v>421</v>
      </c>
      <c r="T1756" t="s">
        <v>66</v>
      </c>
      <c r="U1756" t="s">
        <v>421</v>
      </c>
      <c r="X1756">
        <v>1532326179</v>
      </c>
      <c r="AA1756" t="s">
        <v>1732</v>
      </c>
      <c r="AB1756" s="15">
        <v>1.65012603712488E+16</v>
      </c>
      <c r="AC1756" t="s">
        <v>68</v>
      </c>
      <c r="AD1756">
        <v>10739</v>
      </c>
      <c r="AE1756" t="s">
        <v>1726</v>
      </c>
      <c r="AF1756" t="s">
        <v>70</v>
      </c>
      <c r="AM1756" t="s">
        <v>2923</v>
      </c>
      <c r="AN1756">
        <v>7377347872</v>
      </c>
    </row>
    <row r="1757" spans="1:40" x14ac:dyDescent="0.25">
      <c r="A1757" s="4">
        <f t="shared" si="270"/>
        <v>44667</v>
      </c>
      <c r="B1757" s="5">
        <f t="shared" si="271"/>
        <v>0.54166666666666663</v>
      </c>
      <c r="C1757" s="6">
        <f t="shared" si="272"/>
        <v>0.55972222222222223</v>
      </c>
      <c r="D1757" s="7">
        <f t="shared" si="275"/>
        <v>4.6296296204673126E-4</v>
      </c>
      <c r="E1757" s="6" t="str">
        <f t="shared" si="276"/>
        <v>YANE</v>
      </c>
      <c r="F1757" s="6" t="str">
        <f t="shared" si="273"/>
        <v>sáb</v>
      </c>
      <c r="G1757" s="6" t="str">
        <f t="shared" si="274"/>
        <v>43</v>
      </c>
      <c r="H1757" s="6" t="str">
        <f>IFERROR(VLOOKUP($G1757,DDD!$B:$D,3,0),"-")</f>
        <v>PR</v>
      </c>
      <c r="I1757" s="6" t="str">
        <f>IFERROR(VLOOKUP($H1757,DDD!$I:$K,3,0),"-")</f>
        <v>Sul</v>
      </c>
      <c r="J1757">
        <v>8640793</v>
      </c>
      <c r="K1757">
        <v>25451709</v>
      </c>
      <c r="L1757" s="14">
        <v>44667.559803240743</v>
      </c>
      <c r="M1757" s="14">
        <v>44667.560266203705</v>
      </c>
      <c r="N1757" t="s">
        <v>3134</v>
      </c>
      <c r="O1757" t="s">
        <v>1728</v>
      </c>
      <c r="P1757">
        <v>17285</v>
      </c>
      <c r="Q1757" t="s">
        <v>65</v>
      </c>
      <c r="R1757" t="s">
        <v>136</v>
      </c>
      <c r="S1757" t="s">
        <v>273</v>
      </c>
      <c r="T1757" t="s">
        <v>136</v>
      </c>
      <c r="U1757" t="s">
        <v>273</v>
      </c>
      <c r="X1757">
        <v>43991719033</v>
      </c>
      <c r="Y1757">
        <v>43991719033</v>
      </c>
      <c r="Z1757" s="14">
        <v>44670.579861111109</v>
      </c>
      <c r="AA1757" t="s">
        <v>1724</v>
      </c>
      <c r="AB1757" s="15">
        <v>1.65012635512641E+16</v>
      </c>
      <c r="AC1757" t="s">
        <v>68</v>
      </c>
      <c r="AD1757">
        <v>10739</v>
      </c>
      <c r="AE1757" t="s">
        <v>1726</v>
      </c>
      <c r="AF1757" t="s">
        <v>70</v>
      </c>
      <c r="AM1757" t="s">
        <v>2749</v>
      </c>
      <c r="AN1757">
        <v>27403146808</v>
      </c>
    </row>
    <row r="1758" spans="1:40" x14ac:dyDescent="0.25">
      <c r="A1758" s="4">
        <f t="shared" ref="A1758:A1817" si="277">DATEVALUE(TEXT(L1758,"dd/mm"))</f>
        <v>44667</v>
      </c>
      <c r="B1758" s="5">
        <f t="shared" ref="B1758:B1817" si="278">TIMEVALUE(TEXT(LEFT(TEXT(L1758,"hh:mm"),2)&amp;":"&amp;IF(RIGHT(TEXT(L1758,"hh:mm"),2)&lt;"30",0,30),"hh:mm"))</f>
        <v>0.5625</v>
      </c>
      <c r="C1758" s="6">
        <f t="shared" ref="C1758:C1817" si="279">TIMEVALUE(TEXT(L1758,"hh:mm"))</f>
        <v>0.56458333333333333</v>
      </c>
      <c r="D1758" s="7">
        <f t="shared" si="275"/>
        <v>9.9537037021946162E-4</v>
      </c>
      <c r="E1758" s="6" t="str">
        <f t="shared" si="276"/>
        <v>THALITA</v>
      </c>
      <c r="F1758" s="6" t="str">
        <f t="shared" ref="F1758:F1817" si="280">TEXT(L1758,"ddd")</f>
        <v>sáb</v>
      </c>
      <c r="G1758" s="6" t="str">
        <f t="shared" si="274"/>
        <v>11</v>
      </c>
      <c r="H1758" s="6" t="str">
        <f>IFERROR(VLOOKUP($G1758,DDD!$B:$D,3,0),"-")</f>
        <v>SP</v>
      </c>
      <c r="I1758" s="6" t="str">
        <f>IFERROR(VLOOKUP($H1758,DDD!$I:$K,3,0),"-")</f>
        <v>Sudeste</v>
      </c>
      <c r="J1758">
        <v>8641319</v>
      </c>
      <c r="K1758">
        <v>25451489</v>
      </c>
      <c r="L1758" s="14">
        <v>44667.565115740741</v>
      </c>
      <c r="M1758" s="14">
        <v>44667.566111111111</v>
      </c>
      <c r="N1758" t="s">
        <v>3134</v>
      </c>
      <c r="O1758" t="s">
        <v>1723</v>
      </c>
      <c r="P1758">
        <v>17719</v>
      </c>
      <c r="Q1758" t="s">
        <v>65</v>
      </c>
      <c r="R1758" t="s">
        <v>136</v>
      </c>
      <c r="S1758" t="s">
        <v>137</v>
      </c>
      <c r="T1758" t="s">
        <v>136</v>
      </c>
      <c r="U1758" t="s">
        <v>137</v>
      </c>
      <c r="X1758">
        <v>11991607977</v>
      </c>
      <c r="Y1758">
        <v>11991607977</v>
      </c>
      <c r="Z1758" s="14">
        <v>44708.586111111108</v>
      </c>
      <c r="AA1758" t="s">
        <v>1724</v>
      </c>
      <c r="AB1758" s="15">
        <v>1.65012681412849E+16</v>
      </c>
      <c r="AC1758" t="s">
        <v>68</v>
      </c>
      <c r="AD1758">
        <v>10739</v>
      </c>
      <c r="AE1758" t="s">
        <v>1726</v>
      </c>
      <c r="AF1758" t="s">
        <v>70</v>
      </c>
      <c r="AM1758" t="s">
        <v>1752</v>
      </c>
      <c r="AN1758">
        <v>42067685104</v>
      </c>
    </row>
    <row r="1759" spans="1:40" x14ac:dyDescent="0.25">
      <c r="A1759" s="4">
        <f t="shared" si="277"/>
        <v>44667</v>
      </c>
      <c r="B1759" s="5">
        <f t="shared" si="278"/>
        <v>0.5625</v>
      </c>
      <c r="C1759" s="6">
        <f t="shared" si="279"/>
        <v>0.56597222222222221</v>
      </c>
      <c r="D1759" s="7">
        <f t="shared" si="275"/>
        <v>6.944444467080757E-4</v>
      </c>
      <c r="E1759" s="6" t="str">
        <f t="shared" si="276"/>
        <v>YANE</v>
      </c>
      <c r="F1759" s="6" t="str">
        <f t="shared" si="280"/>
        <v>sáb</v>
      </c>
      <c r="G1759" s="6" t="str">
        <f t="shared" si="274"/>
        <v>15</v>
      </c>
      <c r="H1759" s="6" t="str">
        <f>IFERROR(VLOOKUP($G1759,DDD!$B:$D,3,0),"-")</f>
        <v>SP</v>
      </c>
      <c r="I1759" s="6" t="str">
        <f>IFERROR(VLOOKUP($H1759,DDD!$I:$K,3,0),"-")</f>
        <v>Sudeste</v>
      </c>
      <c r="J1759">
        <v>8641406</v>
      </c>
      <c r="K1759">
        <v>25451060</v>
      </c>
      <c r="L1759" s="14">
        <v>44667.565983796296</v>
      </c>
      <c r="M1759" s="14">
        <v>44667.566678240742</v>
      </c>
      <c r="N1759" t="s">
        <v>3134</v>
      </c>
      <c r="O1759" t="s">
        <v>1728</v>
      </c>
      <c r="P1759">
        <v>17285</v>
      </c>
      <c r="Q1759" t="s">
        <v>65</v>
      </c>
      <c r="R1759" t="s">
        <v>136</v>
      </c>
      <c r="S1759" t="s">
        <v>273</v>
      </c>
      <c r="T1759" t="s">
        <v>136</v>
      </c>
      <c r="U1759" t="s">
        <v>273</v>
      </c>
      <c r="X1759">
        <v>15997710723</v>
      </c>
      <c r="Y1759">
        <v>15997710723</v>
      </c>
      <c r="Z1759" s="14">
        <v>44692.586111111108</v>
      </c>
      <c r="AA1759" t="s">
        <v>1724</v>
      </c>
      <c r="AB1759" s="15">
        <v>1.65012687512877E+16</v>
      </c>
      <c r="AC1759" t="s">
        <v>68</v>
      </c>
      <c r="AD1759">
        <v>10739</v>
      </c>
      <c r="AE1759" t="s">
        <v>1726</v>
      </c>
      <c r="AF1759" t="s">
        <v>70</v>
      </c>
      <c r="AM1759" t="s">
        <v>1753</v>
      </c>
      <c r="AN1759">
        <v>7718271803</v>
      </c>
    </row>
    <row r="1760" spans="1:40" x14ac:dyDescent="0.25">
      <c r="A1760" s="4">
        <f t="shared" si="277"/>
        <v>44667</v>
      </c>
      <c r="B1760" s="5">
        <f t="shared" si="278"/>
        <v>0.5625</v>
      </c>
      <c r="C1760" s="6">
        <f t="shared" si="279"/>
        <v>0.56805555555555554</v>
      </c>
      <c r="D1760" s="7">
        <f t="shared" si="275"/>
        <v>1.2500000011641532E-3</v>
      </c>
      <c r="E1760" s="6" t="str">
        <f t="shared" si="276"/>
        <v>THALITA</v>
      </c>
      <c r="F1760" s="6" t="str">
        <f t="shared" si="280"/>
        <v>sáb</v>
      </c>
      <c r="G1760" s="6" t="str">
        <f t="shared" si="274"/>
        <v>48</v>
      </c>
      <c r="H1760" s="6" t="str">
        <f>IFERROR(VLOOKUP($G1760,DDD!$B:$D,3,0),"-")</f>
        <v>SC</v>
      </c>
      <c r="I1760" s="6" t="str">
        <f>IFERROR(VLOOKUP($H1760,DDD!$I:$K,3,0),"-")</f>
        <v>Sul</v>
      </c>
      <c r="J1760">
        <v>8641610</v>
      </c>
      <c r="K1760">
        <v>23417733</v>
      </c>
      <c r="L1760" s="14">
        <v>44667.56858796296</v>
      </c>
      <c r="M1760" s="14">
        <v>44667.569837962961</v>
      </c>
      <c r="N1760" t="s">
        <v>3134</v>
      </c>
      <c r="O1760" t="s">
        <v>1723</v>
      </c>
      <c r="P1760">
        <v>17719</v>
      </c>
      <c r="Q1760" t="s">
        <v>65</v>
      </c>
      <c r="R1760" t="s">
        <v>66</v>
      </c>
      <c r="S1760" t="s">
        <v>421</v>
      </c>
      <c r="T1760" t="s">
        <v>66</v>
      </c>
      <c r="U1760" t="s">
        <v>421</v>
      </c>
      <c r="X1760">
        <v>48998263583</v>
      </c>
      <c r="AA1760" t="s">
        <v>1732</v>
      </c>
      <c r="AB1760" s="15">
        <v>1.6501271001299E+16</v>
      </c>
      <c r="AC1760" t="s">
        <v>68</v>
      </c>
      <c r="AD1760">
        <v>10739</v>
      </c>
      <c r="AE1760" t="s">
        <v>1726</v>
      </c>
      <c r="AF1760" t="s">
        <v>70</v>
      </c>
      <c r="AM1760" t="s">
        <v>2924</v>
      </c>
      <c r="AN1760">
        <v>8581011900</v>
      </c>
    </row>
    <row r="1761" spans="1:40" x14ac:dyDescent="0.25">
      <c r="A1761" s="4">
        <f t="shared" si="277"/>
        <v>44667</v>
      </c>
      <c r="B1761" s="5">
        <f t="shared" si="278"/>
        <v>0.5625</v>
      </c>
      <c r="C1761" s="6">
        <f t="shared" si="279"/>
        <v>0.56874999999999998</v>
      </c>
      <c r="D1761" s="7">
        <f t="shared" si="275"/>
        <v>6.944444467080757E-4</v>
      </c>
      <c r="E1761" s="6" t="str">
        <f t="shared" si="276"/>
        <v>YANE</v>
      </c>
      <c r="F1761" s="6" t="str">
        <f t="shared" si="280"/>
        <v>sáb</v>
      </c>
      <c r="G1761" s="6" t="str">
        <f t="shared" si="274"/>
        <v>43</v>
      </c>
      <c r="H1761" s="6" t="str">
        <f>IFERROR(VLOOKUP($G1761,DDD!$B:$D,3,0),"-")</f>
        <v>PR</v>
      </c>
      <c r="I1761" s="6" t="str">
        <f>IFERROR(VLOOKUP($H1761,DDD!$I:$K,3,0),"-")</f>
        <v>Sul</v>
      </c>
      <c r="J1761">
        <v>8641679</v>
      </c>
      <c r="K1761">
        <v>23416648</v>
      </c>
      <c r="L1761" s="14">
        <v>44667.569432870368</v>
      </c>
      <c r="M1761" s="14">
        <v>44667.570127314815</v>
      </c>
      <c r="N1761" t="s">
        <v>3134</v>
      </c>
      <c r="O1761" t="s">
        <v>1728</v>
      </c>
      <c r="P1761">
        <v>17285</v>
      </c>
      <c r="Q1761" t="s">
        <v>65</v>
      </c>
      <c r="R1761" t="s">
        <v>66</v>
      </c>
      <c r="S1761" t="s">
        <v>421</v>
      </c>
      <c r="T1761" t="s">
        <v>66</v>
      </c>
      <c r="U1761" t="s">
        <v>421</v>
      </c>
      <c r="X1761">
        <v>43984883757</v>
      </c>
      <c r="AA1761" t="s">
        <v>1732</v>
      </c>
      <c r="AB1761" s="15">
        <v>1.65012718213031E+16</v>
      </c>
      <c r="AC1761" t="s">
        <v>68</v>
      </c>
      <c r="AD1761">
        <v>10739</v>
      </c>
      <c r="AE1761" t="s">
        <v>1726</v>
      </c>
      <c r="AF1761" t="s">
        <v>70</v>
      </c>
      <c r="AM1761" t="s">
        <v>2925</v>
      </c>
      <c r="AN1761">
        <v>9281732408</v>
      </c>
    </row>
    <row r="1762" spans="1:40" x14ac:dyDescent="0.25">
      <c r="A1762" s="4">
        <f t="shared" si="277"/>
        <v>44667</v>
      </c>
      <c r="B1762" s="5">
        <f t="shared" si="278"/>
        <v>0.5625</v>
      </c>
      <c r="C1762" s="6">
        <f t="shared" si="279"/>
        <v>0.56944444444444442</v>
      </c>
      <c r="D1762" s="7">
        <f t="shared" si="275"/>
        <v>5.2083333866903558E-4</v>
      </c>
      <c r="E1762" s="6" t="str">
        <f t="shared" si="276"/>
        <v>JOHN</v>
      </c>
      <c r="F1762" s="6" t="str">
        <f t="shared" si="280"/>
        <v>sáb</v>
      </c>
      <c r="G1762" s="6" t="str">
        <f t="shared" si="274"/>
        <v>11</v>
      </c>
      <c r="H1762" s="6" t="str">
        <f>IFERROR(VLOOKUP($G1762,DDD!$B:$D,3,0),"-")</f>
        <v>SP</v>
      </c>
      <c r="I1762" s="6" t="str">
        <f>IFERROR(VLOOKUP($H1762,DDD!$I:$K,3,0),"-")</f>
        <v>Sudeste</v>
      </c>
      <c r="J1762">
        <v>8641725</v>
      </c>
      <c r="K1762">
        <v>25451678</v>
      </c>
      <c r="L1762" s="14">
        <v>44667.569930555554</v>
      </c>
      <c r="M1762" s="14">
        <v>44667.570451388892</v>
      </c>
      <c r="N1762" t="s">
        <v>3134</v>
      </c>
      <c r="O1762" t="s">
        <v>1781</v>
      </c>
      <c r="P1762">
        <v>17284</v>
      </c>
      <c r="Q1762" t="s">
        <v>65</v>
      </c>
      <c r="R1762" t="s">
        <v>136</v>
      </c>
      <c r="S1762" t="s">
        <v>273</v>
      </c>
      <c r="T1762" t="s">
        <v>136</v>
      </c>
      <c r="U1762" t="s">
        <v>273</v>
      </c>
      <c r="X1762">
        <v>11975525373</v>
      </c>
      <c r="Y1762">
        <v>11975525373</v>
      </c>
      <c r="Z1762" s="14">
        <v>44669.541666666664</v>
      </c>
      <c r="AA1762" t="s">
        <v>1724</v>
      </c>
      <c r="AB1762" s="15">
        <v>1.65012722013049E+16</v>
      </c>
      <c r="AC1762" t="s">
        <v>68</v>
      </c>
      <c r="AD1762">
        <v>10739</v>
      </c>
      <c r="AE1762" t="s">
        <v>1726</v>
      </c>
      <c r="AF1762" t="s">
        <v>70</v>
      </c>
      <c r="AM1762" t="s">
        <v>2926</v>
      </c>
      <c r="AN1762">
        <v>25129669843</v>
      </c>
    </row>
    <row r="1763" spans="1:40" x14ac:dyDescent="0.25">
      <c r="A1763" s="4">
        <f t="shared" si="277"/>
        <v>44667</v>
      </c>
      <c r="B1763" s="5">
        <f t="shared" si="278"/>
        <v>0.5625</v>
      </c>
      <c r="C1763" s="6">
        <f t="shared" si="279"/>
        <v>0.57847222222222217</v>
      </c>
      <c r="D1763" s="7">
        <f t="shared" si="275"/>
        <v>8.5648147796746343E-4</v>
      </c>
      <c r="E1763" s="6" t="str">
        <f t="shared" si="276"/>
        <v>YANE</v>
      </c>
      <c r="F1763" s="6" t="str">
        <f t="shared" si="280"/>
        <v>sáb</v>
      </c>
      <c r="G1763" s="6" t="str">
        <f t="shared" si="274"/>
        <v>15</v>
      </c>
      <c r="H1763" s="6" t="str">
        <f>IFERROR(VLOOKUP($G1763,DDD!$B:$D,3,0),"-")</f>
        <v>SP</v>
      </c>
      <c r="I1763" s="6" t="str">
        <f>IFERROR(VLOOKUP($H1763,DDD!$I:$K,3,0),"-")</f>
        <v>Sudeste</v>
      </c>
      <c r="J1763">
        <v>8642628</v>
      </c>
      <c r="K1763">
        <v>23417827</v>
      </c>
      <c r="L1763" s="14">
        <v>44667.578819444447</v>
      </c>
      <c r="M1763" s="14">
        <v>44667.579675925925</v>
      </c>
      <c r="N1763" t="s">
        <v>3134</v>
      </c>
      <c r="O1763" t="s">
        <v>1728</v>
      </c>
      <c r="P1763">
        <v>17285</v>
      </c>
      <c r="Q1763" t="s">
        <v>65</v>
      </c>
      <c r="R1763" t="s">
        <v>136</v>
      </c>
      <c r="S1763" t="s">
        <v>273</v>
      </c>
      <c r="T1763" t="s">
        <v>136</v>
      </c>
      <c r="U1763" t="s">
        <v>273</v>
      </c>
      <c r="X1763">
        <v>15991287016</v>
      </c>
      <c r="Y1763">
        <v>15991287016</v>
      </c>
      <c r="Z1763" s="14">
        <v>44671.599305555559</v>
      </c>
      <c r="AA1763" t="s">
        <v>1732</v>
      </c>
      <c r="AB1763" s="15">
        <v>1.65012799213498E+16</v>
      </c>
      <c r="AC1763" t="s">
        <v>68</v>
      </c>
      <c r="AD1763">
        <v>10739</v>
      </c>
      <c r="AE1763" t="s">
        <v>1726</v>
      </c>
      <c r="AF1763" t="s">
        <v>70</v>
      </c>
      <c r="AM1763" t="s">
        <v>2927</v>
      </c>
      <c r="AN1763">
        <v>36964765875</v>
      </c>
    </row>
    <row r="1764" spans="1:40" x14ac:dyDescent="0.25">
      <c r="A1764" s="4">
        <f t="shared" si="277"/>
        <v>44667</v>
      </c>
      <c r="B1764" s="5">
        <f t="shared" si="278"/>
        <v>0.5625</v>
      </c>
      <c r="C1764" s="6">
        <f t="shared" si="279"/>
        <v>0.5805555555555556</v>
      </c>
      <c r="D1764" s="7">
        <f t="shared" si="275"/>
        <v>4.8611110833007842E-4</v>
      </c>
      <c r="E1764" s="6" t="str">
        <f t="shared" si="276"/>
        <v>YANE</v>
      </c>
      <c r="F1764" s="6" t="str">
        <f t="shared" si="280"/>
        <v>sáb</v>
      </c>
      <c r="G1764" s="6" t="str">
        <f t="shared" si="274"/>
        <v>15</v>
      </c>
      <c r="H1764" s="6" t="str">
        <f>IFERROR(VLOOKUP($G1764,DDD!$B:$D,3,0),"-")</f>
        <v>SP</v>
      </c>
      <c r="I1764" s="6" t="str">
        <f>IFERROR(VLOOKUP($H1764,DDD!$I:$K,3,0),"-")</f>
        <v>Sudeste</v>
      </c>
      <c r="J1764">
        <v>8642861</v>
      </c>
      <c r="K1764">
        <v>25451642</v>
      </c>
      <c r="L1764" s="14">
        <v>44667.580555555556</v>
      </c>
      <c r="M1764" s="14">
        <v>44667.581041666665</v>
      </c>
      <c r="N1764" t="s">
        <v>3134</v>
      </c>
      <c r="O1764" t="s">
        <v>1728</v>
      </c>
      <c r="P1764">
        <v>17285</v>
      </c>
      <c r="Q1764" t="s">
        <v>65</v>
      </c>
      <c r="R1764" t="s">
        <v>136</v>
      </c>
      <c r="S1764" t="s">
        <v>273</v>
      </c>
      <c r="T1764" t="s">
        <v>136</v>
      </c>
      <c r="U1764" t="s">
        <v>273</v>
      </c>
      <c r="X1764">
        <v>15997869967</v>
      </c>
      <c r="Y1764">
        <v>15997869967</v>
      </c>
      <c r="Z1764" s="14">
        <v>44671.600694444445</v>
      </c>
      <c r="AA1764" t="s">
        <v>1724</v>
      </c>
      <c r="AB1764" s="15">
        <v>1.65012813613629E+16</v>
      </c>
      <c r="AC1764" t="s">
        <v>68</v>
      </c>
      <c r="AD1764">
        <v>10739</v>
      </c>
      <c r="AE1764" t="s">
        <v>1726</v>
      </c>
      <c r="AF1764" t="s">
        <v>70</v>
      </c>
      <c r="AM1764" t="s">
        <v>1736</v>
      </c>
      <c r="AN1764">
        <v>21733318844</v>
      </c>
    </row>
    <row r="1765" spans="1:40" x14ac:dyDescent="0.25">
      <c r="A1765" s="4">
        <f t="shared" si="277"/>
        <v>44667</v>
      </c>
      <c r="B1765" s="5">
        <f t="shared" si="278"/>
        <v>0.5625</v>
      </c>
      <c r="C1765" s="6">
        <f t="shared" si="279"/>
        <v>0.58124999999999993</v>
      </c>
      <c r="D1765" s="7">
        <f t="shared" si="275"/>
        <v>4.8611111560603604E-4</v>
      </c>
      <c r="E1765" s="6" t="str">
        <f t="shared" si="276"/>
        <v>JOHN</v>
      </c>
      <c r="F1765" s="6" t="str">
        <f t="shared" si="280"/>
        <v>sáb</v>
      </c>
      <c r="G1765" s="6" t="str">
        <f t="shared" si="274"/>
        <v>15</v>
      </c>
      <c r="H1765" s="6" t="str">
        <f>IFERROR(VLOOKUP($G1765,DDD!$B:$D,3,0),"-")</f>
        <v>SP</v>
      </c>
      <c r="I1765" s="6" t="str">
        <f>IFERROR(VLOOKUP($H1765,DDD!$I:$K,3,0),"-")</f>
        <v>Sudeste</v>
      </c>
      <c r="J1765">
        <v>8642965</v>
      </c>
      <c r="K1765">
        <v>23417608</v>
      </c>
      <c r="L1765" s="14">
        <v>44667.581446759257</v>
      </c>
      <c r="M1765" s="14">
        <v>44667.581932870373</v>
      </c>
      <c r="N1765" t="s">
        <v>3134</v>
      </c>
      <c r="O1765" t="s">
        <v>1781</v>
      </c>
      <c r="P1765">
        <v>17284</v>
      </c>
      <c r="Q1765" t="s">
        <v>65</v>
      </c>
      <c r="R1765" t="s">
        <v>136</v>
      </c>
      <c r="S1765" t="s">
        <v>273</v>
      </c>
      <c r="T1765" t="s">
        <v>136</v>
      </c>
      <c r="U1765" t="s">
        <v>273</v>
      </c>
      <c r="X1765">
        <v>15991141855</v>
      </c>
      <c r="Y1765">
        <v>15991141855</v>
      </c>
      <c r="Z1765" s="14">
        <v>44669.75</v>
      </c>
      <c r="AA1765" t="s">
        <v>1732</v>
      </c>
      <c r="AB1765" s="15">
        <v>1.65012822113704E+16</v>
      </c>
      <c r="AC1765" t="s">
        <v>68</v>
      </c>
      <c r="AD1765">
        <v>10739</v>
      </c>
      <c r="AE1765" t="s">
        <v>1726</v>
      </c>
      <c r="AF1765" t="s">
        <v>70</v>
      </c>
      <c r="AM1765" t="s">
        <v>2928</v>
      </c>
      <c r="AN1765">
        <v>49135258837</v>
      </c>
    </row>
    <row r="1766" spans="1:40" x14ac:dyDescent="0.25">
      <c r="A1766" s="4">
        <f t="shared" si="277"/>
        <v>44667</v>
      </c>
      <c r="B1766" s="5">
        <f t="shared" si="278"/>
        <v>0.58333333333333337</v>
      </c>
      <c r="C1766" s="6">
        <f t="shared" si="279"/>
        <v>0.58333333333333337</v>
      </c>
      <c r="D1766" s="7">
        <f t="shared" si="275"/>
        <v>9.0277777781011537E-4</v>
      </c>
      <c r="E1766" s="6" t="str">
        <f t="shared" si="276"/>
        <v>THALITA</v>
      </c>
      <c r="F1766" s="6" t="str">
        <f t="shared" si="280"/>
        <v>sáb</v>
      </c>
      <c r="G1766" s="6" t="str">
        <f t="shared" si="274"/>
        <v>15</v>
      </c>
      <c r="H1766" s="6" t="str">
        <f>IFERROR(VLOOKUP($G1766,DDD!$B:$D,3,0),"-")</f>
        <v>SP</v>
      </c>
      <c r="I1766" s="6" t="str">
        <f>IFERROR(VLOOKUP($H1766,DDD!$I:$K,3,0),"-")</f>
        <v>Sudeste</v>
      </c>
      <c r="J1766">
        <v>8643269</v>
      </c>
      <c r="K1766">
        <v>23417913</v>
      </c>
      <c r="L1766" s="14">
        <v>44667.583877314813</v>
      </c>
      <c r="M1766" s="14">
        <v>44667.584780092591</v>
      </c>
      <c r="N1766" t="s">
        <v>3134</v>
      </c>
      <c r="O1766" t="s">
        <v>1723</v>
      </c>
      <c r="P1766">
        <v>17719</v>
      </c>
      <c r="Q1766" t="s">
        <v>65</v>
      </c>
      <c r="R1766" t="s">
        <v>66</v>
      </c>
      <c r="S1766" t="s">
        <v>421</v>
      </c>
      <c r="T1766" t="s">
        <v>66</v>
      </c>
      <c r="U1766" t="s">
        <v>421</v>
      </c>
      <c r="X1766">
        <v>15997710723</v>
      </c>
      <c r="AA1766" t="s">
        <v>1732</v>
      </c>
      <c r="AB1766" s="15">
        <v>1.65012843113903E+16</v>
      </c>
      <c r="AC1766" t="s">
        <v>68</v>
      </c>
      <c r="AD1766">
        <v>10739</v>
      </c>
      <c r="AE1766" t="s">
        <v>1726</v>
      </c>
      <c r="AF1766" t="s">
        <v>70</v>
      </c>
      <c r="AM1766" t="s">
        <v>1753</v>
      </c>
      <c r="AN1766">
        <v>3924128960</v>
      </c>
    </row>
    <row r="1767" spans="1:40" x14ac:dyDescent="0.25">
      <c r="A1767" s="4">
        <f t="shared" si="277"/>
        <v>44667</v>
      </c>
      <c r="B1767" s="5">
        <f t="shared" si="278"/>
        <v>0.58333333333333337</v>
      </c>
      <c r="C1767" s="6">
        <f t="shared" si="279"/>
        <v>0.58680555555555558</v>
      </c>
      <c r="D1767" s="7">
        <f t="shared" si="275"/>
        <v>1.1805555550381541E-3</v>
      </c>
      <c r="E1767" s="6" t="str">
        <f t="shared" si="276"/>
        <v>YANE</v>
      </c>
      <c r="F1767" s="6" t="str">
        <f t="shared" si="280"/>
        <v>sáb</v>
      </c>
      <c r="G1767" s="6" t="str">
        <f t="shared" si="274"/>
        <v>71</v>
      </c>
      <c r="H1767" s="6" t="str">
        <f>IFERROR(VLOOKUP($G1767,DDD!$B:$D,3,0),"-")</f>
        <v>BA</v>
      </c>
      <c r="I1767" s="6" t="str">
        <f>IFERROR(VLOOKUP($H1767,DDD!$I:$K,3,0),"-")</f>
        <v>Nordeste</v>
      </c>
      <c r="J1767">
        <v>8643709</v>
      </c>
      <c r="K1767">
        <v>25451829</v>
      </c>
      <c r="L1767" s="14">
        <v>44667.587060185186</v>
      </c>
      <c r="M1767" s="14">
        <v>44667.588240740741</v>
      </c>
      <c r="N1767" t="s">
        <v>3134</v>
      </c>
      <c r="O1767" t="s">
        <v>1728</v>
      </c>
      <c r="P1767">
        <v>17285</v>
      </c>
      <c r="Q1767" t="s">
        <v>65</v>
      </c>
      <c r="R1767" t="s">
        <v>66</v>
      </c>
      <c r="S1767" t="s">
        <v>1729</v>
      </c>
      <c r="T1767" t="s">
        <v>66</v>
      </c>
      <c r="U1767" t="s">
        <v>1729</v>
      </c>
      <c r="X1767">
        <v>71986868773</v>
      </c>
      <c r="AA1767" t="s">
        <v>1724</v>
      </c>
      <c r="AB1767" s="15">
        <v>1.65012869614144E+16</v>
      </c>
      <c r="AC1767" t="s">
        <v>68</v>
      </c>
      <c r="AD1767">
        <v>10739</v>
      </c>
      <c r="AE1767" t="s">
        <v>1726</v>
      </c>
      <c r="AF1767" t="s">
        <v>70</v>
      </c>
      <c r="AM1767" t="s">
        <v>2929</v>
      </c>
      <c r="AN1767">
        <v>13385810582</v>
      </c>
    </row>
    <row r="1768" spans="1:40" x14ac:dyDescent="0.25">
      <c r="A1768" s="4">
        <f t="shared" si="277"/>
        <v>44667</v>
      </c>
      <c r="B1768" s="5">
        <f t="shared" si="278"/>
        <v>0.58333333333333337</v>
      </c>
      <c r="C1768" s="6">
        <f t="shared" si="279"/>
        <v>0.58819444444444446</v>
      </c>
      <c r="D1768" s="7">
        <f t="shared" si="275"/>
        <v>4.2824073898373172E-4</v>
      </c>
      <c r="E1768" s="6" t="str">
        <f t="shared" si="276"/>
        <v>JOHN</v>
      </c>
      <c r="F1768" s="6" t="str">
        <f t="shared" si="280"/>
        <v>sáb</v>
      </c>
      <c r="G1768" s="6" t="str">
        <f t="shared" si="274"/>
        <v>15</v>
      </c>
      <c r="H1768" s="6" t="str">
        <f>IFERROR(VLOOKUP($G1768,DDD!$B:$D,3,0),"-")</f>
        <v>SP</v>
      </c>
      <c r="I1768" s="6" t="str">
        <f>IFERROR(VLOOKUP($H1768,DDD!$I:$K,3,0),"-")</f>
        <v>Sudeste</v>
      </c>
      <c r="J1768">
        <v>8643906</v>
      </c>
      <c r="K1768">
        <v>23417344</v>
      </c>
      <c r="L1768" s="14">
        <v>44667.58865740741</v>
      </c>
      <c r="M1768" s="14">
        <v>44667.589085648149</v>
      </c>
      <c r="N1768" t="s">
        <v>3134</v>
      </c>
      <c r="O1768" t="s">
        <v>1781</v>
      </c>
      <c r="P1768">
        <v>17284</v>
      </c>
      <c r="Q1768" t="s">
        <v>65</v>
      </c>
      <c r="R1768" t="s">
        <v>136</v>
      </c>
      <c r="S1768" t="s">
        <v>273</v>
      </c>
      <c r="T1768" t="s">
        <v>136</v>
      </c>
      <c r="U1768" t="s">
        <v>273</v>
      </c>
      <c r="X1768">
        <v>15991161995</v>
      </c>
      <c r="Y1768">
        <v>15991161995</v>
      </c>
      <c r="Z1768" s="14">
        <v>44667.609027777777</v>
      </c>
      <c r="AA1768" t="s">
        <v>1732</v>
      </c>
      <c r="AB1768" s="15">
        <v>1.65012883514261E+16</v>
      </c>
      <c r="AC1768" t="s">
        <v>68</v>
      </c>
      <c r="AD1768">
        <v>10739</v>
      </c>
      <c r="AE1768" t="s">
        <v>1726</v>
      </c>
      <c r="AF1768" t="s">
        <v>70</v>
      </c>
      <c r="AM1768" t="s">
        <v>2930</v>
      </c>
      <c r="AN1768">
        <v>38568552897</v>
      </c>
    </row>
    <row r="1769" spans="1:40" x14ac:dyDescent="0.25">
      <c r="A1769" s="4">
        <f t="shared" si="277"/>
        <v>44667</v>
      </c>
      <c r="B1769" s="5">
        <f t="shared" si="278"/>
        <v>0.58333333333333337</v>
      </c>
      <c r="C1769" s="6">
        <f t="shared" si="279"/>
        <v>0.59166666666666667</v>
      </c>
      <c r="D1769" s="7">
        <f t="shared" si="275"/>
        <v>7.7546296233776957E-4</v>
      </c>
      <c r="E1769" s="6" t="str">
        <f t="shared" si="276"/>
        <v>YANE</v>
      </c>
      <c r="F1769" s="6" t="str">
        <f t="shared" si="280"/>
        <v>sáb</v>
      </c>
      <c r="G1769" s="6" t="str">
        <f t="shared" si="274"/>
        <v>43</v>
      </c>
      <c r="H1769" s="6" t="str">
        <f>IFERROR(VLOOKUP($G1769,DDD!$B:$D,3,0),"-")</f>
        <v>PR</v>
      </c>
      <c r="I1769" s="6" t="str">
        <f>IFERROR(VLOOKUP($H1769,DDD!$I:$K,3,0),"-")</f>
        <v>Sul</v>
      </c>
      <c r="J1769">
        <v>8644442</v>
      </c>
      <c r="K1769">
        <v>25451709</v>
      </c>
      <c r="L1769" s="14">
        <v>44667.592256944445</v>
      </c>
      <c r="M1769" s="14">
        <v>44667.593032407407</v>
      </c>
      <c r="N1769" t="s">
        <v>3134</v>
      </c>
      <c r="O1769" t="s">
        <v>1728</v>
      </c>
      <c r="P1769">
        <v>17285</v>
      </c>
      <c r="Q1769" t="s">
        <v>65</v>
      </c>
      <c r="R1769" t="s">
        <v>66</v>
      </c>
      <c r="S1769" t="s">
        <v>1729</v>
      </c>
      <c r="T1769" t="s">
        <v>66</v>
      </c>
      <c r="U1769" t="s">
        <v>1729</v>
      </c>
      <c r="X1769">
        <v>43991719033</v>
      </c>
      <c r="AA1769" t="s">
        <v>1724</v>
      </c>
      <c r="AB1769" s="15">
        <v>1.6501291521452E+16</v>
      </c>
      <c r="AC1769" t="s">
        <v>68</v>
      </c>
      <c r="AD1769">
        <v>10739</v>
      </c>
      <c r="AE1769" t="s">
        <v>1726</v>
      </c>
      <c r="AF1769" t="s">
        <v>70</v>
      </c>
      <c r="AM1769" t="s">
        <v>2749</v>
      </c>
      <c r="AN1769">
        <v>27403146808</v>
      </c>
    </row>
    <row r="1770" spans="1:40" x14ac:dyDescent="0.25">
      <c r="A1770" s="4">
        <f t="shared" si="277"/>
        <v>44667</v>
      </c>
      <c r="B1770" s="5">
        <f t="shared" si="278"/>
        <v>0.58333333333333337</v>
      </c>
      <c r="C1770" s="6">
        <f t="shared" si="279"/>
        <v>0.59375</v>
      </c>
      <c r="D1770" s="7">
        <f t="shared" si="275"/>
        <v>2.6851851798710413E-3</v>
      </c>
      <c r="E1770" s="6" t="str">
        <f t="shared" si="276"/>
        <v>THALITA</v>
      </c>
      <c r="F1770" s="6" t="str">
        <f t="shared" si="280"/>
        <v>sáb</v>
      </c>
      <c r="G1770" s="6" t="str">
        <f t="shared" si="274"/>
        <v>71</v>
      </c>
      <c r="H1770" s="6" t="str">
        <f>IFERROR(VLOOKUP($G1770,DDD!$B:$D,3,0),"-")</f>
        <v>BA</v>
      </c>
      <c r="I1770" s="6" t="str">
        <f>IFERROR(VLOOKUP($H1770,DDD!$I:$K,3,0),"-")</f>
        <v>Nordeste</v>
      </c>
      <c r="J1770">
        <v>8644748</v>
      </c>
      <c r="K1770">
        <v>25451792</v>
      </c>
      <c r="L1770" s="14">
        <v>44667.594351851854</v>
      </c>
      <c r="M1770" s="14">
        <v>44667.597037037034</v>
      </c>
      <c r="N1770" t="s">
        <v>3134</v>
      </c>
      <c r="O1770" t="s">
        <v>1723</v>
      </c>
      <c r="P1770">
        <v>17719</v>
      </c>
      <c r="Q1770" t="s">
        <v>65</v>
      </c>
      <c r="R1770" t="s">
        <v>85</v>
      </c>
      <c r="S1770" t="s">
        <v>86</v>
      </c>
      <c r="T1770" t="s">
        <v>85</v>
      </c>
      <c r="U1770" t="s">
        <v>86</v>
      </c>
      <c r="X1770">
        <v>71988230657</v>
      </c>
      <c r="AA1770" t="s">
        <v>1724</v>
      </c>
      <c r="AB1770" s="15">
        <v>1.65012933314669E+16</v>
      </c>
      <c r="AC1770" t="s">
        <v>68</v>
      </c>
      <c r="AD1770">
        <v>10739</v>
      </c>
      <c r="AE1770" t="s">
        <v>1726</v>
      </c>
      <c r="AF1770" t="s">
        <v>70</v>
      </c>
      <c r="AM1770" t="s">
        <v>2931</v>
      </c>
      <c r="AN1770">
        <v>87415240553</v>
      </c>
    </row>
    <row r="1771" spans="1:40" x14ac:dyDescent="0.25">
      <c r="A1771" s="4">
        <f t="shared" si="277"/>
        <v>44667</v>
      </c>
      <c r="B1771" s="5">
        <f t="shared" si="278"/>
        <v>0.58333333333333337</v>
      </c>
      <c r="C1771" s="6">
        <f t="shared" si="279"/>
        <v>0.59722222222222221</v>
      </c>
      <c r="D1771" s="7">
        <f t="shared" si="275"/>
        <v>1.8865740785258822E-3</v>
      </c>
      <c r="E1771" s="6" t="str">
        <f t="shared" si="276"/>
        <v>THALITA</v>
      </c>
      <c r="F1771" s="6" t="str">
        <f t="shared" si="280"/>
        <v>sáb</v>
      </c>
      <c r="G1771" s="6" t="str">
        <f t="shared" si="274"/>
        <v>15</v>
      </c>
      <c r="H1771" s="6" t="str">
        <f>IFERROR(VLOOKUP($G1771,DDD!$B:$D,3,0),"-")</f>
        <v>SP</v>
      </c>
      <c r="I1771" s="6" t="str">
        <f>IFERROR(VLOOKUP($H1771,DDD!$I:$K,3,0),"-")</f>
        <v>Sudeste</v>
      </c>
      <c r="J1771">
        <v>8645169</v>
      </c>
      <c r="K1771">
        <v>23417812</v>
      </c>
      <c r="L1771" s="14">
        <v>44667.597222222219</v>
      </c>
      <c r="M1771" s="14">
        <v>44667.599108796298</v>
      </c>
      <c r="N1771" t="s">
        <v>3134</v>
      </c>
      <c r="O1771" t="s">
        <v>1723</v>
      </c>
      <c r="P1771">
        <v>17719</v>
      </c>
      <c r="Q1771" t="s">
        <v>65</v>
      </c>
      <c r="R1771" t="s">
        <v>136</v>
      </c>
      <c r="S1771" t="s">
        <v>1740</v>
      </c>
      <c r="T1771" t="s">
        <v>136</v>
      </c>
      <c r="U1771" t="s">
        <v>137</v>
      </c>
      <c r="X1771">
        <v>15988118703</v>
      </c>
      <c r="Y1771">
        <v>15988118703</v>
      </c>
      <c r="Z1771" s="14">
        <v>44680.619444444441</v>
      </c>
      <c r="AA1771" t="s">
        <v>1732</v>
      </c>
      <c r="AB1771" s="15">
        <v>1.65012958814896E+16</v>
      </c>
      <c r="AC1771" t="s">
        <v>68</v>
      </c>
      <c r="AD1771">
        <v>10739</v>
      </c>
      <c r="AE1771" t="s">
        <v>1726</v>
      </c>
      <c r="AF1771" t="s">
        <v>70</v>
      </c>
      <c r="AM1771" t="s">
        <v>2932</v>
      </c>
      <c r="AN1771">
        <v>36226466839</v>
      </c>
    </row>
    <row r="1772" spans="1:40" x14ac:dyDescent="0.25">
      <c r="A1772" s="4">
        <f t="shared" si="277"/>
        <v>44669</v>
      </c>
      <c r="B1772" s="5">
        <f t="shared" si="278"/>
        <v>0.33333333333333331</v>
      </c>
      <c r="C1772" s="6">
        <f t="shared" si="279"/>
        <v>0.34513888888888888</v>
      </c>
      <c r="D1772" s="7">
        <f t="shared" si="275"/>
        <v>4.6296296204673126E-4</v>
      </c>
      <c r="E1772" s="6" t="str">
        <f t="shared" si="276"/>
        <v>THALITA</v>
      </c>
      <c r="F1772" s="6" t="str">
        <f t="shared" si="280"/>
        <v>seg</v>
      </c>
      <c r="G1772" s="6" t="str">
        <f t="shared" si="274"/>
        <v>43</v>
      </c>
      <c r="H1772" s="6" t="str">
        <f>IFERROR(VLOOKUP($G1772,DDD!$B:$D,3,0),"-")</f>
        <v>PR</v>
      </c>
      <c r="I1772" s="6" t="str">
        <f>IFERROR(VLOOKUP($H1772,DDD!$I:$K,3,0),"-")</f>
        <v>Sul</v>
      </c>
      <c r="J1772">
        <v>8651229</v>
      </c>
      <c r="K1772">
        <v>25451947</v>
      </c>
      <c r="L1772" s="14">
        <v>44669.345347222225</v>
      </c>
      <c r="M1772" s="14">
        <v>44669.345810185187</v>
      </c>
      <c r="N1772" t="s">
        <v>3134</v>
      </c>
      <c r="O1772" t="s">
        <v>1723</v>
      </c>
      <c r="P1772">
        <v>17719</v>
      </c>
      <c r="Q1772" t="s">
        <v>65</v>
      </c>
      <c r="R1772" t="s">
        <v>136</v>
      </c>
      <c r="S1772" t="s">
        <v>273</v>
      </c>
      <c r="T1772" t="s">
        <v>136</v>
      </c>
      <c r="U1772" t="s">
        <v>273</v>
      </c>
      <c r="X1772">
        <v>43998318938</v>
      </c>
      <c r="Y1772">
        <v>43998318938</v>
      </c>
      <c r="Z1772" s="14">
        <v>44669.365972222222</v>
      </c>
      <c r="AA1772" t="s">
        <v>1724</v>
      </c>
      <c r="AB1772" t="s">
        <v>1725</v>
      </c>
      <c r="AC1772" t="s">
        <v>68</v>
      </c>
      <c r="AD1772">
        <v>10739</v>
      </c>
      <c r="AE1772" t="s">
        <v>1726</v>
      </c>
      <c r="AF1772" t="s">
        <v>70</v>
      </c>
      <c r="AM1772" t="s">
        <v>1727</v>
      </c>
      <c r="AN1772">
        <v>52059545234</v>
      </c>
    </row>
    <row r="1773" spans="1:40" x14ac:dyDescent="0.25">
      <c r="A1773" s="4">
        <f t="shared" si="277"/>
        <v>44669</v>
      </c>
      <c r="B1773" s="5">
        <f t="shared" si="278"/>
        <v>0.33333333333333331</v>
      </c>
      <c r="C1773" s="6">
        <f t="shared" si="279"/>
        <v>0.34513888888888888</v>
      </c>
      <c r="D1773" s="7">
        <f t="shared" si="275"/>
        <v>5.9027778479503468E-4</v>
      </c>
      <c r="E1773" s="6" t="str">
        <f t="shared" si="276"/>
        <v>YANE</v>
      </c>
      <c r="F1773" s="6" t="str">
        <f t="shared" si="280"/>
        <v>seg</v>
      </c>
      <c r="G1773" s="6" t="str">
        <f t="shared" si="274"/>
        <v>43</v>
      </c>
      <c r="H1773" s="6" t="str">
        <f>IFERROR(VLOOKUP($G1773,DDD!$B:$D,3,0),"-")</f>
        <v>PR</v>
      </c>
      <c r="I1773" s="6" t="str">
        <f>IFERROR(VLOOKUP($H1773,DDD!$I:$K,3,0),"-")</f>
        <v>Sul</v>
      </c>
      <c r="J1773">
        <v>8651230</v>
      </c>
      <c r="K1773">
        <v>25450874</v>
      </c>
      <c r="L1773" s="14">
        <v>44669.345509259256</v>
      </c>
      <c r="M1773" s="14">
        <v>44669.346099537041</v>
      </c>
      <c r="N1773" t="s">
        <v>3134</v>
      </c>
      <c r="O1773" t="s">
        <v>1728</v>
      </c>
      <c r="P1773">
        <v>17285</v>
      </c>
      <c r="Q1773" t="s">
        <v>65</v>
      </c>
      <c r="R1773" t="s">
        <v>66</v>
      </c>
      <c r="S1773" t="s">
        <v>1729</v>
      </c>
      <c r="T1773" t="s">
        <v>66</v>
      </c>
      <c r="U1773" t="s">
        <v>1729</v>
      </c>
      <c r="X1773">
        <v>43991332759</v>
      </c>
      <c r="AA1773" t="s">
        <v>1724</v>
      </c>
      <c r="AB1773" t="s">
        <v>1730</v>
      </c>
      <c r="AC1773" t="s">
        <v>68</v>
      </c>
      <c r="AD1773">
        <v>10739</v>
      </c>
      <c r="AE1773" t="s">
        <v>1726</v>
      </c>
      <c r="AF1773" t="s">
        <v>70</v>
      </c>
      <c r="AM1773" t="s">
        <v>1731</v>
      </c>
      <c r="AN1773">
        <v>6044628914</v>
      </c>
    </row>
    <row r="1774" spans="1:40" x14ac:dyDescent="0.25">
      <c r="A1774" s="4">
        <f t="shared" si="277"/>
        <v>44669</v>
      </c>
      <c r="B1774" s="5">
        <f t="shared" si="278"/>
        <v>0.33333333333333331</v>
      </c>
      <c r="C1774" s="6">
        <f t="shared" si="279"/>
        <v>0.35000000000000003</v>
      </c>
      <c r="D1774" s="7">
        <f t="shared" si="275"/>
        <v>6.7129629314877093E-4</v>
      </c>
      <c r="E1774" s="6" t="str">
        <f t="shared" si="276"/>
        <v>YANE</v>
      </c>
      <c r="F1774" s="6" t="str">
        <f t="shared" si="280"/>
        <v>seg</v>
      </c>
      <c r="G1774" s="6" t="str">
        <f t="shared" si="274"/>
        <v>15</v>
      </c>
      <c r="H1774" s="6" t="str">
        <f>IFERROR(VLOOKUP($G1774,DDD!$B:$D,3,0),"-")</f>
        <v>SP</v>
      </c>
      <c r="I1774" s="6" t="str">
        <f>IFERROR(VLOOKUP($H1774,DDD!$I:$K,3,0),"-")</f>
        <v>Sudeste</v>
      </c>
      <c r="J1774">
        <v>8651234</v>
      </c>
      <c r="K1774">
        <v>23416694</v>
      </c>
      <c r="L1774" s="14">
        <v>44669.35050925926</v>
      </c>
      <c r="M1774" s="14">
        <v>44669.351180555554</v>
      </c>
      <c r="N1774" t="s">
        <v>3134</v>
      </c>
      <c r="O1774" t="s">
        <v>1728</v>
      </c>
      <c r="P1774">
        <v>17285</v>
      </c>
      <c r="Q1774" t="s">
        <v>65</v>
      </c>
      <c r="R1774" t="s">
        <v>66</v>
      </c>
      <c r="S1774" t="s">
        <v>421</v>
      </c>
      <c r="T1774" t="s">
        <v>66</v>
      </c>
      <c r="U1774" t="s">
        <v>421</v>
      </c>
      <c r="X1774">
        <v>15997604845</v>
      </c>
      <c r="AA1774" t="s">
        <v>1732</v>
      </c>
      <c r="AB1774" s="15">
        <v>16502810684184</v>
      </c>
      <c r="AC1774" t="s">
        <v>68</v>
      </c>
      <c r="AD1774">
        <v>10739</v>
      </c>
      <c r="AE1774" t="s">
        <v>1726</v>
      </c>
      <c r="AF1774" t="s">
        <v>70</v>
      </c>
      <c r="AM1774" t="s">
        <v>1733</v>
      </c>
      <c r="AN1774">
        <v>12274595801</v>
      </c>
    </row>
    <row r="1775" spans="1:40" x14ac:dyDescent="0.25">
      <c r="A1775" s="4">
        <f t="shared" si="277"/>
        <v>44669</v>
      </c>
      <c r="B1775" s="5">
        <f t="shared" si="278"/>
        <v>0.33333333333333331</v>
      </c>
      <c r="C1775" s="6">
        <f t="shared" si="279"/>
        <v>0.3527777777777778</v>
      </c>
      <c r="D1775" s="7">
        <f t="shared" si="275"/>
        <v>7.0601851621177047E-4</v>
      </c>
      <c r="E1775" s="6" t="str">
        <f t="shared" si="276"/>
        <v>YANE</v>
      </c>
      <c r="F1775" s="6" t="str">
        <f t="shared" si="280"/>
        <v>seg</v>
      </c>
      <c r="G1775" s="6" t="str">
        <f t="shared" ref="G1775:G1838" si="281">TRIM(LEFT($X1775,2))</f>
        <v>15</v>
      </c>
      <c r="H1775" s="6" t="str">
        <f>IFERROR(VLOOKUP($G1775,DDD!$B:$D,3,0),"-")</f>
        <v>SP</v>
      </c>
      <c r="I1775" s="6" t="str">
        <f>IFERROR(VLOOKUP($H1775,DDD!$I:$K,3,0),"-")</f>
        <v>Sudeste</v>
      </c>
      <c r="J1775">
        <v>8651237</v>
      </c>
      <c r="K1775">
        <v>25451486</v>
      </c>
      <c r="L1775" s="14">
        <v>44669.352962962963</v>
      </c>
      <c r="M1775" s="14">
        <v>44669.353668981479</v>
      </c>
      <c r="N1775" t="s">
        <v>3134</v>
      </c>
      <c r="O1775" t="s">
        <v>1728</v>
      </c>
      <c r="P1775">
        <v>17285</v>
      </c>
      <c r="Q1775" t="s">
        <v>65</v>
      </c>
      <c r="R1775" t="s">
        <v>136</v>
      </c>
      <c r="S1775" t="s">
        <v>273</v>
      </c>
      <c r="T1775" t="s">
        <v>136</v>
      </c>
      <c r="U1775" t="s">
        <v>273</v>
      </c>
      <c r="X1775">
        <v>15991884060</v>
      </c>
      <c r="Y1775">
        <v>15991884060</v>
      </c>
      <c r="Z1775" s="14">
        <v>44670.373611111114</v>
      </c>
      <c r="AA1775" t="s">
        <v>1724</v>
      </c>
      <c r="AB1775" s="15">
        <v>16502812735214</v>
      </c>
      <c r="AC1775" t="s">
        <v>68</v>
      </c>
      <c r="AD1775">
        <v>10739</v>
      </c>
      <c r="AE1775" t="s">
        <v>1726</v>
      </c>
      <c r="AF1775" t="s">
        <v>70</v>
      </c>
      <c r="AM1775" t="s">
        <v>1734</v>
      </c>
      <c r="AN1775">
        <v>41683939840</v>
      </c>
    </row>
    <row r="1776" spans="1:40" x14ac:dyDescent="0.25">
      <c r="A1776" s="4">
        <f t="shared" si="277"/>
        <v>44669</v>
      </c>
      <c r="B1776" s="5">
        <f t="shared" si="278"/>
        <v>0.33333333333333331</v>
      </c>
      <c r="C1776" s="6">
        <f t="shared" si="279"/>
        <v>0.35347222222222219</v>
      </c>
      <c r="D1776" s="7">
        <f t="shared" si="275"/>
        <v>1.0532407468417659E-3</v>
      </c>
      <c r="E1776" s="6" t="str">
        <f t="shared" si="276"/>
        <v>THALITA</v>
      </c>
      <c r="F1776" s="6" t="str">
        <f t="shared" si="280"/>
        <v>seg</v>
      </c>
      <c r="G1776" s="6" t="str">
        <f t="shared" si="281"/>
        <v>43</v>
      </c>
      <c r="H1776" s="6" t="str">
        <f>IFERROR(VLOOKUP($G1776,DDD!$B:$D,3,0),"-")</f>
        <v>PR</v>
      </c>
      <c r="I1776" s="6" t="str">
        <f>IFERROR(VLOOKUP($H1776,DDD!$I:$K,3,0),"-")</f>
        <v>Sul</v>
      </c>
      <c r="J1776">
        <v>8651238</v>
      </c>
      <c r="K1776">
        <v>25451120</v>
      </c>
      <c r="L1776" s="14">
        <v>44669.353726851848</v>
      </c>
      <c r="M1776" s="14">
        <v>44669.354780092595</v>
      </c>
      <c r="N1776" t="s">
        <v>3134</v>
      </c>
      <c r="O1776" t="s">
        <v>1723</v>
      </c>
      <c r="P1776">
        <v>17719</v>
      </c>
      <c r="Q1776" t="s">
        <v>65</v>
      </c>
      <c r="R1776" t="s">
        <v>66</v>
      </c>
      <c r="S1776" t="s">
        <v>1039</v>
      </c>
      <c r="T1776" t="s">
        <v>66</v>
      </c>
      <c r="U1776" t="s">
        <v>1039</v>
      </c>
      <c r="X1776">
        <v>43999182164</v>
      </c>
      <c r="AA1776" t="s">
        <v>1724</v>
      </c>
      <c r="AB1776" s="15">
        <v>16502813435404</v>
      </c>
      <c r="AC1776" t="s">
        <v>68</v>
      </c>
      <c r="AD1776">
        <v>10739</v>
      </c>
      <c r="AE1776" t="s">
        <v>1726</v>
      </c>
      <c r="AF1776" t="s">
        <v>70</v>
      </c>
      <c r="AM1776" t="s">
        <v>1735</v>
      </c>
      <c r="AN1776">
        <v>9270986950</v>
      </c>
    </row>
    <row r="1777" spans="1:40" x14ac:dyDescent="0.25">
      <c r="A1777" s="4">
        <f t="shared" si="277"/>
        <v>44669</v>
      </c>
      <c r="B1777" s="5">
        <f t="shared" si="278"/>
        <v>0.35416666666666669</v>
      </c>
      <c r="C1777" s="6">
        <f t="shared" si="279"/>
        <v>0.35416666666666669</v>
      </c>
      <c r="D1777" s="7">
        <f t="shared" si="275"/>
        <v>5.7870370801538229E-4</v>
      </c>
      <c r="E1777" s="6" t="str">
        <f t="shared" si="276"/>
        <v>YANE</v>
      </c>
      <c r="F1777" s="6" t="str">
        <f t="shared" si="280"/>
        <v>seg</v>
      </c>
      <c r="G1777" s="6" t="str">
        <f t="shared" si="281"/>
        <v>15</v>
      </c>
      <c r="H1777" s="6" t="str">
        <f>IFERROR(VLOOKUP($G1777,DDD!$B:$D,3,0),"-")</f>
        <v>SP</v>
      </c>
      <c r="I1777" s="6" t="str">
        <f>IFERROR(VLOOKUP($H1777,DDD!$I:$K,3,0),"-")</f>
        <v>Sudeste</v>
      </c>
      <c r="J1777">
        <v>8651239</v>
      </c>
      <c r="K1777">
        <v>25451642</v>
      </c>
      <c r="L1777" s="14">
        <v>44669.354791666665</v>
      </c>
      <c r="M1777" s="14">
        <v>44669.355370370373</v>
      </c>
      <c r="N1777" t="s">
        <v>3134</v>
      </c>
      <c r="O1777" t="s">
        <v>1728</v>
      </c>
      <c r="P1777">
        <v>17285</v>
      </c>
      <c r="Q1777" t="s">
        <v>65</v>
      </c>
      <c r="R1777" t="s">
        <v>136</v>
      </c>
      <c r="S1777" t="s">
        <v>273</v>
      </c>
      <c r="T1777" t="s">
        <v>136</v>
      </c>
      <c r="U1777" t="s">
        <v>273</v>
      </c>
      <c r="X1777">
        <v>15997869967</v>
      </c>
      <c r="Y1777">
        <v>15997869967</v>
      </c>
      <c r="Z1777" s="14">
        <v>44669.791666666664</v>
      </c>
      <c r="AA1777" t="s">
        <v>1724</v>
      </c>
      <c r="AB1777" s="15">
        <v>16502814356114</v>
      </c>
      <c r="AC1777" t="s">
        <v>68</v>
      </c>
      <c r="AD1777">
        <v>10739</v>
      </c>
      <c r="AE1777" t="s">
        <v>1726</v>
      </c>
      <c r="AF1777" t="s">
        <v>70</v>
      </c>
      <c r="AM1777" t="s">
        <v>1736</v>
      </c>
      <c r="AN1777">
        <v>21733318844</v>
      </c>
    </row>
    <row r="1778" spans="1:40" x14ac:dyDescent="0.25">
      <c r="A1778" s="4">
        <f t="shared" si="277"/>
        <v>44669</v>
      </c>
      <c r="B1778" s="5">
        <f t="shared" si="278"/>
        <v>0.35416666666666669</v>
      </c>
      <c r="C1778" s="6">
        <f t="shared" si="279"/>
        <v>0.35486111111111113</v>
      </c>
      <c r="D1778" s="7">
        <f t="shared" si="275"/>
        <v>4.2824074625968933E-4</v>
      </c>
      <c r="E1778" s="6" t="str">
        <f t="shared" si="276"/>
        <v>THALITA</v>
      </c>
      <c r="F1778" s="6" t="str">
        <f t="shared" si="280"/>
        <v>seg</v>
      </c>
      <c r="G1778" s="6" t="str">
        <f t="shared" si="281"/>
        <v>15</v>
      </c>
      <c r="H1778" s="6" t="str">
        <f>IFERROR(VLOOKUP($G1778,DDD!$B:$D,3,0),"-")</f>
        <v>SP</v>
      </c>
      <c r="I1778" s="6" t="str">
        <f>IFERROR(VLOOKUP($H1778,DDD!$I:$K,3,0),"-")</f>
        <v>Sudeste</v>
      </c>
      <c r="J1778">
        <v>8651241</v>
      </c>
      <c r="K1778">
        <v>25451202</v>
      </c>
      <c r="L1778" s="14">
        <v>44669.355439814812</v>
      </c>
      <c r="M1778" s="14">
        <v>44669.355868055558</v>
      </c>
      <c r="N1778" t="s">
        <v>3134</v>
      </c>
      <c r="O1778" t="s">
        <v>1723</v>
      </c>
      <c r="P1778">
        <v>17719</v>
      </c>
      <c r="Q1778" t="s">
        <v>65</v>
      </c>
      <c r="R1778" t="s">
        <v>136</v>
      </c>
      <c r="S1778" t="s">
        <v>273</v>
      </c>
      <c r="T1778" t="s">
        <v>136</v>
      </c>
      <c r="U1778" t="s">
        <v>273</v>
      </c>
      <c r="X1778">
        <v>15998070415</v>
      </c>
      <c r="Y1778">
        <v>15998070415</v>
      </c>
      <c r="Z1778" s="14">
        <v>44669.376388888886</v>
      </c>
      <c r="AA1778" t="s">
        <v>1724</v>
      </c>
      <c r="AB1778" s="15">
        <v>16502814936674</v>
      </c>
      <c r="AC1778" t="s">
        <v>68</v>
      </c>
      <c r="AD1778">
        <v>10739</v>
      </c>
      <c r="AE1778" t="s">
        <v>1726</v>
      </c>
      <c r="AF1778" t="s">
        <v>70</v>
      </c>
      <c r="AM1778" t="s">
        <v>1737</v>
      </c>
      <c r="AN1778">
        <v>36590154821</v>
      </c>
    </row>
    <row r="1779" spans="1:40" x14ac:dyDescent="0.25">
      <c r="A1779" s="4">
        <f t="shared" si="277"/>
        <v>44669</v>
      </c>
      <c r="B1779" s="5">
        <f t="shared" si="278"/>
        <v>0.35416666666666669</v>
      </c>
      <c r="C1779" s="6">
        <f t="shared" si="279"/>
        <v>0.35486111111111113</v>
      </c>
      <c r="D1779" s="7">
        <f t="shared" si="275"/>
        <v>1.5046296321088448E-3</v>
      </c>
      <c r="E1779" s="6" t="str">
        <f t="shared" si="276"/>
        <v>YANE</v>
      </c>
      <c r="F1779" s="6" t="str">
        <f t="shared" si="280"/>
        <v>seg</v>
      </c>
      <c r="G1779" s="6" t="str">
        <f t="shared" si="281"/>
        <v>15</v>
      </c>
      <c r="H1779" s="6" t="str">
        <f>IFERROR(VLOOKUP($G1779,DDD!$B:$D,3,0),"-")</f>
        <v>SP</v>
      </c>
      <c r="I1779" s="6" t="str">
        <f>IFERROR(VLOOKUP($H1779,DDD!$I:$K,3,0),"-")</f>
        <v>Sudeste</v>
      </c>
      <c r="J1779">
        <v>8651242</v>
      </c>
      <c r="K1779">
        <v>23417703</v>
      </c>
      <c r="L1779" s="14">
        <v>44669.355474537035</v>
      </c>
      <c r="M1779" s="14">
        <v>44669.356979166667</v>
      </c>
      <c r="N1779" t="s">
        <v>3134</v>
      </c>
      <c r="O1779" t="s">
        <v>1728</v>
      </c>
      <c r="P1779">
        <v>17285</v>
      </c>
      <c r="Q1779" t="s">
        <v>65</v>
      </c>
      <c r="R1779" t="s">
        <v>85</v>
      </c>
      <c r="S1779" t="s">
        <v>86</v>
      </c>
      <c r="T1779" t="s">
        <v>85</v>
      </c>
      <c r="U1779" t="s">
        <v>86</v>
      </c>
      <c r="X1779">
        <v>15997880007</v>
      </c>
      <c r="AA1779" t="s">
        <v>1732</v>
      </c>
      <c r="AB1779" s="15">
        <v>16502814996724</v>
      </c>
      <c r="AC1779" t="s">
        <v>68</v>
      </c>
      <c r="AD1779">
        <v>10739</v>
      </c>
      <c r="AE1779" t="s">
        <v>1726</v>
      </c>
      <c r="AF1779" t="s">
        <v>70</v>
      </c>
      <c r="AM1779" t="s">
        <v>1738</v>
      </c>
      <c r="AN1779">
        <v>7194148811</v>
      </c>
    </row>
    <row r="1780" spans="1:40" x14ac:dyDescent="0.25">
      <c r="A1780" s="4">
        <f t="shared" si="277"/>
        <v>44669</v>
      </c>
      <c r="B1780" s="5">
        <f t="shared" si="278"/>
        <v>0.35416666666666669</v>
      </c>
      <c r="C1780" s="6">
        <f t="shared" si="279"/>
        <v>0.35694444444444445</v>
      </c>
      <c r="D1780" s="7">
        <f t="shared" si="275"/>
        <v>4.2361111118225381E-3</v>
      </c>
      <c r="E1780" s="6" t="str">
        <f t="shared" si="276"/>
        <v>THALITA</v>
      </c>
      <c r="F1780" s="6" t="str">
        <f t="shared" si="280"/>
        <v>seg</v>
      </c>
      <c r="G1780" s="6" t="str">
        <f t="shared" si="281"/>
        <v>15</v>
      </c>
      <c r="H1780" s="6" t="str">
        <f>IFERROR(VLOOKUP($G1780,DDD!$B:$D,3,0),"-")</f>
        <v>SP</v>
      </c>
      <c r="I1780" s="6" t="str">
        <f>IFERROR(VLOOKUP($H1780,DDD!$I:$K,3,0),"-")</f>
        <v>Sudeste</v>
      </c>
      <c r="J1780">
        <v>8651246</v>
      </c>
      <c r="K1780">
        <v>23417221</v>
      </c>
      <c r="L1780" s="14">
        <v>44669.357581018521</v>
      </c>
      <c r="M1780" s="14">
        <v>44669.361817129633</v>
      </c>
      <c r="N1780" t="s">
        <v>3134</v>
      </c>
      <c r="O1780" t="s">
        <v>1723</v>
      </c>
      <c r="P1780">
        <v>17719</v>
      </c>
      <c r="Q1780" t="s">
        <v>65</v>
      </c>
      <c r="R1780" t="s">
        <v>66</v>
      </c>
      <c r="S1780" t="s">
        <v>1729</v>
      </c>
      <c r="T1780" t="s">
        <v>66</v>
      </c>
      <c r="U1780" t="s">
        <v>1729</v>
      </c>
      <c r="X1780">
        <v>15997672346</v>
      </c>
      <c r="AA1780" t="s">
        <v>1732</v>
      </c>
      <c r="AB1780" s="15">
        <v>16502816838304</v>
      </c>
      <c r="AC1780" t="s">
        <v>68</v>
      </c>
      <c r="AD1780">
        <v>10739</v>
      </c>
      <c r="AE1780" t="s">
        <v>1726</v>
      </c>
      <c r="AF1780" t="s">
        <v>70</v>
      </c>
      <c r="AM1780" t="s">
        <v>1739</v>
      </c>
      <c r="AN1780">
        <v>11042181861</v>
      </c>
    </row>
    <row r="1781" spans="1:40" x14ac:dyDescent="0.25">
      <c r="A1781" s="4">
        <f t="shared" si="277"/>
        <v>44669</v>
      </c>
      <c r="B1781" s="5">
        <f t="shared" si="278"/>
        <v>0.35416666666666669</v>
      </c>
      <c r="C1781" s="6">
        <f t="shared" si="279"/>
        <v>0.36527777777777781</v>
      </c>
      <c r="D1781" s="7">
        <f t="shared" si="275"/>
        <v>1.9791666636592709E-3</v>
      </c>
      <c r="E1781" s="6" t="str">
        <f t="shared" si="276"/>
        <v>THALITA</v>
      </c>
      <c r="F1781" s="6" t="str">
        <f t="shared" si="280"/>
        <v>seg</v>
      </c>
      <c r="G1781" s="6" t="str">
        <f t="shared" si="281"/>
        <v>43</v>
      </c>
      <c r="H1781" s="6" t="str">
        <f>IFERROR(VLOOKUP($G1781,DDD!$B:$D,3,0),"-")</f>
        <v>PR</v>
      </c>
      <c r="I1781" s="6" t="str">
        <f>IFERROR(VLOOKUP($H1781,DDD!$I:$K,3,0),"-")</f>
        <v>Sul</v>
      </c>
      <c r="J1781">
        <v>8651450</v>
      </c>
      <c r="K1781">
        <v>25451783</v>
      </c>
      <c r="L1781" s="14">
        <v>44669.365416666667</v>
      </c>
      <c r="M1781" s="14">
        <v>44669.367395833331</v>
      </c>
      <c r="N1781" t="s">
        <v>3134</v>
      </c>
      <c r="O1781" t="s">
        <v>1723</v>
      </c>
      <c r="P1781">
        <v>17719</v>
      </c>
      <c r="Q1781" t="s">
        <v>65</v>
      </c>
      <c r="R1781" t="s">
        <v>136</v>
      </c>
      <c r="S1781" t="s">
        <v>1740</v>
      </c>
      <c r="T1781" t="s">
        <v>136</v>
      </c>
      <c r="U1781" t="s">
        <v>137</v>
      </c>
      <c r="X1781">
        <v>43999466478</v>
      </c>
      <c r="Y1781">
        <v>43999466478</v>
      </c>
      <c r="Z1781" s="14">
        <v>44698.387499999997</v>
      </c>
      <c r="AA1781" t="s">
        <v>1724</v>
      </c>
      <c r="AB1781" s="15">
        <v>165028234514764</v>
      </c>
      <c r="AC1781" t="s">
        <v>68</v>
      </c>
      <c r="AD1781">
        <v>10739</v>
      </c>
      <c r="AE1781" t="s">
        <v>1726</v>
      </c>
      <c r="AF1781" t="s">
        <v>70</v>
      </c>
      <c r="AM1781" t="s">
        <v>1741</v>
      </c>
      <c r="AN1781">
        <v>83587497915</v>
      </c>
    </row>
    <row r="1782" spans="1:40" x14ac:dyDescent="0.25">
      <c r="A1782" s="4">
        <f t="shared" si="277"/>
        <v>44669</v>
      </c>
      <c r="B1782" s="5">
        <f t="shared" si="278"/>
        <v>0.35416666666666669</v>
      </c>
      <c r="C1782" s="6">
        <f t="shared" si="279"/>
        <v>0.36874999999999997</v>
      </c>
      <c r="D1782" s="7">
        <f t="shared" si="275"/>
        <v>4.1666666948003694E-4</v>
      </c>
      <c r="E1782" s="6" t="str">
        <f t="shared" si="276"/>
        <v>THALITA</v>
      </c>
      <c r="F1782" s="6" t="str">
        <f t="shared" si="280"/>
        <v>seg</v>
      </c>
      <c r="G1782" s="6" t="str">
        <f t="shared" si="281"/>
        <v>15</v>
      </c>
      <c r="H1782" s="6" t="str">
        <f>IFERROR(VLOOKUP($G1782,DDD!$B:$D,3,0),"-")</f>
        <v>SP</v>
      </c>
      <c r="I1782" s="6" t="str">
        <f>IFERROR(VLOOKUP($H1782,DDD!$I:$K,3,0),"-")</f>
        <v>Sudeste</v>
      </c>
      <c r="J1782">
        <v>8651756</v>
      </c>
      <c r="K1782">
        <v>23416408</v>
      </c>
      <c r="L1782" s="14">
        <v>44669.369143518517</v>
      </c>
      <c r="M1782" s="14">
        <v>44669.369560185187</v>
      </c>
      <c r="N1782" t="s">
        <v>3134</v>
      </c>
      <c r="O1782" t="s">
        <v>1723</v>
      </c>
      <c r="P1782">
        <v>17719</v>
      </c>
      <c r="Q1782" t="s">
        <v>65</v>
      </c>
      <c r="R1782" t="s">
        <v>136</v>
      </c>
      <c r="S1782" t="s">
        <v>273</v>
      </c>
      <c r="T1782" t="s">
        <v>136</v>
      </c>
      <c r="U1782" t="s">
        <v>273</v>
      </c>
      <c r="X1782">
        <v>15996062031</v>
      </c>
      <c r="Y1782">
        <v>15996062031</v>
      </c>
      <c r="Z1782" s="14">
        <v>44669.390277777777</v>
      </c>
      <c r="AA1782" t="s">
        <v>1732</v>
      </c>
      <c r="AB1782" s="15">
        <v>165028267718044</v>
      </c>
      <c r="AC1782" t="s">
        <v>68</v>
      </c>
      <c r="AD1782">
        <v>10739</v>
      </c>
      <c r="AE1782" t="s">
        <v>1726</v>
      </c>
      <c r="AF1782" t="s">
        <v>70</v>
      </c>
      <c r="AM1782" t="s">
        <v>1742</v>
      </c>
      <c r="AN1782">
        <v>28965456894</v>
      </c>
    </row>
    <row r="1783" spans="1:40" x14ac:dyDescent="0.25">
      <c r="A1783" s="4">
        <f t="shared" si="277"/>
        <v>44669</v>
      </c>
      <c r="B1783" s="5">
        <f t="shared" si="278"/>
        <v>0.375</v>
      </c>
      <c r="C1783" s="6">
        <f t="shared" si="279"/>
        <v>0.375</v>
      </c>
      <c r="D1783" s="7">
        <f t="shared" si="275"/>
        <v>5.4398147767642513E-4</v>
      </c>
      <c r="E1783" s="6" t="str">
        <f t="shared" si="276"/>
        <v>THALITA</v>
      </c>
      <c r="F1783" s="6" t="str">
        <f t="shared" si="280"/>
        <v>seg</v>
      </c>
      <c r="G1783" s="6" t="str">
        <f t="shared" si="281"/>
        <v>15</v>
      </c>
      <c r="H1783" s="6" t="str">
        <f>IFERROR(VLOOKUP($G1783,DDD!$B:$D,3,0),"-")</f>
        <v>SP</v>
      </c>
      <c r="I1783" s="6" t="str">
        <f>IFERROR(VLOOKUP($H1783,DDD!$I:$K,3,0),"-")</f>
        <v>Sudeste</v>
      </c>
      <c r="J1783">
        <v>8652156</v>
      </c>
      <c r="K1783">
        <v>23417621</v>
      </c>
      <c r="L1783" s="14">
        <v>44669.375034722223</v>
      </c>
      <c r="M1783" s="14">
        <v>44669.375578703701</v>
      </c>
      <c r="N1783" t="s">
        <v>3134</v>
      </c>
      <c r="O1783" t="s">
        <v>1723</v>
      </c>
      <c r="P1783">
        <v>17719</v>
      </c>
      <c r="Q1783" t="s">
        <v>65</v>
      </c>
      <c r="R1783" t="s">
        <v>66</v>
      </c>
      <c r="S1783" t="s">
        <v>1186</v>
      </c>
      <c r="T1783" t="s">
        <v>66</v>
      </c>
      <c r="U1783" t="s">
        <v>1186</v>
      </c>
      <c r="X1783">
        <v>15991199620</v>
      </c>
      <c r="AA1783" t="s">
        <v>1732</v>
      </c>
      <c r="AB1783" s="15">
        <v>165028319061624</v>
      </c>
      <c r="AC1783" t="s">
        <v>68</v>
      </c>
      <c r="AD1783">
        <v>10739</v>
      </c>
      <c r="AE1783" t="s">
        <v>1726</v>
      </c>
      <c r="AF1783" t="s">
        <v>70</v>
      </c>
      <c r="AM1783" t="s">
        <v>1743</v>
      </c>
      <c r="AN1783">
        <v>52584160897</v>
      </c>
    </row>
    <row r="1784" spans="1:40" x14ac:dyDescent="0.25">
      <c r="A1784" s="4">
        <f t="shared" si="277"/>
        <v>44669</v>
      </c>
      <c r="B1784" s="5">
        <f t="shared" si="278"/>
        <v>0.375</v>
      </c>
      <c r="C1784" s="6">
        <f t="shared" si="279"/>
        <v>0.38750000000000001</v>
      </c>
      <c r="D1784" s="7">
        <f t="shared" si="275"/>
        <v>9.374999935971573E-4</v>
      </c>
      <c r="E1784" s="6" t="str">
        <f t="shared" si="276"/>
        <v>YANE</v>
      </c>
      <c r="F1784" s="6" t="str">
        <f t="shared" si="280"/>
        <v>seg</v>
      </c>
      <c r="G1784" s="6" t="str">
        <f t="shared" si="281"/>
        <v>43</v>
      </c>
      <c r="H1784" s="6" t="str">
        <f>IFERROR(VLOOKUP($G1784,DDD!$B:$D,3,0),"-")</f>
        <v>PR</v>
      </c>
      <c r="I1784" s="6" t="str">
        <f>IFERROR(VLOOKUP($H1784,DDD!$I:$K,3,0),"-")</f>
        <v>Sul</v>
      </c>
      <c r="J1784">
        <v>8654541</v>
      </c>
      <c r="K1784">
        <v>23416402</v>
      </c>
      <c r="L1784" s="14">
        <v>44669.387743055559</v>
      </c>
      <c r="M1784" s="14">
        <v>44669.388680555552</v>
      </c>
      <c r="N1784" t="s">
        <v>3134</v>
      </c>
      <c r="O1784" t="s">
        <v>1728</v>
      </c>
      <c r="P1784">
        <v>17285</v>
      </c>
      <c r="Q1784" t="s">
        <v>65</v>
      </c>
      <c r="R1784" t="s">
        <v>66</v>
      </c>
      <c r="S1784" t="s">
        <v>1729</v>
      </c>
      <c r="T1784" t="s">
        <v>66</v>
      </c>
      <c r="U1784" t="s">
        <v>1729</v>
      </c>
      <c r="X1784">
        <v>43999273479</v>
      </c>
      <c r="AA1784" t="s">
        <v>1732</v>
      </c>
      <c r="AB1784" s="15">
        <v>1650284276128020</v>
      </c>
      <c r="AC1784" t="s">
        <v>68</v>
      </c>
      <c r="AD1784">
        <v>10739</v>
      </c>
      <c r="AE1784" t="s">
        <v>1726</v>
      </c>
      <c r="AF1784" t="s">
        <v>70</v>
      </c>
      <c r="AM1784" t="s">
        <v>1745</v>
      </c>
      <c r="AN1784">
        <v>28012267187</v>
      </c>
    </row>
    <row r="1785" spans="1:40" x14ac:dyDescent="0.25">
      <c r="A1785" s="4">
        <f t="shared" si="277"/>
        <v>44669</v>
      </c>
      <c r="B1785" s="5">
        <f t="shared" si="278"/>
        <v>0.375</v>
      </c>
      <c r="C1785" s="6">
        <f t="shared" si="279"/>
        <v>0.38958333333333334</v>
      </c>
      <c r="D1785" s="7">
        <f t="shared" si="275"/>
        <v>3.4027777801384218E-3</v>
      </c>
      <c r="E1785" s="6" t="str">
        <f t="shared" si="276"/>
        <v>THALITA</v>
      </c>
      <c r="F1785" s="6" t="str">
        <f t="shared" si="280"/>
        <v>seg</v>
      </c>
      <c r="G1785" s="6" t="str">
        <f t="shared" si="281"/>
        <v>15</v>
      </c>
      <c r="H1785" s="6" t="str">
        <f>IFERROR(VLOOKUP($G1785,DDD!$B:$D,3,0),"-")</f>
        <v>SP</v>
      </c>
      <c r="I1785" s="6" t="str">
        <f>IFERROR(VLOOKUP($H1785,DDD!$I:$K,3,0),"-")</f>
        <v>Sudeste</v>
      </c>
      <c r="J1785">
        <v>8655059</v>
      </c>
      <c r="K1785">
        <v>23416977</v>
      </c>
      <c r="L1785" s="14">
        <v>44669.390243055554</v>
      </c>
      <c r="M1785" s="14">
        <v>44669.393645833334</v>
      </c>
      <c r="N1785" t="s">
        <v>3134</v>
      </c>
      <c r="O1785" t="s">
        <v>1723</v>
      </c>
      <c r="P1785">
        <v>17719</v>
      </c>
      <c r="Q1785" t="s">
        <v>65</v>
      </c>
      <c r="R1785" t="s">
        <v>85</v>
      </c>
      <c r="S1785" t="s">
        <v>86</v>
      </c>
      <c r="T1785" t="s">
        <v>85</v>
      </c>
      <c r="U1785" t="s">
        <v>86</v>
      </c>
      <c r="X1785">
        <v>15991138558</v>
      </c>
      <c r="AA1785" t="s">
        <v>1732</v>
      </c>
      <c r="AC1785" t="s">
        <v>202</v>
      </c>
      <c r="AD1785">
        <v>10739</v>
      </c>
      <c r="AE1785" t="s">
        <v>1726</v>
      </c>
      <c r="AF1785" t="s">
        <v>70</v>
      </c>
      <c r="AM1785" t="s">
        <v>1746</v>
      </c>
      <c r="AN1785">
        <v>26656328881</v>
      </c>
    </row>
    <row r="1786" spans="1:40" x14ac:dyDescent="0.25">
      <c r="A1786" s="4">
        <f t="shared" si="277"/>
        <v>44669</v>
      </c>
      <c r="B1786" s="5">
        <f t="shared" si="278"/>
        <v>0.39583333333333331</v>
      </c>
      <c r="C1786" s="6">
        <f t="shared" si="279"/>
        <v>0.39583333333333331</v>
      </c>
      <c r="D1786" s="7">
        <f t="shared" si="275"/>
        <v>5.671296312357299E-4</v>
      </c>
      <c r="E1786" s="6" t="str">
        <f t="shared" si="276"/>
        <v>THALITA</v>
      </c>
      <c r="F1786" s="6" t="str">
        <f t="shared" si="280"/>
        <v>seg</v>
      </c>
      <c r="G1786" s="6" t="str">
        <f t="shared" si="281"/>
        <v>71</v>
      </c>
      <c r="H1786" s="6" t="str">
        <f>IFERROR(VLOOKUP($G1786,DDD!$B:$D,3,0),"-")</f>
        <v>BA</v>
      </c>
      <c r="I1786" s="6" t="str">
        <f>IFERROR(VLOOKUP($H1786,DDD!$I:$K,3,0),"-")</f>
        <v>Nordeste</v>
      </c>
      <c r="J1786">
        <v>8656243</v>
      </c>
      <c r="K1786">
        <v>23417078</v>
      </c>
      <c r="L1786" s="14">
        <v>44669.395891203705</v>
      </c>
      <c r="M1786" s="14">
        <v>44669.396458333336</v>
      </c>
      <c r="N1786" t="s">
        <v>3134</v>
      </c>
      <c r="O1786" t="s">
        <v>1723</v>
      </c>
      <c r="P1786">
        <v>17719</v>
      </c>
      <c r="Q1786" t="s">
        <v>65</v>
      </c>
      <c r="R1786" t="s">
        <v>136</v>
      </c>
      <c r="S1786" t="s">
        <v>273</v>
      </c>
      <c r="T1786" t="s">
        <v>136</v>
      </c>
      <c r="U1786" t="s">
        <v>273</v>
      </c>
      <c r="X1786">
        <v>71992905659</v>
      </c>
      <c r="Y1786">
        <v>71992905659</v>
      </c>
      <c r="Z1786" s="14">
        <v>44669.458333333336</v>
      </c>
      <c r="AA1786" t="s">
        <v>1732</v>
      </c>
      <c r="AB1786" s="15">
        <v>1650284989137780</v>
      </c>
      <c r="AC1786" t="s">
        <v>68</v>
      </c>
      <c r="AD1786">
        <v>10739</v>
      </c>
      <c r="AE1786" t="s">
        <v>1726</v>
      </c>
      <c r="AF1786" t="s">
        <v>70</v>
      </c>
      <c r="AM1786" t="s">
        <v>1747</v>
      </c>
      <c r="AN1786">
        <v>80329586572</v>
      </c>
    </row>
    <row r="1787" spans="1:40" x14ac:dyDescent="0.25">
      <c r="A1787" s="4">
        <f t="shared" si="277"/>
        <v>44669</v>
      </c>
      <c r="B1787" s="5">
        <f t="shared" si="278"/>
        <v>0.39583333333333331</v>
      </c>
      <c r="C1787" s="6">
        <f t="shared" si="279"/>
        <v>0.39861111111111108</v>
      </c>
      <c r="D1787" s="7">
        <f t="shared" si="275"/>
        <v>2.0138888867222704E-3</v>
      </c>
      <c r="E1787" s="6" t="str">
        <f t="shared" si="276"/>
        <v>THALITA</v>
      </c>
      <c r="F1787" s="6" t="str">
        <f t="shared" si="280"/>
        <v>seg</v>
      </c>
      <c r="G1787" s="6" t="str">
        <f t="shared" si="281"/>
        <v>71</v>
      </c>
      <c r="H1787" s="6" t="str">
        <f>IFERROR(VLOOKUP($G1787,DDD!$B:$D,3,0),"-")</f>
        <v>BA</v>
      </c>
      <c r="I1787" s="6" t="str">
        <f>IFERROR(VLOOKUP($H1787,DDD!$I:$K,3,0),"-")</f>
        <v>Nordeste</v>
      </c>
      <c r="J1787">
        <v>8656797</v>
      </c>
      <c r="K1787">
        <v>25451946</v>
      </c>
      <c r="L1787" s="14">
        <v>44669.398657407408</v>
      </c>
      <c r="M1787" s="14">
        <v>44669.400671296295</v>
      </c>
      <c r="N1787" t="s">
        <v>3134</v>
      </c>
      <c r="O1787" t="s">
        <v>1723</v>
      </c>
      <c r="P1787">
        <v>17719</v>
      </c>
      <c r="Q1787" t="s">
        <v>65</v>
      </c>
      <c r="R1787" t="s">
        <v>85</v>
      </c>
      <c r="S1787" t="s">
        <v>86</v>
      </c>
      <c r="T1787" t="s">
        <v>85</v>
      </c>
      <c r="U1787" t="s">
        <v>86</v>
      </c>
      <c r="X1787">
        <v>71981338989</v>
      </c>
      <c r="AA1787" t="s">
        <v>1724</v>
      </c>
      <c r="AB1787" s="15">
        <v>1650285218140640</v>
      </c>
      <c r="AC1787" t="s">
        <v>68</v>
      </c>
      <c r="AD1787">
        <v>10739</v>
      </c>
      <c r="AE1787" t="s">
        <v>1726</v>
      </c>
      <c r="AF1787" t="s">
        <v>70</v>
      </c>
      <c r="AM1787" t="s">
        <v>1748</v>
      </c>
      <c r="AN1787">
        <v>51841177504</v>
      </c>
    </row>
    <row r="1788" spans="1:40" x14ac:dyDescent="0.25">
      <c r="A1788" s="4">
        <f t="shared" si="277"/>
        <v>44669</v>
      </c>
      <c r="B1788" s="5">
        <f t="shared" si="278"/>
        <v>0.39583333333333331</v>
      </c>
      <c r="C1788" s="6">
        <f t="shared" si="279"/>
        <v>0.40069444444444446</v>
      </c>
      <c r="D1788" s="7">
        <f t="shared" si="275"/>
        <v>9.6064814715646207E-4</v>
      </c>
      <c r="E1788" s="6" t="str">
        <f t="shared" si="276"/>
        <v>YANE</v>
      </c>
      <c r="F1788" s="6" t="str">
        <f t="shared" si="280"/>
        <v>seg</v>
      </c>
      <c r="G1788" s="6" t="str">
        <f t="shared" si="281"/>
        <v>43</v>
      </c>
      <c r="H1788" s="6" t="str">
        <f>IFERROR(VLOOKUP($G1788,DDD!$B:$D,3,0),"-")</f>
        <v>PR</v>
      </c>
      <c r="I1788" s="6" t="str">
        <f>IFERROR(VLOOKUP($H1788,DDD!$I:$K,3,0),"-")</f>
        <v>Sul</v>
      </c>
      <c r="J1788">
        <v>8657330</v>
      </c>
      <c r="K1788">
        <v>23416609</v>
      </c>
      <c r="L1788" s="14">
        <v>44669.400972222225</v>
      </c>
      <c r="M1788" s="14">
        <v>44669.401932870373</v>
      </c>
      <c r="N1788" t="s">
        <v>3134</v>
      </c>
      <c r="O1788" t="s">
        <v>1728</v>
      </c>
      <c r="P1788">
        <v>17285</v>
      </c>
      <c r="Q1788" t="s">
        <v>65</v>
      </c>
      <c r="R1788" t="s">
        <v>136</v>
      </c>
      <c r="S1788" t="s">
        <v>273</v>
      </c>
      <c r="T1788" t="s">
        <v>136</v>
      </c>
      <c r="U1788" t="s">
        <v>273</v>
      </c>
      <c r="X1788">
        <v>43999279620</v>
      </c>
      <c r="Y1788">
        <v>43999279620</v>
      </c>
      <c r="Z1788" s="14">
        <v>44669.583333333336</v>
      </c>
      <c r="AA1788" t="s">
        <v>1732</v>
      </c>
      <c r="AB1788" s="15">
        <v>1650285427145360</v>
      </c>
      <c r="AC1788" t="s">
        <v>68</v>
      </c>
      <c r="AD1788">
        <v>10739</v>
      </c>
      <c r="AE1788" t="s">
        <v>1726</v>
      </c>
      <c r="AF1788" t="s">
        <v>70</v>
      </c>
      <c r="AM1788" t="s">
        <v>1749</v>
      </c>
      <c r="AN1788">
        <v>97902306991</v>
      </c>
    </row>
    <row r="1789" spans="1:40" x14ac:dyDescent="0.25">
      <c r="A1789" s="4">
        <f t="shared" si="277"/>
        <v>44669</v>
      </c>
      <c r="B1789" s="5">
        <f t="shared" si="278"/>
        <v>0.39583333333333331</v>
      </c>
      <c r="C1789" s="6">
        <f t="shared" si="279"/>
        <v>0.40138888888888885</v>
      </c>
      <c r="D1789" s="7">
        <f t="shared" ref="D1789:D1850" si="282">IFERROR(($M1789-$L1789),0)</f>
        <v>5.0925925461342558E-4</v>
      </c>
      <c r="E1789" s="6" t="str">
        <f t="shared" ref="E1789:E1850" si="283">SUBSTITUTE(MID($O1789,1,SEARCH(" ",$O1789,1))," ","")</f>
        <v>THALITA</v>
      </c>
      <c r="F1789" s="6" t="str">
        <f t="shared" si="280"/>
        <v>seg</v>
      </c>
      <c r="G1789" s="6" t="str">
        <f t="shared" si="281"/>
        <v>15</v>
      </c>
      <c r="H1789" s="6" t="str">
        <f>IFERROR(VLOOKUP($G1789,DDD!$B:$D,3,0),"-")</f>
        <v>SP</v>
      </c>
      <c r="I1789" s="6" t="str">
        <f>IFERROR(VLOOKUP($H1789,DDD!$I:$K,3,0),"-")</f>
        <v>Sudeste</v>
      </c>
      <c r="J1789">
        <v>8657526</v>
      </c>
      <c r="K1789">
        <v>23417350</v>
      </c>
      <c r="L1789" s="14">
        <v>44669.401875000003</v>
      </c>
      <c r="M1789" s="14">
        <v>44669.402384259258</v>
      </c>
      <c r="N1789" t="s">
        <v>3134</v>
      </c>
      <c r="O1789" t="s">
        <v>1723</v>
      </c>
      <c r="P1789">
        <v>17719</v>
      </c>
      <c r="Q1789" t="s">
        <v>65</v>
      </c>
      <c r="R1789" t="s">
        <v>136</v>
      </c>
      <c r="S1789" t="s">
        <v>273</v>
      </c>
      <c r="T1789" t="s">
        <v>136</v>
      </c>
      <c r="U1789" t="s">
        <v>273</v>
      </c>
      <c r="X1789">
        <v>15988243805</v>
      </c>
      <c r="Y1789">
        <v>15988243805</v>
      </c>
      <c r="Z1789" s="14">
        <v>44669.42291666667</v>
      </c>
      <c r="AA1789" t="s">
        <v>1732</v>
      </c>
      <c r="AB1789" s="15">
        <v>1650285504146870</v>
      </c>
      <c r="AC1789" t="s">
        <v>68</v>
      </c>
      <c r="AD1789">
        <v>10739</v>
      </c>
      <c r="AE1789" t="s">
        <v>1726</v>
      </c>
      <c r="AF1789" t="s">
        <v>70</v>
      </c>
      <c r="AM1789" t="s">
        <v>1750</v>
      </c>
      <c r="AN1789">
        <v>39405925873</v>
      </c>
    </row>
    <row r="1790" spans="1:40" x14ac:dyDescent="0.25">
      <c r="A1790" s="4">
        <f t="shared" si="277"/>
        <v>44669</v>
      </c>
      <c r="B1790" s="5">
        <f t="shared" si="278"/>
        <v>0.39583333333333331</v>
      </c>
      <c r="C1790" s="6">
        <f t="shared" si="279"/>
        <v>0.40208333333333335</v>
      </c>
      <c r="D1790" s="7">
        <f t="shared" si="282"/>
        <v>9.1435184731381014E-4</v>
      </c>
      <c r="E1790" s="6" t="str">
        <f t="shared" si="283"/>
        <v>YANE</v>
      </c>
      <c r="F1790" s="6" t="str">
        <f t="shared" si="280"/>
        <v>seg</v>
      </c>
      <c r="G1790" s="6" t="str">
        <f t="shared" si="281"/>
        <v>15</v>
      </c>
      <c r="H1790" s="6" t="str">
        <f>IFERROR(VLOOKUP($G1790,DDD!$B:$D,3,0),"-")</f>
        <v>SP</v>
      </c>
      <c r="I1790" s="6" t="str">
        <f>IFERROR(VLOOKUP($H1790,DDD!$I:$K,3,0),"-")</f>
        <v>Sudeste</v>
      </c>
      <c r="J1790">
        <v>8657573</v>
      </c>
      <c r="K1790">
        <v>25450899</v>
      </c>
      <c r="L1790" s="14">
        <v>44669.402083333334</v>
      </c>
      <c r="M1790" s="14">
        <v>44669.402997685182</v>
      </c>
      <c r="N1790" t="s">
        <v>3134</v>
      </c>
      <c r="O1790" t="s">
        <v>1728</v>
      </c>
      <c r="P1790">
        <v>17285</v>
      </c>
      <c r="Q1790" t="s">
        <v>65</v>
      </c>
      <c r="R1790" t="s">
        <v>66</v>
      </c>
      <c r="S1790" t="s">
        <v>1039</v>
      </c>
      <c r="T1790" t="s">
        <v>66</v>
      </c>
      <c r="U1790" t="s">
        <v>1039</v>
      </c>
      <c r="X1790">
        <v>15996137221</v>
      </c>
      <c r="AA1790" t="s">
        <v>1724</v>
      </c>
      <c r="AB1790" s="15">
        <v>1650285513147030</v>
      </c>
      <c r="AC1790" t="s">
        <v>68</v>
      </c>
      <c r="AD1790">
        <v>10739</v>
      </c>
      <c r="AE1790" t="s">
        <v>1726</v>
      </c>
      <c r="AF1790" t="s">
        <v>70</v>
      </c>
      <c r="AM1790" t="s">
        <v>1751</v>
      </c>
      <c r="AN1790">
        <v>6409114800</v>
      </c>
    </row>
    <row r="1791" spans="1:40" x14ac:dyDescent="0.25">
      <c r="A1791" s="4">
        <f t="shared" si="277"/>
        <v>44669</v>
      </c>
      <c r="B1791" s="5">
        <f t="shared" si="278"/>
        <v>0.39583333333333331</v>
      </c>
      <c r="C1791" s="6">
        <f t="shared" si="279"/>
        <v>0.40277777777777773</v>
      </c>
      <c r="D1791" s="7">
        <f t="shared" si="282"/>
        <v>5.9027777751907706E-4</v>
      </c>
      <c r="E1791" s="6" t="str">
        <f t="shared" si="283"/>
        <v>THALITA</v>
      </c>
      <c r="F1791" s="6" t="str">
        <f t="shared" si="280"/>
        <v>seg</v>
      </c>
      <c r="G1791" s="6" t="str">
        <f t="shared" si="281"/>
        <v>11</v>
      </c>
      <c r="H1791" s="6" t="str">
        <f>IFERROR(VLOOKUP($G1791,DDD!$B:$D,3,0),"-")</f>
        <v>SP</v>
      </c>
      <c r="I1791" s="6" t="str">
        <f>IFERROR(VLOOKUP($H1791,DDD!$I:$K,3,0),"-")</f>
        <v>Sudeste</v>
      </c>
      <c r="J1791">
        <v>8657775</v>
      </c>
      <c r="K1791">
        <v>25451489</v>
      </c>
      <c r="L1791" s="14">
        <v>44669.402962962966</v>
      </c>
      <c r="M1791" s="14">
        <v>44669.403553240743</v>
      </c>
      <c r="N1791" t="s">
        <v>3134</v>
      </c>
      <c r="O1791" t="s">
        <v>1723</v>
      </c>
      <c r="P1791">
        <v>17719</v>
      </c>
      <c r="Q1791" t="s">
        <v>65</v>
      </c>
      <c r="R1791" t="s">
        <v>136</v>
      </c>
      <c r="S1791" t="s">
        <v>1740</v>
      </c>
      <c r="T1791" t="s">
        <v>136</v>
      </c>
      <c r="U1791" t="s">
        <v>137</v>
      </c>
      <c r="X1791">
        <v>11991607977</v>
      </c>
      <c r="Y1791">
        <v>11991607977</v>
      </c>
      <c r="Z1791" s="14">
        <v>44674.424305555556</v>
      </c>
      <c r="AA1791" t="s">
        <v>1724</v>
      </c>
      <c r="AB1791" s="15">
        <v>1650285605148430</v>
      </c>
      <c r="AC1791" t="s">
        <v>68</v>
      </c>
      <c r="AD1791">
        <v>10739</v>
      </c>
      <c r="AE1791" t="s">
        <v>1726</v>
      </c>
      <c r="AF1791" t="s">
        <v>70</v>
      </c>
      <c r="AM1791" t="s">
        <v>1752</v>
      </c>
      <c r="AN1791">
        <v>42067685104</v>
      </c>
    </row>
    <row r="1792" spans="1:40" x14ac:dyDescent="0.25">
      <c r="A1792" s="4">
        <f t="shared" si="277"/>
        <v>44669</v>
      </c>
      <c r="B1792" s="5">
        <f t="shared" si="278"/>
        <v>0.39583333333333331</v>
      </c>
      <c r="C1792" s="6">
        <f t="shared" si="279"/>
        <v>0.40347222222222223</v>
      </c>
      <c r="D1792" s="7">
        <f t="shared" si="282"/>
        <v>5.092592618893832E-4</v>
      </c>
      <c r="E1792" s="6" t="str">
        <f t="shared" si="283"/>
        <v>THALITA</v>
      </c>
      <c r="F1792" s="6" t="str">
        <f t="shared" si="280"/>
        <v>seg</v>
      </c>
      <c r="G1792" s="6" t="str">
        <f t="shared" si="281"/>
        <v>15</v>
      </c>
      <c r="H1792" s="6" t="str">
        <f>IFERROR(VLOOKUP($G1792,DDD!$B:$D,3,0),"-")</f>
        <v>SP</v>
      </c>
      <c r="I1792" s="6" t="str">
        <f>IFERROR(VLOOKUP($H1792,DDD!$I:$K,3,0),"-")</f>
        <v>Sudeste</v>
      </c>
      <c r="J1792">
        <v>8658008</v>
      </c>
      <c r="K1792">
        <v>23417574</v>
      </c>
      <c r="L1792" s="14">
        <v>44669.404062499998</v>
      </c>
      <c r="M1792" s="14">
        <v>44669.40457175926</v>
      </c>
      <c r="N1792" t="s">
        <v>3134</v>
      </c>
      <c r="O1792" t="s">
        <v>1723</v>
      </c>
      <c r="P1792">
        <v>17719</v>
      </c>
      <c r="Q1792" t="s">
        <v>65</v>
      </c>
      <c r="R1792" t="s">
        <v>136</v>
      </c>
      <c r="S1792" t="s">
        <v>273</v>
      </c>
      <c r="T1792" t="s">
        <v>136</v>
      </c>
      <c r="U1792" t="s">
        <v>273</v>
      </c>
      <c r="X1792">
        <v>15991239322</v>
      </c>
      <c r="Y1792">
        <v>15991239322</v>
      </c>
      <c r="Z1792" s="14">
        <v>44669.520833333336</v>
      </c>
      <c r="AA1792" t="s">
        <v>1732</v>
      </c>
      <c r="AB1792" s="15">
        <v>1650285681149580</v>
      </c>
      <c r="AC1792" t="s">
        <v>68</v>
      </c>
      <c r="AD1792">
        <v>10739</v>
      </c>
      <c r="AE1792" t="s">
        <v>1726</v>
      </c>
      <c r="AF1792" t="s">
        <v>70</v>
      </c>
      <c r="AM1792" t="s">
        <v>1754</v>
      </c>
      <c r="AN1792">
        <v>32739207859</v>
      </c>
    </row>
    <row r="1793" spans="1:40" x14ac:dyDescent="0.25">
      <c r="A1793" s="4">
        <f t="shared" si="277"/>
        <v>44669</v>
      </c>
      <c r="B1793" s="5">
        <f t="shared" si="278"/>
        <v>0.39583333333333331</v>
      </c>
      <c r="C1793" s="6">
        <f t="shared" si="279"/>
        <v>0.40902777777777777</v>
      </c>
      <c r="D1793" s="7">
        <f t="shared" si="282"/>
        <v>4.2824073898373172E-4</v>
      </c>
      <c r="E1793" s="6" t="str">
        <f t="shared" si="283"/>
        <v>YANE</v>
      </c>
      <c r="F1793" s="6" t="str">
        <f t="shared" si="280"/>
        <v>seg</v>
      </c>
      <c r="G1793" s="6" t="str">
        <f t="shared" si="281"/>
        <v>15</v>
      </c>
      <c r="H1793" s="6" t="str">
        <f>IFERROR(VLOOKUP($G1793,DDD!$B:$D,3,0),"-")</f>
        <v>SP</v>
      </c>
      <c r="I1793" s="6" t="str">
        <f>IFERROR(VLOOKUP($H1793,DDD!$I:$K,3,0),"-")</f>
        <v>Sudeste</v>
      </c>
      <c r="J1793">
        <v>8659159</v>
      </c>
      <c r="K1793">
        <v>23417644</v>
      </c>
      <c r="L1793" s="14">
        <v>44669.40934027778</v>
      </c>
      <c r="M1793" s="14">
        <v>44669.409768518519</v>
      </c>
      <c r="N1793" t="s">
        <v>3134</v>
      </c>
      <c r="O1793" t="s">
        <v>1728</v>
      </c>
      <c r="P1793">
        <v>17285</v>
      </c>
      <c r="Q1793" t="s">
        <v>65</v>
      </c>
      <c r="R1793" t="s">
        <v>136</v>
      </c>
      <c r="S1793" t="s">
        <v>273</v>
      </c>
      <c r="T1793" t="s">
        <v>136</v>
      </c>
      <c r="U1793" t="s">
        <v>273</v>
      </c>
      <c r="X1793">
        <v>15991098720</v>
      </c>
      <c r="Y1793">
        <v>15991098720</v>
      </c>
      <c r="Z1793" s="14">
        <v>44669.583333333336</v>
      </c>
      <c r="AA1793" t="s">
        <v>1732</v>
      </c>
      <c r="AB1793" s="15">
        <v>1650286145161610</v>
      </c>
      <c r="AC1793" t="s">
        <v>68</v>
      </c>
      <c r="AD1793">
        <v>10739</v>
      </c>
      <c r="AE1793" t="s">
        <v>1726</v>
      </c>
      <c r="AF1793" t="s">
        <v>70</v>
      </c>
      <c r="AM1793" t="s">
        <v>1755</v>
      </c>
      <c r="AN1793">
        <v>5802929839</v>
      </c>
    </row>
    <row r="1794" spans="1:40" x14ac:dyDescent="0.25">
      <c r="A1794" s="4">
        <f t="shared" si="277"/>
        <v>44669</v>
      </c>
      <c r="B1794" s="5">
        <f t="shared" si="278"/>
        <v>0.39583333333333331</v>
      </c>
      <c r="C1794" s="6">
        <f t="shared" si="279"/>
        <v>0.41041666666666665</v>
      </c>
      <c r="D1794" s="7">
        <f t="shared" si="282"/>
        <v>1.4930555553291924E-3</v>
      </c>
      <c r="E1794" s="6" t="str">
        <f t="shared" si="283"/>
        <v>YANE</v>
      </c>
      <c r="F1794" s="6" t="str">
        <f t="shared" si="280"/>
        <v>seg</v>
      </c>
      <c r="G1794" s="6" t="str">
        <f t="shared" si="281"/>
        <v>43</v>
      </c>
      <c r="H1794" s="6" t="str">
        <f>IFERROR(VLOOKUP($G1794,DDD!$B:$D,3,0),"-")</f>
        <v>PR</v>
      </c>
      <c r="I1794" s="6" t="str">
        <f>IFERROR(VLOOKUP($H1794,DDD!$I:$K,3,0),"-")</f>
        <v>Sul</v>
      </c>
      <c r="J1794">
        <v>8659473</v>
      </c>
      <c r="K1794">
        <v>23417440</v>
      </c>
      <c r="L1794" s="14">
        <v>44669.410729166666</v>
      </c>
      <c r="M1794" s="14">
        <v>44669.412222222221</v>
      </c>
      <c r="N1794" t="s">
        <v>3134</v>
      </c>
      <c r="O1794" t="s">
        <v>1728</v>
      </c>
      <c r="P1794">
        <v>17285</v>
      </c>
      <c r="Q1794" t="s">
        <v>65</v>
      </c>
      <c r="R1794" t="s">
        <v>66</v>
      </c>
      <c r="S1794" t="s">
        <v>1039</v>
      </c>
      <c r="T1794" t="s">
        <v>66</v>
      </c>
      <c r="U1794" t="s">
        <v>1039</v>
      </c>
      <c r="X1794">
        <v>43984239865</v>
      </c>
      <c r="AA1794" t="s">
        <v>1732</v>
      </c>
      <c r="AB1794" s="15">
        <v>1650286268166090</v>
      </c>
      <c r="AC1794" t="s">
        <v>68</v>
      </c>
      <c r="AD1794">
        <v>10739</v>
      </c>
      <c r="AE1794" t="s">
        <v>1726</v>
      </c>
      <c r="AF1794" t="s">
        <v>70</v>
      </c>
      <c r="AM1794" t="s">
        <v>1756</v>
      </c>
      <c r="AN1794">
        <v>4518060938</v>
      </c>
    </row>
    <row r="1795" spans="1:40" x14ac:dyDescent="0.25">
      <c r="A1795" s="4">
        <f t="shared" si="277"/>
        <v>44669</v>
      </c>
      <c r="B1795" s="5">
        <f t="shared" si="278"/>
        <v>0.41666666666666669</v>
      </c>
      <c r="C1795" s="6">
        <f t="shared" si="279"/>
        <v>0.41736111111111113</v>
      </c>
      <c r="D1795" s="7">
        <f t="shared" si="282"/>
        <v>3.6805555573664606E-3</v>
      </c>
      <c r="E1795" s="6" t="str">
        <f t="shared" si="283"/>
        <v>THALITA</v>
      </c>
      <c r="F1795" s="6" t="str">
        <f t="shared" si="280"/>
        <v>seg</v>
      </c>
      <c r="G1795" s="6" t="str">
        <f t="shared" si="281"/>
        <v>47</v>
      </c>
      <c r="H1795" s="6" t="str">
        <f>IFERROR(VLOOKUP($G1795,DDD!$B:$D,3,0),"-")</f>
        <v>SC</v>
      </c>
      <c r="I1795" s="6" t="str">
        <f>IFERROR(VLOOKUP($H1795,DDD!$I:$K,3,0),"-")</f>
        <v>Sul</v>
      </c>
      <c r="J1795">
        <v>8660975</v>
      </c>
      <c r="K1795">
        <v>25451064</v>
      </c>
      <c r="L1795" s="14">
        <v>44669.417696759258</v>
      </c>
      <c r="M1795" s="14">
        <v>44669.421377314815</v>
      </c>
      <c r="N1795" t="s">
        <v>3134</v>
      </c>
      <c r="O1795" t="s">
        <v>1723</v>
      </c>
      <c r="P1795">
        <v>17719</v>
      </c>
      <c r="Q1795" t="s">
        <v>65</v>
      </c>
      <c r="R1795" t="s">
        <v>85</v>
      </c>
      <c r="S1795" t="s">
        <v>86</v>
      </c>
      <c r="T1795" t="s">
        <v>85</v>
      </c>
      <c r="U1795" t="s">
        <v>86</v>
      </c>
      <c r="X1795">
        <v>47999974937</v>
      </c>
      <c r="AA1795" t="s">
        <v>1724</v>
      </c>
      <c r="AB1795" s="15">
        <v>1650286876193160</v>
      </c>
      <c r="AC1795" t="s">
        <v>68</v>
      </c>
      <c r="AD1795">
        <v>10739</v>
      </c>
      <c r="AE1795" t="s">
        <v>1726</v>
      </c>
      <c r="AF1795" t="s">
        <v>70</v>
      </c>
      <c r="AM1795" t="s">
        <v>1758</v>
      </c>
      <c r="AN1795">
        <v>7741781910</v>
      </c>
    </row>
    <row r="1796" spans="1:40" x14ac:dyDescent="0.25">
      <c r="A1796" s="4">
        <f t="shared" si="277"/>
        <v>44669</v>
      </c>
      <c r="B1796" s="5">
        <f t="shared" si="278"/>
        <v>0.41666666666666669</v>
      </c>
      <c r="C1796" s="6">
        <f t="shared" si="279"/>
        <v>0.42083333333333334</v>
      </c>
      <c r="D1796" s="7">
        <f t="shared" si="282"/>
        <v>6.8287036992842332E-4</v>
      </c>
      <c r="E1796" s="6" t="str">
        <f t="shared" si="283"/>
        <v>YANE</v>
      </c>
      <c r="F1796" s="6" t="str">
        <f t="shared" si="280"/>
        <v>seg</v>
      </c>
      <c r="G1796" s="6" t="str">
        <f t="shared" si="281"/>
        <v>43</v>
      </c>
      <c r="H1796" s="6" t="str">
        <f>IFERROR(VLOOKUP($G1796,DDD!$B:$D,3,0),"-")</f>
        <v>PR</v>
      </c>
      <c r="I1796" s="6" t="str">
        <f>IFERROR(VLOOKUP($H1796,DDD!$I:$K,3,0),"-")</f>
        <v>Sul</v>
      </c>
      <c r="J1796">
        <v>8661746</v>
      </c>
      <c r="K1796">
        <v>25451394</v>
      </c>
      <c r="L1796" s="14">
        <v>44669.421076388891</v>
      </c>
      <c r="M1796" s="14">
        <v>44669.421759259261</v>
      </c>
      <c r="N1796" t="s">
        <v>3134</v>
      </c>
      <c r="O1796" t="s">
        <v>1728</v>
      </c>
      <c r="P1796">
        <v>17285</v>
      </c>
      <c r="Q1796" t="s">
        <v>65</v>
      </c>
      <c r="R1796" t="s">
        <v>136</v>
      </c>
      <c r="S1796" t="s">
        <v>137</v>
      </c>
      <c r="T1796" t="s">
        <v>136</v>
      </c>
      <c r="U1796" t="s">
        <v>137</v>
      </c>
      <c r="X1796">
        <v>43996959056</v>
      </c>
      <c r="Y1796">
        <v>43996959056</v>
      </c>
      <c r="Z1796" s="14">
        <v>44678.441666666666</v>
      </c>
      <c r="AA1796" t="s">
        <v>1724</v>
      </c>
      <c r="AB1796" s="15">
        <v>1650286961197730</v>
      </c>
      <c r="AC1796" t="s">
        <v>68</v>
      </c>
      <c r="AD1796">
        <v>10739</v>
      </c>
      <c r="AE1796" t="s">
        <v>1726</v>
      </c>
      <c r="AF1796" t="s">
        <v>70</v>
      </c>
      <c r="AM1796" t="s">
        <v>1759</v>
      </c>
      <c r="AN1796">
        <v>11238685900</v>
      </c>
    </row>
    <row r="1797" spans="1:40" x14ac:dyDescent="0.25">
      <c r="A1797" s="4">
        <f t="shared" si="277"/>
        <v>44669</v>
      </c>
      <c r="B1797" s="5">
        <f t="shared" si="278"/>
        <v>0.41666666666666669</v>
      </c>
      <c r="C1797" s="6">
        <f t="shared" si="279"/>
        <v>0.42430555555555555</v>
      </c>
      <c r="D1797" s="7">
        <f t="shared" si="282"/>
        <v>4.2824073898373172E-4</v>
      </c>
      <c r="E1797" s="6" t="str">
        <f t="shared" si="283"/>
        <v>YANE</v>
      </c>
      <c r="F1797" s="6" t="str">
        <f t="shared" si="280"/>
        <v>seg</v>
      </c>
      <c r="G1797" s="6" t="str">
        <f t="shared" si="281"/>
        <v>43</v>
      </c>
      <c r="H1797" s="6" t="str">
        <f>IFERROR(VLOOKUP($G1797,DDD!$B:$D,3,0),"-")</f>
        <v>PR</v>
      </c>
      <c r="I1797" s="6" t="str">
        <f>IFERROR(VLOOKUP($H1797,DDD!$I:$K,3,0),"-")</f>
        <v>Sul</v>
      </c>
      <c r="J1797">
        <v>8662637</v>
      </c>
      <c r="K1797">
        <v>23416681</v>
      </c>
      <c r="L1797" s="14">
        <v>44669.424953703703</v>
      </c>
      <c r="M1797" s="14">
        <v>44669.425381944442</v>
      </c>
      <c r="N1797" t="s">
        <v>3134</v>
      </c>
      <c r="O1797" t="s">
        <v>1728</v>
      </c>
      <c r="P1797">
        <v>17285</v>
      </c>
      <c r="Q1797" t="s">
        <v>65</v>
      </c>
      <c r="R1797" t="s">
        <v>136</v>
      </c>
      <c r="S1797" t="s">
        <v>273</v>
      </c>
      <c r="T1797" t="s">
        <v>136</v>
      </c>
      <c r="U1797" t="s">
        <v>273</v>
      </c>
      <c r="X1797">
        <v>43998368037</v>
      </c>
      <c r="Y1797">
        <v>43998368037</v>
      </c>
      <c r="Z1797" s="14">
        <v>44669.5</v>
      </c>
      <c r="AA1797" t="s">
        <v>1732</v>
      </c>
      <c r="AB1797" s="15">
        <v>1650287496227670</v>
      </c>
      <c r="AC1797" t="s">
        <v>68</v>
      </c>
      <c r="AD1797">
        <v>10739</v>
      </c>
      <c r="AE1797" t="s">
        <v>1726</v>
      </c>
      <c r="AF1797" t="s">
        <v>70</v>
      </c>
      <c r="AM1797" t="s">
        <v>1760</v>
      </c>
      <c r="AN1797">
        <v>11292756985</v>
      </c>
    </row>
    <row r="1798" spans="1:40" x14ac:dyDescent="0.25">
      <c r="A1798" s="4">
        <f t="shared" si="277"/>
        <v>44669</v>
      </c>
      <c r="B1798" s="5">
        <f t="shared" si="278"/>
        <v>0.41666666666666669</v>
      </c>
      <c r="C1798" s="6">
        <f t="shared" si="279"/>
        <v>0.42777777777777781</v>
      </c>
      <c r="D1798" s="7">
        <f t="shared" si="282"/>
        <v>1.8865740785258822E-3</v>
      </c>
      <c r="E1798" s="6" t="str">
        <f t="shared" si="283"/>
        <v>YANE</v>
      </c>
      <c r="F1798" s="6" t="str">
        <f t="shared" si="280"/>
        <v>seg</v>
      </c>
      <c r="G1798" s="6" t="str">
        <f t="shared" si="281"/>
        <v>43</v>
      </c>
      <c r="H1798" s="6" t="str">
        <f>IFERROR(VLOOKUP($G1798,DDD!$B:$D,3,0),"-")</f>
        <v>PR</v>
      </c>
      <c r="I1798" s="6" t="str">
        <f>IFERROR(VLOOKUP($H1798,DDD!$I:$K,3,0),"-")</f>
        <v>Sul</v>
      </c>
      <c r="J1798">
        <v>8663275</v>
      </c>
      <c r="K1798">
        <v>23417191</v>
      </c>
      <c r="L1798" s="14">
        <v>44669.427777777775</v>
      </c>
      <c r="M1798" s="14">
        <v>44669.429664351854</v>
      </c>
      <c r="N1798" t="s">
        <v>3134</v>
      </c>
      <c r="O1798" t="s">
        <v>1728</v>
      </c>
      <c r="P1798">
        <v>17285</v>
      </c>
      <c r="Q1798" t="s">
        <v>65</v>
      </c>
      <c r="R1798" t="s">
        <v>85</v>
      </c>
      <c r="S1798" t="s">
        <v>86</v>
      </c>
      <c r="T1798" t="s">
        <v>85</v>
      </c>
      <c r="U1798" t="s">
        <v>86</v>
      </c>
      <c r="X1798">
        <v>43991623815</v>
      </c>
      <c r="AA1798" t="s">
        <v>1732</v>
      </c>
      <c r="AB1798" s="15">
        <v>1650287735241500</v>
      </c>
      <c r="AC1798" t="s">
        <v>68</v>
      </c>
      <c r="AD1798">
        <v>10739</v>
      </c>
      <c r="AE1798" t="s">
        <v>1726</v>
      </c>
      <c r="AF1798" t="s">
        <v>70</v>
      </c>
      <c r="AM1798" t="s">
        <v>1761</v>
      </c>
      <c r="AN1798">
        <v>4074741962</v>
      </c>
    </row>
    <row r="1799" spans="1:40" x14ac:dyDescent="0.25">
      <c r="A1799" s="4">
        <f t="shared" si="277"/>
        <v>44669</v>
      </c>
      <c r="B1799" s="5">
        <f t="shared" si="278"/>
        <v>0.41666666666666669</v>
      </c>
      <c r="C1799" s="6">
        <f t="shared" si="279"/>
        <v>0.42986111111111108</v>
      </c>
      <c r="D1799" s="7">
        <f t="shared" si="282"/>
        <v>8.5648148524342105E-4</v>
      </c>
      <c r="E1799" s="6" t="str">
        <f t="shared" si="283"/>
        <v>THALITA</v>
      </c>
      <c r="F1799" s="6" t="str">
        <f t="shared" si="280"/>
        <v>seg</v>
      </c>
      <c r="G1799" s="6" t="str">
        <f t="shared" si="281"/>
        <v>15</v>
      </c>
      <c r="H1799" s="6" t="str">
        <f>IFERROR(VLOOKUP($G1799,DDD!$B:$D,3,0),"-")</f>
        <v>SP</v>
      </c>
      <c r="I1799" s="6" t="str">
        <f>IFERROR(VLOOKUP($H1799,DDD!$I:$K,3,0),"-")</f>
        <v>Sudeste</v>
      </c>
      <c r="J1799">
        <v>8663893</v>
      </c>
      <c r="K1799">
        <v>23416416</v>
      </c>
      <c r="L1799" s="14">
        <v>44669.43037037037</v>
      </c>
      <c r="M1799" s="14">
        <v>44669.431226851855</v>
      </c>
      <c r="N1799" t="s">
        <v>3134</v>
      </c>
      <c r="O1799" t="s">
        <v>1723</v>
      </c>
      <c r="P1799">
        <v>17719</v>
      </c>
      <c r="Q1799" t="s">
        <v>65</v>
      </c>
      <c r="R1799" t="s">
        <v>66</v>
      </c>
      <c r="S1799" t="s">
        <v>1186</v>
      </c>
      <c r="T1799" t="s">
        <v>66</v>
      </c>
      <c r="U1799" t="s">
        <v>1186</v>
      </c>
      <c r="X1799">
        <v>15988027550</v>
      </c>
      <c r="AA1799" t="s">
        <v>1732</v>
      </c>
      <c r="AB1799" s="15">
        <v>1650287970253750</v>
      </c>
      <c r="AC1799" t="s">
        <v>68</v>
      </c>
      <c r="AD1799">
        <v>10739</v>
      </c>
      <c r="AE1799" t="s">
        <v>1726</v>
      </c>
      <c r="AF1799" t="s">
        <v>70</v>
      </c>
      <c r="AM1799" t="s">
        <v>1762</v>
      </c>
      <c r="AN1799">
        <v>29485323883</v>
      </c>
    </row>
    <row r="1800" spans="1:40" x14ac:dyDescent="0.25">
      <c r="A1800" s="4">
        <f t="shared" si="277"/>
        <v>44669</v>
      </c>
      <c r="B1800" s="5">
        <f t="shared" si="278"/>
        <v>0.41666666666666669</v>
      </c>
      <c r="C1800" s="6">
        <f t="shared" si="279"/>
        <v>0.43055555555555558</v>
      </c>
      <c r="D1800" s="7">
        <f t="shared" si="282"/>
        <v>5.2083333139307797E-4</v>
      </c>
      <c r="E1800" s="6" t="str">
        <f t="shared" si="283"/>
        <v>YANE</v>
      </c>
      <c r="F1800" s="6" t="str">
        <f t="shared" si="280"/>
        <v>seg</v>
      </c>
      <c r="G1800" s="6" t="str">
        <f t="shared" si="281"/>
        <v>15</v>
      </c>
      <c r="H1800" s="6" t="str">
        <f>IFERROR(VLOOKUP($G1800,DDD!$B:$D,3,0),"-")</f>
        <v>SP</v>
      </c>
      <c r="I1800" s="6" t="str">
        <f>IFERROR(VLOOKUP($H1800,DDD!$I:$K,3,0),"-")</f>
        <v>Sudeste</v>
      </c>
      <c r="J1800">
        <v>8663944</v>
      </c>
      <c r="K1800">
        <v>23417343</v>
      </c>
      <c r="L1800" s="14">
        <v>44669.430601851855</v>
      </c>
      <c r="M1800" s="14">
        <v>44669.431122685186</v>
      </c>
      <c r="N1800" t="s">
        <v>3134</v>
      </c>
      <c r="O1800" t="s">
        <v>1728</v>
      </c>
      <c r="P1800">
        <v>17285</v>
      </c>
      <c r="Q1800" t="s">
        <v>65</v>
      </c>
      <c r="R1800" t="s">
        <v>136</v>
      </c>
      <c r="S1800" t="s">
        <v>273</v>
      </c>
      <c r="T1800" t="s">
        <v>136</v>
      </c>
      <c r="U1800" t="s">
        <v>273</v>
      </c>
      <c r="X1800">
        <v>15998209800</v>
      </c>
      <c r="Y1800">
        <v>15998209800</v>
      </c>
      <c r="Z1800" s="14">
        <v>44669.5</v>
      </c>
      <c r="AA1800" t="s">
        <v>1732</v>
      </c>
      <c r="AB1800" s="15">
        <v>1650287990254820</v>
      </c>
      <c r="AC1800" t="s">
        <v>68</v>
      </c>
      <c r="AD1800">
        <v>10739</v>
      </c>
      <c r="AE1800" t="s">
        <v>1726</v>
      </c>
      <c r="AF1800" t="s">
        <v>70</v>
      </c>
      <c r="AM1800" t="s">
        <v>1763</v>
      </c>
      <c r="AN1800">
        <v>38549628867</v>
      </c>
    </row>
    <row r="1801" spans="1:40" x14ac:dyDescent="0.25">
      <c r="A1801" s="4">
        <f t="shared" si="277"/>
        <v>44669</v>
      </c>
      <c r="B1801" s="5">
        <f t="shared" si="278"/>
        <v>0.41666666666666669</v>
      </c>
      <c r="C1801" s="6">
        <f t="shared" si="279"/>
        <v>0.43611111111111112</v>
      </c>
      <c r="D1801" s="7">
        <f t="shared" si="282"/>
        <v>9.4907407037680969E-4</v>
      </c>
      <c r="E1801" s="6" t="str">
        <f t="shared" si="283"/>
        <v>THALITA</v>
      </c>
      <c r="F1801" s="6" t="str">
        <f t="shared" si="280"/>
        <v>seg</v>
      </c>
      <c r="G1801" s="6" t="str">
        <f t="shared" si="281"/>
        <v>15</v>
      </c>
      <c r="H1801" s="6" t="str">
        <f>IFERROR(VLOOKUP($G1801,DDD!$B:$D,3,0),"-")</f>
        <v>SP</v>
      </c>
      <c r="I1801" s="6" t="str">
        <f>IFERROR(VLOOKUP($H1801,DDD!$I:$K,3,0),"-")</f>
        <v>Sudeste</v>
      </c>
      <c r="J1801">
        <v>8665246</v>
      </c>
      <c r="K1801">
        <v>23417280</v>
      </c>
      <c r="L1801" s="14">
        <v>44669.436111111114</v>
      </c>
      <c r="M1801" s="14">
        <v>44669.437060185184</v>
      </c>
      <c r="N1801" t="s">
        <v>3134</v>
      </c>
      <c r="O1801" t="s">
        <v>1723</v>
      </c>
      <c r="P1801">
        <v>17719</v>
      </c>
      <c r="Q1801" t="s">
        <v>65</v>
      </c>
      <c r="R1801" t="s">
        <v>66</v>
      </c>
      <c r="S1801" t="s">
        <v>421</v>
      </c>
      <c r="T1801" t="s">
        <v>66</v>
      </c>
      <c r="U1801" t="s">
        <v>421</v>
      </c>
      <c r="X1801">
        <v>15996725803</v>
      </c>
      <c r="AA1801" t="s">
        <v>1732</v>
      </c>
      <c r="AB1801" s="15">
        <v>1650288466282290</v>
      </c>
      <c r="AC1801" t="s">
        <v>68</v>
      </c>
      <c r="AD1801">
        <v>10739</v>
      </c>
      <c r="AE1801" t="s">
        <v>1726</v>
      </c>
      <c r="AF1801" t="s">
        <v>70</v>
      </c>
      <c r="AM1801" t="s">
        <v>1764</v>
      </c>
      <c r="AN1801">
        <v>16408904831</v>
      </c>
    </row>
    <row r="1802" spans="1:40" x14ac:dyDescent="0.25">
      <c r="A1802" s="4">
        <f t="shared" si="277"/>
        <v>44669</v>
      </c>
      <c r="B1802" s="5">
        <f t="shared" si="278"/>
        <v>0.4375</v>
      </c>
      <c r="C1802" s="6">
        <f t="shared" si="279"/>
        <v>0.43888888888888888</v>
      </c>
      <c r="D1802" s="7">
        <f t="shared" si="282"/>
        <v>1.2962962937308475E-3</v>
      </c>
      <c r="E1802" s="6" t="str">
        <f t="shared" si="283"/>
        <v>YANE</v>
      </c>
      <c r="F1802" s="6" t="str">
        <f t="shared" si="280"/>
        <v>seg</v>
      </c>
      <c r="G1802" s="6" t="str">
        <f t="shared" si="281"/>
        <v>15</v>
      </c>
      <c r="H1802" s="6" t="str">
        <f>IFERROR(VLOOKUP($G1802,DDD!$B:$D,3,0),"-")</f>
        <v>SP</v>
      </c>
      <c r="I1802" s="6" t="str">
        <f>IFERROR(VLOOKUP($H1802,DDD!$I:$K,3,0),"-")</f>
        <v>Sudeste</v>
      </c>
      <c r="J1802">
        <v>8665915</v>
      </c>
      <c r="K1802">
        <v>23417523</v>
      </c>
      <c r="L1802" s="14">
        <v>44669.438993055555</v>
      </c>
      <c r="M1802" s="14">
        <v>44669.440289351849</v>
      </c>
      <c r="N1802" t="s">
        <v>3134</v>
      </c>
      <c r="O1802" t="s">
        <v>1728</v>
      </c>
      <c r="P1802">
        <v>17285</v>
      </c>
      <c r="Q1802" t="s">
        <v>65</v>
      </c>
      <c r="R1802" t="s">
        <v>66</v>
      </c>
      <c r="S1802" t="s">
        <v>421</v>
      </c>
      <c r="T1802" t="s">
        <v>66</v>
      </c>
      <c r="U1802" t="s">
        <v>421</v>
      </c>
      <c r="X1802">
        <v>15996365531</v>
      </c>
      <c r="AA1802" t="s">
        <v>1732</v>
      </c>
      <c r="AB1802" s="15">
        <v>1650288705294820</v>
      </c>
      <c r="AC1802" t="s">
        <v>68</v>
      </c>
      <c r="AD1802">
        <v>10739</v>
      </c>
      <c r="AE1802" t="s">
        <v>1726</v>
      </c>
      <c r="AF1802" t="s">
        <v>70</v>
      </c>
      <c r="AM1802" t="s">
        <v>1765</v>
      </c>
      <c r="AN1802">
        <v>28724514802</v>
      </c>
    </row>
    <row r="1803" spans="1:40" x14ac:dyDescent="0.25">
      <c r="A1803" s="4">
        <f t="shared" si="277"/>
        <v>44669</v>
      </c>
      <c r="B1803" s="5">
        <f t="shared" si="278"/>
        <v>0.4375</v>
      </c>
      <c r="C1803" s="6">
        <f t="shared" si="279"/>
        <v>0.45277777777777778</v>
      </c>
      <c r="D1803" s="7">
        <f t="shared" si="282"/>
        <v>3.9351852319668978E-4</v>
      </c>
      <c r="E1803" s="6" t="str">
        <f t="shared" si="283"/>
        <v>THALITA</v>
      </c>
      <c r="F1803" s="6" t="str">
        <f t="shared" si="280"/>
        <v>seg</v>
      </c>
      <c r="G1803" s="6" t="str">
        <f t="shared" si="281"/>
        <v>15</v>
      </c>
      <c r="H1803" s="6" t="str">
        <f>IFERROR(VLOOKUP($G1803,DDD!$B:$D,3,0),"-")</f>
        <v>SP</v>
      </c>
      <c r="I1803" s="6" t="str">
        <f>IFERROR(VLOOKUP($H1803,DDD!$I:$K,3,0),"-")</f>
        <v>Sudeste</v>
      </c>
      <c r="J1803">
        <v>8668762</v>
      </c>
      <c r="K1803">
        <v>23416458</v>
      </c>
      <c r="L1803" s="14">
        <v>44669.453425925924</v>
      </c>
      <c r="M1803" s="14">
        <v>44669.453819444447</v>
      </c>
      <c r="N1803" t="s">
        <v>3134</v>
      </c>
      <c r="O1803" t="s">
        <v>1723</v>
      </c>
      <c r="P1803">
        <v>17719</v>
      </c>
      <c r="Q1803" t="s">
        <v>65</v>
      </c>
      <c r="R1803" t="s">
        <v>136</v>
      </c>
      <c r="S1803" t="s">
        <v>273</v>
      </c>
      <c r="T1803" t="s">
        <v>136</v>
      </c>
      <c r="U1803" t="s">
        <v>273</v>
      </c>
      <c r="X1803">
        <v>15981150959</v>
      </c>
      <c r="Y1803">
        <v>15981150959</v>
      </c>
      <c r="Z1803" s="14">
        <v>44669.625</v>
      </c>
      <c r="AA1803" t="s">
        <v>1732</v>
      </c>
      <c r="AB1803" s="15">
        <v>1650289960344060</v>
      </c>
      <c r="AC1803" t="s">
        <v>68</v>
      </c>
      <c r="AD1803">
        <v>10739</v>
      </c>
      <c r="AE1803" t="s">
        <v>1726</v>
      </c>
      <c r="AF1803" t="s">
        <v>70</v>
      </c>
      <c r="AM1803" t="s">
        <v>1767</v>
      </c>
      <c r="AN1803">
        <v>32856871852</v>
      </c>
    </row>
    <row r="1804" spans="1:40" x14ac:dyDescent="0.25">
      <c r="A1804" s="4">
        <f t="shared" si="277"/>
        <v>44669</v>
      </c>
      <c r="B1804" s="5">
        <f t="shared" si="278"/>
        <v>0.4375</v>
      </c>
      <c r="C1804" s="6">
        <f t="shared" si="279"/>
        <v>0.45624999999999999</v>
      </c>
      <c r="D1804" s="7">
        <f t="shared" si="282"/>
        <v>2.118055555911269E-3</v>
      </c>
      <c r="E1804" s="6" t="str">
        <f t="shared" si="283"/>
        <v>THALITA</v>
      </c>
      <c r="F1804" s="6" t="str">
        <f t="shared" si="280"/>
        <v>seg</v>
      </c>
      <c r="G1804" s="6" t="str">
        <f t="shared" si="281"/>
        <v>15</v>
      </c>
      <c r="H1804" s="6" t="str">
        <f>IFERROR(VLOOKUP($G1804,DDD!$B:$D,3,0),"-")</f>
        <v>SP</v>
      </c>
      <c r="I1804" s="6" t="str">
        <f>IFERROR(VLOOKUP($H1804,DDD!$I:$K,3,0),"-")</f>
        <v>Sudeste</v>
      </c>
      <c r="J1804">
        <v>8669346</v>
      </c>
      <c r="K1804">
        <v>23417347</v>
      </c>
      <c r="L1804" s="14">
        <v>44669.456701388888</v>
      </c>
      <c r="M1804" s="14">
        <v>44669.458819444444</v>
      </c>
      <c r="N1804" t="s">
        <v>3134</v>
      </c>
      <c r="O1804" t="s">
        <v>1723</v>
      </c>
      <c r="P1804">
        <v>17719</v>
      </c>
      <c r="Q1804" t="s">
        <v>65</v>
      </c>
      <c r="R1804" t="s">
        <v>136</v>
      </c>
      <c r="S1804" t="s">
        <v>273</v>
      </c>
      <c r="T1804" t="s">
        <v>136</v>
      </c>
      <c r="U1804" t="s">
        <v>273</v>
      </c>
      <c r="X1804">
        <v>15998323551</v>
      </c>
      <c r="Y1804">
        <v>15998323551</v>
      </c>
      <c r="Z1804" s="14">
        <v>44669.8125</v>
      </c>
      <c r="AA1804" t="s">
        <v>1732</v>
      </c>
      <c r="AB1804" s="15">
        <v>1650290247356470</v>
      </c>
      <c r="AC1804" t="s">
        <v>68</v>
      </c>
      <c r="AD1804">
        <v>10739</v>
      </c>
      <c r="AE1804" t="s">
        <v>1726</v>
      </c>
      <c r="AF1804" t="s">
        <v>70</v>
      </c>
      <c r="AM1804" t="s">
        <v>1768</v>
      </c>
      <c r="AN1804">
        <v>38661091802</v>
      </c>
    </row>
    <row r="1805" spans="1:40" x14ac:dyDescent="0.25">
      <c r="A1805" s="4">
        <f t="shared" si="277"/>
        <v>44669</v>
      </c>
      <c r="B1805" s="5">
        <f t="shared" si="278"/>
        <v>0.4375</v>
      </c>
      <c r="C1805" s="6">
        <f t="shared" si="279"/>
        <v>0.45694444444444443</v>
      </c>
      <c r="D1805" s="7">
        <f t="shared" si="282"/>
        <v>3.9930555576574989E-3</v>
      </c>
      <c r="E1805" s="6" t="str">
        <f t="shared" si="283"/>
        <v>YANE</v>
      </c>
      <c r="F1805" s="6" t="str">
        <f t="shared" si="280"/>
        <v>seg</v>
      </c>
      <c r="G1805" s="6" t="str">
        <f t="shared" si="281"/>
        <v>71</v>
      </c>
      <c r="H1805" s="6" t="str">
        <f>IFERROR(VLOOKUP($G1805,DDD!$B:$D,3,0),"-")</f>
        <v>BA</v>
      </c>
      <c r="I1805" s="6" t="str">
        <f>IFERROR(VLOOKUP($H1805,DDD!$I:$K,3,0),"-")</f>
        <v>Nordeste</v>
      </c>
      <c r="J1805">
        <v>8669444</v>
      </c>
      <c r="K1805">
        <v>23416585</v>
      </c>
      <c r="L1805" s="14">
        <v>44669.457199074073</v>
      </c>
      <c r="M1805" s="14">
        <v>44669.461192129631</v>
      </c>
      <c r="N1805" t="s">
        <v>3134</v>
      </c>
      <c r="O1805" t="s">
        <v>1728</v>
      </c>
      <c r="P1805">
        <v>17285</v>
      </c>
      <c r="Q1805" t="s">
        <v>65</v>
      </c>
      <c r="R1805" t="s">
        <v>66</v>
      </c>
      <c r="S1805" t="s">
        <v>889</v>
      </c>
      <c r="T1805" t="s">
        <v>66</v>
      </c>
      <c r="U1805" t="s">
        <v>889</v>
      </c>
      <c r="X1805">
        <v>71992181543</v>
      </c>
      <c r="AA1805" t="s">
        <v>1732</v>
      </c>
      <c r="AB1805" s="15">
        <v>1650290290357430</v>
      </c>
      <c r="AC1805" t="s">
        <v>68</v>
      </c>
      <c r="AD1805">
        <v>10739</v>
      </c>
      <c r="AE1805" t="s">
        <v>1726</v>
      </c>
      <c r="AF1805" t="s">
        <v>70</v>
      </c>
      <c r="AM1805" t="s">
        <v>1769</v>
      </c>
      <c r="AN1805">
        <v>83318097500</v>
      </c>
    </row>
    <row r="1806" spans="1:40" x14ac:dyDescent="0.25">
      <c r="A1806" s="4">
        <f t="shared" si="277"/>
        <v>44669</v>
      </c>
      <c r="B1806" s="5">
        <f t="shared" si="278"/>
        <v>0.45833333333333331</v>
      </c>
      <c r="C1806" s="6">
        <f t="shared" si="279"/>
        <v>0.45833333333333331</v>
      </c>
      <c r="D1806" s="7">
        <f t="shared" si="282"/>
        <v>1.6319444475811906E-3</v>
      </c>
      <c r="E1806" s="6" t="str">
        <f t="shared" si="283"/>
        <v>THALITA</v>
      </c>
      <c r="F1806" s="6" t="str">
        <f t="shared" si="280"/>
        <v>seg</v>
      </c>
      <c r="G1806" s="6" t="str">
        <f t="shared" si="281"/>
        <v>43</v>
      </c>
      <c r="H1806" s="6" t="str">
        <f>IFERROR(VLOOKUP($G1806,DDD!$B:$D,3,0),"-")</f>
        <v>PR</v>
      </c>
      <c r="I1806" s="6" t="str">
        <f>IFERROR(VLOOKUP($H1806,DDD!$I:$K,3,0),"-")</f>
        <v>Sul</v>
      </c>
      <c r="J1806">
        <v>8669730</v>
      </c>
      <c r="K1806">
        <v>25451247</v>
      </c>
      <c r="L1806" s="14">
        <v>44669.458819444444</v>
      </c>
      <c r="M1806" s="14">
        <v>44669.460451388892</v>
      </c>
      <c r="N1806" t="s">
        <v>3134</v>
      </c>
      <c r="O1806" t="s">
        <v>1723</v>
      </c>
      <c r="P1806">
        <v>17719</v>
      </c>
      <c r="Q1806" t="s">
        <v>65</v>
      </c>
      <c r="R1806" t="s">
        <v>85</v>
      </c>
      <c r="S1806" t="s">
        <v>86</v>
      </c>
      <c r="T1806" t="s">
        <v>85</v>
      </c>
      <c r="U1806" t="s">
        <v>86</v>
      </c>
      <c r="X1806">
        <v>43984349550</v>
      </c>
      <c r="AA1806" t="s">
        <v>1724</v>
      </c>
      <c r="AB1806" s="15">
        <v>1650290302357660</v>
      </c>
      <c r="AC1806" t="s">
        <v>68</v>
      </c>
      <c r="AD1806">
        <v>10739</v>
      </c>
      <c r="AE1806" t="s">
        <v>1726</v>
      </c>
      <c r="AF1806" t="s">
        <v>70</v>
      </c>
      <c r="AM1806" t="s">
        <v>1770</v>
      </c>
      <c r="AN1806">
        <v>2567384910</v>
      </c>
    </row>
    <row r="1807" spans="1:40" x14ac:dyDescent="0.25">
      <c r="A1807" s="4">
        <f t="shared" si="277"/>
        <v>44669</v>
      </c>
      <c r="B1807" s="5">
        <f t="shared" si="278"/>
        <v>0.45833333333333331</v>
      </c>
      <c r="C1807" s="6">
        <f t="shared" si="279"/>
        <v>0.4604166666666667</v>
      </c>
      <c r="D1807" s="7">
        <f t="shared" si="282"/>
        <v>7.5578703690553084E-3</v>
      </c>
      <c r="E1807" s="6" t="str">
        <f t="shared" si="283"/>
        <v>THALITA</v>
      </c>
      <c r="F1807" s="6" t="str">
        <f t="shared" si="280"/>
        <v>seg</v>
      </c>
      <c r="G1807" s="6" t="str">
        <f t="shared" si="281"/>
        <v>43</v>
      </c>
      <c r="H1807" s="6" t="str">
        <f>IFERROR(VLOOKUP($G1807,DDD!$B:$D,3,0),"-")</f>
        <v>PR</v>
      </c>
      <c r="I1807" s="6" t="str">
        <f>IFERROR(VLOOKUP($H1807,DDD!$I:$K,3,0),"-")</f>
        <v>Sul</v>
      </c>
      <c r="J1807">
        <v>8669980</v>
      </c>
      <c r="K1807">
        <v>25451804</v>
      </c>
      <c r="L1807" s="14">
        <v>44669.460659722223</v>
      </c>
      <c r="M1807" s="14">
        <v>44669.468217592592</v>
      </c>
      <c r="N1807" t="s">
        <v>3134</v>
      </c>
      <c r="O1807" t="s">
        <v>1723</v>
      </c>
      <c r="P1807">
        <v>17719</v>
      </c>
      <c r="Q1807" t="s">
        <v>65</v>
      </c>
      <c r="R1807" t="s">
        <v>85</v>
      </c>
      <c r="S1807" t="s">
        <v>86</v>
      </c>
      <c r="T1807" t="s">
        <v>85</v>
      </c>
      <c r="U1807" t="s">
        <v>86</v>
      </c>
      <c r="X1807">
        <v>43999986074</v>
      </c>
      <c r="AA1807" t="s">
        <v>1724</v>
      </c>
      <c r="AB1807" s="15">
        <v>1650290577363480</v>
      </c>
      <c r="AC1807" t="s">
        <v>68</v>
      </c>
      <c r="AD1807">
        <v>10739</v>
      </c>
      <c r="AE1807" t="s">
        <v>1726</v>
      </c>
      <c r="AF1807" t="s">
        <v>70</v>
      </c>
      <c r="AM1807" t="s">
        <v>1771</v>
      </c>
      <c r="AN1807">
        <v>91775981991</v>
      </c>
    </row>
    <row r="1808" spans="1:40" x14ac:dyDescent="0.25">
      <c r="A1808" s="4">
        <f t="shared" si="277"/>
        <v>44669</v>
      </c>
      <c r="B1808" s="5">
        <f t="shared" si="278"/>
        <v>0.45833333333333331</v>
      </c>
      <c r="C1808" s="6">
        <f t="shared" si="279"/>
        <v>0.46180555555555558</v>
      </c>
      <c r="D1808" s="7">
        <f t="shared" si="282"/>
        <v>5.5555555445607752E-4</v>
      </c>
      <c r="E1808" s="6" t="str">
        <f t="shared" si="283"/>
        <v>YANE</v>
      </c>
      <c r="F1808" s="6" t="str">
        <f t="shared" si="280"/>
        <v>seg</v>
      </c>
      <c r="G1808" s="6" t="str">
        <f t="shared" si="281"/>
        <v>15</v>
      </c>
      <c r="H1808" s="6" t="str">
        <f>IFERROR(VLOOKUP($G1808,DDD!$B:$D,3,0),"-")</f>
        <v>SP</v>
      </c>
      <c r="I1808" s="6" t="str">
        <f>IFERROR(VLOOKUP($H1808,DDD!$I:$K,3,0),"-")</f>
        <v>Sudeste</v>
      </c>
      <c r="J1808">
        <v>8670138</v>
      </c>
      <c r="K1808">
        <v>23417845</v>
      </c>
      <c r="L1808" s="14">
        <v>44669.462083333332</v>
      </c>
      <c r="M1808" s="14">
        <v>44669.462638888886</v>
      </c>
      <c r="N1808" t="s">
        <v>3134</v>
      </c>
      <c r="O1808" t="s">
        <v>1728</v>
      </c>
      <c r="P1808">
        <v>17285</v>
      </c>
      <c r="Q1808" t="s">
        <v>65</v>
      </c>
      <c r="R1808" t="s">
        <v>136</v>
      </c>
      <c r="S1808" t="s">
        <v>273</v>
      </c>
      <c r="T1808" t="s">
        <v>136</v>
      </c>
      <c r="U1808" t="s">
        <v>273</v>
      </c>
      <c r="X1808">
        <v>15998228605</v>
      </c>
      <c r="Y1808">
        <v>15998228605</v>
      </c>
      <c r="Z1808" s="14">
        <v>44669.791666666664</v>
      </c>
      <c r="AA1808" t="s">
        <v>1732</v>
      </c>
      <c r="AB1808" s="15">
        <v>1650290707366110</v>
      </c>
      <c r="AC1808" t="s">
        <v>68</v>
      </c>
      <c r="AD1808">
        <v>10739</v>
      </c>
      <c r="AE1808" t="s">
        <v>1726</v>
      </c>
      <c r="AF1808" t="s">
        <v>70</v>
      </c>
      <c r="AM1808" t="s">
        <v>1772</v>
      </c>
      <c r="AN1808">
        <v>38145063833</v>
      </c>
    </row>
    <row r="1809" spans="1:40" x14ac:dyDescent="0.25">
      <c r="A1809" s="4">
        <f t="shared" si="277"/>
        <v>44669</v>
      </c>
      <c r="B1809" s="5">
        <f t="shared" si="278"/>
        <v>0.45833333333333331</v>
      </c>
      <c r="C1809" s="6">
        <f t="shared" si="279"/>
        <v>0.4777777777777778</v>
      </c>
      <c r="D1809" s="7">
        <f t="shared" si="282"/>
        <v>4.398148157633841E-4</v>
      </c>
      <c r="E1809" s="6" t="str">
        <f t="shared" si="283"/>
        <v>YANE</v>
      </c>
      <c r="F1809" s="6" t="str">
        <f t="shared" si="280"/>
        <v>seg</v>
      </c>
      <c r="G1809" s="6" t="str">
        <f t="shared" si="281"/>
        <v>15</v>
      </c>
      <c r="H1809" s="6" t="str">
        <f>IFERROR(VLOOKUP($G1809,DDD!$B:$D,3,0),"-")</f>
        <v>SP</v>
      </c>
      <c r="I1809" s="6" t="str">
        <f>IFERROR(VLOOKUP($H1809,DDD!$I:$K,3,0),"-")</f>
        <v>Sudeste</v>
      </c>
      <c r="J1809">
        <v>8673117</v>
      </c>
      <c r="K1809">
        <v>25451897</v>
      </c>
      <c r="L1809" s="14">
        <v>44669.478425925925</v>
      </c>
      <c r="M1809" s="14">
        <v>44669.478865740741</v>
      </c>
      <c r="N1809" t="s">
        <v>3134</v>
      </c>
      <c r="O1809" t="s">
        <v>1728</v>
      </c>
      <c r="P1809">
        <v>17285</v>
      </c>
      <c r="Q1809" t="s">
        <v>65</v>
      </c>
      <c r="R1809" t="s">
        <v>136</v>
      </c>
      <c r="S1809" t="s">
        <v>273</v>
      </c>
      <c r="T1809" t="s">
        <v>136</v>
      </c>
      <c r="U1809" t="s">
        <v>273</v>
      </c>
      <c r="X1809">
        <v>15981871191</v>
      </c>
      <c r="Y1809">
        <v>15981871191</v>
      </c>
      <c r="Z1809" s="14">
        <v>44669.75</v>
      </c>
      <c r="AA1809" t="s">
        <v>1724</v>
      </c>
      <c r="AB1809" s="15">
        <v>1650292117425840</v>
      </c>
      <c r="AC1809" t="s">
        <v>68</v>
      </c>
      <c r="AD1809">
        <v>10739</v>
      </c>
      <c r="AE1809" t="s">
        <v>1726</v>
      </c>
      <c r="AF1809" t="s">
        <v>70</v>
      </c>
      <c r="AM1809" t="s">
        <v>1773</v>
      </c>
      <c r="AN1809">
        <v>18406756837</v>
      </c>
    </row>
    <row r="1810" spans="1:40" x14ac:dyDescent="0.25">
      <c r="A1810" s="4">
        <f t="shared" si="277"/>
        <v>44669</v>
      </c>
      <c r="B1810" s="5">
        <f t="shared" si="278"/>
        <v>0.5</v>
      </c>
      <c r="C1810" s="6">
        <f t="shared" si="279"/>
        <v>0.50416666666666665</v>
      </c>
      <c r="D1810" s="7">
        <f t="shared" si="282"/>
        <v>1.8287037091795355E-3</v>
      </c>
      <c r="E1810" s="6" t="str">
        <f t="shared" si="283"/>
        <v>YANE</v>
      </c>
      <c r="F1810" s="6" t="str">
        <f t="shared" si="280"/>
        <v>seg</v>
      </c>
      <c r="G1810" s="6" t="str">
        <f t="shared" si="281"/>
        <v>15</v>
      </c>
      <c r="H1810" s="6" t="str">
        <f>IFERROR(VLOOKUP($G1810,DDD!$B:$D,3,0),"-")</f>
        <v>SP</v>
      </c>
      <c r="I1810" s="6" t="str">
        <f>IFERROR(VLOOKUP($H1810,DDD!$I:$K,3,0),"-")</f>
        <v>Sudeste</v>
      </c>
      <c r="J1810">
        <v>8679288</v>
      </c>
      <c r="K1810">
        <v>23417839</v>
      </c>
      <c r="L1810" s="14">
        <v>44669.504687499997</v>
      </c>
      <c r="M1810" s="14">
        <v>44669.506516203706</v>
      </c>
      <c r="N1810" t="s">
        <v>3134</v>
      </c>
      <c r="O1810" t="s">
        <v>1728</v>
      </c>
      <c r="P1810">
        <v>17285</v>
      </c>
      <c r="Q1810" t="s">
        <v>65</v>
      </c>
      <c r="R1810" t="s">
        <v>85</v>
      </c>
      <c r="S1810" t="s">
        <v>86</v>
      </c>
      <c r="T1810" t="s">
        <v>85</v>
      </c>
      <c r="U1810" t="s">
        <v>86</v>
      </c>
      <c r="X1810">
        <v>15981386524</v>
      </c>
      <c r="AA1810" t="s">
        <v>1732</v>
      </c>
      <c r="AB1810" s="15">
        <v>1650294392499340</v>
      </c>
      <c r="AC1810" t="s">
        <v>68</v>
      </c>
      <c r="AD1810">
        <v>10739</v>
      </c>
      <c r="AE1810" t="s">
        <v>1726</v>
      </c>
      <c r="AF1810" t="s">
        <v>70</v>
      </c>
      <c r="AM1810" t="s">
        <v>1774</v>
      </c>
      <c r="AN1810">
        <v>37503668881</v>
      </c>
    </row>
    <row r="1811" spans="1:40" x14ac:dyDescent="0.25">
      <c r="A1811" s="4">
        <f t="shared" si="277"/>
        <v>44669</v>
      </c>
      <c r="B1811" s="5">
        <f t="shared" si="278"/>
        <v>0.5</v>
      </c>
      <c r="C1811" s="6">
        <f t="shared" si="279"/>
        <v>0.50624999999999998</v>
      </c>
      <c r="D1811" s="7">
        <f t="shared" si="282"/>
        <v>1.1574074014788494E-3</v>
      </c>
      <c r="E1811" s="6" t="str">
        <f t="shared" si="283"/>
        <v>THALITA</v>
      </c>
      <c r="F1811" s="6" t="str">
        <f t="shared" si="280"/>
        <v>seg</v>
      </c>
      <c r="G1811" s="6" t="str">
        <f t="shared" si="281"/>
        <v>15</v>
      </c>
      <c r="H1811" s="6" t="str">
        <f>IFERROR(VLOOKUP($G1811,DDD!$B:$D,3,0),"-")</f>
        <v>SP</v>
      </c>
      <c r="I1811" s="6" t="str">
        <f>IFERROR(VLOOKUP($H1811,DDD!$I:$K,3,0),"-")</f>
        <v>Sudeste</v>
      </c>
      <c r="J1811">
        <v>8679638</v>
      </c>
      <c r="K1811">
        <v>23417805</v>
      </c>
      <c r="L1811" s="14">
        <v>44669.506423611114</v>
      </c>
      <c r="M1811" s="14">
        <v>44669.507581018515</v>
      </c>
      <c r="N1811" t="s">
        <v>3134</v>
      </c>
      <c r="O1811" t="s">
        <v>1723</v>
      </c>
      <c r="P1811">
        <v>17719</v>
      </c>
      <c r="Q1811" t="s">
        <v>65</v>
      </c>
      <c r="R1811" t="s">
        <v>136</v>
      </c>
      <c r="S1811" t="s">
        <v>137</v>
      </c>
      <c r="T1811" t="s">
        <v>136</v>
      </c>
      <c r="U1811" t="s">
        <v>137</v>
      </c>
      <c r="X1811">
        <v>15991789010</v>
      </c>
      <c r="Y1811">
        <v>15991789010</v>
      </c>
      <c r="Z1811" s="14">
        <v>44669.527777777781</v>
      </c>
      <c r="AA1811" t="s">
        <v>1732</v>
      </c>
      <c r="AB1811" s="15">
        <v>1650294538502890</v>
      </c>
      <c r="AC1811" t="s">
        <v>68</v>
      </c>
      <c r="AD1811">
        <v>10739</v>
      </c>
      <c r="AE1811" t="s">
        <v>1726</v>
      </c>
      <c r="AF1811" t="s">
        <v>70</v>
      </c>
      <c r="AM1811" t="s">
        <v>1775</v>
      </c>
      <c r="AN1811">
        <v>35469384888</v>
      </c>
    </row>
    <row r="1812" spans="1:40" x14ac:dyDescent="0.25">
      <c r="A1812" s="4">
        <f t="shared" si="277"/>
        <v>44669</v>
      </c>
      <c r="B1812" s="5">
        <f t="shared" si="278"/>
        <v>0.5</v>
      </c>
      <c r="C1812" s="6">
        <f t="shared" si="279"/>
        <v>0.5083333333333333</v>
      </c>
      <c r="D1812" s="7">
        <f t="shared" si="282"/>
        <v>2.488425925548654E-3</v>
      </c>
      <c r="E1812" s="6" t="str">
        <f t="shared" si="283"/>
        <v>THALITA</v>
      </c>
      <c r="F1812" s="6" t="str">
        <f t="shared" si="280"/>
        <v>seg</v>
      </c>
      <c r="G1812" s="6" t="str">
        <f t="shared" si="281"/>
        <v>43</v>
      </c>
      <c r="H1812" s="6" t="str">
        <f>IFERROR(VLOOKUP($G1812,DDD!$B:$D,3,0),"-")</f>
        <v>PR</v>
      </c>
      <c r="I1812" s="6" t="str">
        <f>IFERROR(VLOOKUP($H1812,DDD!$I:$K,3,0),"-")</f>
        <v>Sul</v>
      </c>
      <c r="J1812">
        <v>8680033</v>
      </c>
      <c r="K1812">
        <v>25450886</v>
      </c>
      <c r="L1812" s="14">
        <v>44669.508425925924</v>
      </c>
      <c r="M1812" s="14">
        <v>44669.510914351849</v>
      </c>
      <c r="N1812" t="s">
        <v>3134</v>
      </c>
      <c r="O1812" t="s">
        <v>1723</v>
      </c>
      <c r="P1812">
        <v>17719</v>
      </c>
      <c r="Q1812" t="s">
        <v>65</v>
      </c>
      <c r="R1812" t="s">
        <v>85</v>
      </c>
      <c r="S1812" t="s">
        <v>86</v>
      </c>
      <c r="T1812" t="s">
        <v>85</v>
      </c>
      <c r="U1812" t="s">
        <v>86</v>
      </c>
      <c r="X1812">
        <v>43999130166</v>
      </c>
      <c r="AA1812" t="s">
        <v>1724</v>
      </c>
      <c r="AB1812" s="15">
        <v>1650294719508850</v>
      </c>
      <c r="AC1812" t="s">
        <v>68</v>
      </c>
      <c r="AD1812">
        <v>10739</v>
      </c>
      <c r="AE1812" t="s">
        <v>1726</v>
      </c>
      <c r="AF1812" t="s">
        <v>70</v>
      </c>
      <c r="AM1812" t="s">
        <v>1776</v>
      </c>
      <c r="AN1812">
        <v>6261979960</v>
      </c>
    </row>
    <row r="1813" spans="1:40" x14ac:dyDescent="0.25">
      <c r="A1813" s="4">
        <f t="shared" si="277"/>
        <v>44669</v>
      </c>
      <c r="B1813" s="5">
        <f t="shared" si="278"/>
        <v>0.5</v>
      </c>
      <c r="C1813" s="6">
        <f t="shared" si="279"/>
        <v>0.50902777777777775</v>
      </c>
      <c r="D1813" s="7">
        <f t="shared" si="282"/>
        <v>1.7245370327145793E-3</v>
      </c>
      <c r="E1813" s="6" t="str">
        <f t="shared" si="283"/>
        <v>YANE</v>
      </c>
      <c r="F1813" s="6" t="str">
        <f t="shared" si="280"/>
        <v>seg</v>
      </c>
      <c r="G1813" s="6" t="str">
        <f t="shared" si="281"/>
        <v>43</v>
      </c>
      <c r="H1813" s="6" t="str">
        <f>IFERROR(VLOOKUP($G1813,DDD!$B:$D,3,0),"-")</f>
        <v>PR</v>
      </c>
      <c r="I1813" s="6" t="str">
        <f>IFERROR(VLOOKUP($H1813,DDD!$I:$K,3,0),"-")</f>
        <v>Sul</v>
      </c>
      <c r="J1813">
        <v>8680192</v>
      </c>
      <c r="K1813">
        <v>23417736</v>
      </c>
      <c r="L1813" s="14">
        <v>44669.509282407409</v>
      </c>
      <c r="M1813" s="14">
        <v>44669.511006944442</v>
      </c>
      <c r="N1813" t="s">
        <v>3134</v>
      </c>
      <c r="O1813" t="s">
        <v>1728</v>
      </c>
      <c r="P1813">
        <v>17285</v>
      </c>
      <c r="Q1813" t="s">
        <v>65</v>
      </c>
      <c r="R1813" t="s">
        <v>66</v>
      </c>
      <c r="S1813" t="s">
        <v>421</v>
      </c>
      <c r="T1813" t="s">
        <v>66</v>
      </c>
      <c r="U1813" t="s">
        <v>421</v>
      </c>
      <c r="X1813">
        <v>43996043258</v>
      </c>
      <c r="AA1813" t="s">
        <v>1732</v>
      </c>
      <c r="AB1813" s="15">
        <v>1650294788510710</v>
      </c>
      <c r="AC1813" t="s">
        <v>68</v>
      </c>
      <c r="AD1813">
        <v>10739</v>
      </c>
      <c r="AE1813" t="s">
        <v>1726</v>
      </c>
      <c r="AF1813" t="s">
        <v>70</v>
      </c>
      <c r="AM1813" t="s">
        <v>1777</v>
      </c>
      <c r="AN1813">
        <v>8755154956</v>
      </c>
    </row>
    <row r="1814" spans="1:40" x14ac:dyDescent="0.25">
      <c r="A1814" s="4">
        <f t="shared" si="277"/>
        <v>44669</v>
      </c>
      <c r="B1814" s="5">
        <f t="shared" si="278"/>
        <v>0.52083333333333337</v>
      </c>
      <c r="C1814" s="6">
        <f t="shared" si="279"/>
        <v>0.52708333333333335</v>
      </c>
      <c r="D1814" s="7">
        <f t="shared" si="282"/>
        <v>4.8611110833007842E-4</v>
      </c>
      <c r="E1814" s="6" t="str">
        <f t="shared" si="283"/>
        <v>YANE</v>
      </c>
      <c r="F1814" s="6" t="str">
        <f t="shared" si="280"/>
        <v>seg</v>
      </c>
      <c r="G1814" s="6" t="str">
        <f t="shared" si="281"/>
        <v>43</v>
      </c>
      <c r="H1814" s="6" t="str">
        <f>IFERROR(VLOOKUP($G1814,DDD!$B:$D,3,0),"-")</f>
        <v>PR</v>
      </c>
      <c r="I1814" s="6" t="str">
        <f>IFERROR(VLOOKUP($H1814,DDD!$I:$K,3,0),"-")</f>
        <v>Sul</v>
      </c>
      <c r="J1814">
        <v>8683697</v>
      </c>
      <c r="K1814">
        <v>25451278</v>
      </c>
      <c r="L1814" s="14">
        <v>44669.527175925927</v>
      </c>
      <c r="M1814" s="14">
        <v>44669.527662037035</v>
      </c>
      <c r="N1814" t="s">
        <v>3134</v>
      </c>
      <c r="O1814" t="s">
        <v>1728</v>
      </c>
      <c r="P1814">
        <v>17285</v>
      </c>
      <c r="Q1814" t="s">
        <v>65</v>
      </c>
      <c r="R1814" t="s">
        <v>136</v>
      </c>
      <c r="S1814" t="s">
        <v>273</v>
      </c>
      <c r="T1814" t="s">
        <v>136</v>
      </c>
      <c r="U1814" t="s">
        <v>273</v>
      </c>
      <c r="X1814">
        <v>43996257654</v>
      </c>
      <c r="Y1814">
        <v>43996257654</v>
      </c>
      <c r="Z1814" s="14">
        <v>44669.75</v>
      </c>
      <c r="AA1814" t="s">
        <v>1724</v>
      </c>
      <c r="AB1814" s="15">
        <v>1650296332570730</v>
      </c>
      <c r="AC1814" t="s">
        <v>68</v>
      </c>
      <c r="AD1814">
        <v>10739</v>
      </c>
      <c r="AE1814" t="s">
        <v>1726</v>
      </c>
      <c r="AF1814" t="s">
        <v>70</v>
      </c>
      <c r="AM1814" t="s">
        <v>1778</v>
      </c>
      <c r="AN1814">
        <v>3004298945</v>
      </c>
    </row>
    <row r="1815" spans="1:40" x14ac:dyDescent="0.25">
      <c r="A1815" s="4">
        <f t="shared" si="277"/>
        <v>44669</v>
      </c>
      <c r="B1815" s="5">
        <f t="shared" si="278"/>
        <v>0.52083333333333337</v>
      </c>
      <c r="C1815" s="6">
        <f t="shared" si="279"/>
        <v>0.52847222222222223</v>
      </c>
      <c r="D1815" s="7">
        <f t="shared" si="282"/>
        <v>4.8611111560603604E-4</v>
      </c>
      <c r="E1815" s="6" t="str">
        <f t="shared" si="283"/>
        <v>YANE</v>
      </c>
      <c r="F1815" s="6" t="str">
        <f t="shared" si="280"/>
        <v>seg</v>
      </c>
      <c r="G1815" s="6" t="str">
        <f t="shared" si="281"/>
        <v>15</v>
      </c>
      <c r="H1815" s="6" t="str">
        <f>IFERROR(VLOOKUP($G1815,DDD!$B:$D,3,0),"-")</f>
        <v>SP</v>
      </c>
      <c r="I1815" s="6" t="str">
        <f>IFERROR(VLOOKUP($H1815,DDD!$I:$K,3,0),"-")</f>
        <v>Sudeste</v>
      </c>
      <c r="J1815">
        <v>8684090</v>
      </c>
      <c r="K1815">
        <v>23417568</v>
      </c>
      <c r="L1815" s="14">
        <v>44669.528807870367</v>
      </c>
      <c r="M1815" s="14">
        <v>44669.529293981483</v>
      </c>
      <c r="N1815" t="s">
        <v>3134</v>
      </c>
      <c r="O1815" t="s">
        <v>1728</v>
      </c>
      <c r="P1815">
        <v>17285</v>
      </c>
      <c r="Q1815" t="s">
        <v>65</v>
      </c>
      <c r="R1815" t="s">
        <v>136</v>
      </c>
      <c r="S1815" t="s">
        <v>273</v>
      </c>
      <c r="T1815" t="s">
        <v>136</v>
      </c>
      <c r="U1815" t="s">
        <v>273</v>
      </c>
      <c r="X1815">
        <v>15996383001</v>
      </c>
      <c r="Y1815">
        <v>15996383001</v>
      </c>
      <c r="Z1815" s="14">
        <v>44669.75</v>
      </c>
      <c r="AA1815" t="s">
        <v>1732</v>
      </c>
      <c r="AB1815" s="15">
        <v>1650296474577100</v>
      </c>
      <c r="AC1815" t="s">
        <v>68</v>
      </c>
      <c r="AD1815">
        <v>10739</v>
      </c>
      <c r="AE1815" t="s">
        <v>1726</v>
      </c>
      <c r="AF1815" t="s">
        <v>70</v>
      </c>
      <c r="AM1815" t="s">
        <v>1779</v>
      </c>
      <c r="AN1815">
        <v>32597615863</v>
      </c>
    </row>
    <row r="1816" spans="1:40" x14ac:dyDescent="0.25">
      <c r="A1816" s="4">
        <f t="shared" si="277"/>
        <v>44669</v>
      </c>
      <c r="B1816" s="5">
        <f t="shared" si="278"/>
        <v>0.54166666666666663</v>
      </c>
      <c r="C1816" s="6">
        <f t="shared" si="279"/>
        <v>0.54305555555555551</v>
      </c>
      <c r="D1816" s="7">
        <f t="shared" si="282"/>
        <v>9.0277777781011537E-4</v>
      </c>
      <c r="E1816" s="6" t="str">
        <f t="shared" si="283"/>
        <v>YANE</v>
      </c>
      <c r="F1816" s="6" t="str">
        <f t="shared" si="280"/>
        <v>seg</v>
      </c>
      <c r="G1816" s="6" t="str">
        <f t="shared" si="281"/>
        <v>43</v>
      </c>
      <c r="H1816" s="6" t="str">
        <f>IFERROR(VLOOKUP($G1816,DDD!$B:$D,3,0),"-")</f>
        <v>PR</v>
      </c>
      <c r="I1816" s="6" t="str">
        <f>IFERROR(VLOOKUP($H1816,DDD!$I:$K,3,0),"-")</f>
        <v>Sul</v>
      </c>
      <c r="J1816">
        <v>8687088</v>
      </c>
      <c r="K1816">
        <v>25451350</v>
      </c>
      <c r="L1816" s="14">
        <v>44669.543171296296</v>
      </c>
      <c r="M1816" s="14">
        <v>44669.544074074074</v>
      </c>
      <c r="N1816" t="s">
        <v>3134</v>
      </c>
      <c r="O1816" t="s">
        <v>1728</v>
      </c>
      <c r="P1816">
        <v>17285</v>
      </c>
      <c r="Q1816" t="s">
        <v>65</v>
      </c>
      <c r="R1816" t="s">
        <v>85</v>
      </c>
      <c r="S1816" t="s">
        <v>86</v>
      </c>
      <c r="T1816" t="s">
        <v>85</v>
      </c>
      <c r="U1816" t="s">
        <v>86</v>
      </c>
      <c r="X1816">
        <v>43984126853</v>
      </c>
      <c r="AA1816" t="s">
        <v>1724</v>
      </c>
      <c r="AB1816" s="15">
        <v>1650297708627180</v>
      </c>
      <c r="AC1816" t="s">
        <v>68</v>
      </c>
      <c r="AD1816">
        <v>10739</v>
      </c>
      <c r="AE1816" t="s">
        <v>1726</v>
      </c>
      <c r="AF1816" t="s">
        <v>70</v>
      </c>
      <c r="AM1816" t="s">
        <v>1780</v>
      </c>
      <c r="AN1816">
        <v>10070884943</v>
      </c>
    </row>
    <row r="1817" spans="1:40" x14ac:dyDescent="0.25">
      <c r="A1817" s="4">
        <f t="shared" si="277"/>
        <v>44669</v>
      </c>
      <c r="B1817" s="5">
        <f t="shared" si="278"/>
        <v>0.54166666666666663</v>
      </c>
      <c r="C1817" s="6">
        <f t="shared" si="279"/>
        <v>0.5444444444444444</v>
      </c>
      <c r="D1817" s="7">
        <f t="shared" si="282"/>
        <v>1.1041666664823424E-2</v>
      </c>
      <c r="E1817" s="6" t="str">
        <f t="shared" si="283"/>
        <v>JOHN</v>
      </c>
      <c r="F1817" s="6" t="str">
        <f t="shared" si="280"/>
        <v>seg</v>
      </c>
      <c r="G1817" s="6" t="str">
        <f t="shared" si="281"/>
        <v>43</v>
      </c>
      <c r="H1817" s="6" t="str">
        <f>IFERROR(VLOOKUP($G1817,DDD!$B:$D,3,0),"-")</f>
        <v>PR</v>
      </c>
      <c r="I1817" s="6" t="str">
        <f>IFERROR(VLOOKUP($H1817,DDD!$I:$K,3,0),"-")</f>
        <v>Sul</v>
      </c>
      <c r="J1817">
        <v>8687450</v>
      </c>
      <c r="K1817">
        <v>23416346</v>
      </c>
      <c r="L1817" s="14">
        <v>44669.544953703706</v>
      </c>
      <c r="M1817" s="14">
        <v>44669.555995370371</v>
      </c>
      <c r="N1817" t="s">
        <v>3134</v>
      </c>
      <c r="O1817" t="s">
        <v>1781</v>
      </c>
      <c r="P1817">
        <v>17284</v>
      </c>
      <c r="Q1817" t="s">
        <v>65</v>
      </c>
      <c r="R1817" t="s">
        <v>85</v>
      </c>
      <c r="S1817" t="s">
        <v>86</v>
      </c>
      <c r="T1817" t="s">
        <v>85</v>
      </c>
      <c r="U1817" t="s">
        <v>86</v>
      </c>
      <c r="X1817">
        <v>43991133440</v>
      </c>
      <c r="AA1817" t="s">
        <v>1732</v>
      </c>
      <c r="AB1817" s="15">
        <v>1650297869634090</v>
      </c>
      <c r="AC1817" t="s">
        <v>68</v>
      </c>
      <c r="AD1817">
        <v>10739</v>
      </c>
      <c r="AE1817" t="s">
        <v>1726</v>
      </c>
      <c r="AF1817" t="s">
        <v>70</v>
      </c>
      <c r="AM1817" t="s">
        <v>1782</v>
      </c>
      <c r="AN1817">
        <v>7880113916</v>
      </c>
    </row>
    <row r="1818" spans="1:40" x14ac:dyDescent="0.25">
      <c r="A1818" s="4">
        <f t="shared" ref="A1818:A1873" si="284">DATEVALUE(TEXT(L1818,"dd/mm"))</f>
        <v>44669</v>
      </c>
      <c r="B1818" s="5">
        <f t="shared" ref="B1818:B1873" si="285">TIMEVALUE(TEXT(LEFT(TEXT(L1818,"hh:mm"),2)&amp;":"&amp;IF(RIGHT(TEXT(L1818,"hh:mm"),2)&lt;"30",0,30),"hh:mm"))</f>
        <v>0.54166666666666663</v>
      </c>
      <c r="C1818" s="6">
        <f t="shared" ref="C1818:C1873" si="286">TIMEVALUE(TEXT(L1818,"hh:mm"))</f>
        <v>0.54652777777777783</v>
      </c>
      <c r="D1818" s="7">
        <f t="shared" si="282"/>
        <v>9.6064814715646207E-4</v>
      </c>
      <c r="E1818" s="6" t="str">
        <f t="shared" si="283"/>
        <v>YANE</v>
      </c>
      <c r="F1818" s="6" t="str">
        <f t="shared" ref="F1818:F1873" si="287">TEXT(L1818,"ddd")</f>
        <v>seg</v>
      </c>
      <c r="G1818" s="6" t="str">
        <f t="shared" si="281"/>
        <v>43</v>
      </c>
      <c r="H1818" s="6" t="str">
        <f>IFERROR(VLOOKUP($G1818,DDD!$B:$D,3,0),"-")</f>
        <v>PR</v>
      </c>
      <c r="I1818" s="6" t="str">
        <f>IFERROR(VLOOKUP($H1818,DDD!$I:$K,3,0),"-")</f>
        <v>Sul</v>
      </c>
      <c r="J1818">
        <v>8687819</v>
      </c>
      <c r="K1818">
        <v>23417737</v>
      </c>
      <c r="L1818" s="14">
        <v>44669.547025462962</v>
      </c>
      <c r="M1818" s="14">
        <v>44669.547986111109</v>
      </c>
      <c r="N1818" t="s">
        <v>3134</v>
      </c>
      <c r="O1818" t="s">
        <v>1728</v>
      </c>
      <c r="P1818">
        <v>17285</v>
      </c>
      <c r="Q1818" t="s">
        <v>65</v>
      </c>
      <c r="R1818" t="s">
        <v>66</v>
      </c>
      <c r="S1818" t="s">
        <v>421</v>
      </c>
      <c r="T1818" t="s">
        <v>66</v>
      </c>
      <c r="U1818" t="s">
        <v>421</v>
      </c>
      <c r="X1818">
        <v>43984989190</v>
      </c>
      <c r="AA1818" t="s">
        <v>1732</v>
      </c>
      <c r="AB1818" s="15">
        <v>1650298043641480</v>
      </c>
      <c r="AC1818" t="s">
        <v>68</v>
      </c>
      <c r="AD1818">
        <v>10739</v>
      </c>
      <c r="AE1818" t="s">
        <v>1726</v>
      </c>
      <c r="AF1818" t="s">
        <v>70</v>
      </c>
      <c r="AM1818" t="s">
        <v>1783</v>
      </c>
      <c r="AN1818">
        <v>8822224906</v>
      </c>
    </row>
    <row r="1819" spans="1:40" x14ac:dyDescent="0.25">
      <c r="A1819" s="4">
        <f t="shared" si="284"/>
        <v>44669</v>
      </c>
      <c r="B1819" s="5">
        <f t="shared" si="285"/>
        <v>0.54166666666666663</v>
      </c>
      <c r="C1819" s="6">
        <f t="shared" si="286"/>
        <v>0.54791666666666672</v>
      </c>
      <c r="D1819" s="7">
        <f t="shared" si="282"/>
        <v>7.3148148148902692E-3</v>
      </c>
      <c r="E1819" s="6" t="str">
        <f t="shared" si="283"/>
        <v>THALITA</v>
      </c>
      <c r="F1819" s="6" t="str">
        <f t="shared" si="287"/>
        <v>seg</v>
      </c>
      <c r="G1819" s="6" t="str">
        <f t="shared" si="281"/>
        <v>15</v>
      </c>
      <c r="H1819" s="6" t="str">
        <f>IFERROR(VLOOKUP($G1819,DDD!$B:$D,3,0),"-")</f>
        <v>SP</v>
      </c>
      <c r="I1819" s="6" t="str">
        <f>IFERROR(VLOOKUP($H1819,DDD!$I:$K,3,0),"-")</f>
        <v>Sudeste</v>
      </c>
      <c r="J1819">
        <v>8688086</v>
      </c>
      <c r="K1819">
        <v>25451057</v>
      </c>
      <c r="L1819" s="14">
        <v>44669.548506944448</v>
      </c>
      <c r="M1819" s="14">
        <v>44669.555821759262</v>
      </c>
      <c r="N1819" t="s">
        <v>3134</v>
      </c>
      <c r="O1819" t="s">
        <v>1723</v>
      </c>
      <c r="P1819">
        <v>17719</v>
      </c>
      <c r="Q1819" t="s">
        <v>65</v>
      </c>
      <c r="R1819" t="s">
        <v>85</v>
      </c>
      <c r="S1819" t="s">
        <v>86</v>
      </c>
      <c r="T1819" t="s">
        <v>85</v>
      </c>
      <c r="U1819" t="s">
        <v>86</v>
      </c>
      <c r="X1819">
        <v>15991348662</v>
      </c>
      <c r="AA1819" t="s">
        <v>1724</v>
      </c>
      <c r="AB1819" s="15">
        <v>1650298170646170</v>
      </c>
      <c r="AC1819" t="s">
        <v>68</v>
      </c>
      <c r="AD1819">
        <v>10739</v>
      </c>
      <c r="AE1819" t="s">
        <v>1726</v>
      </c>
      <c r="AF1819" t="s">
        <v>70</v>
      </c>
      <c r="AM1819" t="s">
        <v>1784</v>
      </c>
      <c r="AN1819">
        <v>7705710854</v>
      </c>
    </row>
    <row r="1820" spans="1:40" x14ac:dyDescent="0.25">
      <c r="A1820" s="4">
        <f t="shared" si="284"/>
        <v>44669</v>
      </c>
      <c r="B1820" s="5">
        <f t="shared" si="285"/>
        <v>0.54166666666666663</v>
      </c>
      <c r="C1820" s="6">
        <f t="shared" si="286"/>
        <v>0.55138888888888882</v>
      </c>
      <c r="D1820" s="7">
        <f t="shared" si="282"/>
        <v>1.0185185165028088E-3</v>
      </c>
      <c r="E1820" s="6" t="str">
        <f t="shared" si="283"/>
        <v>YANE</v>
      </c>
      <c r="F1820" s="6" t="str">
        <f t="shared" si="287"/>
        <v>seg</v>
      </c>
      <c r="G1820" s="6" t="str">
        <f t="shared" si="281"/>
        <v>15</v>
      </c>
      <c r="H1820" s="6" t="str">
        <f>IFERROR(VLOOKUP($G1820,DDD!$B:$D,3,0),"-")</f>
        <v>SP</v>
      </c>
      <c r="I1820" s="6" t="str">
        <f>IFERROR(VLOOKUP($H1820,DDD!$I:$K,3,0),"-")</f>
        <v>Sudeste</v>
      </c>
      <c r="J1820">
        <v>8688721</v>
      </c>
      <c r="K1820">
        <v>25451138</v>
      </c>
      <c r="L1820" s="14">
        <v>44669.551921296297</v>
      </c>
      <c r="M1820" s="14">
        <v>44669.552939814814</v>
      </c>
      <c r="N1820" t="s">
        <v>3134</v>
      </c>
      <c r="O1820" t="s">
        <v>1728</v>
      </c>
      <c r="P1820">
        <v>17285</v>
      </c>
      <c r="Q1820" t="s">
        <v>65</v>
      </c>
      <c r="R1820" t="s">
        <v>85</v>
      </c>
      <c r="S1820" t="s">
        <v>86</v>
      </c>
      <c r="T1820" t="s">
        <v>85</v>
      </c>
      <c r="U1820" t="s">
        <v>86</v>
      </c>
      <c r="X1820">
        <v>15981324253</v>
      </c>
      <c r="AA1820" t="s">
        <v>1724</v>
      </c>
      <c r="AB1820" s="15">
        <v>1650298468657370</v>
      </c>
      <c r="AC1820" t="s">
        <v>68</v>
      </c>
      <c r="AD1820">
        <v>10739</v>
      </c>
      <c r="AE1820" t="s">
        <v>1726</v>
      </c>
      <c r="AF1820" t="s">
        <v>70</v>
      </c>
      <c r="AM1820" t="s">
        <v>1785</v>
      </c>
      <c r="AN1820">
        <v>9731363831</v>
      </c>
    </row>
    <row r="1821" spans="1:40" x14ac:dyDescent="0.25">
      <c r="A1821" s="4">
        <f t="shared" si="284"/>
        <v>44669</v>
      </c>
      <c r="B1821" s="5">
        <f t="shared" si="285"/>
        <v>0.54166666666666663</v>
      </c>
      <c r="C1821" s="6">
        <f t="shared" si="286"/>
        <v>0.55277777777777781</v>
      </c>
      <c r="D1821" s="7">
        <f t="shared" si="282"/>
        <v>8.9120370103046298E-4</v>
      </c>
      <c r="E1821" s="6" t="str">
        <f t="shared" si="283"/>
        <v>YANE</v>
      </c>
      <c r="F1821" s="6" t="str">
        <f t="shared" si="287"/>
        <v>seg</v>
      </c>
      <c r="G1821" s="6" t="str">
        <f t="shared" si="281"/>
        <v>43</v>
      </c>
      <c r="H1821" s="6" t="str">
        <f>IFERROR(VLOOKUP($G1821,DDD!$B:$D,3,0),"-")</f>
        <v>PR</v>
      </c>
      <c r="I1821" s="6" t="str">
        <f>IFERROR(VLOOKUP($H1821,DDD!$I:$K,3,0),"-")</f>
        <v>Sul</v>
      </c>
      <c r="J1821">
        <v>8688981</v>
      </c>
      <c r="K1821">
        <v>25451292</v>
      </c>
      <c r="L1821" s="14">
        <v>44669.553414351853</v>
      </c>
      <c r="M1821" s="14">
        <v>44669.554305555554</v>
      </c>
      <c r="N1821" t="s">
        <v>3134</v>
      </c>
      <c r="O1821" t="s">
        <v>1728</v>
      </c>
      <c r="P1821">
        <v>17285</v>
      </c>
      <c r="Q1821" t="s">
        <v>65</v>
      </c>
      <c r="R1821" t="s">
        <v>66</v>
      </c>
      <c r="S1821" t="s">
        <v>1039</v>
      </c>
      <c r="T1821" t="s">
        <v>66</v>
      </c>
      <c r="U1821" t="s">
        <v>1039</v>
      </c>
      <c r="X1821">
        <v>43984339844</v>
      </c>
      <c r="AA1821" t="s">
        <v>1724</v>
      </c>
      <c r="AB1821" s="15">
        <v>1650298601664500</v>
      </c>
      <c r="AC1821" t="s">
        <v>68</v>
      </c>
      <c r="AD1821">
        <v>10739</v>
      </c>
      <c r="AE1821" t="s">
        <v>1726</v>
      </c>
      <c r="AF1821" t="s">
        <v>70</v>
      </c>
      <c r="AM1821" t="s">
        <v>1786</v>
      </c>
      <c r="AN1821">
        <v>3238773976</v>
      </c>
    </row>
    <row r="1822" spans="1:40" x14ac:dyDescent="0.25">
      <c r="A1822" s="4">
        <f t="shared" si="284"/>
        <v>44669</v>
      </c>
      <c r="B1822" s="5">
        <f t="shared" si="285"/>
        <v>0.54166666666666663</v>
      </c>
      <c r="C1822" s="6">
        <f t="shared" si="286"/>
        <v>0.5541666666666667</v>
      </c>
      <c r="D1822" s="7">
        <f t="shared" si="282"/>
        <v>7.638888928340748E-4</v>
      </c>
      <c r="E1822" s="6" t="str">
        <f t="shared" si="283"/>
        <v>YANE</v>
      </c>
      <c r="F1822" s="6" t="str">
        <f t="shared" si="287"/>
        <v>seg</v>
      </c>
      <c r="G1822" s="6" t="str">
        <f t="shared" si="281"/>
        <v>15</v>
      </c>
      <c r="H1822" s="6" t="str">
        <f>IFERROR(VLOOKUP($G1822,DDD!$B:$D,3,0),"-")</f>
        <v>SP</v>
      </c>
      <c r="I1822" s="6" t="str">
        <f>IFERROR(VLOOKUP($H1822,DDD!$I:$K,3,0),"-")</f>
        <v>Sudeste</v>
      </c>
      <c r="J1822">
        <v>8689121</v>
      </c>
      <c r="K1822">
        <v>23416859</v>
      </c>
      <c r="L1822" s="14">
        <v>44669.554340277777</v>
      </c>
      <c r="M1822" s="14">
        <v>44669.555104166669</v>
      </c>
      <c r="N1822" t="s">
        <v>3134</v>
      </c>
      <c r="O1822" t="s">
        <v>1728</v>
      </c>
      <c r="P1822">
        <v>17285</v>
      </c>
      <c r="Q1822" t="s">
        <v>65</v>
      </c>
      <c r="R1822" t="s">
        <v>136</v>
      </c>
      <c r="S1822" t="s">
        <v>137</v>
      </c>
      <c r="T1822" t="s">
        <v>136</v>
      </c>
      <c r="U1822" t="s">
        <v>137</v>
      </c>
      <c r="X1822">
        <v>15998321415</v>
      </c>
      <c r="Y1822">
        <v>15998321415</v>
      </c>
      <c r="Z1822" s="14">
        <v>44680.574999999997</v>
      </c>
      <c r="AA1822" t="s">
        <v>1732</v>
      </c>
      <c r="AB1822" s="15">
        <v>1650298635667010</v>
      </c>
      <c r="AC1822" t="s">
        <v>68</v>
      </c>
      <c r="AD1822">
        <v>10739</v>
      </c>
      <c r="AE1822" t="s">
        <v>1726</v>
      </c>
      <c r="AF1822" t="s">
        <v>70</v>
      </c>
      <c r="AM1822" t="s">
        <v>1787</v>
      </c>
      <c r="AN1822">
        <v>2687637807</v>
      </c>
    </row>
    <row r="1823" spans="1:40" x14ac:dyDescent="0.25">
      <c r="A1823" s="4">
        <f t="shared" si="284"/>
        <v>44669</v>
      </c>
      <c r="B1823" s="5">
        <f t="shared" si="285"/>
        <v>0.54166666666666663</v>
      </c>
      <c r="C1823" s="6">
        <f t="shared" si="286"/>
        <v>0.55555555555555558</v>
      </c>
      <c r="D1823" s="7">
        <f t="shared" si="282"/>
        <v>6.1342592380242422E-4</v>
      </c>
      <c r="E1823" s="6" t="str">
        <f t="shared" si="283"/>
        <v>THALITA</v>
      </c>
      <c r="F1823" s="6" t="str">
        <f t="shared" si="287"/>
        <v>seg</v>
      </c>
      <c r="G1823" s="6" t="str">
        <f t="shared" si="281"/>
        <v>15</v>
      </c>
      <c r="H1823" s="6" t="str">
        <f>IFERROR(VLOOKUP($G1823,DDD!$B:$D,3,0),"-")</f>
        <v>SP</v>
      </c>
      <c r="I1823" s="6" t="str">
        <f>IFERROR(VLOOKUP($H1823,DDD!$I:$K,3,0),"-")</f>
        <v>Sudeste</v>
      </c>
      <c r="J1823">
        <v>8689371</v>
      </c>
      <c r="K1823">
        <v>25451200</v>
      </c>
      <c r="L1823" s="14">
        <v>44669.555833333332</v>
      </c>
      <c r="M1823" s="14">
        <v>44669.556446759256</v>
      </c>
      <c r="N1823" t="s">
        <v>3134</v>
      </c>
      <c r="O1823" t="s">
        <v>1723</v>
      </c>
      <c r="P1823">
        <v>17719</v>
      </c>
      <c r="Q1823" t="s">
        <v>65</v>
      </c>
      <c r="R1823" t="s">
        <v>85</v>
      </c>
      <c r="S1823" t="s">
        <v>86</v>
      </c>
      <c r="T1823" t="s">
        <v>85</v>
      </c>
      <c r="U1823" t="s">
        <v>86</v>
      </c>
      <c r="X1823">
        <v>15998539393</v>
      </c>
      <c r="AA1823" t="s">
        <v>1724</v>
      </c>
      <c r="AB1823" s="15">
        <v>1650298572662460</v>
      </c>
      <c r="AC1823" t="s">
        <v>68</v>
      </c>
      <c r="AD1823">
        <v>10739</v>
      </c>
      <c r="AE1823" t="s">
        <v>1726</v>
      </c>
      <c r="AF1823" t="s">
        <v>70</v>
      </c>
      <c r="AM1823" t="s">
        <v>1788</v>
      </c>
      <c r="AN1823">
        <v>36570515896</v>
      </c>
    </row>
    <row r="1824" spans="1:40" x14ac:dyDescent="0.25">
      <c r="A1824" s="4">
        <f t="shared" si="284"/>
        <v>44669</v>
      </c>
      <c r="B1824" s="5">
        <f t="shared" si="285"/>
        <v>0.54166666666666663</v>
      </c>
      <c r="C1824" s="6">
        <f t="shared" si="286"/>
        <v>0.55833333333333335</v>
      </c>
      <c r="D1824" s="7">
        <f t="shared" si="282"/>
        <v>6.2500000058207661E-4</v>
      </c>
      <c r="E1824" s="6" t="str">
        <f t="shared" si="283"/>
        <v>YANE</v>
      </c>
      <c r="F1824" s="6" t="str">
        <f t="shared" si="287"/>
        <v>seg</v>
      </c>
      <c r="G1824" s="6" t="str">
        <f t="shared" si="281"/>
        <v>43</v>
      </c>
      <c r="H1824" s="6" t="str">
        <f>IFERROR(VLOOKUP($G1824,DDD!$B:$D,3,0),"-")</f>
        <v>PR</v>
      </c>
      <c r="I1824" s="6" t="str">
        <f>IFERROR(VLOOKUP($H1824,DDD!$I:$K,3,0),"-")</f>
        <v>Sul</v>
      </c>
      <c r="J1824">
        <v>8689828</v>
      </c>
      <c r="K1824">
        <v>23416837</v>
      </c>
      <c r="L1824" s="14">
        <v>44669.558668981481</v>
      </c>
      <c r="M1824" s="14">
        <v>44669.559293981481</v>
      </c>
      <c r="N1824" t="s">
        <v>3134</v>
      </c>
      <c r="O1824" t="s">
        <v>1728</v>
      </c>
      <c r="P1824">
        <v>17285</v>
      </c>
      <c r="Q1824" t="s">
        <v>65</v>
      </c>
      <c r="R1824" t="s">
        <v>136</v>
      </c>
      <c r="S1824" t="s">
        <v>273</v>
      </c>
      <c r="T1824" t="s">
        <v>136</v>
      </c>
      <c r="U1824" t="s">
        <v>273</v>
      </c>
      <c r="X1824">
        <v>43984046167</v>
      </c>
      <c r="Y1824">
        <v>43984046167</v>
      </c>
      <c r="Z1824" s="14">
        <v>44671.57916666667</v>
      </c>
      <c r="AA1824" t="s">
        <v>1732</v>
      </c>
      <c r="AB1824" s="15">
        <v>1650299047690410</v>
      </c>
      <c r="AC1824" t="s">
        <v>68</v>
      </c>
      <c r="AD1824">
        <v>10739</v>
      </c>
      <c r="AE1824" t="s">
        <v>1726</v>
      </c>
      <c r="AF1824" t="s">
        <v>70</v>
      </c>
      <c r="AM1824" t="s">
        <v>1789</v>
      </c>
      <c r="AN1824">
        <v>1969169923</v>
      </c>
    </row>
    <row r="1825" spans="1:40" x14ac:dyDescent="0.25">
      <c r="A1825" s="4">
        <f t="shared" si="284"/>
        <v>44669</v>
      </c>
      <c r="B1825" s="5">
        <f t="shared" si="285"/>
        <v>0.60416666666666663</v>
      </c>
      <c r="C1825" s="6">
        <f t="shared" si="286"/>
        <v>0.60833333333333328</v>
      </c>
      <c r="D1825" s="7">
        <f t="shared" si="282"/>
        <v>5.7523148134350777E-3</v>
      </c>
      <c r="E1825" s="6" t="str">
        <f t="shared" si="283"/>
        <v>JOHN</v>
      </c>
      <c r="F1825" s="6" t="str">
        <f t="shared" si="287"/>
        <v>seg</v>
      </c>
      <c r="G1825" s="6" t="str">
        <f t="shared" si="281"/>
        <v>15</v>
      </c>
      <c r="H1825" s="6" t="str">
        <f>IFERROR(VLOOKUP($G1825,DDD!$B:$D,3,0),"-")</f>
        <v>SP</v>
      </c>
      <c r="I1825" s="6" t="str">
        <f>IFERROR(VLOOKUP($H1825,DDD!$I:$K,3,0),"-")</f>
        <v>Sudeste</v>
      </c>
      <c r="J1825">
        <v>8697661</v>
      </c>
      <c r="K1825">
        <v>23417842</v>
      </c>
      <c r="L1825" s="14">
        <v>44669.60837962963</v>
      </c>
      <c r="M1825" s="14">
        <v>44669.614131944443</v>
      </c>
      <c r="N1825" t="s">
        <v>3134</v>
      </c>
      <c r="O1825" t="s">
        <v>1781</v>
      </c>
      <c r="P1825">
        <v>17284</v>
      </c>
      <c r="Q1825" t="s">
        <v>65</v>
      </c>
      <c r="R1825" t="s">
        <v>85</v>
      </c>
      <c r="S1825" t="s">
        <v>86</v>
      </c>
      <c r="T1825" t="s">
        <v>85</v>
      </c>
      <c r="U1825" t="s">
        <v>86</v>
      </c>
      <c r="X1825">
        <v>15996421995</v>
      </c>
      <c r="AA1825" t="s">
        <v>1732</v>
      </c>
      <c r="AB1825" s="15">
        <v>1650303345733170</v>
      </c>
      <c r="AC1825" t="s">
        <v>68</v>
      </c>
      <c r="AD1825">
        <v>10739</v>
      </c>
      <c r="AE1825" t="s">
        <v>1726</v>
      </c>
      <c r="AF1825" t="s">
        <v>70</v>
      </c>
      <c r="AM1825" t="s">
        <v>1790</v>
      </c>
      <c r="AN1825">
        <v>37990467801</v>
      </c>
    </row>
    <row r="1826" spans="1:40" x14ac:dyDescent="0.25">
      <c r="A1826" s="4">
        <f t="shared" si="284"/>
        <v>44669</v>
      </c>
      <c r="B1826" s="5">
        <f t="shared" si="285"/>
        <v>0.625</v>
      </c>
      <c r="C1826" s="6">
        <f t="shared" si="286"/>
        <v>0.62777777777777777</v>
      </c>
      <c r="D1826" s="7">
        <f t="shared" si="282"/>
        <v>6.1342592598521151E-3</v>
      </c>
      <c r="E1826" s="6" t="str">
        <f t="shared" si="283"/>
        <v>JOHN</v>
      </c>
      <c r="F1826" s="6" t="str">
        <f t="shared" si="287"/>
        <v>seg</v>
      </c>
      <c r="G1826" s="6" t="str">
        <f t="shared" si="281"/>
        <v>71</v>
      </c>
      <c r="H1826" s="6" t="str">
        <f>IFERROR(VLOOKUP($G1826,DDD!$B:$D,3,0),"-")</f>
        <v>BA</v>
      </c>
      <c r="I1826" s="6" t="str">
        <f>IFERROR(VLOOKUP($H1826,DDD!$I:$K,3,0),"-")</f>
        <v>Nordeste</v>
      </c>
      <c r="J1826">
        <v>8700214</v>
      </c>
      <c r="K1826">
        <v>23417939</v>
      </c>
      <c r="L1826" s="14">
        <v>44669.628009259257</v>
      </c>
      <c r="M1826" s="14">
        <v>44669.634143518517</v>
      </c>
      <c r="N1826" t="s">
        <v>3134</v>
      </c>
      <c r="O1826" t="s">
        <v>1781</v>
      </c>
      <c r="P1826">
        <v>17284</v>
      </c>
      <c r="Q1826" t="s">
        <v>65</v>
      </c>
      <c r="R1826" t="s">
        <v>85</v>
      </c>
      <c r="S1826" t="s">
        <v>86</v>
      </c>
      <c r="T1826" t="s">
        <v>85</v>
      </c>
      <c r="U1826" t="s">
        <v>86</v>
      </c>
      <c r="X1826">
        <v>71981503971</v>
      </c>
      <c r="AA1826" t="s">
        <v>1732</v>
      </c>
      <c r="AB1826" s="15">
        <v>1650305033820380</v>
      </c>
      <c r="AC1826" t="s">
        <v>68</v>
      </c>
      <c r="AD1826">
        <v>10739</v>
      </c>
      <c r="AE1826" t="s">
        <v>1726</v>
      </c>
      <c r="AF1826" t="s">
        <v>70</v>
      </c>
      <c r="AM1826" t="s">
        <v>1791</v>
      </c>
      <c r="AN1826">
        <v>45349262866</v>
      </c>
    </row>
    <row r="1827" spans="1:40" x14ac:dyDescent="0.25">
      <c r="A1827" s="4">
        <f t="shared" si="284"/>
        <v>44669</v>
      </c>
      <c r="B1827" s="5">
        <f t="shared" si="285"/>
        <v>0.625</v>
      </c>
      <c r="C1827" s="6">
        <f t="shared" si="286"/>
        <v>0.64513888888888882</v>
      </c>
      <c r="D1827" s="7">
        <f t="shared" si="282"/>
        <v>7.8703703911742195E-4</v>
      </c>
      <c r="E1827" s="6" t="str">
        <f t="shared" si="283"/>
        <v>JOHN</v>
      </c>
      <c r="F1827" s="6" t="str">
        <f t="shared" si="287"/>
        <v>seg</v>
      </c>
      <c r="G1827" s="6" t="str">
        <f t="shared" si="281"/>
        <v>15</v>
      </c>
      <c r="H1827" s="6" t="str">
        <f>IFERROR(VLOOKUP($G1827,DDD!$B:$D,3,0),"-")</f>
        <v>SP</v>
      </c>
      <c r="I1827" s="6" t="str">
        <f>IFERROR(VLOOKUP($H1827,DDD!$I:$K,3,0),"-")</f>
        <v>Sudeste</v>
      </c>
      <c r="J1827">
        <v>8702811</v>
      </c>
      <c r="K1827">
        <v>23417347</v>
      </c>
      <c r="L1827" s="14">
        <v>44669.645729166667</v>
      </c>
      <c r="M1827" s="14">
        <v>44669.646516203706</v>
      </c>
      <c r="N1827" t="s">
        <v>3134</v>
      </c>
      <c r="O1827" t="s">
        <v>1781</v>
      </c>
      <c r="P1827">
        <v>17284</v>
      </c>
      <c r="Q1827" t="s">
        <v>65</v>
      </c>
      <c r="R1827" t="s">
        <v>136</v>
      </c>
      <c r="S1827" t="s">
        <v>273</v>
      </c>
      <c r="T1827" t="s">
        <v>136</v>
      </c>
      <c r="U1827" t="s">
        <v>273</v>
      </c>
      <c r="X1827">
        <v>15998323551</v>
      </c>
      <c r="Y1827">
        <v>15998323551</v>
      </c>
      <c r="Z1827" s="14">
        <v>44669.791666666664</v>
      </c>
      <c r="AA1827" t="s">
        <v>1732</v>
      </c>
      <c r="AB1827" s="15">
        <v>1650306580972730</v>
      </c>
      <c r="AC1827" t="s">
        <v>68</v>
      </c>
      <c r="AD1827">
        <v>10739</v>
      </c>
      <c r="AE1827" t="s">
        <v>1726</v>
      </c>
      <c r="AF1827" t="s">
        <v>70</v>
      </c>
      <c r="AM1827" t="s">
        <v>1768</v>
      </c>
      <c r="AN1827">
        <v>38661091802</v>
      </c>
    </row>
    <row r="1828" spans="1:40" x14ac:dyDescent="0.25">
      <c r="A1828" s="4">
        <f t="shared" si="284"/>
        <v>44669</v>
      </c>
      <c r="B1828" s="5">
        <f t="shared" si="285"/>
        <v>0.64583333333333337</v>
      </c>
      <c r="C1828" s="6">
        <f t="shared" si="286"/>
        <v>0.64722222222222225</v>
      </c>
      <c r="D1828" s="7">
        <f t="shared" si="282"/>
        <v>1.2685185181908309E-2</v>
      </c>
      <c r="E1828" s="6" t="str">
        <f t="shared" si="283"/>
        <v>JOHN</v>
      </c>
      <c r="F1828" s="6" t="str">
        <f t="shared" si="287"/>
        <v>seg</v>
      </c>
      <c r="G1828" s="6" t="str">
        <f t="shared" si="281"/>
        <v>43</v>
      </c>
      <c r="H1828" s="6" t="str">
        <f>IFERROR(VLOOKUP($G1828,DDD!$B:$D,3,0),"-")</f>
        <v>PR</v>
      </c>
      <c r="I1828" s="6" t="str">
        <f>IFERROR(VLOOKUP($H1828,DDD!$I:$K,3,0),"-")</f>
        <v>Sul</v>
      </c>
      <c r="J1828">
        <v>8703099</v>
      </c>
      <c r="K1828">
        <v>23417900</v>
      </c>
      <c r="L1828" s="14">
        <v>44669.647511574076</v>
      </c>
      <c r="M1828" s="14">
        <v>44669.660196759258</v>
      </c>
      <c r="N1828" t="s">
        <v>3134</v>
      </c>
      <c r="O1828" t="s">
        <v>1781</v>
      </c>
      <c r="P1828">
        <v>17284</v>
      </c>
      <c r="Q1828" t="s">
        <v>65</v>
      </c>
      <c r="R1828" t="s">
        <v>85</v>
      </c>
      <c r="S1828" t="s">
        <v>86</v>
      </c>
      <c r="T1828" t="s">
        <v>85</v>
      </c>
      <c r="U1828" t="s">
        <v>86</v>
      </c>
      <c r="X1828">
        <v>43999905223</v>
      </c>
      <c r="AA1828" t="s">
        <v>1732</v>
      </c>
      <c r="AB1828" s="15">
        <v>1650306729992240</v>
      </c>
      <c r="AC1828" t="s">
        <v>68</v>
      </c>
      <c r="AD1828">
        <v>10739</v>
      </c>
      <c r="AE1828" t="s">
        <v>1726</v>
      </c>
      <c r="AF1828" t="s">
        <v>70</v>
      </c>
      <c r="AM1828" t="s">
        <v>1792</v>
      </c>
      <c r="AN1828">
        <v>91804094900</v>
      </c>
    </row>
    <row r="1829" spans="1:40" x14ac:dyDescent="0.25">
      <c r="A1829" s="4">
        <f t="shared" si="284"/>
        <v>44669</v>
      </c>
      <c r="B1829" s="5">
        <f t="shared" si="285"/>
        <v>0.66666666666666663</v>
      </c>
      <c r="C1829" s="6">
        <f t="shared" si="286"/>
        <v>0.67708333333333337</v>
      </c>
      <c r="D1829" s="7">
        <f t="shared" si="282"/>
        <v>1.1342592624714598E-3</v>
      </c>
      <c r="E1829" s="6" t="str">
        <f t="shared" si="283"/>
        <v>JOHN</v>
      </c>
      <c r="F1829" s="6" t="str">
        <f t="shared" si="287"/>
        <v>seg</v>
      </c>
      <c r="G1829" s="6" t="str">
        <f t="shared" si="281"/>
        <v>15</v>
      </c>
      <c r="H1829" s="6" t="str">
        <f>IFERROR(VLOOKUP($G1829,DDD!$B:$D,3,0),"-")</f>
        <v>SP</v>
      </c>
      <c r="I1829" s="6" t="str">
        <f>IFERROR(VLOOKUP($H1829,DDD!$I:$K,3,0),"-")</f>
        <v>Sudeste</v>
      </c>
      <c r="J1829">
        <v>8708094</v>
      </c>
      <c r="K1829">
        <v>25451897</v>
      </c>
      <c r="L1829" s="14">
        <v>44669.677499999998</v>
      </c>
      <c r="M1829" s="14">
        <v>44669.67863425926</v>
      </c>
      <c r="N1829" t="s">
        <v>3134</v>
      </c>
      <c r="O1829" t="s">
        <v>1781</v>
      </c>
      <c r="P1829">
        <v>17284</v>
      </c>
      <c r="Q1829" t="s">
        <v>65</v>
      </c>
      <c r="R1829" t="s">
        <v>136</v>
      </c>
      <c r="S1829" t="s">
        <v>273</v>
      </c>
      <c r="T1829" t="s">
        <v>136</v>
      </c>
      <c r="U1829" t="s">
        <v>273</v>
      </c>
      <c r="X1829">
        <v>15981871191</v>
      </c>
      <c r="Y1829">
        <v>15981871191</v>
      </c>
      <c r="Z1829" s="14">
        <v>44673.699305555558</v>
      </c>
      <c r="AA1829" t="s">
        <v>1724</v>
      </c>
      <c r="AB1829" s="15">
        <v>1.65030932113041E+16</v>
      </c>
      <c r="AC1829" t="s">
        <v>68</v>
      </c>
      <c r="AD1829">
        <v>10739</v>
      </c>
      <c r="AE1829" t="s">
        <v>1726</v>
      </c>
      <c r="AF1829" t="s">
        <v>70</v>
      </c>
      <c r="AM1829" t="s">
        <v>1773</v>
      </c>
      <c r="AN1829">
        <v>18406756837</v>
      </c>
    </row>
    <row r="1830" spans="1:40" x14ac:dyDescent="0.25">
      <c r="A1830" s="4">
        <f t="shared" si="284"/>
        <v>44669</v>
      </c>
      <c r="B1830" s="5">
        <f t="shared" si="285"/>
        <v>0.66666666666666663</v>
      </c>
      <c r="C1830" s="6">
        <f t="shared" si="286"/>
        <v>0.68194444444444446</v>
      </c>
      <c r="D1830" s="7">
        <f t="shared" si="282"/>
        <v>3.4606481494847685E-3</v>
      </c>
      <c r="E1830" s="6" t="str">
        <f t="shared" si="283"/>
        <v>JOHN</v>
      </c>
      <c r="F1830" s="6" t="str">
        <f t="shared" si="287"/>
        <v>seg</v>
      </c>
      <c r="G1830" s="6" t="str">
        <f t="shared" si="281"/>
        <v>43</v>
      </c>
      <c r="H1830" s="6" t="str">
        <f>IFERROR(VLOOKUP($G1830,DDD!$B:$D,3,0),"-")</f>
        <v>PR</v>
      </c>
      <c r="I1830" s="6" t="str">
        <f>IFERROR(VLOOKUP($H1830,DDD!$I:$K,3,0),"-")</f>
        <v>Sul</v>
      </c>
      <c r="J1830">
        <v>8708949</v>
      </c>
      <c r="K1830">
        <v>25451394</v>
      </c>
      <c r="L1830" s="14">
        <v>44669.682268518518</v>
      </c>
      <c r="M1830" s="14">
        <v>44669.685729166667</v>
      </c>
      <c r="N1830" t="s">
        <v>3134</v>
      </c>
      <c r="O1830" t="s">
        <v>1781</v>
      </c>
      <c r="P1830">
        <v>17284</v>
      </c>
      <c r="Q1830" t="s">
        <v>65</v>
      </c>
      <c r="R1830" t="s">
        <v>85</v>
      </c>
      <c r="S1830" t="s">
        <v>86</v>
      </c>
      <c r="T1830" t="s">
        <v>85</v>
      </c>
      <c r="U1830" t="s">
        <v>86</v>
      </c>
      <c r="X1830">
        <v>43996959056</v>
      </c>
      <c r="AA1830" t="s">
        <v>1724</v>
      </c>
      <c r="AB1830" s="15">
        <v>1.65030973313581E+16</v>
      </c>
      <c r="AC1830" t="s">
        <v>68</v>
      </c>
      <c r="AD1830">
        <v>10739</v>
      </c>
      <c r="AE1830" t="s">
        <v>1726</v>
      </c>
      <c r="AF1830" t="s">
        <v>70</v>
      </c>
      <c r="AM1830" t="s">
        <v>1759</v>
      </c>
      <c r="AN1830">
        <v>11238685900</v>
      </c>
    </row>
    <row r="1831" spans="1:40" x14ac:dyDescent="0.25">
      <c r="A1831" s="4">
        <f t="shared" si="284"/>
        <v>44669</v>
      </c>
      <c r="B1831" s="5">
        <f t="shared" si="285"/>
        <v>0.70833333333333337</v>
      </c>
      <c r="C1831" s="6">
        <f t="shared" si="286"/>
        <v>0.71944444444444444</v>
      </c>
      <c r="D1831" s="7">
        <f t="shared" si="282"/>
        <v>1.4699074090458453E-3</v>
      </c>
      <c r="E1831" s="6" t="str">
        <f t="shared" si="283"/>
        <v>JOHN</v>
      </c>
      <c r="F1831" s="6" t="str">
        <f t="shared" si="287"/>
        <v>seg</v>
      </c>
      <c r="G1831" s="6" t="str">
        <f t="shared" si="281"/>
        <v>15</v>
      </c>
      <c r="H1831" s="6" t="str">
        <f>IFERROR(VLOOKUP($G1831,DDD!$B:$D,3,0),"-")</f>
        <v>SP</v>
      </c>
      <c r="I1831" s="6" t="str">
        <f>IFERROR(VLOOKUP($H1831,DDD!$I:$K,3,0),"-")</f>
        <v>Sudeste</v>
      </c>
      <c r="J1831">
        <v>8713809</v>
      </c>
      <c r="K1831">
        <v>23416719</v>
      </c>
      <c r="L1831" s="14">
        <v>44669.719768518517</v>
      </c>
      <c r="M1831" s="14">
        <v>44669.721238425926</v>
      </c>
      <c r="N1831" t="s">
        <v>3134</v>
      </c>
      <c r="O1831" t="s">
        <v>1781</v>
      </c>
      <c r="P1831">
        <v>17284</v>
      </c>
      <c r="Q1831" t="s">
        <v>65</v>
      </c>
      <c r="R1831" t="s">
        <v>136</v>
      </c>
      <c r="S1831" t="s">
        <v>273</v>
      </c>
      <c r="T1831" t="s">
        <v>136</v>
      </c>
      <c r="U1831" t="s">
        <v>273</v>
      </c>
      <c r="X1831">
        <v>15996084417</v>
      </c>
      <c r="Y1831">
        <v>15996084417</v>
      </c>
      <c r="Z1831" s="14">
        <v>44683.625</v>
      </c>
      <c r="AA1831" t="s">
        <v>1732</v>
      </c>
      <c r="AB1831" s="15">
        <v>1.65031297917047E+16</v>
      </c>
      <c r="AC1831" t="s">
        <v>68</v>
      </c>
      <c r="AD1831">
        <v>10739</v>
      </c>
      <c r="AE1831" t="s">
        <v>1726</v>
      </c>
      <c r="AF1831" t="s">
        <v>70</v>
      </c>
      <c r="AM1831" t="s">
        <v>1794</v>
      </c>
      <c r="AN1831">
        <v>33163250858</v>
      </c>
    </row>
    <row r="1832" spans="1:40" x14ac:dyDescent="0.25">
      <c r="A1832" s="4">
        <f t="shared" si="284"/>
        <v>44669</v>
      </c>
      <c r="B1832" s="5">
        <f t="shared" si="285"/>
        <v>0.72916666666666663</v>
      </c>
      <c r="C1832" s="6">
        <f t="shared" si="286"/>
        <v>0.73611111111111116</v>
      </c>
      <c r="D1832" s="7">
        <f t="shared" si="282"/>
        <v>4.9768518510973081E-4</v>
      </c>
      <c r="E1832" s="6" t="str">
        <f t="shared" si="283"/>
        <v>JOHN</v>
      </c>
      <c r="F1832" s="6" t="str">
        <f t="shared" si="287"/>
        <v>seg</v>
      </c>
      <c r="G1832" s="6" t="str">
        <f t="shared" si="281"/>
        <v>15</v>
      </c>
      <c r="H1832" s="6" t="str">
        <f>IFERROR(VLOOKUP($G1832,DDD!$B:$D,3,0),"-")</f>
        <v>SP</v>
      </c>
      <c r="I1832" s="6" t="str">
        <f>IFERROR(VLOOKUP($H1832,DDD!$I:$K,3,0),"-")</f>
        <v>Sudeste</v>
      </c>
      <c r="J1832">
        <v>8715779</v>
      </c>
      <c r="K1832">
        <v>25452031</v>
      </c>
      <c r="L1832" s="14">
        <v>44669.736539351848</v>
      </c>
      <c r="M1832" s="14">
        <v>44669.737037037034</v>
      </c>
      <c r="N1832" t="s">
        <v>3134</v>
      </c>
      <c r="O1832" t="s">
        <v>1781</v>
      </c>
      <c r="P1832">
        <v>17284</v>
      </c>
      <c r="Q1832" t="s">
        <v>65</v>
      </c>
      <c r="R1832" t="s">
        <v>136</v>
      </c>
      <c r="S1832" t="s">
        <v>273</v>
      </c>
      <c r="T1832" t="s">
        <v>136</v>
      </c>
      <c r="U1832" t="s">
        <v>273</v>
      </c>
      <c r="X1832">
        <v>15991152764</v>
      </c>
      <c r="Y1832">
        <v>15991152764</v>
      </c>
      <c r="Z1832" s="14">
        <v>44676.757638888892</v>
      </c>
      <c r="AA1832" t="s">
        <v>1724</v>
      </c>
      <c r="AB1832" s="15">
        <v>1.650314423185E+16</v>
      </c>
      <c r="AC1832" t="s">
        <v>68</v>
      </c>
      <c r="AD1832">
        <v>10739</v>
      </c>
      <c r="AE1832" t="s">
        <v>1726</v>
      </c>
      <c r="AF1832" t="s">
        <v>70</v>
      </c>
      <c r="AM1832" t="s">
        <v>1795</v>
      </c>
      <c r="AN1832">
        <v>30451871880</v>
      </c>
    </row>
    <row r="1833" spans="1:40" x14ac:dyDescent="0.25">
      <c r="A1833" s="4">
        <f t="shared" si="284"/>
        <v>44669</v>
      </c>
      <c r="B1833" s="5">
        <f t="shared" si="285"/>
        <v>0.72916666666666663</v>
      </c>
      <c r="C1833" s="6">
        <f t="shared" si="286"/>
        <v>0.7402777777777777</v>
      </c>
      <c r="D1833" s="7">
        <f t="shared" si="282"/>
        <v>1.1458333392511122E-3</v>
      </c>
      <c r="E1833" s="6" t="str">
        <f t="shared" si="283"/>
        <v>JOHN</v>
      </c>
      <c r="F1833" s="6" t="str">
        <f t="shared" si="287"/>
        <v>seg</v>
      </c>
      <c r="G1833" s="6" t="str">
        <f t="shared" si="281"/>
        <v>15</v>
      </c>
      <c r="H1833" s="6" t="str">
        <f>IFERROR(VLOOKUP($G1833,DDD!$B:$D,3,0),"-")</f>
        <v>SP</v>
      </c>
      <c r="I1833" s="6" t="str">
        <f>IFERROR(VLOOKUP($H1833,DDD!$I:$K,3,0),"-")</f>
        <v>Sudeste</v>
      </c>
      <c r="J1833">
        <v>8716269</v>
      </c>
      <c r="K1833">
        <v>25450934</v>
      </c>
      <c r="L1833" s="14">
        <v>44669.740682870368</v>
      </c>
      <c r="M1833" s="14">
        <v>44669.741828703707</v>
      </c>
      <c r="N1833" t="s">
        <v>3134</v>
      </c>
      <c r="O1833" t="s">
        <v>1781</v>
      </c>
      <c r="P1833">
        <v>17284</v>
      </c>
      <c r="Q1833" t="s">
        <v>65</v>
      </c>
      <c r="R1833" t="s">
        <v>136</v>
      </c>
      <c r="S1833" t="s">
        <v>273</v>
      </c>
      <c r="T1833" t="s">
        <v>136</v>
      </c>
      <c r="U1833" t="s">
        <v>273</v>
      </c>
      <c r="X1833">
        <v>15974015552</v>
      </c>
      <c r="Y1833">
        <v>15974015552</v>
      </c>
      <c r="Z1833" s="14">
        <v>44669.75</v>
      </c>
      <c r="AA1833" t="s">
        <v>1724</v>
      </c>
      <c r="AB1833" s="15">
        <v>1.65031478118936E+16</v>
      </c>
      <c r="AC1833" t="s">
        <v>68</v>
      </c>
      <c r="AD1833">
        <v>10739</v>
      </c>
      <c r="AE1833" t="s">
        <v>1726</v>
      </c>
      <c r="AF1833" t="s">
        <v>70</v>
      </c>
      <c r="AM1833" t="s">
        <v>1796</v>
      </c>
      <c r="AN1833">
        <v>7194477807</v>
      </c>
    </row>
    <row r="1834" spans="1:40" x14ac:dyDescent="0.25">
      <c r="A1834" s="4">
        <f t="shared" si="284"/>
        <v>44669</v>
      </c>
      <c r="B1834" s="5">
        <f t="shared" si="285"/>
        <v>0.72916666666666663</v>
      </c>
      <c r="C1834" s="6">
        <f t="shared" si="286"/>
        <v>0.74583333333333324</v>
      </c>
      <c r="D1834" s="7">
        <f t="shared" si="282"/>
        <v>1.3310185167938471E-3</v>
      </c>
      <c r="E1834" s="6" t="str">
        <f t="shared" si="283"/>
        <v>JOHN</v>
      </c>
      <c r="F1834" s="6" t="str">
        <f t="shared" si="287"/>
        <v>seg</v>
      </c>
      <c r="G1834" s="6" t="str">
        <f t="shared" si="281"/>
        <v>43</v>
      </c>
      <c r="H1834" s="6" t="str">
        <f>IFERROR(VLOOKUP($G1834,DDD!$B:$D,3,0),"-")</f>
        <v>PR</v>
      </c>
      <c r="I1834" s="6" t="str">
        <f>IFERROR(VLOOKUP($H1834,DDD!$I:$K,3,0),"-")</f>
        <v>Sul</v>
      </c>
      <c r="J1834">
        <v>8716909</v>
      </c>
      <c r="K1834">
        <v>25450979</v>
      </c>
      <c r="L1834" s="14">
        <v>44669.746493055558</v>
      </c>
      <c r="M1834" s="14">
        <v>44669.747824074075</v>
      </c>
      <c r="N1834" t="s">
        <v>3134</v>
      </c>
      <c r="O1834" t="s">
        <v>1781</v>
      </c>
      <c r="P1834">
        <v>17284</v>
      </c>
      <c r="Q1834" t="s">
        <v>65</v>
      </c>
      <c r="R1834" t="s">
        <v>136</v>
      </c>
      <c r="S1834" t="s">
        <v>273</v>
      </c>
      <c r="T1834" t="s">
        <v>136</v>
      </c>
      <c r="U1834" t="s">
        <v>273</v>
      </c>
      <c r="X1834">
        <v>43999670899</v>
      </c>
      <c r="Y1834">
        <v>43999670899</v>
      </c>
      <c r="Z1834" s="14">
        <v>44680.768055555556</v>
      </c>
      <c r="AA1834" t="s">
        <v>1724</v>
      </c>
      <c r="AB1834" s="15">
        <v>1.65031528519505E+16</v>
      </c>
      <c r="AC1834" t="s">
        <v>68</v>
      </c>
      <c r="AD1834">
        <v>10739</v>
      </c>
      <c r="AE1834" t="s">
        <v>1726</v>
      </c>
      <c r="AF1834" t="s">
        <v>70</v>
      </c>
      <c r="AM1834" t="s">
        <v>1797</v>
      </c>
      <c r="AN1834">
        <v>695414933</v>
      </c>
    </row>
    <row r="1835" spans="1:40" x14ac:dyDescent="0.25">
      <c r="A1835" s="4">
        <f t="shared" si="284"/>
        <v>44669</v>
      </c>
      <c r="B1835" s="5">
        <f t="shared" si="285"/>
        <v>0.75</v>
      </c>
      <c r="C1835" s="6">
        <f t="shared" si="286"/>
        <v>0.76597222222222217</v>
      </c>
      <c r="D1835" s="7">
        <f t="shared" si="282"/>
        <v>9.0625000011641532E-3</v>
      </c>
      <c r="E1835" s="6" t="str">
        <f t="shared" si="283"/>
        <v>JOHN</v>
      </c>
      <c r="F1835" s="6" t="str">
        <f t="shared" si="287"/>
        <v>seg</v>
      </c>
      <c r="G1835" s="6" t="str">
        <f t="shared" si="281"/>
        <v>15</v>
      </c>
      <c r="H1835" s="6" t="str">
        <f>IFERROR(VLOOKUP($G1835,DDD!$B:$D,3,0),"-")</f>
        <v>SP</v>
      </c>
      <c r="I1835" s="6" t="str">
        <f>IFERROR(VLOOKUP($H1835,DDD!$I:$K,3,0),"-")</f>
        <v>Sudeste</v>
      </c>
      <c r="J1835">
        <v>8718963</v>
      </c>
      <c r="K1835">
        <v>23417053</v>
      </c>
      <c r="L1835" s="14">
        <v>44669.765983796293</v>
      </c>
      <c r="M1835" s="14">
        <v>44669.775046296294</v>
      </c>
      <c r="N1835" t="s">
        <v>3134</v>
      </c>
      <c r="O1835" t="s">
        <v>1781</v>
      </c>
      <c r="P1835">
        <v>17284</v>
      </c>
      <c r="Q1835" t="s">
        <v>65</v>
      </c>
      <c r="R1835" t="s">
        <v>66</v>
      </c>
      <c r="S1835" t="s">
        <v>421</v>
      </c>
      <c r="T1835" t="s">
        <v>66</v>
      </c>
      <c r="U1835" t="s">
        <v>421</v>
      </c>
      <c r="X1835">
        <v>15997413292</v>
      </c>
      <c r="AA1835" t="s">
        <v>1732</v>
      </c>
      <c r="AB1835" s="15">
        <v>1.65031696321077E+16</v>
      </c>
      <c r="AC1835" t="s">
        <v>68</v>
      </c>
      <c r="AD1835">
        <v>10739</v>
      </c>
      <c r="AE1835" t="s">
        <v>1726</v>
      </c>
      <c r="AF1835" t="s">
        <v>70</v>
      </c>
      <c r="AM1835" t="s">
        <v>1798</v>
      </c>
      <c r="AN1835">
        <v>64515230204</v>
      </c>
    </row>
    <row r="1836" spans="1:40" x14ac:dyDescent="0.25">
      <c r="A1836" s="4">
        <f t="shared" si="284"/>
        <v>44669</v>
      </c>
      <c r="B1836" s="5">
        <f t="shared" si="285"/>
        <v>0.77083333333333337</v>
      </c>
      <c r="C1836" s="6">
        <f t="shared" si="286"/>
        <v>0.77916666666666667</v>
      </c>
      <c r="D1836" s="7">
        <f t="shared" si="282"/>
        <v>4.2245370350428857E-3</v>
      </c>
      <c r="E1836" s="6" t="str">
        <f t="shared" si="283"/>
        <v>JOHN</v>
      </c>
      <c r="F1836" s="6" t="str">
        <f t="shared" si="287"/>
        <v>seg</v>
      </c>
      <c r="G1836" s="6" t="str">
        <f t="shared" si="281"/>
        <v>43</v>
      </c>
      <c r="H1836" s="6" t="str">
        <f>IFERROR(VLOOKUP($G1836,DDD!$B:$D,3,0),"-")</f>
        <v>PR</v>
      </c>
      <c r="I1836" s="6" t="str">
        <f>IFERROR(VLOOKUP($H1836,DDD!$I:$K,3,0),"-")</f>
        <v>Sul</v>
      </c>
      <c r="J1836">
        <v>8720359</v>
      </c>
      <c r="K1836">
        <v>23416895</v>
      </c>
      <c r="L1836" s="14">
        <v>44669.779236111113</v>
      </c>
      <c r="M1836" s="14">
        <v>44669.783460648148</v>
      </c>
      <c r="N1836" t="s">
        <v>3134</v>
      </c>
      <c r="O1836" t="s">
        <v>1781</v>
      </c>
      <c r="P1836">
        <v>17284</v>
      </c>
      <c r="Q1836" t="s">
        <v>65</v>
      </c>
      <c r="R1836" t="s">
        <v>85</v>
      </c>
      <c r="S1836" t="s">
        <v>86</v>
      </c>
      <c r="T1836" t="s">
        <v>85</v>
      </c>
      <c r="U1836" t="s">
        <v>86</v>
      </c>
      <c r="X1836">
        <v>43984064618</v>
      </c>
      <c r="AA1836" t="s">
        <v>1732</v>
      </c>
      <c r="AB1836" s="15">
        <v>1.65031810822269E+16</v>
      </c>
      <c r="AC1836" t="s">
        <v>68</v>
      </c>
      <c r="AD1836">
        <v>10739</v>
      </c>
      <c r="AE1836" t="s">
        <v>1726</v>
      </c>
      <c r="AF1836" t="s">
        <v>70</v>
      </c>
      <c r="AM1836" t="s">
        <v>1799</v>
      </c>
      <c r="AN1836">
        <v>1348059257</v>
      </c>
    </row>
    <row r="1837" spans="1:40" x14ac:dyDescent="0.25">
      <c r="A1837" s="4">
        <f t="shared" si="284"/>
        <v>44669</v>
      </c>
      <c r="B1837" s="5">
        <f t="shared" si="285"/>
        <v>0.77083333333333337</v>
      </c>
      <c r="C1837" s="6">
        <f t="shared" si="286"/>
        <v>0.78888888888888886</v>
      </c>
      <c r="D1837" s="7">
        <f t="shared" si="282"/>
        <v>1.4930555553291924E-3</v>
      </c>
      <c r="E1837" s="6" t="str">
        <f t="shared" si="283"/>
        <v>JOHN</v>
      </c>
      <c r="F1837" s="6" t="str">
        <f t="shared" si="287"/>
        <v>seg</v>
      </c>
      <c r="G1837" s="6" t="str">
        <f t="shared" si="281"/>
        <v>15</v>
      </c>
      <c r="H1837" s="6" t="str">
        <f>IFERROR(VLOOKUP($G1837,DDD!$B:$D,3,0),"-")</f>
        <v>SP</v>
      </c>
      <c r="I1837" s="6" t="str">
        <f>IFERROR(VLOOKUP($H1837,DDD!$I:$K,3,0),"-")</f>
        <v>Sudeste</v>
      </c>
      <c r="J1837">
        <v>8721107</v>
      </c>
      <c r="K1837">
        <v>23416717</v>
      </c>
      <c r="L1837" s="14">
        <v>44669.789456018516</v>
      </c>
      <c r="M1837" s="14">
        <v>44669.790949074071</v>
      </c>
      <c r="N1837" t="s">
        <v>3134</v>
      </c>
      <c r="O1837" t="s">
        <v>1781</v>
      </c>
      <c r="P1837">
        <v>17284</v>
      </c>
      <c r="Q1837" t="s">
        <v>65</v>
      </c>
      <c r="R1837" t="s">
        <v>66</v>
      </c>
      <c r="S1837" t="s">
        <v>1186</v>
      </c>
      <c r="T1837" t="s">
        <v>66</v>
      </c>
      <c r="U1837" t="s">
        <v>1186</v>
      </c>
      <c r="X1837">
        <v>15996480858</v>
      </c>
      <c r="AA1837" t="s">
        <v>1732</v>
      </c>
      <c r="AB1837" s="15">
        <v>1.65031899722995E+16</v>
      </c>
      <c r="AC1837" t="s">
        <v>68</v>
      </c>
      <c r="AD1837">
        <v>10739</v>
      </c>
      <c r="AE1837" t="s">
        <v>1726</v>
      </c>
      <c r="AF1837" t="s">
        <v>70</v>
      </c>
      <c r="AM1837" t="s">
        <v>1800</v>
      </c>
      <c r="AN1837">
        <v>33092270819</v>
      </c>
    </row>
    <row r="1838" spans="1:40" x14ac:dyDescent="0.25">
      <c r="A1838" s="4">
        <f t="shared" si="284"/>
        <v>44657</v>
      </c>
      <c r="B1838" s="5">
        <f t="shared" si="285"/>
        <v>0.72916666666666663</v>
      </c>
      <c r="C1838" s="6">
        <f t="shared" si="286"/>
        <v>0.73541666666666661</v>
      </c>
      <c r="D1838" s="7">
        <f t="shared" si="282"/>
        <v>1.3194444472901523E-3</v>
      </c>
      <c r="E1838" s="6" t="str">
        <f t="shared" si="283"/>
        <v>JOHN</v>
      </c>
      <c r="F1838" s="6" t="str">
        <f t="shared" si="287"/>
        <v>qua</v>
      </c>
      <c r="G1838" s="6" t="str">
        <f t="shared" si="281"/>
        <v>43</v>
      </c>
      <c r="H1838" s="6" t="str">
        <f>IFERROR(VLOOKUP($G1838,DDD!$B:$D,3,0),"-")</f>
        <v>PR</v>
      </c>
      <c r="I1838" s="6" t="str">
        <f>IFERROR(VLOOKUP($H1838,DDD!$I:$K,3,0),"-")</f>
        <v>Sul</v>
      </c>
      <c r="J1838">
        <v>8077860</v>
      </c>
      <c r="K1838">
        <v>25451127</v>
      </c>
      <c r="L1838" s="14">
        <v>44657.735949074071</v>
      </c>
      <c r="M1838" s="14">
        <v>44657.737268518518</v>
      </c>
      <c r="N1838" t="s">
        <v>3134</v>
      </c>
      <c r="O1838" t="s">
        <v>1781</v>
      </c>
      <c r="P1838">
        <v>17284</v>
      </c>
      <c r="Q1838" t="s">
        <v>65</v>
      </c>
      <c r="R1838" t="s">
        <v>66</v>
      </c>
      <c r="S1838" t="s">
        <v>421</v>
      </c>
      <c r="T1838" t="s">
        <v>66</v>
      </c>
      <c r="U1838" t="s">
        <v>421</v>
      </c>
      <c r="X1838">
        <v>43999150281</v>
      </c>
      <c r="AA1838" t="s">
        <v>1724</v>
      </c>
      <c r="AC1838" t="s">
        <v>202</v>
      </c>
      <c r="AD1838">
        <v>10739</v>
      </c>
      <c r="AE1838" t="s">
        <v>1726</v>
      </c>
      <c r="AF1838" t="s">
        <v>70</v>
      </c>
      <c r="AM1838" t="s">
        <v>2933</v>
      </c>
      <c r="AN1838">
        <v>9454963970</v>
      </c>
    </row>
    <row r="1839" spans="1:40" x14ac:dyDescent="0.25">
      <c r="A1839" s="4">
        <f t="shared" si="284"/>
        <v>44657</v>
      </c>
      <c r="B1839" s="5">
        <f t="shared" si="285"/>
        <v>0.83333333333333337</v>
      </c>
      <c r="C1839" s="6">
        <f t="shared" si="286"/>
        <v>0.83611111111111114</v>
      </c>
      <c r="D1839" s="7">
        <f t="shared" si="282"/>
        <v>4.9768518510973081E-4</v>
      </c>
      <c r="E1839" s="6" t="str">
        <f t="shared" si="283"/>
        <v>JOHN</v>
      </c>
      <c r="F1839" s="6" t="str">
        <f t="shared" si="287"/>
        <v>qua</v>
      </c>
      <c r="G1839" s="6" t="str">
        <f t="shared" ref="G1839:G1902" si="288">TRIM(LEFT($X1839,2))</f>
        <v>15</v>
      </c>
      <c r="H1839" s="6" t="str">
        <f>IFERROR(VLOOKUP($G1839,DDD!$B:$D,3,0),"-")</f>
        <v>SP</v>
      </c>
      <c r="I1839" s="6" t="str">
        <f>IFERROR(VLOOKUP($H1839,DDD!$I:$K,3,0),"-")</f>
        <v>Sudeste</v>
      </c>
      <c r="J1839">
        <v>8086165</v>
      </c>
      <c r="K1839">
        <v>25451148</v>
      </c>
      <c r="L1839" s="14">
        <v>44657.836655092593</v>
      </c>
      <c r="M1839" s="14">
        <v>44657.837152777778</v>
      </c>
      <c r="N1839" t="s">
        <v>3134</v>
      </c>
      <c r="O1839" t="s">
        <v>1781</v>
      </c>
      <c r="P1839">
        <v>17284</v>
      </c>
      <c r="Q1839" t="s">
        <v>65</v>
      </c>
      <c r="R1839" t="s">
        <v>66</v>
      </c>
      <c r="S1839" t="s">
        <v>421</v>
      </c>
      <c r="T1839" t="s">
        <v>66</v>
      </c>
      <c r="U1839" t="s">
        <v>421</v>
      </c>
      <c r="X1839">
        <v>15981357799</v>
      </c>
      <c r="AA1839" t="s">
        <v>1724</v>
      </c>
      <c r="AC1839" t="s">
        <v>202</v>
      </c>
      <c r="AD1839">
        <v>10739</v>
      </c>
      <c r="AE1839" t="s">
        <v>1726</v>
      </c>
      <c r="AF1839" t="s">
        <v>70</v>
      </c>
      <c r="AM1839" t="s">
        <v>2934</v>
      </c>
      <c r="AN1839">
        <v>9923904865</v>
      </c>
    </row>
    <row r="1840" spans="1:40" x14ac:dyDescent="0.25">
      <c r="A1840" s="4">
        <f t="shared" si="284"/>
        <v>44658</v>
      </c>
      <c r="B1840" s="5">
        <f t="shared" si="285"/>
        <v>0.4375</v>
      </c>
      <c r="C1840" s="6">
        <f t="shared" si="286"/>
        <v>0.4381944444444445</v>
      </c>
      <c r="D1840" s="7">
        <f t="shared" si="282"/>
        <v>1.3969907406135462E-2</v>
      </c>
      <c r="E1840" s="6" t="str">
        <f t="shared" si="283"/>
        <v>YANE</v>
      </c>
      <c r="F1840" s="6" t="str">
        <f t="shared" si="287"/>
        <v>qui</v>
      </c>
      <c r="G1840" s="6" t="str">
        <f t="shared" si="288"/>
        <v>15</v>
      </c>
      <c r="H1840" s="6" t="str">
        <f>IFERROR(VLOOKUP($G1840,DDD!$B:$D,3,0),"-")</f>
        <v>SP</v>
      </c>
      <c r="I1840" s="6" t="str">
        <f>IFERROR(VLOOKUP($H1840,DDD!$I:$K,3,0),"-")</f>
        <v>Sudeste</v>
      </c>
      <c r="J1840">
        <v>8104208</v>
      </c>
      <c r="K1840">
        <v>25452102</v>
      </c>
      <c r="L1840" s="14">
        <v>44658.438518518517</v>
      </c>
      <c r="M1840" s="14">
        <v>44658.452488425923</v>
      </c>
      <c r="N1840" t="s">
        <v>3134</v>
      </c>
      <c r="O1840" t="s">
        <v>1728</v>
      </c>
      <c r="P1840">
        <v>17285</v>
      </c>
      <c r="Q1840" t="s">
        <v>65</v>
      </c>
      <c r="R1840" t="s">
        <v>136</v>
      </c>
      <c r="S1840" t="s">
        <v>674</v>
      </c>
      <c r="T1840" t="s">
        <v>136</v>
      </c>
      <c r="U1840" t="s">
        <v>674</v>
      </c>
      <c r="X1840">
        <v>15981611875</v>
      </c>
      <c r="Y1840">
        <v>15981611875</v>
      </c>
      <c r="Z1840" s="14">
        <v>44658.472222222219</v>
      </c>
      <c r="AA1840" t="s">
        <v>1724</v>
      </c>
      <c r="AC1840" t="s">
        <v>202</v>
      </c>
      <c r="AD1840">
        <v>10739</v>
      </c>
      <c r="AE1840" t="s">
        <v>1726</v>
      </c>
      <c r="AF1840" t="s">
        <v>70</v>
      </c>
      <c r="AM1840" t="s">
        <v>2935</v>
      </c>
      <c r="AN1840">
        <v>34011774863</v>
      </c>
    </row>
    <row r="1841" spans="1:40" x14ac:dyDescent="0.25">
      <c r="A1841" s="4">
        <f t="shared" si="284"/>
        <v>44658</v>
      </c>
      <c r="B1841" s="5">
        <f t="shared" si="285"/>
        <v>0.5</v>
      </c>
      <c r="C1841" s="6">
        <f t="shared" si="286"/>
        <v>0.51041666666666663</v>
      </c>
      <c r="D1841" s="7">
        <f t="shared" si="282"/>
        <v>6.4814814686542377E-4</v>
      </c>
      <c r="E1841" s="6" t="str">
        <f t="shared" si="283"/>
        <v>YANE</v>
      </c>
      <c r="F1841" s="6" t="str">
        <f t="shared" si="287"/>
        <v>qui</v>
      </c>
      <c r="G1841" s="6" t="str">
        <f t="shared" si="288"/>
        <v>15</v>
      </c>
      <c r="H1841" s="6" t="str">
        <f>IFERROR(VLOOKUP($G1841,DDD!$B:$D,3,0),"-")</f>
        <v>SP</v>
      </c>
      <c r="I1841" s="6" t="str">
        <f>IFERROR(VLOOKUP($H1841,DDD!$I:$K,3,0),"-")</f>
        <v>Sudeste</v>
      </c>
      <c r="J1841">
        <v>8118315</v>
      </c>
      <c r="K1841">
        <v>25452106</v>
      </c>
      <c r="L1841" s="14">
        <v>44658.510810185187</v>
      </c>
      <c r="M1841" s="14">
        <v>44658.511458333334</v>
      </c>
      <c r="N1841" t="s">
        <v>3134</v>
      </c>
      <c r="O1841" t="s">
        <v>1728</v>
      </c>
      <c r="P1841">
        <v>17285</v>
      </c>
      <c r="Q1841" t="s">
        <v>65</v>
      </c>
      <c r="R1841" t="s">
        <v>136</v>
      </c>
      <c r="S1841" t="s">
        <v>674</v>
      </c>
      <c r="T1841" t="s">
        <v>136</v>
      </c>
      <c r="U1841" t="s">
        <v>674</v>
      </c>
      <c r="X1841">
        <v>15991626235</v>
      </c>
      <c r="Y1841">
        <v>15991626235</v>
      </c>
      <c r="Z1841" s="14">
        <v>44658.8125</v>
      </c>
      <c r="AA1841" t="s">
        <v>1724</v>
      </c>
      <c r="AC1841" t="s">
        <v>202</v>
      </c>
      <c r="AD1841">
        <v>10739</v>
      </c>
      <c r="AE1841" t="s">
        <v>1726</v>
      </c>
      <c r="AF1841" t="s">
        <v>70</v>
      </c>
      <c r="AM1841" t="s">
        <v>2840</v>
      </c>
      <c r="AN1841">
        <v>34116140805</v>
      </c>
    </row>
    <row r="1842" spans="1:40" x14ac:dyDescent="0.25">
      <c r="A1842" s="4">
        <f t="shared" si="284"/>
        <v>44658</v>
      </c>
      <c r="B1842" s="5">
        <f t="shared" si="285"/>
        <v>0.5625</v>
      </c>
      <c r="C1842" s="6">
        <f t="shared" si="286"/>
        <v>0.57152777777777775</v>
      </c>
      <c r="D1842" s="7">
        <f t="shared" si="282"/>
        <v>7.0601851621177047E-4</v>
      </c>
      <c r="E1842" s="6" t="str">
        <f t="shared" si="283"/>
        <v>YANE</v>
      </c>
      <c r="F1842" s="6" t="str">
        <f t="shared" si="287"/>
        <v>qui</v>
      </c>
      <c r="G1842" s="6" t="str">
        <f t="shared" si="288"/>
        <v>15</v>
      </c>
      <c r="H1842" s="6" t="str">
        <f>IFERROR(VLOOKUP($G1842,DDD!$B:$D,3,0),"-")</f>
        <v>SP</v>
      </c>
      <c r="I1842" s="6" t="str">
        <f>IFERROR(VLOOKUP($H1842,DDD!$I:$K,3,0),"-")</f>
        <v>Sudeste</v>
      </c>
      <c r="J1842">
        <v>8128571</v>
      </c>
      <c r="K1842">
        <v>25451182</v>
      </c>
      <c r="L1842" s="14">
        <v>44658.571967592594</v>
      </c>
      <c r="M1842" s="14">
        <v>44658.57267361111</v>
      </c>
      <c r="N1842" t="s">
        <v>3134</v>
      </c>
      <c r="O1842" t="s">
        <v>1728</v>
      </c>
      <c r="P1842">
        <v>17285</v>
      </c>
      <c r="Q1842" t="s">
        <v>65</v>
      </c>
      <c r="R1842" t="s">
        <v>136</v>
      </c>
      <c r="S1842" t="s">
        <v>674</v>
      </c>
      <c r="T1842" t="s">
        <v>136</v>
      </c>
      <c r="U1842" t="s">
        <v>674</v>
      </c>
      <c r="X1842">
        <v>15988196768</v>
      </c>
      <c r="Y1842">
        <v>15988196768</v>
      </c>
      <c r="Z1842" s="14">
        <v>44658.8125</v>
      </c>
      <c r="AA1842" t="s">
        <v>1724</v>
      </c>
      <c r="AC1842" t="s">
        <v>202</v>
      </c>
      <c r="AD1842">
        <v>10739</v>
      </c>
      <c r="AE1842" t="s">
        <v>1726</v>
      </c>
      <c r="AF1842" t="s">
        <v>70</v>
      </c>
      <c r="AM1842" t="s">
        <v>2936</v>
      </c>
      <c r="AN1842">
        <v>35675154892</v>
      </c>
    </row>
    <row r="1843" spans="1:40" x14ac:dyDescent="0.25">
      <c r="A1843" s="4">
        <f t="shared" si="284"/>
        <v>44658</v>
      </c>
      <c r="B1843" s="5">
        <f t="shared" si="285"/>
        <v>0.6875</v>
      </c>
      <c r="C1843" s="6">
        <f t="shared" si="286"/>
        <v>0.69652777777777775</v>
      </c>
      <c r="D1843" s="7">
        <f t="shared" si="282"/>
        <v>3.5069444420514628E-3</v>
      </c>
      <c r="E1843" s="6" t="str">
        <f t="shared" si="283"/>
        <v>JOHN</v>
      </c>
      <c r="F1843" s="6" t="str">
        <f t="shared" si="287"/>
        <v>qui</v>
      </c>
      <c r="G1843" s="6" t="str">
        <f t="shared" si="288"/>
        <v>15</v>
      </c>
      <c r="H1843" s="6" t="str">
        <f>IFERROR(VLOOKUP($G1843,DDD!$B:$D,3,0),"-")</f>
        <v>SP</v>
      </c>
      <c r="I1843" s="6" t="str">
        <f>IFERROR(VLOOKUP($H1843,DDD!$I:$K,3,0),"-")</f>
        <v>Sudeste</v>
      </c>
      <c r="J1843">
        <v>8146618</v>
      </c>
      <c r="K1843">
        <v>25451364</v>
      </c>
      <c r="L1843" s="14">
        <v>44658.696932870371</v>
      </c>
      <c r="M1843" s="14">
        <v>44658.700439814813</v>
      </c>
      <c r="N1843" t="s">
        <v>3134</v>
      </c>
      <c r="O1843" t="s">
        <v>1781</v>
      </c>
      <c r="P1843">
        <v>17284</v>
      </c>
      <c r="Q1843" t="s">
        <v>65</v>
      </c>
      <c r="R1843" t="s">
        <v>66</v>
      </c>
      <c r="S1843" t="s">
        <v>421</v>
      </c>
      <c r="T1843" t="s">
        <v>66</v>
      </c>
      <c r="U1843" t="s">
        <v>421</v>
      </c>
      <c r="X1843">
        <v>15997471987</v>
      </c>
      <c r="AA1843" t="s">
        <v>1724</v>
      </c>
      <c r="AC1843" t="s">
        <v>202</v>
      </c>
      <c r="AD1843">
        <v>10739</v>
      </c>
      <c r="AE1843" t="s">
        <v>1726</v>
      </c>
      <c r="AF1843" t="s">
        <v>70</v>
      </c>
      <c r="AM1843" t="s">
        <v>2937</v>
      </c>
      <c r="AN1843">
        <v>10452456401</v>
      </c>
    </row>
    <row r="1844" spans="1:40" x14ac:dyDescent="0.25">
      <c r="A1844" s="4">
        <f t="shared" si="284"/>
        <v>44658</v>
      </c>
      <c r="B1844" s="5">
        <f t="shared" si="285"/>
        <v>0.70833333333333337</v>
      </c>
      <c r="C1844" s="6">
        <f t="shared" si="286"/>
        <v>0.7104166666666667</v>
      </c>
      <c r="D1844" s="7">
        <f t="shared" si="282"/>
        <v>6.4814814686542377E-4</v>
      </c>
      <c r="E1844" s="6" t="str">
        <f t="shared" si="283"/>
        <v>JOHN</v>
      </c>
      <c r="F1844" s="6" t="str">
        <f t="shared" si="287"/>
        <v>qui</v>
      </c>
      <c r="G1844" s="6" t="str">
        <f t="shared" si="288"/>
        <v>15</v>
      </c>
      <c r="H1844" s="6" t="str">
        <f>IFERROR(VLOOKUP($G1844,DDD!$B:$D,3,0),"-")</f>
        <v>SP</v>
      </c>
      <c r="I1844" s="6" t="str">
        <f>IFERROR(VLOOKUP($H1844,DDD!$I:$K,3,0),"-")</f>
        <v>Sudeste</v>
      </c>
      <c r="J1844">
        <v>8148364</v>
      </c>
      <c r="K1844">
        <v>25451368</v>
      </c>
      <c r="L1844" s="14">
        <v>44658.711041666669</v>
      </c>
      <c r="M1844" s="14">
        <v>44658.711689814816</v>
      </c>
      <c r="N1844" t="s">
        <v>3134</v>
      </c>
      <c r="O1844" t="s">
        <v>1781</v>
      </c>
      <c r="P1844">
        <v>17284</v>
      </c>
      <c r="Q1844" t="s">
        <v>65</v>
      </c>
      <c r="R1844" t="s">
        <v>66</v>
      </c>
      <c r="S1844" t="s">
        <v>421</v>
      </c>
      <c r="T1844" t="s">
        <v>66</v>
      </c>
      <c r="U1844" t="s">
        <v>421</v>
      </c>
      <c r="X1844">
        <v>15996209192</v>
      </c>
      <c r="AA1844" t="s">
        <v>1724</v>
      </c>
      <c r="AC1844" t="s">
        <v>202</v>
      </c>
      <c r="AD1844">
        <v>10739</v>
      </c>
      <c r="AE1844" t="s">
        <v>1726</v>
      </c>
      <c r="AF1844" t="s">
        <v>70</v>
      </c>
      <c r="AM1844" t="s">
        <v>2938</v>
      </c>
      <c r="AN1844">
        <v>10540535885</v>
      </c>
    </row>
    <row r="1845" spans="1:40" x14ac:dyDescent="0.25">
      <c r="A1845" s="4">
        <f t="shared" si="284"/>
        <v>44658</v>
      </c>
      <c r="B1845" s="5">
        <f t="shared" si="285"/>
        <v>0.77083333333333337</v>
      </c>
      <c r="C1845" s="6">
        <f t="shared" si="286"/>
        <v>0.78055555555555556</v>
      </c>
      <c r="D1845" s="7">
        <f t="shared" si="282"/>
        <v>8.3333333896007389E-4</v>
      </c>
      <c r="E1845" s="6" t="str">
        <f t="shared" si="283"/>
        <v>JOHN</v>
      </c>
      <c r="F1845" s="6" t="str">
        <f t="shared" si="287"/>
        <v>qui</v>
      </c>
      <c r="G1845" s="6" t="str">
        <f t="shared" si="288"/>
        <v>43</v>
      </c>
      <c r="H1845" s="6" t="str">
        <f>IFERROR(VLOOKUP($G1845,DDD!$B:$D,3,0),"-")</f>
        <v>PR</v>
      </c>
      <c r="I1845" s="6" t="str">
        <f>IFERROR(VLOOKUP($H1845,DDD!$I:$K,3,0),"-")</f>
        <v>Sul</v>
      </c>
      <c r="J1845">
        <v>8155462</v>
      </c>
      <c r="K1845">
        <v>25451382</v>
      </c>
      <c r="L1845" s="14">
        <v>44658.781111111108</v>
      </c>
      <c r="M1845" s="14">
        <v>44658.781944444447</v>
      </c>
      <c r="N1845" t="s">
        <v>3134</v>
      </c>
      <c r="O1845" t="s">
        <v>1781</v>
      </c>
      <c r="P1845">
        <v>17284</v>
      </c>
      <c r="Q1845" t="s">
        <v>65</v>
      </c>
      <c r="R1845" t="s">
        <v>66</v>
      </c>
      <c r="S1845" t="s">
        <v>421</v>
      </c>
      <c r="T1845" t="s">
        <v>66</v>
      </c>
      <c r="U1845" t="s">
        <v>421</v>
      </c>
      <c r="X1845">
        <v>43996855385</v>
      </c>
      <c r="AA1845" t="s">
        <v>1724</v>
      </c>
      <c r="AC1845" t="s">
        <v>202</v>
      </c>
      <c r="AD1845">
        <v>10739</v>
      </c>
      <c r="AE1845" t="s">
        <v>1726</v>
      </c>
      <c r="AF1845" t="s">
        <v>70</v>
      </c>
      <c r="AM1845" t="s">
        <v>2939</v>
      </c>
      <c r="AN1845">
        <v>10981371914</v>
      </c>
    </row>
    <row r="1846" spans="1:40" x14ac:dyDescent="0.25">
      <c r="A1846" s="4">
        <f t="shared" si="284"/>
        <v>44658</v>
      </c>
      <c r="B1846" s="5">
        <f t="shared" si="285"/>
        <v>0.79166666666666663</v>
      </c>
      <c r="C1846" s="6">
        <f t="shared" si="286"/>
        <v>0.7993055555555556</v>
      </c>
      <c r="D1846" s="7">
        <f t="shared" si="282"/>
        <v>3.7037036963738501E-4</v>
      </c>
      <c r="E1846" s="6" t="str">
        <f t="shared" si="283"/>
        <v>JOHN</v>
      </c>
      <c r="F1846" s="6" t="str">
        <f t="shared" si="287"/>
        <v>qui</v>
      </c>
      <c r="G1846" s="6" t="str">
        <f t="shared" si="288"/>
        <v>15</v>
      </c>
      <c r="H1846" s="6" t="str">
        <f>IFERROR(VLOOKUP($G1846,DDD!$B:$D,3,0),"-")</f>
        <v>SP</v>
      </c>
      <c r="I1846" s="6" t="str">
        <f>IFERROR(VLOOKUP($H1846,DDD!$I:$K,3,0),"-")</f>
        <v>Sudeste</v>
      </c>
      <c r="J1846">
        <v>8156518</v>
      </c>
      <c r="K1846">
        <v>25451388</v>
      </c>
      <c r="L1846" s="14">
        <v>44658.799479166664</v>
      </c>
      <c r="M1846" s="14">
        <v>44658.799849537034</v>
      </c>
      <c r="N1846" t="s">
        <v>3134</v>
      </c>
      <c r="O1846" t="s">
        <v>1781</v>
      </c>
      <c r="P1846">
        <v>17284</v>
      </c>
      <c r="Q1846" t="s">
        <v>65</v>
      </c>
      <c r="R1846" t="s">
        <v>66</v>
      </c>
      <c r="S1846" t="s">
        <v>421</v>
      </c>
      <c r="T1846" t="s">
        <v>66</v>
      </c>
      <c r="U1846" t="s">
        <v>421</v>
      </c>
      <c r="X1846">
        <v>15997881616</v>
      </c>
      <c r="AA1846" t="s">
        <v>1724</v>
      </c>
      <c r="AC1846" t="s">
        <v>202</v>
      </c>
      <c r="AD1846">
        <v>10739</v>
      </c>
      <c r="AE1846" t="s">
        <v>1726</v>
      </c>
      <c r="AF1846" t="s">
        <v>70</v>
      </c>
      <c r="AM1846" t="s">
        <v>2940</v>
      </c>
      <c r="AN1846">
        <v>11045414832</v>
      </c>
    </row>
    <row r="1847" spans="1:40" x14ac:dyDescent="0.25">
      <c r="A1847" s="4">
        <f t="shared" si="284"/>
        <v>44659</v>
      </c>
      <c r="B1847" s="5">
        <f t="shared" si="285"/>
        <v>0.375</v>
      </c>
      <c r="C1847" s="6">
        <f t="shared" si="286"/>
        <v>0.37847222222222227</v>
      </c>
      <c r="D1847" s="7">
        <f t="shared" si="282"/>
        <v>2.9513888948713429E-3</v>
      </c>
      <c r="E1847" s="6" t="str">
        <f t="shared" si="283"/>
        <v>YANE</v>
      </c>
      <c r="F1847" s="6" t="str">
        <f t="shared" si="287"/>
        <v>sex</v>
      </c>
      <c r="G1847" s="6" t="str">
        <f t="shared" si="288"/>
        <v>15</v>
      </c>
      <c r="H1847" s="6" t="str">
        <f>IFERROR(VLOOKUP($G1847,DDD!$B:$D,3,0),"-")</f>
        <v>SP</v>
      </c>
      <c r="I1847" s="6" t="str">
        <f>IFERROR(VLOOKUP($H1847,DDD!$I:$K,3,0),"-")</f>
        <v>Sudeste</v>
      </c>
      <c r="J1847">
        <v>8162642</v>
      </c>
      <c r="K1847">
        <v>25451211</v>
      </c>
      <c r="L1847" s="14">
        <v>44659.378657407404</v>
      </c>
      <c r="M1847" s="14">
        <v>44659.381608796299</v>
      </c>
      <c r="N1847" t="s">
        <v>3134</v>
      </c>
      <c r="O1847" t="s">
        <v>1728</v>
      </c>
      <c r="P1847">
        <v>17285</v>
      </c>
      <c r="Q1847" t="s">
        <v>65</v>
      </c>
      <c r="R1847" t="s">
        <v>66</v>
      </c>
      <c r="S1847" t="s">
        <v>421</v>
      </c>
      <c r="T1847" t="s">
        <v>66</v>
      </c>
      <c r="U1847" t="s">
        <v>421</v>
      </c>
      <c r="X1847">
        <v>15996053326</v>
      </c>
      <c r="AA1847" t="s">
        <v>1724</v>
      </c>
      <c r="AC1847" t="s">
        <v>202</v>
      </c>
      <c r="AD1847">
        <v>10739</v>
      </c>
      <c r="AE1847" t="s">
        <v>1726</v>
      </c>
      <c r="AF1847" t="s">
        <v>70</v>
      </c>
      <c r="AM1847" t="s">
        <v>2941</v>
      </c>
      <c r="AN1847">
        <v>36829571898</v>
      </c>
    </row>
    <row r="1848" spans="1:40" x14ac:dyDescent="0.25">
      <c r="A1848" s="4">
        <f t="shared" si="284"/>
        <v>44659</v>
      </c>
      <c r="B1848" s="5">
        <f t="shared" si="285"/>
        <v>0.5</v>
      </c>
      <c r="C1848" s="6">
        <f t="shared" si="286"/>
        <v>0.51944444444444449</v>
      </c>
      <c r="D1848" s="7">
        <f t="shared" si="282"/>
        <v>3.5879629285773262E-4</v>
      </c>
      <c r="E1848" s="6" t="str">
        <f t="shared" si="283"/>
        <v>YANE</v>
      </c>
      <c r="F1848" s="6" t="str">
        <f t="shared" si="287"/>
        <v>sex</v>
      </c>
      <c r="G1848" s="6" t="str">
        <f t="shared" si="288"/>
        <v>43</v>
      </c>
      <c r="H1848" s="6" t="str">
        <f>IFERROR(VLOOKUP($G1848,DDD!$B:$D,3,0),"-")</f>
        <v>PR</v>
      </c>
      <c r="I1848" s="6" t="str">
        <f>IFERROR(VLOOKUP($H1848,DDD!$I:$K,3,0),"-")</f>
        <v>Sul</v>
      </c>
      <c r="J1848">
        <v>8188644</v>
      </c>
      <c r="K1848">
        <v>25451803</v>
      </c>
      <c r="L1848" s="14">
        <v>44659.520057870373</v>
      </c>
      <c r="M1848" s="14">
        <v>44659.520416666666</v>
      </c>
      <c r="N1848" t="s">
        <v>3134</v>
      </c>
      <c r="O1848" t="s">
        <v>1728</v>
      </c>
      <c r="P1848">
        <v>17285</v>
      </c>
      <c r="Q1848" t="s">
        <v>65</v>
      </c>
      <c r="R1848" t="s">
        <v>136</v>
      </c>
      <c r="S1848" t="s">
        <v>674</v>
      </c>
      <c r="T1848" t="s">
        <v>136</v>
      </c>
      <c r="U1848" t="s">
        <v>674</v>
      </c>
      <c r="X1848">
        <v>43998282594</v>
      </c>
      <c r="Y1848">
        <v>43998282594</v>
      </c>
      <c r="Z1848" s="14">
        <v>44659.645833333336</v>
      </c>
      <c r="AA1848" t="s">
        <v>1724</v>
      </c>
      <c r="AC1848" t="s">
        <v>202</v>
      </c>
      <c r="AD1848">
        <v>10739</v>
      </c>
      <c r="AE1848" t="s">
        <v>1726</v>
      </c>
      <c r="AF1848" t="s">
        <v>70</v>
      </c>
      <c r="AM1848" t="s">
        <v>2942</v>
      </c>
      <c r="AN1848">
        <v>91425930930</v>
      </c>
    </row>
    <row r="1849" spans="1:40" x14ac:dyDescent="0.25">
      <c r="A1849" s="4">
        <f t="shared" si="284"/>
        <v>44659</v>
      </c>
      <c r="B1849" s="5">
        <f t="shared" si="285"/>
        <v>0.54166666666666663</v>
      </c>
      <c r="C1849" s="6">
        <f t="shared" si="286"/>
        <v>0.54236111111111118</v>
      </c>
      <c r="D1849" s="7">
        <f t="shared" si="282"/>
        <v>1.2962963010068052E-3</v>
      </c>
      <c r="E1849" s="6" t="str">
        <f t="shared" si="283"/>
        <v>YANE</v>
      </c>
      <c r="F1849" s="6" t="str">
        <f t="shared" si="287"/>
        <v>sex</v>
      </c>
      <c r="G1849" s="6" t="str">
        <f t="shared" si="288"/>
        <v>15</v>
      </c>
      <c r="H1849" s="6" t="str">
        <f>IFERROR(VLOOKUP($G1849,DDD!$B:$D,3,0),"-")</f>
        <v>SP</v>
      </c>
      <c r="I1849" s="6" t="str">
        <f>IFERROR(VLOOKUP($H1849,DDD!$I:$K,3,0),"-")</f>
        <v>Sudeste</v>
      </c>
      <c r="J1849">
        <v>8192996</v>
      </c>
      <c r="K1849">
        <v>25451532</v>
      </c>
      <c r="L1849" s="14">
        <v>44659.542604166665</v>
      </c>
      <c r="M1849" s="14">
        <v>44659.543900462966</v>
      </c>
      <c r="N1849" t="s">
        <v>3134</v>
      </c>
      <c r="O1849" t="s">
        <v>1728</v>
      </c>
      <c r="P1849">
        <v>17285</v>
      </c>
      <c r="Q1849" t="s">
        <v>65</v>
      </c>
      <c r="R1849" t="s">
        <v>136</v>
      </c>
      <c r="S1849" t="s">
        <v>420</v>
      </c>
      <c r="T1849" t="s">
        <v>136</v>
      </c>
      <c r="U1849" t="s">
        <v>420</v>
      </c>
      <c r="X1849">
        <v>15997858869</v>
      </c>
      <c r="Y1849">
        <v>15997858869</v>
      </c>
      <c r="Z1849" s="14">
        <v>44659.563888888886</v>
      </c>
      <c r="AA1849" t="s">
        <v>1724</v>
      </c>
      <c r="AC1849" t="s">
        <v>202</v>
      </c>
      <c r="AD1849">
        <v>10739</v>
      </c>
      <c r="AE1849" t="s">
        <v>1726</v>
      </c>
      <c r="AF1849" t="s">
        <v>70</v>
      </c>
      <c r="AM1849" t="s">
        <v>2943</v>
      </c>
      <c r="AN1849">
        <v>46881345844</v>
      </c>
    </row>
    <row r="1850" spans="1:40" x14ac:dyDescent="0.25">
      <c r="A1850" s="4">
        <f t="shared" si="284"/>
        <v>44659</v>
      </c>
      <c r="B1850" s="5">
        <f t="shared" si="285"/>
        <v>0.5625</v>
      </c>
      <c r="C1850" s="6">
        <f t="shared" si="286"/>
        <v>0.56388888888888888</v>
      </c>
      <c r="D1850" s="7">
        <f t="shared" si="282"/>
        <v>1.3888889225199819E-4</v>
      </c>
      <c r="E1850" s="6" t="str">
        <f t="shared" si="283"/>
        <v>JOHN</v>
      </c>
      <c r="F1850" s="6" t="str">
        <f t="shared" si="287"/>
        <v>sex</v>
      </c>
      <c r="G1850" s="6" t="str">
        <f t="shared" si="288"/>
        <v>43</v>
      </c>
      <c r="H1850" s="6" t="str">
        <f>IFERROR(VLOOKUP($G1850,DDD!$B:$D,3,0),"-")</f>
        <v>PR</v>
      </c>
      <c r="I1850" s="6" t="str">
        <f>IFERROR(VLOOKUP($H1850,DDD!$I:$K,3,0),"-")</f>
        <v>Sul</v>
      </c>
      <c r="J1850">
        <v>8196769</v>
      </c>
      <c r="K1850">
        <v>25451392</v>
      </c>
      <c r="L1850" s="14">
        <v>44659.564212962963</v>
      </c>
      <c r="M1850" s="14">
        <v>44659.564351851855</v>
      </c>
      <c r="N1850" t="s">
        <v>3134</v>
      </c>
      <c r="O1850" t="s">
        <v>1781</v>
      </c>
      <c r="P1850">
        <v>17284</v>
      </c>
      <c r="Q1850" t="s">
        <v>65</v>
      </c>
      <c r="R1850" t="s">
        <v>66</v>
      </c>
      <c r="S1850" t="s">
        <v>421</v>
      </c>
      <c r="T1850" t="s">
        <v>66</v>
      </c>
      <c r="U1850" t="s">
        <v>421</v>
      </c>
      <c r="X1850">
        <v>43996774851</v>
      </c>
      <c r="AA1850" t="s">
        <v>1724</v>
      </c>
      <c r="AC1850" t="s">
        <v>202</v>
      </c>
      <c r="AD1850">
        <v>10739</v>
      </c>
      <c r="AE1850" t="s">
        <v>1726</v>
      </c>
      <c r="AF1850" t="s">
        <v>70</v>
      </c>
      <c r="AM1850" t="s">
        <v>2944</v>
      </c>
      <c r="AN1850">
        <v>11218578920</v>
      </c>
    </row>
    <row r="1851" spans="1:40" x14ac:dyDescent="0.25">
      <c r="A1851" s="4">
        <f t="shared" si="284"/>
        <v>44660</v>
      </c>
      <c r="B1851" s="5">
        <f t="shared" si="285"/>
        <v>0.54166666666666663</v>
      </c>
      <c r="C1851" s="6">
        <f t="shared" si="286"/>
        <v>0.55555555555555558</v>
      </c>
      <c r="D1851" s="7">
        <f t="shared" ref="D1851:D1914" si="289">IFERROR(($M1851-$L1851),0)</f>
        <v>1.2731481474475004E-3</v>
      </c>
      <c r="E1851" s="6" t="str">
        <f t="shared" ref="E1851:E1914" si="290">SUBSTITUTE(MID($O1851,1,SEARCH(" ",$O1851,1))," ","")</f>
        <v>THALITA</v>
      </c>
      <c r="F1851" s="6" t="str">
        <f t="shared" si="287"/>
        <v>sáb</v>
      </c>
      <c r="G1851" s="6" t="str">
        <f t="shared" si="288"/>
        <v>43</v>
      </c>
      <c r="H1851" s="6" t="str">
        <f>IFERROR(VLOOKUP($G1851,DDD!$B:$D,3,0),"-")</f>
        <v>PR</v>
      </c>
      <c r="I1851" s="6" t="str">
        <f>IFERROR(VLOOKUP($H1851,DDD!$I:$K,3,0),"-")</f>
        <v>Sul</v>
      </c>
      <c r="J1851">
        <v>8266004</v>
      </c>
      <c r="K1851">
        <v>25451284</v>
      </c>
      <c r="L1851" s="14">
        <v>44660.555636574078</v>
      </c>
      <c r="M1851" s="14">
        <v>44660.556909722225</v>
      </c>
      <c r="N1851" t="s">
        <v>3134</v>
      </c>
      <c r="O1851" t="s">
        <v>1723</v>
      </c>
      <c r="P1851">
        <v>17719</v>
      </c>
      <c r="Q1851" t="s">
        <v>65</v>
      </c>
      <c r="R1851" t="s">
        <v>136</v>
      </c>
      <c r="S1851" t="s">
        <v>273</v>
      </c>
      <c r="T1851" t="s">
        <v>136</v>
      </c>
      <c r="U1851" t="s">
        <v>273</v>
      </c>
      <c r="X1851">
        <v>43991616468</v>
      </c>
      <c r="Y1851">
        <v>43991616468</v>
      </c>
      <c r="Z1851" s="14">
        <v>44660.583333333336</v>
      </c>
      <c r="AA1851" t="s">
        <v>1724</v>
      </c>
      <c r="AC1851" t="s">
        <v>202</v>
      </c>
      <c r="AD1851">
        <v>10739</v>
      </c>
      <c r="AE1851" t="s">
        <v>1726</v>
      </c>
      <c r="AF1851" t="s">
        <v>70</v>
      </c>
      <c r="AM1851" t="s">
        <v>2945</v>
      </c>
      <c r="AN1851">
        <v>3034525958</v>
      </c>
    </row>
    <row r="1852" spans="1:40" x14ac:dyDescent="0.25">
      <c r="A1852" s="4">
        <f t="shared" si="284"/>
        <v>44660</v>
      </c>
      <c r="B1852" s="5">
        <f t="shared" si="285"/>
        <v>0.54166666666666663</v>
      </c>
      <c r="C1852" s="6">
        <f t="shared" si="286"/>
        <v>0.55833333333333335</v>
      </c>
      <c r="D1852" s="7">
        <f t="shared" si="289"/>
        <v>1.7013888937071897E-3</v>
      </c>
      <c r="E1852" s="6" t="str">
        <f t="shared" si="290"/>
        <v>THALITA</v>
      </c>
      <c r="F1852" s="6" t="str">
        <f t="shared" si="287"/>
        <v>sáb</v>
      </c>
      <c r="G1852" s="6" t="str">
        <f t="shared" si="288"/>
        <v>43</v>
      </c>
      <c r="H1852" s="6" t="str">
        <f>IFERROR(VLOOKUP($G1852,DDD!$B:$D,3,0),"-")</f>
        <v>PR</v>
      </c>
      <c r="I1852" s="6" t="str">
        <f>IFERROR(VLOOKUP($H1852,DDD!$I:$K,3,0),"-")</f>
        <v>Sul</v>
      </c>
      <c r="J1852">
        <v>8266267</v>
      </c>
      <c r="K1852">
        <v>25451285</v>
      </c>
      <c r="L1852" s="14">
        <v>44660.55872685185</v>
      </c>
      <c r="M1852" s="14">
        <v>44660.560428240744</v>
      </c>
      <c r="N1852" t="s">
        <v>3134</v>
      </c>
      <c r="O1852" t="s">
        <v>1723</v>
      </c>
      <c r="P1852">
        <v>17719</v>
      </c>
      <c r="Q1852" t="s">
        <v>65</v>
      </c>
      <c r="R1852" t="s">
        <v>136</v>
      </c>
      <c r="S1852" t="s">
        <v>273</v>
      </c>
      <c r="T1852" t="s">
        <v>136</v>
      </c>
      <c r="U1852" t="s">
        <v>273</v>
      </c>
      <c r="X1852">
        <v>43991606455</v>
      </c>
      <c r="Y1852">
        <v>43991606455</v>
      </c>
      <c r="Z1852" s="14">
        <v>44660.590277777781</v>
      </c>
      <c r="AA1852" t="s">
        <v>1724</v>
      </c>
      <c r="AC1852" t="s">
        <v>202</v>
      </c>
      <c r="AD1852">
        <v>10739</v>
      </c>
      <c r="AE1852" t="s">
        <v>1726</v>
      </c>
      <c r="AF1852" t="s">
        <v>70</v>
      </c>
      <c r="AM1852" t="s">
        <v>2946</v>
      </c>
      <c r="AN1852">
        <v>3034829906</v>
      </c>
    </row>
    <row r="1853" spans="1:40" x14ac:dyDescent="0.25">
      <c r="A1853" s="4">
        <f t="shared" si="284"/>
        <v>44662</v>
      </c>
      <c r="B1853" s="5">
        <f t="shared" si="285"/>
        <v>0.52083333333333337</v>
      </c>
      <c r="C1853" s="6">
        <f t="shared" si="286"/>
        <v>0.53263888888888888</v>
      </c>
      <c r="D1853" s="7">
        <f t="shared" si="289"/>
        <v>2.78935184906004E-3</v>
      </c>
      <c r="E1853" s="6" t="str">
        <f t="shared" si="290"/>
        <v>THALITA</v>
      </c>
      <c r="F1853" s="6" t="str">
        <f t="shared" si="287"/>
        <v>seg</v>
      </c>
      <c r="G1853" s="6" t="str">
        <f t="shared" si="288"/>
        <v>43</v>
      </c>
      <c r="H1853" s="6" t="str">
        <f>IFERROR(VLOOKUP($G1853,DDD!$B:$D,3,0),"-")</f>
        <v>PR</v>
      </c>
      <c r="I1853" s="6" t="str">
        <f>IFERROR(VLOOKUP($H1853,DDD!$I:$K,3,0),"-")</f>
        <v>Sul</v>
      </c>
      <c r="J1853">
        <v>8313037</v>
      </c>
      <c r="K1853">
        <v>25451320</v>
      </c>
      <c r="L1853" s="14">
        <v>44662.532650462963</v>
      </c>
      <c r="M1853" s="14">
        <v>44662.535439814812</v>
      </c>
      <c r="N1853" t="s">
        <v>3134</v>
      </c>
      <c r="O1853" t="s">
        <v>1723</v>
      </c>
      <c r="P1853">
        <v>17719</v>
      </c>
      <c r="Q1853" t="s">
        <v>65</v>
      </c>
      <c r="R1853" t="s">
        <v>136</v>
      </c>
      <c r="S1853" t="s">
        <v>273</v>
      </c>
      <c r="T1853" t="s">
        <v>136</v>
      </c>
      <c r="U1853" t="s">
        <v>273</v>
      </c>
      <c r="X1853">
        <v>43991482510</v>
      </c>
      <c r="Y1853">
        <v>43991482510</v>
      </c>
      <c r="Z1853" s="14">
        <v>44662.554861111108</v>
      </c>
      <c r="AA1853" t="s">
        <v>1724</v>
      </c>
      <c r="AC1853" t="s">
        <v>202</v>
      </c>
      <c r="AD1853">
        <v>10739</v>
      </c>
      <c r="AE1853" t="s">
        <v>1726</v>
      </c>
      <c r="AF1853" t="s">
        <v>70</v>
      </c>
      <c r="AM1853" t="s">
        <v>2947</v>
      </c>
      <c r="AN1853">
        <v>3629802923</v>
      </c>
    </row>
    <row r="1854" spans="1:40" x14ac:dyDescent="0.25">
      <c r="A1854" s="4">
        <f t="shared" si="284"/>
        <v>44662</v>
      </c>
      <c r="B1854" s="5">
        <f t="shared" si="285"/>
        <v>0.54166666666666663</v>
      </c>
      <c r="C1854" s="6">
        <f t="shared" si="286"/>
        <v>0.55555555555555558</v>
      </c>
      <c r="D1854" s="7">
        <f t="shared" si="289"/>
        <v>5.4398147767642513E-4</v>
      </c>
      <c r="E1854" s="6" t="str">
        <f t="shared" si="290"/>
        <v>JOHN</v>
      </c>
      <c r="F1854" s="6" t="str">
        <f t="shared" si="287"/>
        <v>seg</v>
      </c>
      <c r="G1854" s="6" t="str">
        <f t="shared" si="288"/>
        <v>15</v>
      </c>
      <c r="H1854" s="6" t="str">
        <f>IFERROR(VLOOKUP($G1854,DDD!$B:$D,3,0),"-")</f>
        <v>SP</v>
      </c>
      <c r="I1854" s="6" t="str">
        <f>IFERROR(VLOOKUP($H1854,DDD!$I:$K,3,0),"-")</f>
        <v>Sudeste</v>
      </c>
      <c r="J1854">
        <v>8316978</v>
      </c>
      <c r="K1854">
        <v>25451834</v>
      </c>
      <c r="L1854" s="14">
        <v>44662.556157407409</v>
      </c>
      <c r="M1854" s="14">
        <v>44662.556701388887</v>
      </c>
      <c r="N1854" t="s">
        <v>3134</v>
      </c>
      <c r="O1854" t="s">
        <v>1781</v>
      </c>
      <c r="P1854">
        <v>17284</v>
      </c>
      <c r="Q1854" t="s">
        <v>65</v>
      </c>
      <c r="R1854" t="s">
        <v>66</v>
      </c>
      <c r="S1854" t="s">
        <v>421</v>
      </c>
      <c r="T1854" t="s">
        <v>66</v>
      </c>
      <c r="U1854" t="s">
        <v>421</v>
      </c>
      <c r="X1854">
        <v>15988014847</v>
      </c>
      <c r="AA1854" t="s">
        <v>1724</v>
      </c>
      <c r="AC1854" t="s">
        <v>202</v>
      </c>
      <c r="AD1854">
        <v>10739</v>
      </c>
      <c r="AE1854" t="s">
        <v>1726</v>
      </c>
      <c r="AF1854" t="s">
        <v>70</v>
      </c>
      <c r="AM1854" t="s">
        <v>2948</v>
      </c>
      <c r="AN1854">
        <v>13902031824</v>
      </c>
    </row>
    <row r="1855" spans="1:40" x14ac:dyDescent="0.25">
      <c r="A1855" s="4">
        <f t="shared" si="284"/>
        <v>44662</v>
      </c>
      <c r="B1855" s="5">
        <f t="shared" si="285"/>
        <v>0.54166666666666663</v>
      </c>
      <c r="C1855" s="6">
        <f t="shared" si="286"/>
        <v>0.55972222222222223</v>
      </c>
      <c r="D1855" s="7">
        <f t="shared" si="289"/>
        <v>1.0879629626288079E-3</v>
      </c>
      <c r="E1855" s="6" t="str">
        <f t="shared" si="290"/>
        <v>JOHN</v>
      </c>
      <c r="F1855" s="6" t="str">
        <f t="shared" si="287"/>
        <v>seg</v>
      </c>
      <c r="G1855" s="6" t="str">
        <f t="shared" si="288"/>
        <v>43</v>
      </c>
      <c r="H1855" s="6" t="str">
        <f>IFERROR(VLOOKUP($G1855,DDD!$B:$D,3,0),"-")</f>
        <v>PR</v>
      </c>
      <c r="I1855" s="6" t="str">
        <f>IFERROR(VLOOKUP($H1855,DDD!$I:$K,3,0),"-")</f>
        <v>Sul</v>
      </c>
      <c r="J1855">
        <v>8317573</v>
      </c>
      <c r="K1855">
        <v>25451836</v>
      </c>
      <c r="L1855" s="14">
        <v>44662.559861111113</v>
      </c>
      <c r="M1855" s="14">
        <v>44662.560949074075</v>
      </c>
      <c r="N1855" t="s">
        <v>3134</v>
      </c>
      <c r="O1855" t="s">
        <v>1781</v>
      </c>
      <c r="P1855">
        <v>17284</v>
      </c>
      <c r="Q1855" t="s">
        <v>65</v>
      </c>
      <c r="R1855" t="s">
        <v>66</v>
      </c>
      <c r="S1855" t="s">
        <v>421</v>
      </c>
      <c r="T1855" t="s">
        <v>66</v>
      </c>
      <c r="U1855" t="s">
        <v>421</v>
      </c>
      <c r="X1855">
        <v>43991230090</v>
      </c>
      <c r="AA1855" t="s">
        <v>1724</v>
      </c>
      <c r="AC1855" t="s">
        <v>202</v>
      </c>
      <c r="AD1855">
        <v>10739</v>
      </c>
      <c r="AE1855" t="s">
        <v>1726</v>
      </c>
      <c r="AF1855" t="s">
        <v>70</v>
      </c>
      <c r="AM1855" t="s">
        <v>2949</v>
      </c>
      <c r="AN1855">
        <v>13927738905</v>
      </c>
    </row>
    <row r="1856" spans="1:40" x14ac:dyDescent="0.25">
      <c r="A1856" s="4">
        <f t="shared" si="284"/>
        <v>44663</v>
      </c>
      <c r="B1856" s="5">
        <f t="shared" si="285"/>
        <v>0.35416666666666669</v>
      </c>
      <c r="C1856" s="6">
        <f t="shared" si="286"/>
        <v>0.37222222222222223</v>
      </c>
      <c r="D1856" s="7">
        <f t="shared" si="289"/>
        <v>2.6620370335876942E-3</v>
      </c>
      <c r="E1856" s="6" t="str">
        <f t="shared" si="290"/>
        <v>THALITA</v>
      </c>
      <c r="F1856" s="6" t="str">
        <f t="shared" si="287"/>
        <v>ter</v>
      </c>
      <c r="G1856" s="6" t="str">
        <f t="shared" si="288"/>
        <v>15</v>
      </c>
      <c r="H1856" s="6" t="str">
        <f>IFERROR(VLOOKUP($G1856,DDD!$B:$D,3,0),"-")</f>
        <v>SP</v>
      </c>
      <c r="I1856" s="6" t="str">
        <f>IFERROR(VLOOKUP($H1856,DDD!$I:$K,3,0),"-")</f>
        <v>Sudeste</v>
      </c>
      <c r="J1856">
        <v>8352499</v>
      </c>
      <c r="K1856">
        <v>25451539</v>
      </c>
      <c r="L1856" s="14">
        <v>44663.372245370374</v>
      </c>
      <c r="M1856" s="14">
        <v>44663.374907407408</v>
      </c>
      <c r="N1856" t="s">
        <v>3134</v>
      </c>
      <c r="O1856" t="s">
        <v>1723</v>
      </c>
      <c r="P1856">
        <v>17719</v>
      </c>
      <c r="Q1856" t="s">
        <v>65</v>
      </c>
      <c r="R1856" t="s">
        <v>136</v>
      </c>
      <c r="S1856" t="s">
        <v>273</v>
      </c>
      <c r="T1856" t="s">
        <v>136</v>
      </c>
      <c r="U1856" t="s">
        <v>273</v>
      </c>
      <c r="X1856">
        <v>15991409277</v>
      </c>
      <c r="Y1856">
        <v>15991409277</v>
      </c>
      <c r="Z1856" s="14">
        <v>44669.393750000003</v>
      </c>
      <c r="AA1856" t="s">
        <v>1724</v>
      </c>
      <c r="AC1856" t="s">
        <v>202</v>
      </c>
      <c r="AD1856">
        <v>10739</v>
      </c>
      <c r="AE1856" t="s">
        <v>1726</v>
      </c>
      <c r="AF1856" t="s">
        <v>70</v>
      </c>
      <c r="AM1856" t="s">
        <v>2950</v>
      </c>
      <c r="AN1856">
        <v>4014640833</v>
      </c>
    </row>
    <row r="1857" spans="1:40" x14ac:dyDescent="0.25">
      <c r="A1857" s="4">
        <f t="shared" si="284"/>
        <v>44663</v>
      </c>
      <c r="B1857" s="5">
        <f t="shared" si="285"/>
        <v>0.41666666666666669</v>
      </c>
      <c r="C1857" s="6">
        <f t="shared" si="286"/>
        <v>0.42569444444444443</v>
      </c>
      <c r="D1857" s="7">
        <f t="shared" si="289"/>
        <v>1.2731481474475004E-3</v>
      </c>
      <c r="E1857" s="6" t="str">
        <f t="shared" si="290"/>
        <v>THALITA</v>
      </c>
      <c r="F1857" s="6" t="str">
        <f t="shared" si="287"/>
        <v>ter</v>
      </c>
      <c r="G1857" s="6" t="str">
        <f t="shared" si="288"/>
        <v>71</v>
      </c>
      <c r="H1857" s="6" t="str">
        <f>IFERROR(VLOOKUP($G1857,DDD!$B:$D,3,0),"-")</f>
        <v>BA</v>
      </c>
      <c r="I1857" s="6" t="str">
        <f>IFERROR(VLOOKUP($H1857,DDD!$I:$K,3,0),"-")</f>
        <v>Nordeste</v>
      </c>
      <c r="J1857">
        <v>8362179</v>
      </c>
      <c r="K1857">
        <v>25451554</v>
      </c>
      <c r="L1857" s="14">
        <v>44663.425729166665</v>
      </c>
      <c r="M1857" s="14">
        <v>44663.427002314813</v>
      </c>
      <c r="N1857" t="s">
        <v>3134</v>
      </c>
      <c r="O1857" t="s">
        <v>1723</v>
      </c>
      <c r="P1857">
        <v>17719</v>
      </c>
      <c r="Q1857" t="s">
        <v>65</v>
      </c>
      <c r="R1857" t="s">
        <v>136</v>
      </c>
      <c r="S1857" t="s">
        <v>273</v>
      </c>
      <c r="T1857" t="s">
        <v>136</v>
      </c>
      <c r="U1857" t="s">
        <v>273</v>
      </c>
      <c r="X1857">
        <v>71997062461</v>
      </c>
      <c r="Y1857">
        <v>71997062461</v>
      </c>
      <c r="Z1857" s="14">
        <v>44663.541666666664</v>
      </c>
      <c r="AA1857" t="s">
        <v>1724</v>
      </c>
      <c r="AC1857" t="s">
        <v>202</v>
      </c>
      <c r="AD1857">
        <v>10739</v>
      </c>
      <c r="AE1857" t="s">
        <v>1726</v>
      </c>
      <c r="AF1857" t="s">
        <v>70</v>
      </c>
      <c r="AM1857" t="s">
        <v>2951</v>
      </c>
      <c r="AN1857">
        <v>4353035541</v>
      </c>
    </row>
    <row r="1858" spans="1:40" x14ac:dyDescent="0.25">
      <c r="A1858" s="4">
        <f t="shared" si="284"/>
        <v>44663</v>
      </c>
      <c r="B1858" s="5">
        <f t="shared" si="285"/>
        <v>0.47916666666666669</v>
      </c>
      <c r="C1858" s="6">
        <f t="shared" si="286"/>
        <v>0.48194444444444445</v>
      </c>
      <c r="D1858" s="7">
        <f t="shared" si="289"/>
        <v>9.0277777781011537E-4</v>
      </c>
      <c r="E1858" s="6" t="str">
        <f t="shared" si="290"/>
        <v>THALITA</v>
      </c>
      <c r="F1858" s="6" t="str">
        <f t="shared" si="287"/>
        <v>ter</v>
      </c>
      <c r="G1858" s="6" t="str">
        <f t="shared" si="288"/>
        <v>43</v>
      </c>
      <c r="H1858" s="6" t="str">
        <f>IFERROR(VLOOKUP($G1858,DDD!$B:$D,3,0),"-")</f>
        <v>PR</v>
      </c>
      <c r="I1858" s="6" t="str">
        <f>IFERROR(VLOOKUP($H1858,DDD!$I:$K,3,0),"-")</f>
        <v>Sul</v>
      </c>
      <c r="J1858">
        <v>8373386</v>
      </c>
      <c r="K1858">
        <v>25451573</v>
      </c>
      <c r="L1858" s="14">
        <v>44663.482430555552</v>
      </c>
      <c r="M1858" s="14">
        <v>44663.48333333333</v>
      </c>
      <c r="N1858" t="s">
        <v>3134</v>
      </c>
      <c r="O1858" t="s">
        <v>1723</v>
      </c>
      <c r="P1858">
        <v>17719</v>
      </c>
      <c r="Q1858" t="s">
        <v>65</v>
      </c>
      <c r="R1858" t="s">
        <v>136</v>
      </c>
      <c r="S1858" t="s">
        <v>273</v>
      </c>
      <c r="T1858" t="s">
        <v>136</v>
      </c>
      <c r="U1858" t="s">
        <v>273</v>
      </c>
      <c r="X1858">
        <v>43999703899</v>
      </c>
      <c r="Y1858">
        <v>43999703899</v>
      </c>
      <c r="Z1858" s="14">
        <v>44663.503472222219</v>
      </c>
      <c r="AA1858" t="s">
        <v>1724</v>
      </c>
      <c r="AC1858" t="s">
        <v>202</v>
      </c>
      <c r="AD1858">
        <v>10739</v>
      </c>
      <c r="AE1858" t="s">
        <v>1726</v>
      </c>
      <c r="AF1858" t="s">
        <v>70</v>
      </c>
      <c r="AM1858" t="s">
        <v>2952</v>
      </c>
      <c r="AN1858">
        <v>4559366926</v>
      </c>
    </row>
    <row r="1859" spans="1:40" x14ac:dyDescent="0.25">
      <c r="A1859" s="4">
        <f t="shared" si="284"/>
        <v>44664</v>
      </c>
      <c r="B1859" s="5">
        <f t="shared" si="285"/>
        <v>0.47916666666666669</v>
      </c>
      <c r="C1859" s="6">
        <f t="shared" si="286"/>
        <v>0.48541666666666666</v>
      </c>
      <c r="D1859" s="7">
        <f t="shared" si="289"/>
        <v>6.5972221636911854E-4</v>
      </c>
      <c r="E1859" s="6" t="str">
        <f t="shared" si="290"/>
        <v>THALITA</v>
      </c>
      <c r="F1859" s="6" t="str">
        <f t="shared" si="287"/>
        <v>qua</v>
      </c>
      <c r="G1859" s="6" t="str">
        <f t="shared" si="288"/>
        <v>15</v>
      </c>
      <c r="H1859" s="6" t="str">
        <f>IFERROR(VLOOKUP($G1859,DDD!$B:$D,3,0),"-")</f>
        <v>SP</v>
      </c>
      <c r="I1859" s="6" t="str">
        <f>IFERROR(VLOOKUP($H1859,DDD!$I:$K,3,0),"-")</f>
        <v>Sudeste</v>
      </c>
      <c r="J1859">
        <v>8452574</v>
      </c>
      <c r="K1859">
        <v>25450908</v>
      </c>
      <c r="L1859" s="14">
        <v>44664.485601851855</v>
      </c>
      <c r="M1859" s="14">
        <v>44664.486261574071</v>
      </c>
      <c r="N1859" t="s">
        <v>3134</v>
      </c>
      <c r="O1859" t="s">
        <v>1723</v>
      </c>
      <c r="P1859">
        <v>17719</v>
      </c>
      <c r="Q1859" t="s">
        <v>65</v>
      </c>
      <c r="R1859" t="s">
        <v>66</v>
      </c>
      <c r="S1859" t="s">
        <v>421</v>
      </c>
      <c r="T1859" t="s">
        <v>66</v>
      </c>
      <c r="U1859" t="s">
        <v>421</v>
      </c>
      <c r="X1859">
        <v>15981133288</v>
      </c>
      <c r="AA1859" t="s">
        <v>1724</v>
      </c>
      <c r="AC1859" t="s">
        <v>202</v>
      </c>
      <c r="AD1859">
        <v>10739</v>
      </c>
      <c r="AE1859" t="s">
        <v>1726</v>
      </c>
      <c r="AF1859" t="s">
        <v>70</v>
      </c>
      <c r="AM1859" t="s">
        <v>2953</v>
      </c>
      <c r="AN1859">
        <v>6563460607</v>
      </c>
    </row>
    <row r="1860" spans="1:40" x14ac:dyDescent="0.25">
      <c r="A1860" s="4">
        <f t="shared" si="284"/>
        <v>44664</v>
      </c>
      <c r="B1860" s="5">
        <f t="shared" si="285"/>
        <v>0.52083333333333337</v>
      </c>
      <c r="C1860" s="6">
        <f t="shared" si="286"/>
        <v>0.52500000000000002</v>
      </c>
      <c r="D1860" s="7">
        <f t="shared" si="289"/>
        <v>1.377314816636499E-3</v>
      </c>
      <c r="E1860" s="6" t="str">
        <f t="shared" si="290"/>
        <v>THALITA</v>
      </c>
      <c r="F1860" s="6" t="str">
        <f t="shared" si="287"/>
        <v>qua</v>
      </c>
      <c r="G1860" s="6" t="str">
        <f t="shared" si="288"/>
        <v>43</v>
      </c>
      <c r="H1860" s="6" t="str">
        <f>IFERROR(VLOOKUP($G1860,DDD!$B:$D,3,0),"-")</f>
        <v>PR</v>
      </c>
      <c r="I1860" s="6" t="str">
        <f>IFERROR(VLOOKUP($H1860,DDD!$I:$K,3,0),"-")</f>
        <v>Sul</v>
      </c>
      <c r="J1860">
        <v>8461201</v>
      </c>
      <c r="K1860">
        <v>25451971</v>
      </c>
      <c r="L1860" s="14">
        <v>44664.525300925925</v>
      </c>
      <c r="M1860" s="14">
        <v>44664.526678240742</v>
      </c>
      <c r="N1860" t="s">
        <v>3134</v>
      </c>
      <c r="O1860" t="s">
        <v>1723</v>
      </c>
      <c r="P1860">
        <v>17719</v>
      </c>
      <c r="Q1860" t="s">
        <v>65</v>
      </c>
      <c r="R1860" t="s">
        <v>66</v>
      </c>
      <c r="S1860" t="s">
        <v>421</v>
      </c>
      <c r="T1860" t="s">
        <v>66</v>
      </c>
      <c r="U1860" t="s">
        <v>421</v>
      </c>
      <c r="X1860">
        <v>43991020361</v>
      </c>
      <c r="AA1860" t="s">
        <v>1724</v>
      </c>
      <c r="AB1860" s="15">
        <v>1649864159392290</v>
      </c>
      <c r="AC1860" t="s">
        <v>68</v>
      </c>
      <c r="AD1860">
        <v>10739</v>
      </c>
      <c r="AE1860" t="s">
        <v>1726</v>
      </c>
      <c r="AF1860" t="s">
        <v>70</v>
      </c>
      <c r="AM1860" t="s">
        <v>2954</v>
      </c>
      <c r="AN1860">
        <v>60037687972</v>
      </c>
    </row>
    <row r="1861" spans="1:40" x14ac:dyDescent="0.25">
      <c r="A1861" s="4">
        <f t="shared" si="284"/>
        <v>44664</v>
      </c>
      <c r="B1861" s="5">
        <f t="shared" si="285"/>
        <v>0.52083333333333337</v>
      </c>
      <c r="C1861" s="6">
        <f t="shared" si="286"/>
        <v>0.53611111111111109</v>
      </c>
      <c r="D1861" s="7">
        <f t="shared" si="289"/>
        <v>1.3541666703531519E-3</v>
      </c>
      <c r="E1861" s="6" t="str">
        <f t="shared" si="290"/>
        <v>THALITA</v>
      </c>
      <c r="F1861" s="6" t="str">
        <f t="shared" si="287"/>
        <v>qua</v>
      </c>
      <c r="G1861" s="6" t="str">
        <f t="shared" si="288"/>
        <v>15</v>
      </c>
      <c r="H1861" s="6" t="str">
        <f>IFERROR(VLOOKUP($G1861,DDD!$B:$D,3,0),"-")</f>
        <v>SP</v>
      </c>
      <c r="I1861" s="6" t="str">
        <f>IFERROR(VLOOKUP($H1861,DDD!$I:$K,3,0),"-")</f>
        <v>Sudeste</v>
      </c>
      <c r="J1861">
        <v>8463709</v>
      </c>
      <c r="K1861">
        <v>25451231</v>
      </c>
      <c r="L1861" s="14">
        <v>44664.536469907405</v>
      </c>
      <c r="M1861" s="14">
        <v>44664.537824074076</v>
      </c>
      <c r="N1861" t="s">
        <v>3134</v>
      </c>
      <c r="O1861" t="s">
        <v>1723</v>
      </c>
      <c r="P1861">
        <v>17719</v>
      </c>
      <c r="Q1861" t="s">
        <v>65</v>
      </c>
      <c r="R1861" t="s">
        <v>66</v>
      </c>
      <c r="S1861" t="s">
        <v>421</v>
      </c>
      <c r="T1861" t="s">
        <v>66</v>
      </c>
      <c r="U1861" t="s">
        <v>421</v>
      </c>
      <c r="X1861">
        <v>15996240956</v>
      </c>
      <c r="AA1861" t="s">
        <v>1724</v>
      </c>
      <c r="AB1861" s="15">
        <v>1649865121424280</v>
      </c>
      <c r="AC1861" t="s">
        <v>68</v>
      </c>
      <c r="AD1861">
        <v>10739</v>
      </c>
      <c r="AE1861" t="s">
        <v>1726</v>
      </c>
      <c r="AF1861" t="s">
        <v>70</v>
      </c>
      <c r="AM1861" t="s">
        <v>2955</v>
      </c>
      <c r="AN1861">
        <v>37400289802</v>
      </c>
    </row>
    <row r="1862" spans="1:40" x14ac:dyDescent="0.25">
      <c r="A1862" s="4">
        <f t="shared" si="284"/>
        <v>44664</v>
      </c>
      <c r="B1862" s="5">
        <f t="shared" si="285"/>
        <v>0.58333333333333337</v>
      </c>
      <c r="C1862" s="6">
        <f t="shared" si="286"/>
        <v>0.58888888888888891</v>
      </c>
      <c r="D1862" s="7">
        <f t="shared" si="289"/>
        <v>1.7708333325572312E-3</v>
      </c>
      <c r="E1862" s="6" t="str">
        <f t="shared" si="290"/>
        <v>YANE</v>
      </c>
      <c r="F1862" s="6" t="str">
        <f t="shared" si="287"/>
        <v>qua</v>
      </c>
      <c r="G1862" s="6" t="str">
        <f t="shared" si="288"/>
        <v>43</v>
      </c>
      <c r="H1862" s="6" t="str">
        <f>IFERROR(VLOOKUP($G1862,DDD!$B:$D,3,0),"-")</f>
        <v>PR</v>
      </c>
      <c r="I1862" s="6" t="str">
        <f>IFERROR(VLOOKUP($H1862,DDD!$I:$K,3,0),"-")</f>
        <v>Sul</v>
      </c>
      <c r="J1862">
        <v>8472874</v>
      </c>
      <c r="K1862">
        <v>25451253</v>
      </c>
      <c r="L1862" s="14">
        <v>44664.589201388888</v>
      </c>
      <c r="M1862" s="14">
        <v>44664.59097222222</v>
      </c>
      <c r="N1862" t="s">
        <v>3134</v>
      </c>
      <c r="O1862" t="s">
        <v>1728</v>
      </c>
      <c r="P1862">
        <v>17285</v>
      </c>
      <c r="Q1862" t="s">
        <v>65</v>
      </c>
      <c r="R1862" t="s">
        <v>136</v>
      </c>
      <c r="S1862" t="s">
        <v>420</v>
      </c>
      <c r="T1862" t="s">
        <v>136</v>
      </c>
      <c r="U1862" t="s">
        <v>420</v>
      </c>
      <c r="X1862">
        <v>43999090515</v>
      </c>
      <c r="Y1862">
        <v>43999090515</v>
      </c>
      <c r="Z1862" s="14">
        <v>44664.61041666667</v>
      </c>
      <c r="AA1862" t="s">
        <v>1724</v>
      </c>
      <c r="AB1862" s="15">
        <v>1649869688533950</v>
      </c>
      <c r="AC1862" t="s">
        <v>68</v>
      </c>
      <c r="AD1862">
        <v>10739</v>
      </c>
      <c r="AE1862" t="s">
        <v>1726</v>
      </c>
      <c r="AF1862" t="s">
        <v>70</v>
      </c>
      <c r="AM1862" t="s">
        <v>2956</v>
      </c>
      <c r="AN1862">
        <v>2685218912</v>
      </c>
    </row>
    <row r="1863" spans="1:40" x14ac:dyDescent="0.25">
      <c r="A1863" s="4">
        <f t="shared" si="284"/>
        <v>44665</v>
      </c>
      <c r="B1863" s="5">
        <f t="shared" si="285"/>
        <v>0.33333333333333331</v>
      </c>
      <c r="C1863" s="6">
        <f t="shared" si="286"/>
        <v>0.33819444444444446</v>
      </c>
      <c r="D1863" s="7">
        <f t="shared" si="289"/>
        <v>1.5393518551718444E-3</v>
      </c>
      <c r="E1863" s="6" t="str">
        <f t="shared" si="290"/>
        <v>YANE</v>
      </c>
      <c r="F1863" s="6" t="str">
        <f t="shared" si="287"/>
        <v>qui</v>
      </c>
      <c r="G1863" s="6" t="str">
        <f t="shared" si="288"/>
        <v>15</v>
      </c>
      <c r="H1863" s="6" t="str">
        <f>IFERROR(VLOOKUP($G1863,DDD!$B:$D,3,0),"-")</f>
        <v>SP</v>
      </c>
      <c r="I1863" s="6" t="str">
        <f>IFERROR(VLOOKUP($H1863,DDD!$I:$K,3,0),"-")</f>
        <v>Sudeste</v>
      </c>
      <c r="J1863">
        <v>8505744</v>
      </c>
      <c r="K1863">
        <v>25450949</v>
      </c>
      <c r="L1863" s="14">
        <v>44665.338483796295</v>
      </c>
      <c r="M1863" s="14">
        <v>44665.34002314815</v>
      </c>
      <c r="N1863" t="s">
        <v>3134</v>
      </c>
      <c r="O1863" t="s">
        <v>1728</v>
      </c>
      <c r="P1863">
        <v>17285</v>
      </c>
      <c r="Q1863" t="s">
        <v>65</v>
      </c>
      <c r="R1863" t="s">
        <v>66</v>
      </c>
      <c r="S1863" t="s">
        <v>421</v>
      </c>
      <c r="T1863" t="s">
        <v>66</v>
      </c>
      <c r="U1863" t="s">
        <v>421</v>
      </c>
      <c r="X1863">
        <v>15997872655</v>
      </c>
      <c r="AA1863" t="s">
        <v>1724</v>
      </c>
      <c r="AB1863" s="15">
        <v>16499344322464</v>
      </c>
      <c r="AC1863" t="s">
        <v>68</v>
      </c>
      <c r="AD1863">
        <v>10739</v>
      </c>
      <c r="AE1863" t="s">
        <v>1726</v>
      </c>
      <c r="AF1863" t="s">
        <v>70</v>
      </c>
      <c r="AM1863" t="s">
        <v>2957</v>
      </c>
      <c r="AN1863">
        <v>7431029837</v>
      </c>
    </row>
    <row r="1864" spans="1:40" x14ac:dyDescent="0.25">
      <c r="A1864" s="4">
        <f t="shared" si="284"/>
        <v>44665</v>
      </c>
      <c r="B1864" s="5">
        <f t="shared" si="285"/>
        <v>0.35416666666666669</v>
      </c>
      <c r="C1864" s="6">
        <f t="shared" si="286"/>
        <v>0.36041666666666666</v>
      </c>
      <c r="D1864" s="7">
        <f t="shared" si="289"/>
        <v>2.1759259325335734E-3</v>
      </c>
      <c r="E1864" s="6" t="str">
        <f t="shared" si="290"/>
        <v>THALITA</v>
      </c>
      <c r="F1864" s="6" t="str">
        <f t="shared" si="287"/>
        <v>qui</v>
      </c>
      <c r="G1864" s="6" t="str">
        <f t="shared" si="288"/>
        <v>43</v>
      </c>
      <c r="H1864" s="6" t="str">
        <f>IFERROR(VLOOKUP($G1864,DDD!$B:$D,3,0),"-")</f>
        <v>PR</v>
      </c>
      <c r="I1864" s="6" t="str">
        <f>IFERROR(VLOOKUP($H1864,DDD!$I:$K,3,0),"-")</f>
        <v>Sul</v>
      </c>
      <c r="J1864">
        <v>8505773</v>
      </c>
      <c r="K1864">
        <v>25451989</v>
      </c>
      <c r="L1864" s="14">
        <v>44665.361041666663</v>
      </c>
      <c r="M1864" s="14">
        <v>44665.363217592596</v>
      </c>
      <c r="N1864" t="s">
        <v>3134</v>
      </c>
      <c r="O1864" t="s">
        <v>1723</v>
      </c>
      <c r="P1864">
        <v>17719</v>
      </c>
      <c r="Q1864" t="s">
        <v>65</v>
      </c>
      <c r="R1864" t="s">
        <v>136</v>
      </c>
      <c r="S1864" t="s">
        <v>420</v>
      </c>
      <c r="T1864" t="s">
        <v>136</v>
      </c>
      <c r="U1864" t="s">
        <v>420</v>
      </c>
      <c r="X1864">
        <v>43984258597</v>
      </c>
      <c r="Y1864">
        <v>43984258597</v>
      </c>
      <c r="Z1864" s="14">
        <v>44665.383333333331</v>
      </c>
      <c r="AA1864" t="s">
        <v>1724</v>
      </c>
      <c r="AB1864" s="15">
        <v>164993637214064</v>
      </c>
      <c r="AC1864" t="s">
        <v>68</v>
      </c>
      <c r="AD1864">
        <v>10739</v>
      </c>
      <c r="AE1864" t="s">
        <v>1726</v>
      </c>
      <c r="AF1864" t="s">
        <v>70</v>
      </c>
      <c r="AM1864" t="s">
        <v>2958</v>
      </c>
      <c r="AN1864">
        <v>64890830944</v>
      </c>
    </row>
    <row r="1865" spans="1:40" x14ac:dyDescent="0.25">
      <c r="A1865" s="4">
        <f t="shared" si="284"/>
        <v>44665</v>
      </c>
      <c r="B1865" s="5">
        <f t="shared" si="285"/>
        <v>0.4375</v>
      </c>
      <c r="C1865" s="6">
        <f t="shared" si="286"/>
        <v>0.44861111111111113</v>
      </c>
      <c r="D1865" s="7">
        <f t="shared" si="289"/>
        <v>4.6180555509636179E-3</v>
      </c>
      <c r="E1865" s="6" t="str">
        <f t="shared" si="290"/>
        <v>YANE</v>
      </c>
      <c r="F1865" s="6" t="str">
        <f t="shared" si="287"/>
        <v>qui</v>
      </c>
      <c r="G1865" s="6" t="str">
        <f t="shared" si="288"/>
        <v>15</v>
      </c>
      <c r="H1865" s="6" t="str">
        <f>IFERROR(VLOOKUP($G1865,DDD!$B:$D,3,0),"-")</f>
        <v>SP</v>
      </c>
      <c r="I1865" s="6" t="str">
        <f>IFERROR(VLOOKUP($H1865,DDD!$I:$K,3,0),"-")</f>
        <v>Sudeste</v>
      </c>
      <c r="J1865">
        <v>8522743</v>
      </c>
      <c r="K1865">
        <v>25451855</v>
      </c>
      <c r="L1865" s="14">
        <v>44665.44871527778</v>
      </c>
      <c r="M1865" s="14">
        <v>44665.453333333331</v>
      </c>
      <c r="N1865" t="s">
        <v>3134</v>
      </c>
      <c r="O1865" t="s">
        <v>1728</v>
      </c>
      <c r="P1865">
        <v>17285</v>
      </c>
      <c r="Q1865" t="s">
        <v>65</v>
      </c>
      <c r="R1865" t="s">
        <v>136</v>
      </c>
      <c r="S1865" t="s">
        <v>420</v>
      </c>
      <c r="T1865" t="s">
        <v>136</v>
      </c>
      <c r="U1865" t="s">
        <v>420</v>
      </c>
      <c r="X1865">
        <v>15981174133</v>
      </c>
      <c r="Y1865">
        <v>15981174133</v>
      </c>
      <c r="Z1865" s="14">
        <v>44679.472916666666</v>
      </c>
      <c r="AA1865" t="s">
        <v>1724</v>
      </c>
      <c r="AB1865" s="15">
        <v>1649943941187320</v>
      </c>
      <c r="AC1865" t="s">
        <v>68</v>
      </c>
      <c r="AD1865">
        <v>10739</v>
      </c>
      <c r="AE1865" t="s">
        <v>1726</v>
      </c>
      <c r="AF1865" t="s">
        <v>70</v>
      </c>
      <c r="AM1865" t="s">
        <v>2959</v>
      </c>
      <c r="AN1865">
        <v>14977908830</v>
      </c>
    </row>
    <row r="1866" spans="1:40" x14ac:dyDescent="0.25">
      <c r="A1866" s="4">
        <f t="shared" si="284"/>
        <v>44666</v>
      </c>
      <c r="B1866" s="5">
        <f t="shared" si="285"/>
        <v>0.33333333333333331</v>
      </c>
      <c r="C1866" s="6">
        <f t="shared" si="286"/>
        <v>0.35138888888888892</v>
      </c>
      <c r="D1866" s="7">
        <f t="shared" si="289"/>
        <v>1.1689814782585017E-3</v>
      </c>
      <c r="E1866" s="6" t="str">
        <f t="shared" si="290"/>
        <v>YANE</v>
      </c>
      <c r="F1866" s="6" t="str">
        <f t="shared" si="287"/>
        <v>sex</v>
      </c>
      <c r="G1866" s="6" t="str">
        <f t="shared" si="288"/>
        <v>43</v>
      </c>
      <c r="H1866" s="6" t="str">
        <f>IFERROR(VLOOKUP($G1866,DDD!$B:$D,3,0),"-")</f>
        <v>PR</v>
      </c>
      <c r="I1866" s="6" t="str">
        <f>IFERROR(VLOOKUP($H1866,DDD!$I:$K,3,0),"-")</f>
        <v>Sul</v>
      </c>
      <c r="J1866">
        <v>8579958</v>
      </c>
      <c r="K1866">
        <v>25451947</v>
      </c>
      <c r="L1866" s="14">
        <v>44666.351875</v>
      </c>
      <c r="M1866" s="14">
        <v>44666.353043981479</v>
      </c>
      <c r="N1866" t="s">
        <v>3134</v>
      </c>
      <c r="O1866" t="s">
        <v>1728</v>
      </c>
      <c r="P1866">
        <v>17285</v>
      </c>
      <c r="Q1866" t="s">
        <v>65</v>
      </c>
      <c r="R1866" t="s">
        <v>136</v>
      </c>
      <c r="S1866" t="s">
        <v>674</v>
      </c>
      <c r="T1866" t="s">
        <v>136</v>
      </c>
      <c r="U1866" t="s">
        <v>674</v>
      </c>
      <c r="X1866">
        <v>43998318938</v>
      </c>
      <c r="Y1866">
        <v>43998318938</v>
      </c>
      <c r="Z1866" s="14">
        <v>44666.37222222222</v>
      </c>
      <c r="AA1866" t="s">
        <v>1724</v>
      </c>
      <c r="AB1866" s="15">
        <v>16500219925734</v>
      </c>
      <c r="AC1866" t="s">
        <v>68</v>
      </c>
      <c r="AD1866">
        <v>10739</v>
      </c>
      <c r="AE1866" t="s">
        <v>1726</v>
      </c>
      <c r="AF1866" t="s">
        <v>70</v>
      </c>
      <c r="AM1866" t="s">
        <v>1727</v>
      </c>
      <c r="AN1866">
        <v>52059545234</v>
      </c>
    </row>
    <row r="1867" spans="1:40" x14ac:dyDescent="0.25">
      <c r="A1867" s="4">
        <f t="shared" si="284"/>
        <v>44666</v>
      </c>
      <c r="B1867" s="5">
        <f t="shared" si="285"/>
        <v>0.375</v>
      </c>
      <c r="C1867" s="6">
        <f t="shared" si="286"/>
        <v>0.39374999999999999</v>
      </c>
      <c r="D1867" s="7">
        <f t="shared" si="289"/>
        <v>1.273148154723458E-4</v>
      </c>
      <c r="E1867" s="6" t="str">
        <f t="shared" si="290"/>
        <v>THALITA</v>
      </c>
      <c r="F1867" s="6" t="str">
        <f t="shared" si="287"/>
        <v>sex</v>
      </c>
      <c r="G1867" s="6" t="str">
        <f t="shared" si="288"/>
        <v>15</v>
      </c>
      <c r="H1867" s="6" t="str">
        <f>IFERROR(VLOOKUP($G1867,DDD!$B:$D,3,0),"-")</f>
        <v>SP</v>
      </c>
      <c r="I1867" s="6" t="str">
        <f>IFERROR(VLOOKUP($H1867,DDD!$I:$K,3,0),"-")</f>
        <v>Sudeste</v>
      </c>
      <c r="J1867">
        <v>8583543</v>
      </c>
      <c r="K1867">
        <v>25451507</v>
      </c>
      <c r="L1867" s="14">
        <v>44666.393912037034</v>
      </c>
      <c r="M1867" s="14">
        <v>44666.39403935185</v>
      </c>
      <c r="N1867" t="s">
        <v>3134</v>
      </c>
      <c r="O1867" t="s">
        <v>1723</v>
      </c>
      <c r="P1867">
        <v>17719</v>
      </c>
      <c r="Q1867" t="s">
        <v>65</v>
      </c>
      <c r="R1867" t="s">
        <v>136</v>
      </c>
      <c r="S1867" t="s">
        <v>273</v>
      </c>
      <c r="T1867" t="s">
        <v>136</v>
      </c>
      <c r="U1867" t="s">
        <v>273</v>
      </c>
      <c r="X1867">
        <v>15981482889</v>
      </c>
      <c r="Y1867">
        <v>15981482889</v>
      </c>
      <c r="Z1867" s="14">
        <v>44666.520833333336</v>
      </c>
      <c r="AA1867" t="s">
        <v>1724</v>
      </c>
      <c r="AB1867" s="15">
        <v>1650025587140870</v>
      </c>
      <c r="AC1867" t="s">
        <v>68</v>
      </c>
      <c r="AD1867">
        <v>10739</v>
      </c>
      <c r="AE1867" t="s">
        <v>1726</v>
      </c>
      <c r="AF1867" t="s">
        <v>70</v>
      </c>
      <c r="AM1867" t="s">
        <v>2763</v>
      </c>
      <c r="AN1867">
        <v>43970778867</v>
      </c>
    </row>
    <row r="1868" spans="1:40" x14ac:dyDescent="0.25">
      <c r="A1868" s="4">
        <f t="shared" si="284"/>
        <v>44666</v>
      </c>
      <c r="B1868" s="5">
        <f t="shared" si="285"/>
        <v>0.39583333333333331</v>
      </c>
      <c r="C1868" s="6">
        <f t="shared" si="286"/>
        <v>0.40208333333333335</v>
      </c>
      <c r="D1868" s="7">
        <f t="shared" si="289"/>
        <v>1.3657407398568466E-3</v>
      </c>
      <c r="E1868" s="6" t="str">
        <f t="shared" si="290"/>
        <v>THALITA</v>
      </c>
      <c r="F1868" s="6" t="str">
        <f t="shared" si="287"/>
        <v>sex</v>
      </c>
      <c r="G1868" s="6" t="str">
        <f t="shared" si="288"/>
        <v>71</v>
      </c>
      <c r="H1868" s="6" t="str">
        <f>IFERROR(VLOOKUP($G1868,DDD!$B:$D,3,0),"-")</f>
        <v>BA</v>
      </c>
      <c r="I1868" s="6" t="str">
        <f>IFERROR(VLOOKUP($H1868,DDD!$I:$K,3,0),"-")</f>
        <v>Nordeste</v>
      </c>
      <c r="J1868">
        <v>8584926</v>
      </c>
      <c r="K1868">
        <v>25451789</v>
      </c>
      <c r="L1868" s="14">
        <v>44666.402592592596</v>
      </c>
      <c r="M1868" s="14">
        <v>44666.403958333336</v>
      </c>
      <c r="N1868" t="s">
        <v>3134</v>
      </c>
      <c r="O1868" t="s">
        <v>1723</v>
      </c>
      <c r="P1868">
        <v>17719</v>
      </c>
      <c r="Q1868" t="s">
        <v>65</v>
      </c>
      <c r="R1868" t="s">
        <v>66</v>
      </c>
      <c r="S1868" t="s">
        <v>421</v>
      </c>
      <c r="T1868" t="s">
        <v>66</v>
      </c>
      <c r="U1868" t="s">
        <v>421</v>
      </c>
      <c r="X1868">
        <v>71992040313</v>
      </c>
      <c r="AA1868" t="s">
        <v>1724</v>
      </c>
      <c r="AB1868" s="15">
        <v>1650026360187540</v>
      </c>
      <c r="AC1868" t="s">
        <v>68</v>
      </c>
      <c r="AD1868">
        <v>10739</v>
      </c>
      <c r="AE1868" t="s">
        <v>1726</v>
      </c>
      <c r="AF1868" t="s">
        <v>70</v>
      </c>
      <c r="AM1868" t="s">
        <v>2960</v>
      </c>
      <c r="AN1868">
        <v>86537970768</v>
      </c>
    </row>
    <row r="1869" spans="1:40" x14ac:dyDescent="0.25">
      <c r="A1869" s="4">
        <f t="shared" si="284"/>
        <v>44667</v>
      </c>
      <c r="B1869" s="5">
        <f t="shared" si="285"/>
        <v>0.375</v>
      </c>
      <c r="C1869" s="6">
        <f t="shared" si="286"/>
        <v>0.37638888888888888</v>
      </c>
      <c r="D1869" s="7">
        <f t="shared" si="289"/>
        <v>2.4305555416503921E-4</v>
      </c>
      <c r="E1869" s="6" t="str">
        <f t="shared" si="290"/>
        <v>JOHN</v>
      </c>
      <c r="F1869" s="6" t="str">
        <f t="shared" si="287"/>
        <v>sáb</v>
      </c>
      <c r="G1869" s="6" t="str">
        <f t="shared" si="288"/>
        <v>43</v>
      </c>
      <c r="H1869" s="6" t="str">
        <f>IFERROR(VLOOKUP($G1869,DDD!$B:$D,3,0),"-")</f>
        <v>PR</v>
      </c>
      <c r="I1869" s="6" t="str">
        <f>IFERROR(VLOOKUP($H1869,DDD!$I:$K,3,0),"-")</f>
        <v>Sul</v>
      </c>
      <c r="J1869">
        <v>8609259</v>
      </c>
      <c r="K1869">
        <v>25451337</v>
      </c>
      <c r="L1869" s="14">
        <v>44667.376689814817</v>
      </c>
      <c r="M1869" s="14">
        <v>44667.376932870371</v>
      </c>
      <c r="N1869" t="s">
        <v>3134</v>
      </c>
      <c r="O1869" t="s">
        <v>1781</v>
      </c>
      <c r="P1869">
        <v>17284</v>
      </c>
      <c r="Q1869" t="s">
        <v>65</v>
      </c>
      <c r="R1869" t="s">
        <v>136</v>
      </c>
      <c r="S1869" t="s">
        <v>420</v>
      </c>
      <c r="T1869" t="s">
        <v>136</v>
      </c>
      <c r="U1869" t="s">
        <v>420</v>
      </c>
      <c r="X1869">
        <v>43984251220</v>
      </c>
      <c r="Y1869">
        <v>43984251220</v>
      </c>
      <c r="Z1869" s="14">
        <v>44667.397222222222</v>
      </c>
      <c r="AA1869" t="s">
        <v>1724</v>
      </c>
      <c r="AB1869" s="15">
        <v>165011039089894</v>
      </c>
      <c r="AC1869" t="s">
        <v>68</v>
      </c>
      <c r="AD1869">
        <v>10739</v>
      </c>
      <c r="AE1869" t="s">
        <v>1726</v>
      </c>
      <c r="AF1869" t="s">
        <v>70</v>
      </c>
      <c r="AM1869" t="s">
        <v>2723</v>
      </c>
      <c r="AN1869">
        <v>3923496982</v>
      </c>
    </row>
    <row r="1870" spans="1:40" x14ac:dyDescent="0.25">
      <c r="A1870" s="4">
        <f t="shared" si="284"/>
        <v>44667</v>
      </c>
      <c r="B1870" s="5">
        <f t="shared" si="285"/>
        <v>0.4375</v>
      </c>
      <c r="C1870" s="6">
        <f t="shared" si="286"/>
        <v>0.45416666666666666</v>
      </c>
      <c r="D1870" s="7">
        <f t="shared" si="289"/>
        <v>6.9444446125999093E-5</v>
      </c>
      <c r="E1870" s="6" t="str">
        <f t="shared" si="290"/>
        <v>THALITA</v>
      </c>
      <c r="F1870" s="6" t="str">
        <f t="shared" si="287"/>
        <v>sáb</v>
      </c>
      <c r="G1870" s="6" t="str">
        <f t="shared" si="288"/>
        <v>15</v>
      </c>
      <c r="H1870" s="6" t="str">
        <f>IFERROR(VLOOKUP($G1870,DDD!$B:$D,3,0),"-")</f>
        <v>SP</v>
      </c>
      <c r="I1870" s="6" t="str">
        <f>IFERROR(VLOOKUP($H1870,DDD!$I:$K,3,0),"-")</f>
        <v>Sudeste</v>
      </c>
      <c r="J1870">
        <v>8620508</v>
      </c>
      <c r="K1870">
        <v>25452018</v>
      </c>
      <c r="L1870" s="14">
        <v>44667.454606481479</v>
      </c>
      <c r="M1870" s="14">
        <v>44667.454675925925</v>
      </c>
      <c r="N1870" t="s">
        <v>3134</v>
      </c>
      <c r="O1870" t="s">
        <v>1723</v>
      </c>
      <c r="P1870">
        <v>17719</v>
      </c>
      <c r="Q1870" t="s">
        <v>65</v>
      </c>
      <c r="R1870" t="s">
        <v>136</v>
      </c>
      <c r="S1870" t="s">
        <v>273</v>
      </c>
      <c r="T1870" t="s">
        <v>136</v>
      </c>
      <c r="U1870" t="s">
        <v>273</v>
      </c>
      <c r="X1870">
        <v>15996825344</v>
      </c>
      <c r="Y1870">
        <v>15996825344</v>
      </c>
      <c r="Z1870" s="14">
        <v>44667.474999999999</v>
      </c>
      <c r="AA1870" t="s">
        <v>1724</v>
      </c>
      <c r="AC1870" t="s">
        <v>202</v>
      </c>
      <c r="AD1870">
        <v>10739</v>
      </c>
      <c r="AE1870" t="s">
        <v>1726</v>
      </c>
      <c r="AF1870" t="s">
        <v>70</v>
      </c>
      <c r="AM1870" t="s">
        <v>2715</v>
      </c>
      <c r="AN1870">
        <v>29412360827</v>
      </c>
    </row>
    <row r="1871" spans="1:40" x14ac:dyDescent="0.25">
      <c r="A1871" s="4">
        <f t="shared" si="284"/>
        <v>44669</v>
      </c>
      <c r="B1871" s="5">
        <f t="shared" si="285"/>
        <v>0.39583333333333331</v>
      </c>
      <c r="C1871" s="6">
        <f t="shared" si="286"/>
        <v>0.40277777777777773</v>
      </c>
      <c r="D1871" s="7">
        <f t="shared" si="289"/>
        <v>1.8287037019035779E-3</v>
      </c>
      <c r="E1871" s="6" t="str">
        <f t="shared" si="290"/>
        <v>YANE</v>
      </c>
      <c r="F1871" s="6" t="str">
        <f t="shared" si="287"/>
        <v>seg</v>
      </c>
      <c r="G1871" s="6" t="str">
        <f t="shared" si="288"/>
        <v>15</v>
      </c>
      <c r="H1871" s="6" t="str">
        <f>IFERROR(VLOOKUP($G1871,DDD!$B:$D,3,0),"-")</f>
        <v>SP</v>
      </c>
      <c r="I1871" s="6" t="str">
        <f>IFERROR(VLOOKUP($H1871,DDD!$I:$K,3,0),"-")</f>
        <v>Sudeste</v>
      </c>
      <c r="J1871">
        <v>8657807</v>
      </c>
      <c r="K1871">
        <v>25451060</v>
      </c>
      <c r="L1871" s="14">
        <v>44669.403148148151</v>
      </c>
      <c r="M1871" s="14">
        <v>44669.404976851853</v>
      </c>
      <c r="N1871" t="s">
        <v>3134</v>
      </c>
      <c r="O1871" t="s">
        <v>1728</v>
      </c>
      <c r="P1871">
        <v>17285</v>
      </c>
      <c r="Q1871" t="s">
        <v>65</v>
      </c>
      <c r="R1871" t="s">
        <v>66</v>
      </c>
      <c r="S1871" t="s">
        <v>421</v>
      </c>
      <c r="T1871" t="s">
        <v>66</v>
      </c>
      <c r="U1871" t="s">
        <v>421</v>
      </c>
      <c r="X1871">
        <v>15997710723</v>
      </c>
      <c r="AA1871" t="s">
        <v>1724</v>
      </c>
      <c r="AB1871" s="15">
        <v>1650285607148470</v>
      </c>
      <c r="AC1871" t="s">
        <v>68</v>
      </c>
      <c r="AD1871">
        <v>10739</v>
      </c>
      <c r="AE1871" t="s">
        <v>1726</v>
      </c>
      <c r="AF1871" t="s">
        <v>70</v>
      </c>
      <c r="AM1871" t="s">
        <v>1753</v>
      </c>
      <c r="AN1871">
        <v>7718271803</v>
      </c>
    </row>
    <row r="1872" spans="1:40" x14ac:dyDescent="0.25">
      <c r="A1872" s="4">
        <f t="shared" si="284"/>
        <v>44669</v>
      </c>
      <c r="B1872" s="5">
        <f t="shared" si="285"/>
        <v>0.41666666666666669</v>
      </c>
      <c r="C1872" s="6">
        <f t="shared" si="286"/>
        <v>0.41736111111111113</v>
      </c>
      <c r="D1872" s="7">
        <f t="shared" si="289"/>
        <v>3.4143518496421166E-3</v>
      </c>
      <c r="E1872" s="6" t="str">
        <f t="shared" si="290"/>
        <v>YANE</v>
      </c>
      <c r="F1872" s="6" t="str">
        <f t="shared" si="287"/>
        <v>seg</v>
      </c>
      <c r="G1872" s="6" t="str">
        <f t="shared" si="288"/>
        <v>43</v>
      </c>
      <c r="H1872" s="6" t="str">
        <f>IFERROR(VLOOKUP($G1872,DDD!$B:$D,3,0),"-")</f>
        <v>PR</v>
      </c>
      <c r="I1872" s="6" t="str">
        <f>IFERROR(VLOOKUP($H1872,DDD!$I:$K,3,0),"-")</f>
        <v>Sul</v>
      </c>
      <c r="J1872">
        <v>8660965</v>
      </c>
      <c r="K1872">
        <v>25451116</v>
      </c>
      <c r="L1872" s="14">
        <v>44669.417650462965</v>
      </c>
      <c r="M1872" s="14">
        <v>44669.421064814815</v>
      </c>
      <c r="N1872" t="s">
        <v>3134</v>
      </c>
      <c r="O1872" t="s">
        <v>1728</v>
      </c>
      <c r="P1872">
        <v>17285</v>
      </c>
      <c r="Q1872" t="s">
        <v>65</v>
      </c>
      <c r="R1872" t="s">
        <v>136</v>
      </c>
      <c r="S1872" t="s">
        <v>420</v>
      </c>
      <c r="T1872" t="s">
        <v>136</v>
      </c>
      <c r="U1872" t="s">
        <v>420</v>
      </c>
      <c r="X1872">
        <v>43999074850</v>
      </c>
      <c r="Y1872">
        <v>43999074850</v>
      </c>
      <c r="Z1872" s="14">
        <v>44669.440972222219</v>
      </c>
      <c r="AA1872" t="s">
        <v>1724</v>
      </c>
      <c r="AB1872" s="15">
        <v>1650286873192960</v>
      </c>
      <c r="AC1872" t="s">
        <v>68</v>
      </c>
      <c r="AD1872">
        <v>10739</v>
      </c>
      <c r="AE1872" t="s">
        <v>1726</v>
      </c>
      <c r="AF1872" t="s">
        <v>70</v>
      </c>
      <c r="AM1872" t="s">
        <v>1757</v>
      </c>
      <c r="AN1872">
        <v>9134066942</v>
      </c>
    </row>
    <row r="1873" spans="1:40" x14ac:dyDescent="0.25">
      <c r="A1873" s="4">
        <f t="shared" si="284"/>
        <v>44669</v>
      </c>
      <c r="B1873" s="5">
        <f t="shared" si="285"/>
        <v>0.66666666666666663</v>
      </c>
      <c r="C1873" s="6">
        <f t="shared" si="286"/>
        <v>0.67638888888888893</v>
      </c>
      <c r="D1873" s="7">
        <f t="shared" si="289"/>
        <v>6.4814814686542377E-4</v>
      </c>
      <c r="E1873" s="6" t="str">
        <f t="shared" si="290"/>
        <v>JOHN</v>
      </c>
      <c r="F1873" s="6" t="str">
        <f t="shared" si="287"/>
        <v>seg</v>
      </c>
      <c r="G1873" s="6" t="str">
        <f t="shared" si="288"/>
        <v>43</v>
      </c>
      <c r="H1873" s="6" t="str">
        <f>IFERROR(VLOOKUP($G1873,DDD!$B:$D,3,0),"-")</f>
        <v>PR</v>
      </c>
      <c r="I1873" s="6" t="str">
        <f>IFERROR(VLOOKUP($H1873,DDD!$I:$K,3,0),"-")</f>
        <v>Sul</v>
      </c>
      <c r="J1873">
        <v>8707931</v>
      </c>
      <c r="K1873">
        <v>25451304</v>
      </c>
      <c r="L1873" s="14">
        <v>44669.676678240743</v>
      </c>
      <c r="M1873" s="14">
        <v>44669.67732638889</v>
      </c>
      <c r="N1873" t="s">
        <v>3134</v>
      </c>
      <c r="O1873" t="s">
        <v>1781</v>
      </c>
      <c r="P1873">
        <v>17284</v>
      </c>
      <c r="Q1873" t="s">
        <v>65</v>
      </c>
      <c r="R1873" t="s">
        <v>66</v>
      </c>
      <c r="S1873" t="s">
        <v>421</v>
      </c>
      <c r="T1873" t="s">
        <v>66</v>
      </c>
      <c r="U1873" t="s">
        <v>421</v>
      </c>
      <c r="X1873">
        <v>43984047008</v>
      </c>
      <c r="AA1873" t="s">
        <v>1724</v>
      </c>
      <c r="AB1873" s="15">
        <v>1.65030925112942E+16</v>
      </c>
      <c r="AC1873" t="s">
        <v>68</v>
      </c>
      <c r="AD1873">
        <v>10739</v>
      </c>
      <c r="AE1873" t="s">
        <v>1726</v>
      </c>
      <c r="AF1873" t="s">
        <v>70</v>
      </c>
      <c r="AM1873" t="s">
        <v>1793</v>
      </c>
      <c r="AN1873">
        <v>3381681923</v>
      </c>
    </row>
    <row r="1874" spans="1:40" x14ac:dyDescent="0.25">
      <c r="A1874" s="4">
        <f t="shared" ref="A1874:A1937" si="291">DATEVALUE(TEXT(L1874,"dd/mm"))</f>
        <v>44670</v>
      </c>
      <c r="B1874" s="5">
        <f t="shared" ref="B1874:B1937" si="292">TIMEVALUE(TEXT(LEFT(TEXT(L1874,"hh:mm"),2)&amp;":"&amp;IF(RIGHT(TEXT(L1874,"hh:mm"),2)&lt;"30",0,30),"hh:mm"))</f>
        <v>0.66666666666666663</v>
      </c>
      <c r="C1874" s="6">
        <f t="shared" ref="C1874:C1937" si="293">TIMEVALUE(TEXT(L1874,"hh:mm"))</f>
        <v>0.68125000000000002</v>
      </c>
      <c r="D1874" s="7">
        <f t="shared" si="289"/>
        <v>1.7361110803904012E-4</v>
      </c>
      <c r="E1874" s="6" t="str">
        <f t="shared" si="290"/>
        <v>ANA</v>
      </c>
      <c r="F1874" s="6" t="str">
        <f t="shared" ref="F1874:F1937" si="294">TEXT(L1874,"ddd")</f>
        <v>ter</v>
      </c>
      <c r="G1874" s="6" t="str">
        <f t="shared" si="288"/>
        <v>15</v>
      </c>
      <c r="H1874" s="6" t="str">
        <f>IFERROR(VLOOKUP($G1874,DDD!$B:$D,3,0),"-")</f>
        <v>SP</v>
      </c>
      <c r="I1874" s="6" t="str">
        <f>IFERROR(VLOOKUP($H1874,DDD!$I:$K,3,0),"-")</f>
        <v>Sudeste</v>
      </c>
      <c r="J1874">
        <v>8783394</v>
      </c>
      <c r="K1874">
        <v>25462125</v>
      </c>
      <c r="L1874" s="14">
        <v>44670.681770833333</v>
      </c>
      <c r="M1874" s="14">
        <v>44670.681944444441</v>
      </c>
      <c r="N1874" t="s">
        <v>3133</v>
      </c>
      <c r="O1874" t="s">
        <v>64</v>
      </c>
      <c r="P1874">
        <v>17281</v>
      </c>
      <c r="Q1874" t="s">
        <v>65</v>
      </c>
      <c r="R1874" t="s">
        <v>136</v>
      </c>
      <c r="S1874" t="s">
        <v>674</v>
      </c>
      <c r="T1874" t="s">
        <v>136</v>
      </c>
      <c r="U1874" t="s">
        <v>674</v>
      </c>
      <c r="X1874">
        <v>15998421878</v>
      </c>
      <c r="Y1874">
        <v>15998421878</v>
      </c>
      <c r="Z1874" s="14">
        <v>44670.70208333333</v>
      </c>
      <c r="AA1874" t="s">
        <v>211</v>
      </c>
      <c r="AB1874" s="15">
        <v>1.6503959731469E+16</v>
      </c>
      <c r="AC1874" t="s">
        <v>68</v>
      </c>
      <c r="AD1874">
        <v>10738</v>
      </c>
      <c r="AE1874" t="s">
        <v>69</v>
      </c>
      <c r="AF1874" t="s">
        <v>70</v>
      </c>
    </row>
    <row r="1875" spans="1:40" x14ac:dyDescent="0.25">
      <c r="A1875" s="4">
        <f t="shared" si="291"/>
        <v>44670</v>
      </c>
      <c r="B1875" s="5">
        <f t="shared" si="292"/>
        <v>0.66666666666666663</v>
      </c>
      <c r="C1875" s="6">
        <f t="shared" si="293"/>
        <v>0.68472222222222223</v>
      </c>
      <c r="D1875" s="7">
        <f t="shared" si="289"/>
        <v>1.1342592551955022E-3</v>
      </c>
      <c r="E1875" s="6" t="str">
        <f t="shared" si="290"/>
        <v>ANA</v>
      </c>
      <c r="F1875" s="6" t="str">
        <f t="shared" si="294"/>
        <v>ter</v>
      </c>
      <c r="G1875" s="6" t="str">
        <f t="shared" si="288"/>
        <v>48</v>
      </c>
      <c r="H1875" s="6" t="str">
        <f>IFERROR(VLOOKUP($G1875,DDD!$B:$D,3,0),"-")</f>
        <v>SC</v>
      </c>
      <c r="I1875" s="6" t="str">
        <f>IFERROR(VLOOKUP($H1875,DDD!$I:$K,3,0),"-")</f>
        <v>Sul</v>
      </c>
      <c r="J1875">
        <v>8783928</v>
      </c>
      <c r="K1875">
        <v>27637821</v>
      </c>
      <c r="L1875" s="14">
        <v>44670.685173611113</v>
      </c>
      <c r="M1875" s="14">
        <v>44670.686307870368</v>
      </c>
      <c r="N1875" t="s">
        <v>3133</v>
      </c>
      <c r="O1875" t="s">
        <v>64</v>
      </c>
      <c r="P1875">
        <v>17281</v>
      </c>
      <c r="Q1875" t="s">
        <v>65</v>
      </c>
      <c r="R1875" t="s">
        <v>66</v>
      </c>
      <c r="S1875" t="s">
        <v>1497</v>
      </c>
      <c r="T1875" t="s">
        <v>66</v>
      </c>
      <c r="U1875" t="s">
        <v>1497</v>
      </c>
      <c r="X1875">
        <v>48999225643</v>
      </c>
      <c r="AA1875" t="s">
        <v>2499</v>
      </c>
      <c r="AB1875" s="15">
        <v>1.65039638415288E+16</v>
      </c>
      <c r="AC1875" t="s">
        <v>68</v>
      </c>
      <c r="AD1875">
        <v>10738</v>
      </c>
      <c r="AE1875" t="s">
        <v>69</v>
      </c>
      <c r="AF1875" t="s">
        <v>70</v>
      </c>
    </row>
    <row r="1876" spans="1:40" x14ac:dyDescent="0.25">
      <c r="A1876" s="4">
        <f t="shared" si="291"/>
        <v>44670</v>
      </c>
      <c r="B1876" s="5">
        <f t="shared" si="292"/>
        <v>0.4375</v>
      </c>
      <c r="C1876" s="6">
        <f t="shared" si="293"/>
        <v>0.44791666666666669</v>
      </c>
      <c r="D1876" s="7">
        <f t="shared" si="289"/>
        <v>9.3518518478958867E-3</v>
      </c>
      <c r="E1876" s="6" t="str">
        <f t="shared" si="290"/>
        <v>BIANCA</v>
      </c>
      <c r="F1876" s="6" t="str">
        <f t="shared" si="294"/>
        <v>ter</v>
      </c>
      <c r="G1876" s="6" t="str">
        <f t="shared" si="288"/>
        <v>48</v>
      </c>
      <c r="H1876" s="6" t="str">
        <f>IFERROR(VLOOKUP($G1876,DDD!$B:$D,3,0),"-")</f>
        <v>SC</v>
      </c>
      <c r="I1876" s="6" t="str">
        <f>IFERROR(VLOOKUP($H1876,DDD!$I:$K,3,0),"-")</f>
        <v>Sul</v>
      </c>
      <c r="J1876">
        <v>8743994</v>
      </c>
      <c r="K1876">
        <v>25724776</v>
      </c>
      <c r="L1876" s="14">
        <v>44670.448564814818</v>
      </c>
      <c r="M1876" s="14">
        <v>44670.457916666666</v>
      </c>
      <c r="N1876" t="s">
        <v>3133</v>
      </c>
      <c r="O1876" t="s">
        <v>78</v>
      </c>
      <c r="P1876">
        <v>17283</v>
      </c>
      <c r="Q1876" t="s">
        <v>65</v>
      </c>
      <c r="R1876" t="s">
        <v>85</v>
      </c>
      <c r="S1876" t="s">
        <v>86</v>
      </c>
      <c r="T1876" t="s">
        <v>85</v>
      </c>
      <c r="U1876" t="s">
        <v>86</v>
      </c>
      <c r="X1876">
        <v>48999886450</v>
      </c>
      <c r="AA1876" t="s">
        <v>113</v>
      </c>
      <c r="AB1876" s="15">
        <v>1650375936343140</v>
      </c>
      <c r="AC1876" t="s">
        <v>68</v>
      </c>
      <c r="AD1876">
        <v>10738</v>
      </c>
      <c r="AE1876" t="s">
        <v>69</v>
      </c>
      <c r="AF1876" t="s">
        <v>70</v>
      </c>
    </row>
    <row r="1877" spans="1:40" x14ac:dyDescent="0.25">
      <c r="A1877" s="4">
        <f t="shared" si="291"/>
        <v>44670</v>
      </c>
      <c r="B1877" s="5">
        <f t="shared" si="292"/>
        <v>0.4375</v>
      </c>
      <c r="C1877" s="6">
        <f t="shared" si="293"/>
        <v>0.45763888888888887</v>
      </c>
      <c r="D1877" s="7">
        <f t="shared" si="289"/>
        <v>1.2245370373420883E-2</v>
      </c>
      <c r="E1877" s="6" t="str">
        <f t="shared" si="290"/>
        <v>BIANCA</v>
      </c>
      <c r="F1877" s="6" t="str">
        <f t="shared" si="294"/>
        <v>ter</v>
      </c>
      <c r="G1877" s="6" t="str">
        <f t="shared" si="288"/>
        <v>19</v>
      </c>
      <c r="H1877" s="6" t="str">
        <f>IFERROR(VLOOKUP($G1877,DDD!$B:$D,3,0),"-")</f>
        <v>SP</v>
      </c>
      <c r="I1877" s="6" t="str">
        <f>IFERROR(VLOOKUP($H1877,DDD!$I:$K,3,0),"-")</f>
        <v>Sudeste</v>
      </c>
      <c r="J1877">
        <v>8745317</v>
      </c>
      <c r="K1877">
        <v>25449782</v>
      </c>
      <c r="L1877" s="14">
        <v>44670.458310185182</v>
      </c>
      <c r="M1877" s="14">
        <v>44670.470555555556</v>
      </c>
      <c r="N1877" t="s">
        <v>3133</v>
      </c>
      <c r="O1877" t="s">
        <v>78</v>
      </c>
      <c r="P1877">
        <v>17283</v>
      </c>
      <c r="Q1877" t="s">
        <v>65</v>
      </c>
      <c r="R1877" t="s">
        <v>85</v>
      </c>
      <c r="S1877" t="s">
        <v>86</v>
      </c>
      <c r="T1877" t="s">
        <v>85</v>
      </c>
      <c r="U1877" t="s">
        <v>86</v>
      </c>
      <c r="X1877">
        <v>19981284777</v>
      </c>
      <c r="AA1877" t="s">
        <v>223</v>
      </c>
      <c r="AB1877" s="15">
        <v>1650376775390970</v>
      </c>
      <c r="AC1877" t="s">
        <v>68</v>
      </c>
      <c r="AD1877">
        <v>10738</v>
      </c>
      <c r="AE1877" t="s">
        <v>69</v>
      </c>
      <c r="AF1877" t="s">
        <v>70</v>
      </c>
    </row>
    <row r="1878" spans="1:40" x14ac:dyDescent="0.25">
      <c r="A1878" s="4">
        <f t="shared" si="291"/>
        <v>44670</v>
      </c>
      <c r="B1878" s="5">
        <f t="shared" si="292"/>
        <v>0.47916666666666669</v>
      </c>
      <c r="C1878" s="6">
        <f t="shared" si="293"/>
        <v>0.4861111111111111</v>
      </c>
      <c r="D1878" s="7">
        <f t="shared" si="289"/>
        <v>2.1990740788169205E-3</v>
      </c>
      <c r="E1878" s="6" t="str">
        <f t="shared" si="290"/>
        <v>ANA</v>
      </c>
      <c r="F1878" s="6" t="str">
        <f t="shared" si="294"/>
        <v>ter</v>
      </c>
      <c r="G1878" s="6" t="str">
        <f t="shared" si="288"/>
        <v>14</v>
      </c>
      <c r="H1878" s="6" t="str">
        <f>IFERROR(VLOOKUP($G1878,DDD!$B:$D,3,0),"-")</f>
        <v>SP</v>
      </c>
      <c r="I1878" s="6" t="str">
        <f>IFERROR(VLOOKUP($H1878,DDD!$I:$K,3,0),"-")</f>
        <v>Sudeste</v>
      </c>
      <c r="J1878">
        <v>8750203</v>
      </c>
      <c r="K1878">
        <v>26463128</v>
      </c>
      <c r="L1878" s="14">
        <v>44670.486666666664</v>
      </c>
      <c r="M1878" s="14">
        <v>44670.488865740743</v>
      </c>
      <c r="N1878" t="s">
        <v>3133</v>
      </c>
      <c r="O1878" t="s">
        <v>64</v>
      </c>
      <c r="P1878">
        <v>17281</v>
      </c>
      <c r="Q1878" t="s">
        <v>65</v>
      </c>
      <c r="R1878" t="s">
        <v>85</v>
      </c>
      <c r="S1878" t="s">
        <v>86</v>
      </c>
      <c r="T1878" t="s">
        <v>85</v>
      </c>
      <c r="U1878" t="s">
        <v>86</v>
      </c>
      <c r="X1878">
        <v>14999028688</v>
      </c>
      <c r="AA1878" t="s">
        <v>103</v>
      </c>
      <c r="AB1878" s="15">
        <v>1650379232504590</v>
      </c>
      <c r="AC1878" t="s">
        <v>68</v>
      </c>
      <c r="AD1878">
        <v>10738</v>
      </c>
      <c r="AE1878" t="s">
        <v>69</v>
      </c>
      <c r="AF1878" t="s">
        <v>70</v>
      </c>
    </row>
    <row r="1879" spans="1:40" x14ac:dyDescent="0.25">
      <c r="A1879" s="4">
        <f t="shared" si="291"/>
        <v>44670</v>
      </c>
      <c r="B1879" s="5">
        <f t="shared" si="292"/>
        <v>0.58333333333333337</v>
      </c>
      <c r="C1879" s="6">
        <f t="shared" si="293"/>
        <v>0.59097222222222223</v>
      </c>
      <c r="D1879" s="7">
        <f t="shared" si="289"/>
        <v>3.645833334303461E-3</v>
      </c>
      <c r="E1879" s="6" t="str">
        <f t="shared" si="290"/>
        <v>ANA</v>
      </c>
      <c r="F1879" s="6" t="str">
        <f t="shared" si="294"/>
        <v>ter</v>
      </c>
      <c r="G1879" s="6" t="str">
        <f t="shared" si="288"/>
        <v>54</v>
      </c>
      <c r="H1879" s="6" t="str">
        <f>IFERROR(VLOOKUP($G1879,DDD!$B:$D,3,0),"-")</f>
        <v>RS</v>
      </c>
      <c r="I1879" s="6" t="str">
        <f>IFERROR(VLOOKUP($H1879,DDD!$I:$K,3,0),"-")</f>
        <v>Sul</v>
      </c>
      <c r="J1879">
        <v>8770006</v>
      </c>
      <c r="K1879">
        <v>26463125</v>
      </c>
      <c r="L1879" s="14">
        <v>44670.591400462959</v>
      </c>
      <c r="M1879" s="14">
        <v>44670.595046296294</v>
      </c>
      <c r="N1879" t="s">
        <v>3133</v>
      </c>
      <c r="O1879" t="s">
        <v>64</v>
      </c>
      <c r="P1879">
        <v>17281</v>
      </c>
      <c r="Q1879" t="s">
        <v>65</v>
      </c>
      <c r="R1879" t="s">
        <v>85</v>
      </c>
      <c r="S1879" t="s">
        <v>86</v>
      </c>
      <c r="T1879" t="s">
        <v>85</v>
      </c>
      <c r="U1879" t="s">
        <v>86</v>
      </c>
      <c r="X1879">
        <v>54999290048</v>
      </c>
      <c r="AA1879" t="s">
        <v>103</v>
      </c>
      <c r="AB1879" s="15">
        <v>1650388283815480</v>
      </c>
      <c r="AC1879" t="s">
        <v>68</v>
      </c>
      <c r="AD1879">
        <v>10738</v>
      </c>
      <c r="AE1879" t="s">
        <v>69</v>
      </c>
      <c r="AF1879" t="s">
        <v>70</v>
      </c>
    </row>
    <row r="1880" spans="1:40" x14ac:dyDescent="0.25">
      <c r="A1880" s="4">
        <f t="shared" si="291"/>
        <v>44670</v>
      </c>
      <c r="B1880" s="5">
        <f t="shared" si="292"/>
        <v>0.58333333333333337</v>
      </c>
      <c r="C1880" s="6">
        <f t="shared" si="293"/>
        <v>0.59027777777777779</v>
      </c>
      <c r="D1880" s="7">
        <f t="shared" si="289"/>
        <v>2.6354166671808343E-2</v>
      </c>
      <c r="E1880" s="6" t="str">
        <f t="shared" si="290"/>
        <v>SILVIO</v>
      </c>
      <c r="F1880" s="6" t="str">
        <f t="shared" si="294"/>
        <v>ter</v>
      </c>
      <c r="G1880" s="6" t="str">
        <f t="shared" si="288"/>
        <v>11</v>
      </c>
      <c r="H1880" s="6" t="str">
        <f>IFERROR(VLOOKUP($G1880,DDD!$B:$D,3,0),"-")</f>
        <v>SP</v>
      </c>
      <c r="I1880" s="6" t="str">
        <f>IFERROR(VLOOKUP($H1880,DDD!$I:$K,3,0),"-")</f>
        <v>Sudeste</v>
      </c>
      <c r="J1880">
        <v>8769892</v>
      </c>
      <c r="K1880">
        <v>27230988</v>
      </c>
      <c r="L1880" s="14">
        <v>44670.590810185182</v>
      </c>
      <c r="M1880" s="14">
        <v>44670.617164351854</v>
      </c>
      <c r="N1880" t="s">
        <v>3133</v>
      </c>
      <c r="O1880" t="s">
        <v>84</v>
      </c>
      <c r="P1880">
        <v>17286</v>
      </c>
      <c r="Q1880" t="s">
        <v>65</v>
      </c>
      <c r="R1880" t="s">
        <v>85</v>
      </c>
      <c r="S1880" t="s">
        <v>86</v>
      </c>
      <c r="T1880" t="s">
        <v>85</v>
      </c>
      <c r="U1880" t="s">
        <v>86</v>
      </c>
      <c r="X1880">
        <v>11988651234</v>
      </c>
      <c r="AA1880" t="s">
        <v>167</v>
      </c>
      <c r="AB1880" s="15">
        <v>1650388229813930</v>
      </c>
      <c r="AC1880" t="s">
        <v>68</v>
      </c>
      <c r="AD1880">
        <v>10738</v>
      </c>
      <c r="AE1880" t="s">
        <v>69</v>
      </c>
      <c r="AF1880" t="s">
        <v>70</v>
      </c>
    </row>
    <row r="1881" spans="1:40" x14ac:dyDescent="0.25">
      <c r="A1881" s="4">
        <f t="shared" si="291"/>
        <v>44670</v>
      </c>
      <c r="B1881" s="5">
        <f t="shared" si="292"/>
        <v>0.52083333333333337</v>
      </c>
      <c r="C1881" s="6">
        <f t="shared" si="293"/>
        <v>0.52430555555555558</v>
      </c>
      <c r="D1881" s="7">
        <f t="shared" si="289"/>
        <v>3.1134259261307307E-3</v>
      </c>
      <c r="E1881" s="6" t="str">
        <f t="shared" si="290"/>
        <v>ANA</v>
      </c>
      <c r="F1881" s="6" t="str">
        <f t="shared" si="294"/>
        <v>ter</v>
      </c>
      <c r="G1881" s="6" t="str">
        <f t="shared" si="288"/>
        <v>47</v>
      </c>
      <c r="H1881" s="6" t="str">
        <f>IFERROR(VLOOKUP($G1881,DDD!$B:$D,3,0),"-")</f>
        <v>SC</v>
      </c>
      <c r="I1881" s="6" t="str">
        <f>IFERROR(VLOOKUP($H1881,DDD!$I:$K,3,0),"-")</f>
        <v>Sul</v>
      </c>
      <c r="J1881">
        <v>8758153</v>
      </c>
      <c r="K1881">
        <v>23694414</v>
      </c>
      <c r="L1881" s="14">
        <v>44670.52443287037</v>
      </c>
      <c r="M1881" s="14">
        <v>44670.527546296296</v>
      </c>
      <c r="N1881" t="s">
        <v>3133</v>
      </c>
      <c r="O1881" t="s">
        <v>64</v>
      </c>
      <c r="P1881">
        <v>17281</v>
      </c>
      <c r="Q1881" t="s">
        <v>65</v>
      </c>
      <c r="R1881" t="s">
        <v>85</v>
      </c>
      <c r="S1881" t="s">
        <v>86</v>
      </c>
      <c r="T1881" t="s">
        <v>85</v>
      </c>
      <c r="U1881" t="s">
        <v>86</v>
      </c>
      <c r="X1881">
        <v>47997169542</v>
      </c>
      <c r="AA1881" t="s">
        <v>179</v>
      </c>
      <c r="AB1881" s="15">
        <v>1650382493619070</v>
      </c>
      <c r="AC1881" t="s">
        <v>68</v>
      </c>
      <c r="AD1881">
        <v>10738</v>
      </c>
      <c r="AE1881" t="s">
        <v>69</v>
      </c>
      <c r="AF1881" t="s">
        <v>70</v>
      </c>
    </row>
    <row r="1882" spans="1:40" x14ac:dyDescent="0.25">
      <c r="A1882" s="4">
        <f t="shared" si="291"/>
        <v>44670</v>
      </c>
      <c r="B1882" s="5">
        <f t="shared" si="292"/>
        <v>0.52083333333333337</v>
      </c>
      <c r="C1882" s="6">
        <f t="shared" si="293"/>
        <v>0.52708333333333335</v>
      </c>
      <c r="D1882" s="7">
        <f t="shared" si="289"/>
        <v>4.9305555585306138E-3</v>
      </c>
      <c r="E1882" s="6" t="str">
        <f t="shared" si="290"/>
        <v>BIANCA</v>
      </c>
      <c r="F1882" s="6" t="str">
        <f t="shared" si="294"/>
        <v>ter</v>
      </c>
      <c r="G1882" s="6" t="str">
        <f t="shared" si="288"/>
        <v>16</v>
      </c>
      <c r="H1882" s="6" t="str">
        <f>IFERROR(VLOOKUP($G1882,DDD!$B:$D,3,0),"-")</f>
        <v>SP</v>
      </c>
      <c r="I1882" s="6" t="str">
        <f>IFERROR(VLOOKUP($H1882,DDD!$I:$K,3,0),"-")</f>
        <v>Sudeste</v>
      </c>
      <c r="J1882">
        <v>8758828</v>
      </c>
      <c r="K1882">
        <v>24072727</v>
      </c>
      <c r="L1882" s="14">
        <v>44670.527638888889</v>
      </c>
      <c r="M1882" s="14">
        <v>44670.532569444447</v>
      </c>
      <c r="N1882" t="s">
        <v>3133</v>
      </c>
      <c r="O1882" t="s">
        <v>78</v>
      </c>
      <c r="P1882">
        <v>17283</v>
      </c>
      <c r="Q1882" t="s">
        <v>65</v>
      </c>
      <c r="R1882" t="s">
        <v>85</v>
      </c>
      <c r="S1882" t="s">
        <v>86</v>
      </c>
      <c r="T1882" t="s">
        <v>85</v>
      </c>
      <c r="U1882" t="s">
        <v>86</v>
      </c>
      <c r="X1882">
        <v>16988482325</v>
      </c>
      <c r="AA1882" t="s">
        <v>87</v>
      </c>
      <c r="AB1882" s="15">
        <v>1650382770635900</v>
      </c>
      <c r="AC1882" t="s">
        <v>68</v>
      </c>
      <c r="AD1882">
        <v>10738</v>
      </c>
      <c r="AE1882" t="s">
        <v>69</v>
      </c>
      <c r="AF1882" t="s">
        <v>70</v>
      </c>
    </row>
    <row r="1883" spans="1:40" x14ac:dyDescent="0.25">
      <c r="A1883" s="4">
        <f t="shared" si="291"/>
        <v>44670</v>
      </c>
      <c r="B1883" s="5">
        <f t="shared" si="292"/>
        <v>0.52083333333333337</v>
      </c>
      <c r="C1883" s="6">
        <f t="shared" si="293"/>
        <v>0.53125</v>
      </c>
      <c r="D1883" s="7">
        <f t="shared" si="289"/>
        <v>9.4560185170848854E-3</v>
      </c>
      <c r="E1883" s="6" t="str">
        <f t="shared" si="290"/>
        <v>ANA</v>
      </c>
      <c r="F1883" s="6" t="str">
        <f t="shared" si="294"/>
        <v>ter</v>
      </c>
      <c r="G1883" s="6" t="str">
        <f t="shared" si="288"/>
        <v>11</v>
      </c>
      <c r="H1883" s="6" t="str">
        <f>IFERROR(VLOOKUP($G1883,DDD!$B:$D,3,0),"-")</f>
        <v>SP</v>
      </c>
      <c r="I1883" s="6" t="str">
        <f>IFERROR(VLOOKUP($H1883,DDD!$I:$K,3,0),"-")</f>
        <v>Sudeste</v>
      </c>
      <c r="J1883">
        <v>8759593</v>
      </c>
      <c r="K1883">
        <v>25426090</v>
      </c>
      <c r="L1883" s="14">
        <v>44670.5312962963</v>
      </c>
      <c r="M1883" s="14">
        <v>44670.540752314817</v>
      </c>
      <c r="N1883" t="s">
        <v>3133</v>
      </c>
      <c r="O1883" t="s">
        <v>64</v>
      </c>
      <c r="P1883">
        <v>17281</v>
      </c>
      <c r="Q1883" t="s">
        <v>65</v>
      </c>
      <c r="R1883" t="s">
        <v>85</v>
      </c>
      <c r="S1883" t="s">
        <v>86</v>
      </c>
      <c r="T1883" t="s">
        <v>85</v>
      </c>
      <c r="U1883" t="s">
        <v>86</v>
      </c>
      <c r="X1883">
        <v>11965427530</v>
      </c>
      <c r="AA1883" t="s">
        <v>118</v>
      </c>
      <c r="AB1883" s="15">
        <v>1650383083654190</v>
      </c>
      <c r="AC1883" t="s">
        <v>68</v>
      </c>
      <c r="AD1883">
        <v>10738</v>
      </c>
      <c r="AE1883" t="s">
        <v>69</v>
      </c>
      <c r="AF1883" t="s">
        <v>70</v>
      </c>
    </row>
    <row r="1884" spans="1:40" x14ac:dyDescent="0.25">
      <c r="A1884" s="4">
        <f t="shared" si="291"/>
        <v>44670</v>
      </c>
      <c r="B1884" s="5">
        <f t="shared" si="292"/>
        <v>0.54166666666666663</v>
      </c>
      <c r="C1884" s="6">
        <f t="shared" si="293"/>
        <v>0.54513888888888895</v>
      </c>
      <c r="D1884" s="7">
        <f t="shared" si="289"/>
        <v>1.1226851856918074E-3</v>
      </c>
      <c r="E1884" s="6" t="str">
        <f t="shared" si="290"/>
        <v>BIANCA</v>
      </c>
      <c r="F1884" s="6" t="str">
        <f t="shared" si="294"/>
        <v>ter</v>
      </c>
      <c r="G1884" s="6" t="str">
        <f t="shared" si="288"/>
        <v>13</v>
      </c>
      <c r="H1884" s="6" t="str">
        <f>IFERROR(VLOOKUP($G1884,DDD!$B:$D,3,0),"-")</f>
        <v>SP</v>
      </c>
      <c r="I1884" s="6" t="str">
        <f>IFERROR(VLOOKUP($H1884,DDD!$I:$K,3,0),"-")</f>
        <v>Sudeste</v>
      </c>
      <c r="J1884">
        <v>8762442</v>
      </c>
      <c r="K1884">
        <v>27637746</v>
      </c>
      <c r="L1884" s="14">
        <v>44670.545439814814</v>
      </c>
      <c r="M1884" s="14">
        <v>44670.5465625</v>
      </c>
      <c r="N1884" t="s">
        <v>3133</v>
      </c>
      <c r="O1884" t="s">
        <v>78</v>
      </c>
      <c r="P1884">
        <v>17283</v>
      </c>
      <c r="Q1884" t="s">
        <v>65</v>
      </c>
      <c r="R1884" t="s">
        <v>85</v>
      </c>
      <c r="S1884" t="s">
        <v>86</v>
      </c>
      <c r="T1884" t="s">
        <v>85</v>
      </c>
      <c r="U1884" t="s">
        <v>86</v>
      </c>
      <c r="X1884">
        <v>13981885684</v>
      </c>
      <c r="AA1884" t="s">
        <v>2499</v>
      </c>
      <c r="AB1884" s="15">
        <v>1650384317701720</v>
      </c>
      <c r="AC1884" t="s">
        <v>68</v>
      </c>
      <c r="AD1884">
        <v>10738</v>
      </c>
      <c r="AE1884" t="s">
        <v>69</v>
      </c>
      <c r="AF1884" t="s">
        <v>70</v>
      </c>
    </row>
    <row r="1885" spans="1:40" x14ac:dyDescent="0.25">
      <c r="A1885" s="4">
        <f t="shared" si="291"/>
        <v>44670</v>
      </c>
      <c r="B1885" s="5">
        <f t="shared" si="292"/>
        <v>0.54166666666666663</v>
      </c>
      <c r="C1885" s="6">
        <f t="shared" si="293"/>
        <v>0.56111111111111112</v>
      </c>
      <c r="D1885" s="7">
        <f t="shared" si="289"/>
        <v>1.5509259246755391E-3</v>
      </c>
      <c r="E1885" s="6" t="str">
        <f t="shared" si="290"/>
        <v>ANA</v>
      </c>
      <c r="F1885" s="6" t="str">
        <f t="shared" si="294"/>
        <v>ter</v>
      </c>
      <c r="G1885" s="6" t="str">
        <f t="shared" si="288"/>
        <v>15</v>
      </c>
      <c r="H1885" s="6" t="str">
        <f>IFERROR(VLOOKUP($G1885,DDD!$B:$D,3,0),"-")</f>
        <v>SP</v>
      </c>
      <c r="I1885" s="6" t="str">
        <f>IFERROR(VLOOKUP($H1885,DDD!$I:$K,3,0),"-")</f>
        <v>Sudeste</v>
      </c>
      <c r="J1885">
        <v>8765334</v>
      </c>
      <c r="K1885">
        <v>25724860</v>
      </c>
      <c r="L1885" s="14">
        <v>44670.561527777776</v>
      </c>
      <c r="M1885" s="14">
        <v>44670.563078703701</v>
      </c>
      <c r="N1885" t="s">
        <v>3133</v>
      </c>
      <c r="O1885" t="s">
        <v>64</v>
      </c>
      <c r="P1885">
        <v>17281</v>
      </c>
      <c r="Q1885" t="s">
        <v>65</v>
      </c>
      <c r="R1885" t="s">
        <v>85</v>
      </c>
      <c r="S1885" t="s">
        <v>86</v>
      </c>
      <c r="T1885" t="s">
        <v>85</v>
      </c>
      <c r="U1885" t="s">
        <v>86</v>
      </c>
      <c r="X1885">
        <v>15996882995</v>
      </c>
      <c r="AA1885" t="s">
        <v>113</v>
      </c>
      <c r="AB1885" s="15">
        <v>1650385701759860</v>
      </c>
      <c r="AC1885" t="s">
        <v>68</v>
      </c>
      <c r="AD1885">
        <v>10738</v>
      </c>
      <c r="AE1885" t="s">
        <v>69</v>
      </c>
      <c r="AF1885" t="s">
        <v>70</v>
      </c>
    </row>
    <row r="1886" spans="1:40" x14ac:dyDescent="0.25">
      <c r="A1886" s="4">
        <f t="shared" si="291"/>
        <v>44670</v>
      </c>
      <c r="B1886" s="5">
        <f t="shared" si="292"/>
        <v>0.6875</v>
      </c>
      <c r="C1886" s="6">
        <f t="shared" si="293"/>
        <v>0.69027777777777777</v>
      </c>
      <c r="D1886" s="7">
        <f t="shared" si="289"/>
        <v>2.7777777722803876E-4</v>
      </c>
      <c r="E1886" s="6" t="str">
        <f t="shared" si="290"/>
        <v>ANA</v>
      </c>
      <c r="F1886" s="6" t="str">
        <f t="shared" si="294"/>
        <v>ter</v>
      </c>
      <c r="G1886" s="6" t="str">
        <f t="shared" si="288"/>
        <v>14</v>
      </c>
      <c r="H1886" s="6" t="str">
        <f>IFERROR(VLOOKUP($G1886,DDD!$B:$D,3,0),"-")</f>
        <v>SP</v>
      </c>
      <c r="I1886" s="6" t="str">
        <f>IFERROR(VLOOKUP($H1886,DDD!$I:$K,3,0),"-")</f>
        <v>Sudeste</v>
      </c>
      <c r="J1886">
        <v>8784787</v>
      </c>
      <c r="K1886">
        <v>27637596</v>
      </c>
      <c r="L1886" s="14">
        <v>44670.690844907411</v>
      </c>
      <c r="M1886" s="14">
        <v>44670.691122685188</v>
      </c>
      <c r="N1886" t="s">
        <v>3133</v>
      </c>
      <c r="O1886" t="s">
        <v>64</v>
      </c>
      <c r="P1886">
        <v>17281</v>
      </c>
      <c r="Q1886" t="s">
        <v>65</v>
      </c>
      <c r="R1886" t="s">
        <v>136</v>
      </c>
      <c r="S1886" t="s">
        <v>674</v>
      </c>
      <c r="T1886" t="s">
        <v>136</v>
      </c>
      <c r="U1886" t="s">
        <v>674</v>
      </c>
      <c r="X1886">
        <v>14996808996</v>
      </c>
      <c r="Y1886">
        <v>14996808996</v>
      </c>
      <c r="Z1886" s="14">
        <v>44670.711805555555</v>
      </c>
      <c r="AA1886" t="s">
        <v>2499</v>
      </c>
      <c r="AB1886" s="15">
        <v>1.65039687315941E+16</v>
      </c>
      <c r="AC1886" t="s">
        <v>68</v>
      </c>
      <c r="AD1886">
        <v>10738</v>
      </c>
      <c r="AE1886" t="s">
        <v>69</v>
      </c>
      <c r="AF1886" t="s">
        <v>70</v>
      </c>
    </row>
    <row r="1887" spans="1:40" x14ac:dyDescent="0.25">
      <c r="A1887" s="4">
        <f t="shared" si="291"/>
        <v>44670</v>
      </c>
      <c r="B1887" s="5">
        <f t="shared" si="292"/>
        <v>0.6875</v>
      </c>
      <c r="C1887" s="6">
        <f t="shared" si="293"/>
        <v>0.69166666666666676</v>
      </c>
      <c r="D1887" s="7">
        <f t="shared" si="289"/>
        <v>7.0601851621177047E-4</v>
      </c>
      <c r="E1887" s="6" t="str">
        <f t="shared" si="290"/>
        <v>ANA</v>
      </c>
      <c r="F1887" s="6" t="str">
        <f t="shared" si="294"/>
        <v>ter</v>
      </c>
      <c r="G1887" s="6" t="str">
        <f t="shared" si="288"/>
        <v>55</v>
      </c>
      <c r="H1887" s="6" t="str">
        <f>IFERROR(VLOOKUP($G1887,DDD!$B:$D,3,0),"-")</f>
        <v>RS</v>
      </c>
      <c r="I1887" s="6" t="str">
        <f>IFERROR(VLOOKUP($H1887,DDD!$I:$K,3,0),"-")</f>
        <v>Sul</v>
      </c>
      <c r="J1887">
        <v>8784997</v>
      </c>
      <c r="K1887">
        <v>25426140</v>
      </c>
      <c r="L1887" s="14">
        <v>44670.692337962966</v>
      </c>
      <c r="M1887" s="14">
        <v>44670.693043981482</v>
      </c>
      <c r="N1887" t="s">
        <v>3133</v>
      </c>
      <c r="O1887" t="s">
        <v>64</v>
      </c>
      <c r="P1887">
        <v>17281</v>
      </c>
      <c r="Q1887" t="s">
        <v>65</v>
      </c>
      <c r="R1887" t="s">
        <v>136</v>
      </c>
      <c r="S1887" t="s">
        <v>674</v>
      </c>
      <c r="T1887" t="s">
        <v>136</v>
      </c>
      <c r="U1887" t="s">
        <v>674</v>
      </c>
      <c r="X1887">
        <v>55999042517</v>
      </c>
      <c r="Y1887">
        <v>55999042517</v>
      </c>
      <c r="Z1887" s="14">
        <v>44670.713194444441</v>
      </c>
      <c r="AA1887" t="s">
        <v>118</v>
      </c>
      <c r="AB1887" s="15">
        <v>1.65039699616103E+16</v>
      </c>
      <c r="AC1887" t="s">
        <v>68</v>
      </c>
      <c r="AD1887">
        <v>10738</v>
      </c>
      <c r="AE1887" t="s">
        <v>69</v>
      </c>
      <c r="AF1887" t="s">
        <v>70</v>
      </c>
    </row>
    <row r="1888" spans="1:40" x14ac:dyDescent="0.25">
      <c r="A1888" s="4">
        <f t="shared" si="291"/>
        <v>44670</v>
      </c>
      <c r="B1888" s="5">
        <f t="shared" si="292"/>
        <v>0.6875</v>
      </c>
      <c r="C1888" s="6">
        <f t="shared" si="293"/>
        <v>0.70694444444444438</v>
      </c>
      <c r="D1888" s="7">
        <f t="shared" si="289"/>
        <v>3.0092593078734353E-4</v>
      </c>
      <c r="E1888" s="6" t="str">
        <f t="shared" si="290"/>
        <v>SILVIO</v>
      </c>
      <c r="F1888" s="6" t="str">
        <f t="shared" si="294"/>
        <v>ter</v>
      </c>
      <c r="G1888" s="6" t="str">
        <f t="shared" si="288"/>
        <v>14</v>
      </c>
      <c r="H1888" s="6" t="str">
        <f>IFERROR(VLOOKUP($G1888,DDD!$B:$D,3,0),"-")</f>
        <v>SP</v>
      </c>
      <c r="I1888" s="6" t="str">
        <f>IFERROR(VLOOKUP($H1888,DDD!$I:$K,3,0),"-")</f>
        <v>Sudeste</v>
      </c>
      <c r="J1888">
        <v>8787094</v>
      </c>
      <c r="K1888">
        <v>27230958</v>
      </c>
      <c r="L1888" s="14">
        <v>44670.70753472222</v>
      </c>
      <c r="M1888" s="14">
        <v>44670.707835648151</v>
      </c>
      <c r="N1888" t="s">
        <v>3133</v>
      </c>
      <c r="O1888" t="s">
        <v>84</v>
      </c>
      <c r="P1888">
        <v>17286</v>
      </c>
      <c r="Q1888" t="s">
        <v>65</v>
      </c>
      <c r="R1888" t="s">
        <v>85</v>
      </c>
      <c r="S1888" t="s">
        <v>86</v>
      </c>
      <c r="T1888" t="s">
        <v>85</v>
      </c>
      <c r="U1888" t="s">
        <v>86</v>
      </c>
      <c r="X1888">
        <v>14988351142</v>
      </c>
      <c r="AA1888" t="s">
        <v>167</v>
      </c>
      <c r="AB1888" s="15">
        <v>1.65039782217251E+16</v>
      </c>
      <c r="AC1888" t="s">
        <v>68</v>
      </c>
      <c r="AD1888">
        <v>10738</v>
      </c>
      <c r="AE1888" t="s">
        <v>69</v>
      </c>
      <c r="AF1888" t="s">
        <v>70</v>
      </c>
    </row>
    <row r="1889" spans="1:32" x14ac:dyDescent="0.25">
      <c r="A1889" s="4">
        <f t="shared" si="291"/>
        <v>44670</v>
      </c>
      <c r="B1889" s="5">
        <f t="shared" si="292"/>
        <v>0.79166666666666663</v>
      </c>
      <c r="C1889" s="6">
        <f t="shared" si="293"/>
        <v>0.79583333333333339</v>
      </c>
      <c r="D1889" s="7">
        <f t="shared" si="289"/>
        <v>3.2291666648234241E-3</v>
      </c>
      <c r="E1889" s="6" t="str">
        <f t="shared" si="290"/>
        <v>SILVIO</v>
      </c>
      <c r="F1889" s="6" t="str">
        <f t="shared" si="294"/>
        <v>ter</v>
      </c>
      <c r="G1889" s="6" t="str">
        <f t="shared" si="288"/>
        <v>11</v>
      </c>
      <c r="H1889" s="6" t="str">
        <f>IFERROR(VLOOKUP($G1889,DDD!$B:$D,3,0),"-")</f>
        <v>SP</v>
      </c>
      <c r="I1889" s="6" t="str">
        <f>IFERROR(VLOOKUP($H1889,DDD!$I:$K,3,0),"-")</f>
        <v>Sudeste</v>
      </c>
      <c r="J1889">
        <v>8797074</v>
      </c>
      <c r="K1889">
        <v>27231016</v>
      </c>
      <c r="L1889" s="14">
        <v>44670.796469907407</v>
      </c>
      <c r="M1889" s="14">
        <v>44670.799699074072</v>
      </c>
      <c r="N1889" t="s">
        <v>3133</v>
      </c>
      <c r="O1889" t="s">
        <v>84</v>
      </c>
      <c r="P1889">
        <v>17286</v>
      </c>
      <c r="Q1889" t="s">
        <v>65</v>
      </c>
      <c r="R1889" t="s">
        <v>85</v>
      </c>
      <c r="S1889" t="s">
        <v>86</v>
      </c>
      <c r="T1889" t="s">
        <v>85</v>
      </c>
      <c r="U1889" t="s">
        <v>86</v>
      </c>
      <c r="X1889">
        <v>11951784786</v>
      </c>
      <c r="AA1889" t="s">
        <v>167</v>
      </c>
      <c r="AB1889" s="15">
        <v>1.6504059832366E+16</v>
      </c>
      <c r="AC1889" t="s">
        <v>68</v>
      </c>
      <c r="AD1889">
        <v>10738</v>
      </c>
      <c r="AE1889" t="s">
        <v>69</v>
      </c>
      <c r="AF1889" t="s">
        <v>70</v>
      </c>
    </row>
    <row r="1890" spans="1:32" x14ac:dyDescent="0.25">
      <c r="A1890" s="4">
        <f t="shared" si="291"/>
        <v>44671</v>
      </c>
      <c r="B1890" s="5">
        <f t="shared" si="292"/>
        <v>0.47916666666666669</v>
      </c>
      <c r="C1890" s="6">
        <f t="shared" si="293"/>
        <v>0.48541666666666666</v>
      </c>
      <c r="D1890" s="7">
        <f t="shared" si="289"/>
        <v>3.7500000034924597E-3</v>
      </c>
      <c r="E1890" s="6" t="str">
        <f t="shared" si="290"/>
        <v>BIANCA</v>
      </c>
      <c r="F1890" s="6" t="str">
        <f t="shared" si="294"/>
        <v>qua</v>
      </c>
      <c r="G1890" s="6" t="str">
        <f t="shared" si="288"/>
        <v>13</v>
      </c>
      <c r="H1890" s="6" t="str">
        <f>IFERROR(VLOOKUP($G1890,DDD!$B:$D,3,0),"-")</f>
        <v>SP</v>
      </c>
      <c r="I1890" s="6" t="str">
        <f>IFERROR(VLOOKUP($H1890,DDD!$I:$K,3,0),"-")</f>
        <v>Sudeste</v>
      </c>
      <c r="J1890">
        <v>8829654</v>
      </c>
      <c r="K1890">
        <v>28772466</v>
      </c>
      <c r="L1890" s="14">
        <v>44671.485486111109</v>
      </c>
      <c r="M1890" s="14">
        <v>44671.489236111112</v>
      </c>
      <c r="N1890" t="s">
        <v>3133</v>
      </c>
      <c r="O1890" t="s">
        <v>78</v>
      </c>
      <c r="P1890">
        <v>17283</v>
      </c>
      <c r="Q1890" t="s">
        <v>65</v>
      </c>
      <c r="R1890" t="s">
        <v>85</v>
      </c>
      <c r="S1890" t="s">
        <v>86</v>
      </c>
      <c r="T1890" t="s">
        <v>85</v>
      </c>
      <c r="U1890" t="s">
        <v>86</v>
      </c>
      <c r="X1890">
        <v>13982066587</v>
      </c>
      <c r="AA1890" t="s">
        <v>3121</v>
      </c>
      <c r="AB1890" s="15">
        <v>1650465525409010</v>
      </c>
      <c r="AC1890" t="s">
        <v>68</v>
      </c>
      <c r="AD1890">
        <v>10738</v>
      </c>
      <c r="AE1890" t="s">
        <v>69</v>
      </c>
      <c r="AF1890" t="s">
        <v>70</v>
      </c>
    </row>
    <row r="1891" spans="1:32" x14ac:dyDescent="0.25">
      <c r="A1891" s="4">
        <f t="shared" si="291"/>
        <v>44671</v>
      </c>
      <c r="B1891" s="5">
        <f t="shared" si="292"/>
        <v>0.58333333333333337</v>
      </c>
      <c r="C1891" s="6">
        <f t="shared" si="293"/>
        <v>0.59097222222222223</v>
      </c>
      <c r="D1891" s="7">
        <f t="shared" si="289"/>
        <v>2.6504629640839994E-3</v>
      </c>
      <c r="E1891" s="6" t="str">
        <f t="shared" si="290"/>
        <v>BIANCA</v>
      </c>
      <c r="F1891" s="6" t="str">
        <f t="shared" si="294"/>
        <v>qua</v>
      </c>
      <c r="G1891" s="6" t="str">
        <f t="shared" si="288"/>
        <v>11</v>
      </c>
      <c r="H1891" s="6" t="str">
        <f>IFERROR(VLOOKUP($G1891,DDD!$B:$D,3,0),"-")</f>
        <v>SP</v>
      </c>
      <c r="I1891" s="6" t="str">
        <f>IFERROR(VLOOKUP($H1891,DDD!$I:$K,3,0),"-")</f>
        <v>Sudeste</v>
      </c>
      <c r="J1891">
        <v>8850414</v>
      </c>
      <c r="K1891">
        <v>23694519</v>
      </c>
      <c r="L1891" s="14">
        <v>44671.591307870367</v>
      </c>
      <c r="M1891" s="14">
        <v>44671.593958333331</v>
      </c>
      <c r="N1891" t="s">
        <v>3133</v>
      </c>
      <c r="O1891" t="s">
        <v>78</v>
      </c>
      <c r="P1891">
        <v>17283</v>
      </c>
      <c r="Q1891" t="s">
        <v>65</v>
      </c>
      <c r="R1891" t="s">
        <v>85</v>
      </c>
      <c r="S1891" t="s">
        <v>86</v>
      </c>
      <c r="T1891" t="s">
        <v>85</v>
      </c>
      <c r="U1891" t="s">
        <v>86</v>
      </c>
      <c r="X1891">
        <v>11941987581</v>
      </c>
      <c r="AA1891" t="s">
        <v>179</v>
      </c>
      <c r="AB1891" s="15">
        <v>1650474675656830</v>
      </c>
      <c r="AC1891" t="s">
        <v>68</v>
      </c>
      <c r="AD1891">
        <v>10738</v>
      </c>
      <c r="AE1891" t="s">
        <v>69</v>
      </c>
      <c r="AF1891" t="s">
        <v>70</v>
      </c>
    </row>
    <row r="1892" spans="1:32" x14ac:dyDescent="0.25">
      <c r="A1892" s="4">
        <f t="shared" si="291"/>
        <v>44671</v>
      </c>
      <c r="B1892" s="5">
        <f t="shared" si="292"/>
        <v>0.70833333333333337</v>
      </c>
      <c r="C1892" s="6">
        <f t="shared" si="293"/>
        <v>0.72430555555555554</v>
      </c>
      <c r="D1892" s="7">
        <f t="shared" si="289"/>
        <v>2.78935184906004E-3</v>
      </c>
      <c r="E1892" s="6" t="str">
        <f t="shared" si="290"/>
        <v>SILVIO</v>
      </c>
      <c r="F1892" s="6" t="str">
        <f t="shared" si="294"/>
        <v>qua</v>
      </c>
      <c r="G1892" s="6" t="str">
        <f t="shared" si="288"/>
        <v>47</v>
      </c>
      <c r="H1892" s="6" t="str">
        <f>IFERROR(VLOOKUP($G1892,DDD!$B:$D,3,0),"-")</f>
        <v>SC</v>
      </c>
      <c r="I1892" s="6" t="str">
        <f>IFERROR(VLOOKUP($H1892,DDD!$I:$K,3,0),"-")</f>
        <v>Sul</v>
      </c>
      <c r="J1892">
        <v>8869677</v>
      </c>
      <c r="K1892">
        <v>27201952</v>
      </c>
      <c r="L1892" s="14">
        <v>44671.724398148152</v>
      </c>
      <c r="M1892" s="14">
        <v>44671.727187500001</v>
      </c>
      <c r="N1892" t="s">
        <v>3133</v>
      </c>
      <c r="O1892" t="s">
        <v>84</v>
      </c>
      <c r="P1892">
        <v>17286</v>
      </c>
      <c r="Q1892" t="s">
        <v>65</v>
      </c>
      <c r="R1892" t="s">
        <v>85</v>
      </c>
      <c r="S1892" t="s">
        <v>86</v>
      </c>
      <c r="T1892" t="s">
        <v>85</v>
      </c>
      <c r="U1892" t="s">
        <v>86</v>
      </c>
      <c r="X1892">
        <v>47996561016</v>
      </c>
      <c r="AA1892" t="s">
        <v>93</v>
      </c>
      <c r="AB1892" s="15">
        <v>1.65048617017448E+16</v>
      </c>
      <c r="AC1892" t="s">
        <v>68</v>
      </c>
      <c r="AD1892">
        <v>10738</v>
      </c>
      <c r="AE1892" t="s">
        <v>69</v>
      </c>
      <c r="AF1892" t="s">
        <v>70</v>
      </c>
    </row>
    <row r="1893" spans="1:32" x14ac:dyDescent="0.25">
      <c r="A1893" s="4">
        <f t="shared" si="291"/>
        <v>44670</v>
      </c>
      <c r="B1893" s="5">
        <f t="shared" si="292"/>
        <v>0.35416666666666669</v>
      </c>
      <c r="C1893" s="6">
        <f t="shared" si="293"/>
        <v>0.36874999999999997</v>
      </c>
      <c r="D1893" s="7">
        <f t="shared" si="289"/>
        <v>3.4722222262644209E-3</v>
      </c>
      <c r="E1893" s="6" t="str">
        <f t="shared" si="290"/>
        <v>BIANCA</v>
      </c>
      <c r="F1893" s="6" t="str">
        <f t="shared" si="294"/>
        <v>ter</v>
      </c>
      <c r="G1893" s="6" t="str">
        <f t="shared" si="288"/>
        <v>17</v>
      </c>
      <c r="H1893" s="6" t="str">
        <f>IFERROR(VLOOKUP($G1893,DDD!$B:$D,3,0),"-")</f>
        <v>SP</v>
      </c>
      <c r="I1893" s="6" t="str">
        <f>IFERROR(VLOOKUP($H1893,DDD!$I:$K,3,0),"-")</f>
        <v>Sudeste</v>
      </c>
      <c r="J1893">
        <v>8728392</v>
      </c>
      <c r="K1893">
        <v>27637902</v>
      </c>
      <c r="L1893" s="14">
        <v>44670.368923611109</v>
      </c>
      <c r="M1893" s="14">
        <v>44670.372395833336</v>
      </c>
      <c r="N1893" t="s">
        <v>3133</v>
      </c>
      <c r="O1893" t="s">
        <v>78</v>
      </c>
      <c r="P1893">
        <v>17283</v>
      </c>
      <c r="Q1893" t="s">
        <v>65</v>
      </c>
      <c r="R1893" t="s">
        <v>85</v>
      </c>
      <c r="S1893" t="s">
        <v>86</v>
      </c>
      <c r="T1893" t="s">
        <v>85</v>
      </c>
      <c r="U1893" t="s">
        <v>86</v>
      </c>
      <c r="X1893">
        <v>17981758895</v>
      </c>
      <c r="AA1893" t="s">
        <v>2499</v>
      </c>
      <c r="AB1893" s="15">
        <v>165036906629534</v>
      </c>
      <c r="AC1893" t="s">
        <v>68</v>
      </c>
      <c r="AD1893">
        <v>10738</v>
      </c>
      <c r="AE1893" t="s">
        <v>69</v>
      </c>
      <c r="AF1893" t="s">
        <v>70</v>
      </c>
    </row>
    <row r="1894" spans="1:32" x14ac:dyDescent="0.25">
      <c r="A1894" s="4">
        <f t="shared" si="291"/>
        <v>44670</v>
      </c>
      <c r="B1894" s="5">
        <f t="shared" si="292"/>
        <v>0.39583333333333331</v>
      </c>
      <c r="C1894" s="6">
        <f t="shared" si="293"/>
        <v>0.41388888888888892</v>
      </c>
      <c r="D1894" s="7">
        <f t="shared" si="289"/>
        <v>1.7245370327145793E-3</v>
      </c>
      <c r="E1894" s="6" t="str">
        <f t="shared" si="290"/>
        <v>BIANCA</v>
      </c>
      <c r="F1894" s="6" t="str">
        <f t="shared" si="294"/>
        <v>ter</v>
      </c>
      <c r="G1894" s="6" t="str">
        <f t="shared" si="288"/>
        <v>14</v>
      </c>
      <c r="H1894" s="6" t="str">
        <f>IFERROR(VLOOKUP($G1894,DDD!$B:$D,3,0),"-")</f>
        <v>SP</v>
      </c>
      <c r="I1894" s="6" t="str">
        <f>IFERROR(VLOOKUP($H1894,DDD!$I:$K,3,0),"-")</f>
        <v>Sudeste</v>
      </c>
      <c r="J1894">
        <v>8737391</v>
      </c>
      <c r="K1894">
        <v>25724677</v>
      </c>
      <c r="L1894" s="14">
        <v>44670.414293981485</v>
      </c>
      <c r="M1894" s="14">
        <v>44670.416018518517</v>
      </c>
      <c r="N1894" t="s">
        <v>3133</v>
      </c>
      <c r="O1894" t="s">
        <v>78</v>
      </c>
      <c r="P1894">
        <v>17283</v>
      </c>
      <c r="Q1894" t="s">
        <v>65</v>
      </c>
      <c r="R1894" t="s">
        <v>85</v>
      </c>
      <c r="S1894" t="s">
        <v>86</v>
      </c>
      <c r="T1894" t="s">
        <v>85</v>
      </c>
      <c r="U1894" t="s">
        <v>86</v>
      </c>
      <c r="X1894">
        <v>14997299881</v>
      </c>
      <c r="AA1894" t="s">
        <v>113</v>
      </c>
      <c r="AB1894" s="15">
        <v>1650372977186800</v>
      </c>
      <c r="AC1894" t="s">
        <v>68</v>
      </c>
      <c r="AD1894">
        <v>10738</v>
      </c>
      <c r="AE1894" t="s">
        <v>69</v>
      </c>
      <c r="AF1894" t="s">
        <v>70</v>
      </c>
    </row>
    <row r="1895" spans="1:32" x14ac:dyDescent="0.25">
      <c r="A1895" s="4">
        <f t="shared" si="291"/>
        <v>44670</v>
      </c>
      <c r="B1895" s="5">
        <f t="shared" si="292"/>
        <v>0.5</v>
      </c>
      <c r="C1895" s="6">
        <f t="shared" si="293"/>
        <v>0.50555555555555554</v>
      </c>
      <c r="D1895" s="7">
        <f t="shared" si="289"/>
        <v>2.8472222184063867E-3</v>
      </c>
      <c r="E1895" s="6" t="str">
        <f t="shared" si="290"/>
        <v>ANA</v>
      </c>
      <c r="F1895" s="6" t="str">
        <f t="shared" si="294"/>
        <v>ter</v>
      </c>
      <c r="G1895" s="6" t="str">
        <f t="shared" si="288"/>
        <v>11</v>
      </c>
      <c r="H1895" s="6" t="str">
        <f>IFERROR(VLOOKUP($G1895,DDD!$B:$D,3,0),"-")</f>
        <v>SP</v>
      </c>
      <c r="I1895" s="6" t="str">
        <f>IFERROR(VLOOKUP($H1895,DDD!$I:$K,3,0),"-")</f>
        <v>Sudeste</v>
      </c>
      <c r="J1895">
        <v>8754338</v>
      </c>
      <c r="K1895">
        <v>25426110</v>
      </c>
      <c r="L1895" s="14">
        <v>44670.50613425926</v>
      </c>
      <c r="M1895" s="14">
        <v>44670.508981481478</v>
      </c>
      <c r="N1895" t="s">
        <v>3133</v>
      </c>
      <c r="O1895" t="s">
        <v>64</v>
      </c>
      <c r="P1895">
        <v>17281</v>
      </c>
      <c r="Q1895" t="s">
        <v>65</v>
      </c>
      <c r="R1895" t="s">
        <v>85</v>
      </c>
      <c r="S1895" t="s">
        <v>86</v>
      </c>
      <c r="T1895" t="s">
        <v>85</v>
      </c>
      <c r="U1895" t="s">
        <v>86</v>
      </c>
      <c r="X1895">
        <v>11963624198</v>
      </c>
      <c r="AA1895" t="s">
        <v>118</v>
      </c>
      <c r="AB1895" s="15">
        <v>1650380917556840</v>
      </c>
      <c r="AC1895" t="s">
        <v>68</v>
      </c>
      <c r="AD1895">
        <v>10738</v>
      </c>
      <c r="AE1895" t="s">
        <v>69</v>
      </c>
      <c r="AF1895" t="s">
        <v>70</v>
      </c>
    </row>
    <row r="1896" spans="1:32" x14ac:dyDescent="0.25">
      <c r="A1896" s="4">
        <f t="shared" si="291"/>
        <v>44670</v>
      </c>
      <c r="B1896" s="5">
        <f t="shared" si="292"/>
        <v>0.5625</v>
      </c>
      <c r="C1896" s="6">
        <f t="shared" si="293"/>
        <v>0.57361111111111118</v>
      </c>
      <c r="D1896" s="7">
        <f t="shared" si="289"/>
        <v>4.9189814744750038E-3</v>
      </c>
      <c r="E1896" s="6" t="str">
        <f t="shared" si="290"/>
        <v>SILVIO</v>
      </c>
      <c r="F1896" s="6" t="str">
        <f t="shared" si="294"/>
        <v>ter</v>
      </c>
      <c r="G1896" s="6" t="str">
        <f t="shared" si="288"/>
        <v>16</v>
      </c>
      <c r="H1896" s="6" t="str">
        <f>IFERROR(VLOOKUP($G1896,DDD!$B:$D,3,0),"-")</f>
        <v>SP</v>
      </c>
      <c r="I1896" s="6" t="str">
        <f>IFERROR(VLOOKUP($H1896,DDD!$I:$K,3,0),"-")</f>
        <v>Sudeste</v>
      </c>
      <c r="J1896">
        <v>8767267</v>
      </c>
      <c r="K1896">
        <v>24161063</v>
      </c>
      <c r="L1896" s="14">
        <v>44670.573657407411</v>
      </c>
      <c r="M1896" s="14">
        <v>44670.578576388885</v>
      </c>
      <c r="N1896" t="s">
        <v>3133</v>
      </c>
      <c r="O1896" t="s">
        <v>84</v>
      </c>
      <c r="P1896">
        <v>17286</v>
      </c>
      <c r="Q1896" t="s">
        <v>65</v>
      </c>
      <c r="R1896" t="s">
        <v>85</v>
      </c>
      <c r="S1896" t="s">
        <v>86</v>
      </c>
      <c r="T1896" t="s">
        <v>85</v>
      </c>
      <c r="U1896" t="s">
        <v>86</v>
      </c>
      <c r="X1896">
        <v>16994152915</v>
      </c>
      <c r="AA1896" t="s">
        <v>235</v>
      </c>
      <c r="AB1896" s="15">
        <v>1650386744786960</v>
      </c>
      <c r="AC1896" t="s">
        <v>68</v>
      </c>
      <c r="AD1896">
        <v>10738</v>
      </c>
      <c r="AE1896" t="s">
        <v>69</v>
      </c>
      <c r="AF1896" t="s">
        <v>70</v>
      </c>
    </row>
    <row r="1897" spans="1:32" x14ac:dyDescent="0.25">
      <c r="A1897" s="4">
        <f t="shared" si="291"/>
        <v>44670</v>
      </c>
      <c r="B1897" s="5">
        <f t="shared" si="292"/>
        <v>0.75</v>
      </c>
      <c r="C1897" s="6">
        <f t="shared" si="293"/>
        <v>0.7583333333333333</v>
      </c>
      <c r="D1897" s="7">
        <f t="shared" si="289"/>
        <v>4.2592592581058852E-3</v>
      </c>
      <c r="E1897" s="6" t="str">
        <f t="shared" si="290"/>
        <v>SILVIO</v>
      </c>
      <c r="F1897" s="6" t="str">
        <f t="shared" si="294"/>
        <v>ter</v>
      </c>
      <c r="G1897" s="6" t="str">
        <f t="shared" si="288"/>
        <v>51</v>
      </c>
      <c r="H1897" s="6" t="str">
        <f>IFERROR(VLOOKUP($G1897,DDD!$B:$D,3,0),"-")</f>
        <v>RS</v>
      </c>
      <c r="I1897" s="6" t="str">
        <f>IFERROR(VLOOKUP($H1897,DDD!$I:$K,3,0),"-")</f>
        <v>Sul</v>
      </c>
      <c r="J1897">
        <v>8793440</v>
      </c>
      <c r="K1897">
        <v>23413661</v>
      </c>
      <c r="L1897" s="14">
        <v>44670.759016203701</v>
      </c>
      <c r="M1897" s="14">
        <v>44670.763275462959</v>
      </c>
      <c r="N1897" t="s">
        <v>3133</v>
      </c>
      <c r="O1897" t="s">
        <v>84</v>
      </c>
      <c r="P1897">
        <v>17286</v>
      </c>
      <c r="Q1897" t="s">
        <v>65</v>
      </c>
      <c r="R1897" t="s">
        <v>85</v>
      </c>
      <c r="S1897" t="s">
        <v>86</v>
      </c>
      <c r="T1897" t="s">
        <v>85</v>
      </c>
      <c r="U1897" t="s">
        <v>86</v>
      </c>
      <c r="X1897">
        <v>51998515657</v>
      </c>
      <c r="AA1897" t="s">
        <v>141</v>
      </c>
      <c r="AB1897" s="15">
        <v>1.65040276721757E+16</v>
      </c>
      <c r="AC1897" t="s">
        <v>68</v>
      </c>
      <c r="AD1897">
        <v>10738</v>
      </c>
      <c r="AE1897" t="s">
        <v>69</v>
      </c>
      <c r="AF1897" t="s">
        <v>70</v>
      </c>
    </row>
    <row r="1898" spans="1:32" x14ac:dyDescent="0.25">
      <c r="A1898" s="4">
        <f t="shared" si="291"/>
        <v>44670</v>
      </c>
      <c r="B1898" s="5">
        <f t="shared" si="292"/>
        <v>0.33333333333333331</v>
      </c>
      <c r="C1898" s="6">
        <f t="shared" si="293"/>
        <v>0.35347222222222219</v>
      </c>
      <c r="D1898" s="7">
        <f t="shared" si="289"/>
        <v>5.9722222213167697E-3</v>
      </c>
      <c r="E1898" s="6" t="str">
        <f t="shared" si="290"/>
        <v>BIANCA</v>
      </c>
      <c r="F1898" s="6" t="str">
        <f t="shared" si="294"/>
        <v>ter</v>
      </c>
      <c r="G1898" s="6" t="str">
        <f t="shared" si="288"/>
        <v>12</v>
      </c>
      <c r="H1898" s="6" t="str">
        <f>IFERROR(VLOOKUP($G1898,DDD!$B:$D,3,0),"-")</f>
        <v>SP</v>
      </c>
      <c r="I1898" s="6" t="str">
        <f>IFERROR(VLOOKUP($H1898,DDD!$I:$K,3,0),"-")</f>
        <v>Sudeste</v>
      </c>
      <c r="J1898">
        <v>8727984</v>
      </c>
      <c r="K1898">
        <v>27637733</v>
      </c>
      <c r="L1898" s="14">
        <v>44670.353900462964</v>
      </c>
      <c r="M1898" s="14">
        <v>44670.359872685185</v>
      </c>
      <c r="N1898" t="s">
        <v>3133</v>
      </c>
      <c r="O1898" t="s">
        <v>78</v>
      </c>
      <c r="P1898">
        <v>17283</v>
      </c>
      <c r="Q1898" t="s">
        <v>65</v>
      </c>
      <c r="R1898" t="s">
        <v>85</v>
      </c>
      <c r="S1898" t="s">
        <v>86</v>
      </c>
      <c r="T1898" t="s">
        <v>85</v>
      </c>
      <c r="U1898" t="s">
        <v>86</v>
      </c>
      <c r="X1898">
        <v>12991646831</v>
      </c>
      <c r="AA1898" t="s">
        <v>2499</v>
      </c>
      <c r="AB1898" s="15">
        <v>165036776310404</v>
      </c>
      <c r="AC1898" t="s">
        <v>68</v>
      </c>
      <c r="AD1898">
        <v>10738</v>
      </c>
      <c r="AE1898" t="s">
        <v>69</v>
      </c>
      <c r="AF1898" t="s">
        <v>70</v>
      </c>
    </row>
    <row r="1899" spans="1:32" x14ac:dyDescent="0.25">
      <c r="A1899" s="4">
        <f t="shared" si="291"/>
        <v>44670</v>
      </c>
      <c r="B1899" s="5">
        <f t="shared" si="292"/>
        <v>0.52083333333333337</v>
      </c>
      <c r="C1899" s="6">
        <f t="shared" si="293"/>
        <v>0.52777777777777779</v>
      </c>
      <c r="D1899" s="7">
        <f t="shared" si="289"/>
        <v>1.3078703705104999E-3</v>
      </c>
      <c r="E1899" s="6" t="str">
        <f t="shared" si="290"/>
        <v>ANA</v>
      </c>
      <c r="F1899" s="6" t="str">
        <f t="shared" si="294"/>
        <v>ter</v>
      </c>
      <c r="G1899" s="6" t="str">
        <f t="shared" si="288"/>
        <v>11</v>
      </c>
      <c r="H1899" s="6" t="str">
        <f>IFERROR(VLOOKUP($G1899,DDD!$B:$D,3,0),"-")</f>
        <v>SP</v>
      </c>
      <c r="I1899" s="6" t="str">
        <f>IFERROR(VLOOKUP($H1899,DDD!$I:$K,3,0),"-")</f>
        <v>Sudeste</v>
      </c>
      <c r="J1899">
        <v>8758875</v>
      </c>
      <c r="K1899">
        <v>27231026</v>
      </c>
      <c r="L1899" s="14">
        <v>44670.52784722222</v>
      </c>
      <c r="M1899" s="14">
        <v>44670.52915509259</v>
      </c>
      <c r="N1899" t="s">
        <v>3133</v>
      </c>
      <c r="O1899" t="s">
        <v>64</v>
      </c>
      <c r="P1899">
        <v>17281</v>
      </c>
      <c r="Q1899" t="s">
        <v>65</v>
      </c>
      <c r="R1899" t="s">
        <v>85</v>
      </c>
      <c r="S1899" t="s">
        <v>86</v>
      </c>
      <c r="T1899" t="s">
        <v>85</v>
      </c>
      <c r="U1899" t="s">
        <v>86</v>
      </c>
      <c r="X1899">
        <v>11983843814</v>
      </c>
      <c r="AA1899" t="s">
        <v>167</v>
      </c>
      <c r="AB1899" s="15">
        <v>1650382776636150</v>
      </c>
      <c r="AC1899" t="s">
        <v>68</v>
      </c>
      <c r="AD1899">
        <v>10738</v>
      </c>
      <c r="AE1899" t="s">
        <v>69</v>
      </c>
      <c r="AF1899" t="s">
        <v>70</v>
      </c>
    </row>
    <row r="1900" spans="1:32" x14ac:dyDescent="0.25">
      <c r="A1900" s="4">
        <f t="shared" si="291"/>
        <v>44670</v>
      </c>
      <c r="B1900" s="5">
        <f t="shared" si="292"/>
        <v>0.54166666666666663</v>
      </c>
      <c r="C1900" s="6">
        <f t="shared" si="293"/>
        <v>0.54166666666666663</v>
      </c>
      <c r="D1900" s="7">
        <f t="shared" si="289"/>
        <v>3.1134259261307307E-3</v>
      </c>
      <c r="E1900" s="6" t="str">
        <f t="shared" si="290"/>
        <v>SILVIO</v>
      </c>
      <c r="F1900" s="6" t="str">
        <f t="shared" si="294"/>
        <v>ter</v>
      </c>
      <c r="G1900" s="6" t="str">
        <f t="shared" si="288"/>
        <v>19</v>
      </c>
      <c r="H1900" s="6" t="str">
        <f>IFERROR(VLOOKUP($G1900,DDD!$B:$D,3,0),"-")</f>
        <v>SP</v>
      </c>
      <c r="I1900" s="6" t="str">
        <f>IFERROR(VLOOKUP($H1900,DDD!$I:$K,3,0),"-")</f>
        <v>Sudeste</v>
      </c>
      <c r="J1900">
        <v>8761796</v>
      </c>
      <c r="K1900">
        <v>27637614</v>
      </c>
      <c r="L1900" s="14">
        <v>44670.54184027778</v>
      </c>
      <c r="M1900" s="14">
        <v>44670.544953703706</v>
      </c>
      <c r="N1900" t="s">
        <v>3133</v>
      </c>
      <c r="O1900" t="s">
        <v>84</v>
      </c>
      <c r="P1900">
        <v>17286</v>
      </c>
      <c r="Q1900" t="s">
        <v>65</v>
      </c>
      <c r="R1900" t="s">
        <v>85</v>
      </c>
      <c r="S1900" t="s">
        <v>86</v>
      </c>
      <c r="T1900" t="s">
        <v>85</v>
      </c>
      <c r="U1900" t="s">
        <v>86</v>
      </c>
      <c r="X1900">
        <v>19993405480</v>
      </c>
      <c r="AA1900" t="s">
        <v>2499</v>
      </c>
      <c r="AB1900" s="15">
        <v>1650383968688160</v>
      </c>
      <c r="AC1900" t="s">
        <v>68</v>
      </c>
      <c r="AD1900">
        <v>10738</v>
      </c>
      <c r="AE1900" t="s">
        <v>69</v>
      </c>
      <c r="AF1900" t="s">
        <v>70</v>
      </c>
    </row>
    <row r="1901" spans="1:32" x14ac:dyDescent="0.25">
      <c r="A1901" s="4">
        <f t="shared" si="291"/>
        <v>44670</v>
      </c>
      <c r="B1901" s="5">
        <f t="shared" si="292"/>
        <v>0.5625</v>
      </c>
      <c r="C1901" s="6">
        <f t="shared" si="293"/>
        <v>0.57708333333333328</v>
      </c>
      <c r="D1901" s="7">
        <f t="shared" si="289"/>
        <v>1.5856481477385387E-3</v>
      </c>
      <c r="E1901" s="6" t="str">
        <f t="shared" si="290"/>
        <v>ANA</v>
      </c>
      <c r="F1901" s="6" t="str">
        <f t="shared" si="294"/>
        <v>ter</v>
      </c>
      <c r="G1901" s="6" t="str">
        <f t="shared" si="288"/>
        <v>54</v>
      </c>
      <c r="H1901" s="6" t="str">
        <f>IFERROR(VLOOKUP($G1901,DDD!$B:$D,3,0),"-")</f>
        <v>RS</v>
      </c>
      <c r="I1901" s="6" t="str">
        <f>IFERROR(VLOOKUP($H1901,DDD!$I:$K,3,0),"-")</f>
        <v>Sul</v>
      </c>
      <c r="J1901">
        <v>8767757</v>
      </c>
      <c r="K1901">
        <v>25386664</v>
      </c>
      <c r="L1901" s="14">
        <v>44670.57739583333</v>
      </c>
      <c r="M1901" s="14">
        <v>44670.578981481478</v>
      </c>
      <c r="N1901" t="s">
        <v>3133</v>
      </c>
      <c r="O1901" t="s">
        <v>64</v>
      </c>
      <c r="P1901">
        <v>17281</v>
      </c>
      <c r="Q1901" t="s">
        <v>65</v>
      </c>
      <c r="R1901" t="s">
        <v>85</v>
      </c>
      <c r="S1901" t="s">
        <v>86</v>
      </c>
      <c r="T1901" t="s">
        <v>85</v>
      </c>
      <c r="U1901" t="s">
        <v>86</v>
      </c>
      <c r="X1901">
        <v>54991129298</v>
      </c>
      <c r="AA1901" t="s">
        <v>520</v>
      </c>
      <c r="AB1901" s="15">
        <v>1650387073791610</v>
      </c>
      <c r="AC1901" t="s">
        <v>68</v>
      </c>
      <c r="AD1901">
        <v>10738</v>
      </c>
      <c r="AE1901" t="s">
        <v>69</v>
      </c>
      <c r="AF1901" t="s">
        <v>70</v>
      </c>
    </row>
    <row r="1902" spans="1:32" x14ac:dyDescent="0.25">
      <c r="A1902" s="4">
        <f t="shared" si="291"/>
        <v>44670</v>
      </c>
      <c r="B1902" s="5">
        <f t="shared" si="292"/>
        <v>0.625</v>
      </c>
      <c r="C1902" s="6">
        <f t="shared" si="293"/>
        <v>0.62708333333333333</v>
      </c>
      <c r="D1902" s="7">
        <f t="shared" si="289"/>
        <v>5.4513888899236917E-3</v>
      </c>
      <c r="E1902" s="6" t="str">
        <f t="shared" si="290"/>
        <v>SILVIO</v>
      </c>
      <c r="F1902" s="6" t="str">
        <f t="shared" si="294"/>
        <v>ter</v>
      </c>
      <c r="G1902" s="6" t="str">
        <f t="shared" si="288"/>
        <v>11</v>
      </c>
      <c r="H1902" s="6" t="str">
        <f>IFERROR(VLOOKUP($G1902,DDD!$B:$D,3,0),"-")</f>
        <v>SP</v>
      </c>
      <c r="I1902" s="6" t="str">
        <f>IFERROR(VLOOKUP($H1902,DDD!$I:$K,3,0),"-")</f>
        <v>Sudeste</v>
      </c>
      <c r="J1902">
        <v>8775012</v>
      </c>
      <c r="K1902">
        <v>24072866</v>
      </c>
      <c r="L1902" s="14">
        <v>44670.627569444441</v>
      </c>
      <c r="M1902" s="14">
        <v>44670.633020833331</v>
      </c>
      <c r="N1902" t="s">
        <v>3133</v>
      </c>
      <c r="O1902" t="s">
        <v>84</v>
      </c>
      <c r="P1902">
        <v>17286</v>
      </c>
      <c r="Q1902" t="s">
        <v>65</v>
      </c>
      <c r="R1902" t="s">
        <v>85</v>
      </c>
      <c r="S1902" t="s">
        <v>86</v>
      </c>
      <c r="T1902" t="s">
        <v>85</v>
      </c>
      <c r="U1902" t="s">
        <v>86</v>
      </c>
      <c r="X1902">
        <v>11942200932</v>
      </c>
      <c r="AA1902" t="s">
        <v>87</v>
      </c>
      <c r="AB1902" s="15">
        <v>1650391409942320</v>
      </c>
      <c r="AC1902" t="s">
        <v>68</v>
      </c>
      <c r="AD1902">
        <v>10738</v>
      </c>
      <c r="AE1902" t="s">
        <v>69</v>
      </c>
      <c r="AF1902" t="s">
        <v>70</v>
      </c>
    </row>
    <row r="1903" spans="1:32" x14ac:dyDescent="0.25">
      <c r="A1903" s="4">
        <f t="shared" si="291"/>
        <v>44670</v>
      </c>
      <c r="B1903" s="5">
        <f t="shared" si="292"/>
        <v>0.77083333333333337</v>
      </c>
      <c r="C1903" s="6">
        <f t="shared" si="293"/>
        <v>0.77361111111111114</v>
      </c>
      <c r="D1903" s="7">
        <f t="shared" si="289"/>
        <v>3.9699074113741517E-3</v>
      </c>
      <c r="E1903" s="6" t="str">
        <f t="shared" si="290"/>
        <v>SILVIO</v>
      </c>
      <c r="F1903" s="6" t="str">
        <f t="shared" si="294"/>
        <v>ter</v>
      </c>
      <c r="G1903" s="6" t="str">
        <f t="shared" ref="G1903:G1966" si="295">TRIM(LEFT($X1903,2))</f>
        <v>11</v>
      </c>
      <c r="H1903" s="6" t="str">
        <f>IFERROR(VLOOKUP($G1903,DDD!$B:$D,3,0),"-")</f>
        <v>SP</v>
      </c>
      <c r="I1903" s="6" t="str">
        <f>IFERROR(VLOOKUP($H1903,DDD!$I:$K,3,0),"-")</f>
        <v>Sudeste</v>
      </c>
      <c r="J1903">
        <v>8795243</v>
      </c>
      <c r="K1903">
        <v>28772369</v>
      </c>
      <c r="L1903" s="14">
        <v>44670.774212962962</v>
      </c>
      <c r="M1903" s="14">
        <v>44670.778182870374</v>
      </c>
      <c r="N1903" t="s">
        <v>3133</v>
      </c>
      <c r="O1903" t="s">
        <v>84</v>
      </c>
      <c r="P1903">
        <v>17286</v>
      </c>
      <c r="Q1903" t="s">
        <v>65</v>
      </c>
      <c r="R1903" t="s">
        <v>85</v>
      </c>
      <c r="S1903" t="s">
        <v>86</v>
      </c>
      <c r="T1903" t="s">
        <v>85</v>
      </c>
      <c r="U1903" t="s">
        <v>86</v>
      </c>
      <c r="X1903">
        <v>11963438380</v>
      </c>
      <c r="AA1903" t="s">
        <v>3121</v>
      </c>
      <c r="AB1903" s="15">
        <v>1.65040406222725E+16</v>
      </c>
      <c r="AC1903" t="s">
        <v>68</v>
      </c>
      <c r="AD1903">
        <v>10738</v>
      </c>
      <c r="AE1903" t="s">
        <v>69</v>
      </c>
      <c r="AF1903" t="s">
        <v>70</v>
      </c>
    </row>
    <row r="1904" spans="1:32" x14ac:dyDescent="0.25">
      <c r="A1904" s="4">
        <f t="shared" si="291"/>
        <v>44670</v>
      </c>
      <c r="B1904" s="5">
        <f t="shared" si="292"/>
        <v>0.79166666666666663</v>
      </c>
      <c r="C1904" s="6">
        <f t="shared" si="293"/>
        <v>0.80486111111111114</v>
      </c>
      <c r="D1904" s="7">
        <f t="shared" si="289"/>
        <v>1.7939814788405783E-3</v>
      </c>
      <c r="E1904" s="6" t="str">
        <f t="shared" si="290"/>
        <v>ANA</v>
      </c>
      <c r="F1904" s="6" t="str">
        <f t="shared" si="294"/>
        <v>ter</v>
      </c>
      <c r="G1904" s="6" t="str">
        <f t="shared" si="295"/>
        <v>18</v>
      </c>
      <c r="H1904" s="6" t="str">
        <f>IFERROR(VLOOKUP($G1904,DDD!$B:$D,3,0),"-")</f>
        <v>SP</v>
      </c>
      <c r="I1904" s="6" t="str">
        <f>IFERROR(VLOOKUP($H1904,DDD!$I:$K,3,0),"-")</f>
        <v>Sudeste</v>
      </c>
      <c r="J1904">
        <v>8797470</v>
      </c>
      <c r="K1904">
        <v>28772402</v>
      </c>
      <c r="L1904" s="14">
        <v>44670.805254629631</v>
      </c>
      <c r="M1904" s="14">
        <v>44670.80704861111</v>
      </c>
      <c r="N1904" t="s">
        <v>3133</v>
      </c>
      <c r="O1904" t="s">
        <v>64</v>
      </c>
      <c r="P1904">
        <v>17281</v>
      </c>
      <c r="Q1904" t="s">
        <v>65</v>
      </c>
      <c r="R1904" t="s">
        <v>85</v>
      </c>
      <c r="S1904" t="s">
        <v>86</v>
      </c>
      <c r="T1904" t="s">
        <v>85</v>
      </c>
      <c r="U1904" t="s">
        <v>86</v>
      </c>
      <c r="X1904">
        <v>18988094320</v>
      </c>
      <c r="AA1904" t="s">
        <v>3121</v>
      </c>
      <c r="AB1904" s="15">
        <v>1.65040671323788E+16</v>
      </c>
      <c r="AC1904" t="s">
        <v>68</v>
      </c>
      <c r="AD1904">
        <v>10738</v>
      </c>
      <c r="AE1904" t="s">
        <v>69</v>
      </c>
      <c r="AF1904" t="s">
        <v>70</v>
      </c>
    </row>
    <row r="1905" spans="1:32" x14ac:dyDescent="0.25">
      <c r="A1905" s="4">
        <f t="shared" si="291"/>
        <v>44671</v>
      </c>
      <c r="B1905" s="5">
        <f t="shared" si="292"/>
        <v>0.4375</v>
      </c>
      <c r="C1905" s="6">
        <f t="shared" si="293"/>
        <v>0.45555555555555555</v>
      </c>
      <c r="D1905" s="7">
        <f t="shared" si="289"/>
        <v>2.4421296329819597E-3</v>
      </c>
      <c r="E1905" s="6" t="str">
        <f t="shared" si="290"/>
        <v>BIANCA</v>
      </c>
      <c r="F1905" s="6" t="str">
        <f t="shared" si="294"/>
        <v>qua</v>
      </c>
      <c r="G1905" s="6" t="str">
        <f t="shared" si="295"/>
        <v>11</v>
      </c>
      <c r="H1905" s="6" t="str">
        <f>IFERROR(VLOOKUP($G1905,DDD!$B:$D,3,0),"-")</f>
        <v>SP</v>
      </c>
      <c r="I1905" s="6" t="str">
        <f>IFERROR(VLOOKUP($H1905,DDD!$I:$K,3,0),"-")</f>
        <v>Sudeste</v>
      </c>
      <c r="J1905">
        <v>8823671</v>
      </c>
      <c r="K1905">
        <v>27637943</v>
      </c>
      <c r="L1905" s="14">
        <v>44671.455613425926</v>
      </c>
      <c r="M1905" s="14">
        <v>44671.458055555559</v>
      </c>
      <c r="N1905" t="s">
        <v>3133</v>
      </c>
      <c r="O1905" t="s">
        <v>78</v>
      </c>
      <c r="P1905">
        <v>17283</v>
      </c>
      <c r="Q1905" t="s">
        <v>65</v>
      </c>
      <c r="R1905" t="s">
        <v>85</v>
      </c>
      <c r="S1905" t="s">
        <v>86</v>
      </c>
      <c r="T1905" t="s">
        <v>85</v>
      </c>
      <c r="U1905" t="s">
        <v>86</v>
      </c>
      <c r="X1905">
        <v>11978366549</v>
      </c>
      <c r="AA1905" t="s">
        <v>2499</v>
      </c>
      <c r="AB1905" s="15">
        <v>1650462949306720</v>
      </c>
      <c r="AC1905" t="s">
        <v>68</v>
      </c>
      <c r="AD1905">
        <v>10738</v>
      </c>
      <c r="AE1905" t="s">
        <v>69</v>
      </c>
      <c r="AF1905" t="s">
        <v>70</v>
      </c>
    </row>
    <row r="1906" spans="1:32" x14ac:dyDescent="0.25">
      <c r="A1906" s="4">
        <f t="shared" si="291"/>
        <v>44671</v>
      </c>
      <c r="B1906" s="5">
        <f t="shared" si="292"/>
        <v>0.58333333333333337</v>
      </c>
      <c r="C1906" s="6">
        <f t="shared" si="293"/>
        <v>0.6020833333333333</v>
      </c>
      <c r="D1906" s="7">
        <f t="shared" si="289"/>
        <v>2.1990740788169205E-3</v>
      </c>
      <c r="E1906" s="6" t="str">
        <f t="shared" si="290"/>
        <v>ANA</v>
      </c>
      <c r="F1906" s="6" t="str">
        <f t="shared" si="294"/>
        <v>qua</v>
      </c>
      <c r="G1906" s="6" t="str">
        <f t="shared" si="295"/>
        <v>13</v>
      </c>
      <c r="H1906" s="6" t="str">
        <f>IFERROR(VLOOKUP($G1906,DDD!$B:$D,3,0),"-")</f>
        <v>SP</v>
      </c>
      <c r="I1906" s="6" t="str">
        <f>IFERROR(VLOOKUP($H1906,DDD!$I:$K,3,0),"-")</f>
        <v>Sudeste</v>
      </c>
      <c r="J1906">
        <v>8852671</v>
      </c>
      <c r="K1906">
        <v>27637901</v>
      </c>
      <c r="L1906" s="14">
        <v>44671.602453703701</v>
      </c>
      <c r="M1906" s="14">
        <v>44671.60465277778</v>
      </c>
      <c r="N1906" t="s">
        <v>3133</v>
      </c>
      <c r="O1906" t="s">
        <v>64</v>
      </c>
      <c r="P1906">
        <v>17281</v>
      </c>
      <c r="Q1906" t="s">
        <v>65</v>
      </c>
      <c r="R1906" t="s">
        <v>85</v>
      </c>
      <c r="S1906" t="s">
        <v>86</v>
      </c>
      <c r="T1906" t="s">
        <v>85</v>
      </c>
      <c r="U1906" t="s">
        <v>86</v>
      </c>
      <c r="X1906">
        <v>13996904383</v>
      </c>
      <c r="AA1906" t="s">
        <v>2499</v>
      </c>
      <c r="AB1906" s="15">
        <v>1650475642678160</v>
      </c>
      <c r="AC1906" t="s">
        <v>68</v>
      </c>
      <c r="AD1906">
        <v>10738</v>
      </c>
      <c r="AE1906" t="s">
        <v>69</v>
      </c>
      <c r="AF1906" t="s">
        <v>70</v>
      </c>
    </row>
    <row r="1907" spans="1:32" x14ac:dyDescent="0.25">
      <c r="A1907" s="4">
        <f t="shared" si="291"/>
        <v>44671</v>
      </c>
      <c r="B1907" s="5">
        <f t="shared" si="292"/>
        <v>0.60416666666666663</v>
      </c>
      <c r="C1907" s="6">
        <f t="shared" si="293"/>
        <v>0.60416666666666663</v>
      </c>
      <c r="D1907" s="7">
        <f t="shared" si="289"/>
        <v>3.0787037030677311E-3</v>
      </c>
      <c r="E1907" s="6" t="str">
        <f t="shared" si="290"/>
        <v>ANA</v>
      </c>
      <c r="F1907" s="6" t="str">
        <f t="shared" si="294"/>
        <v>qua</v>
      </c>
      <c r="G1907" s="6" t="str">
        <f t="shared" si="295"/>
        <v>19</v>
      </c>
      <c r="H1907" s="6" t="str">
        <f>IFERROR(VLOOKUP($G1907,DDD!$B:$D,3,0),"-")</f>
        <v>SP</v>
      </c>
      <c r="I1907" s="6" t="str">
        <f>IFERROR(VLOOKUP($H1907,DDD!$I:$K,3,0),"-")</f>
        <v>Sudeste</v>
      </c>
      <c r="J1907">
        <v>8853109</v>
      </c>
      <c r="K1907">
        <v>27637731</v>
      </c>
      <c r="L1907" s="14">
        <v>44671.604664351849</v>
      </c>
      <c r="M1907" s="14">
        <v>44671.607743055552</v>
      </c>
      <c r="N1907" t="s">
        <v>3133</v>
      </c>
      <c r="O1907" t="s">
        <v>64</v>
      </c>
      <c r="P1907">
        <v>17281</v>
      </c>
      <c r="Q1907" t="s">
        <v>65</v>
      </c>
      <c r="R1907" t="s">
        <v>85</v>
      </c>
      <c r="S1907" t="s">
        <v>86</v>
      </c>
      <c r="T1907" t="s">
        <v>85</v>
      </c>
      <c r="U1907" t="s">
        <v>86</v>
      </c>
      <c r="X1907">
        <v>19997499492</v>
      </c>
      <c r="AA1907" t="s">
        <v>2499</v>
      </c>
      <c r="AB1907" s="15">
        <v>1650475745680120</v>
      </c>
      <c r="AC1907" t="s">
        <v>68</v>
      </c>
      <c r="AD1907">
        <v>10738</v>
      </c>
      <c r="AE1907" t="s">
        <v>69</v>
      </c>
      <c r="AF1907" t="s">
        <v>70</v>
      </c>
    </row>
    <row r="1908" spans="1:32" x14ac:dyDescent="0.25">
      <c r="A1908" s="4">
        <f t="shared" si="291"/>
        <v>44670</v>
      </c>
      <c r="B1908" s="5">
        <f t="shared" si="292"/>
        <v>0.54166666666666663</v>
      </c>
      <c r="C1908" s="6">
        <f t="shared" si="293"/>
        <v>0.55277777777777781</v>
      </c>
      <c r="D1908" s="7">
        <f t="shared" si="289"/>
        <v>6.2500000058207661E-4</v>
      </c>
      <c r="E1908" s="6" t="str">
        <f t="shared" si="290"/>
        <v>ANA</v>
      </c>
      <c r="F1908" s="6" t="str">
        <f t="shared" si="294"/>
        <v>ter</v>
      </c>
      <c r="G1908" s="6" t="str">
        <f t="shared" si="295"/>
        <v>11</v>
      </c>
      <c r="H1908" s="6" t="str">
        <f>IFERROR(VLOOKUP($G1908,DDD!$B:$D,3,0),"-")</f>
        <v>SP</v>
      </c>
      <c r="I1908" s="6" t="str">
        <f>IFERROR(VLOOKUP($H1908,DDD!$I:$K,3,0),"-")</f>
        <v>Sudeste</v>
      </c>
      <c r="J1908">
        <v>8763751</v>
      </c>
      <c r="K1908">
        <v>27637888</v>
      </c>
      <c r="L1908" s="14">
        <v>44670.553159722222</v>
      </c>
      <c r="M1908" s="14">
        <v>44670.553784722222</v>
      </c>
      <c r="N1908" t="s">
        <v>3133</v>
      </c>
      <c r="O1908" t="s">
        <v>64</v>
      </c>
      <c r="P1908">
        <v>17281</v>
      </c>
      <c r="Q1908" t="s">
        <v>65</v>
      </c>
      <c r="R1908" t="s">
        <v>85</v>
      </c>
      <c r="S1908" t="s">
        <v>86</v>
      </c>
      <c r="T1908" t="s">
        <v>85</v>
      </c>
      <c r="U1908" t="s">
        <v>86</v>
      </c>
      <c r="X1908">
        <v>11970316135</v>
      </c>
      <c r="AA1908" t="s">
        <v>2499</v>
      </c>
      <c r="AB1908" s="15">
        <v>1650384463707420</v>
      </c>
      <c r="AC1908" t="s">
        <v>68</v>
      </c>
      <c r="AD1908">
        <v>10738</v>
      </c>
      <c r="AE1908" t="s">
        <v>69</v>
      </c>
      <c r="AF1908" t="s">
        <v>70</v>
      </c>
    </row>
    <row r="1909" spans="1:32" x14ac:dyDescent="0.25">
      <c r="A1909" s="4">
        <f t="shared" si="291"/>
        <v>44670</v>
      </c>
      <c r="B1909" s="5">
        <f t="shared" si="292"/>
        <v>0.58333333333333337</v>
      </c>
      <c r="C1909" s="6">
        <f t="shared" si="293"/>
        <v>0.6</v>
      </c>
      <c r="D1909" s="7">
        <f t="shared" si="289"/>
        <v>2.5231481486116536E-3</v>
      </c>
      <c r="E1909" s="6" t="str">
        <f t="shared" si="290"/>
        <v>ANA</v>
      </c>
      <c r="F1909" s="6" t="str">
        <f t="shared" si="294"/>
        <v>ter</v>
      </c>
      <c r="G1909" s="6" t="str">
        <f t="shared" si="295"/>
        <v>12</v>
      </c>
      <c r="H1909" s="6" t="str">
        <f>IFERROR(VLOOKUP($G1909,DDD!$B:$D,3,0),"-")</f>
        <v>SP</v>
      </c>
      <c r="I1909" s="6" t="str">
        <f>IFERROR(VLOOKUP($H1909,DDD!$I:$K,3,0),"-")</f>
        <v>Sudeste</v>
      </c>
      <c r="J1909">
        <v>8771596</v>
      </c>
      <c r="K1909">
        <v>27637735</v>
      </c>
      <c r="L1909" s="14">
        <v>44670.600532407407</v>
      </c>
      <c r="M1909" s="14">
        <v>44670.603055555555</v>
      </c>
      <c r="N1909" t="s">
        <v>3133</v>
      </c>
      <c r="O1909" t="s">
        <v>64</v>
      </c>
      <c r="P1909">
        <v>17281</v>
      </c>
      <c r="Q1909" t="s">
        <v>65</v>
      </c>
      <c r="R1909" t="s">
        <v>85</v>
      </c>
      <c r="S1909" t="s">
        <v>86</v>
      </c>
      <c r="T1909" t="s">
        <v>85</v>
      </c>
      <c r="U1909" t="s">
        <v>86</v>
      </c>
      <c r="X1909">
        <v>12997742990</v>
      </c>
      <c r="AA1909" t="s">
        <v>2499</v>
      </c>
      <c r="AB1909" s="15">
        <v>1650389076828370</v>
      </c>
      <c r="AC1909" t="s">
        <v>68</v>
      </c>
      <c r="AD1909">
        <v>10738</v>
      </c>
      <c r="AE1909" t="s">
        <v>69</v>
      </c>
      <c r="AF1909" t="s">
        <v>70</v>
      </c>
    </row>
    <row r="1910" spans="1:32" x14ac:dyDescent="0.25">
      <c r="A1910" s="4">
        <f t="shared" si="291"/>
        <v>44670</v>
      </c>
      <c r="B1910" s="5">
        <f t="shared" si="292"/>
        <v>0.70833333333333337</v>
      </c>
      <c r="C1910" s="6">
        <f t="shared" si="293"/>
        <v>0.70833333333333337</v>
      </c>
      <c r="D1910" s="7">
        <f t="shared" si="289"/>
        <v>5.6018518516793847E-3</v>
      </c>
      <c r="E1910" s="6" t="str">
        <f t="shared" si="290"/>
        <v>ANA</v>
      </c>
      <c r="F1910" s="6" t="str">
        <f t="shared" si="294"/>
        <v>ter</v>
      </c>
      <c r="G1910" s="6" t="str">
        <f t="shared" si="295"/>
        <v>48</v>
      </c>
      <c r="H1910" s="6" t="str">
        <f>IFERROR(VLOOKUP($G1910,DDD!$B:$D,3,0),"-")</f>
        <v>SC</v>
      </c>
      <c r="I1910" s="6" t="str">
        <f>IFERROR(VLOOKUP($H1910,DDD!$I:$K,3,0),"-")</f>
        <v>Sul</v>
      </c>
      <c r="J1910">
        <v>8787248</v>
      </c>
      <c r="K1910">
        <v>23413769</v>
      </c>
      <c r="L1910" s="14">
        <v>44670.708749999998</v>
      </c>
      <c r="M1910" s="14">
        <v>44670.71435185185</v>
      </c>
      <c r="N1910" t="s">
        <v>3133</v>
      </c>
      <c r="O1910" t="s">
        <v>64</v>
      </c>
      <c r="P1910">
        <v>17281</v>
      </c>
      <c r="Q1910" t="s">
        <v>65</v>
      </c>
      <c r="R1910" t="s">
        <v>85</v>
      </c>
      <c r="S1910" t="s">
        <v>86</v>
      </c>
      <c r="T1910" t="s">
        <v>85</v>
      </c>
      <c r="U1910" t="s">
        <v>86</v>
      </c>
      <c r="X1910">
        <v>48999286022</v>
      </c>
      <c r="AA1910" t="s">
        <v>141</v>
      </c>
      <c r="AB1910" s="15">
        <v>1.6503984251821E+16</v>
      </c>
      <c r="AC1910" t="s">
        <v>68</v>
      </c>
      <c r="AD1910">
        <v>10738</v>
      </c>
      <c r="AE1910" t="s">
        <v>69</v>
      </c>
      <c r="AF1910" t="s">
        <v>70</v>
      </c>
    </row>
    <row r="1911" spans="1:32" x14ac:dyDescent="0.25">
      <c r="A1911" s="4">
        <f t="shared" si="291"/>
        <v>44670</v>
      </c>
      <c r="B1911" s="5">
        <f t="shared" si="292"/>
        <v>0.70833333333333337</v>
      </c>
      <c r="C1911" s="6">
        <f t="shared" si="293"/>
        <v>0.72569444444444453</v>
      </c>
      <c r="D1911" s="7">
        <f t="shared" si="289"/>
        <v>6.5624999988358468E-3</v>
      </c>
      <c r="E1911" s="6" t="str">
        <f t="shared" si="290"/>
        <v>SILVIO</v>
      </c>
      <c r="F1911" s="6" t="str">
        <f t="shared" si="294"/>
        <v>ter</v>
      </c>
      <c r="G1911" s="6" t="str">
        <f t="shared" si="295"/>
        <v>18</v>
      </c>
      <c r="H1911" s="6" t="str">
        <f>IFERROR(VLOOKUP($G1911,DDD!$B:$D,3,0),"-")</f>
        <v>SP</v>
      </c>
      <c r="I1911" s="6" t="str">
        <f>IFERROR(VLOOKUP($H1911,DDD!$I:$K,3,0),"-")</f>
        <v>Sudeste</v>
      </c>
      <c r="J1911">
        <v>8789250</v>
      </c>
      <c r="K1911">
        <v>24073053</v>
      </c>
      <c r="L1911" s="14">
        <v>44670.726365740738</v>
      </c>
      <c r="M1911" s="14">
        <v>44670.732928240737</v>
      </c>
      <c r="N1911" t="s">
        <v>3133</v>
      </c>
      <c r="O1911" t="s">
        <v>84</v>
      </c>
      <c r="P1911">
        <v>17286</v>
      </c>
      <c r="Q1911" t="s">
        <v>65</v>
      </c>
      <c r="R1911" t="s">
        <v>85</v>
      </c>
      <c r="S1911" t="s">
        <v>86</v>
      </c>
      <c r="T1911" t="s">
        <v>85</v>
      </c>
      <c r="U1911" t="s">
        <v>86</v>
      </c>
      <c r="X1911">
        <v>18974008075</v>
      </c>
      <c r="AA1911" t="s">
        <v>87</v>
      </c>
      <c r="AB1911" s="15">
        <v>1.65039994519438E+16</v>
      </c>
      <c r="AC1911" t="s">
        <v>68</v>
      </c>
      <c r="AD1911">
        <v>10738</v>
      </c>
      <c r="AE1911" t="s">
        <v>69</v>
      </c>
      <c r="AF1911" t="s">
        <v>70</v>
      </c>
    </row>
    <row r="1912" spans="1:32" x14ac:dyDescent="0.25">
      <c r="A1912" s="4">
        <f t="shared" si="291"/>
        <v>44670</v>
      </c>
      <c r="B1912" s="5">
        <f t="shared" si="292"/>
        <v>0.6875</v>
      </c>
      <c r="C1912" s="6">
        <f t="shared" si="293"/>
        <v>0.6958333333333333</v>
      </c>
      <c r="D1912" s="7">
        <f t="shared" si="289"/>
        <v>2.0370370402815752E-3</v>
      </c>
      <c r="E1912" s="6" t="str">
        <f t="shared" si="290"/>
        <v>ANA</v>
      </c>
      <c r="F1912" s="6" t="str">
        <f t="shared" si="294"/>
        <v>ter</v>
      </c>
      <c r="G1912" s="6" t="str">
        <f t="shared" si="295"/>
        <v>14</v>
      </c>
      <c r="H1912" s="6" t="str">
        <f>IFERROR(VLOOKUP($G1912,DDD!$B:$D,3,0),"-")</f>
        <v>SP</v>
      </c>
      <c r="I1912" s="6" t="str">
        <f>IFERROR(VLOOKUP($H1912,DDD!$I:$K,3,0),"-")</f>
        <v>Sudeste</v>
      </c>
      <c r="J1912">
        <v>8785582</v>
      </c>
      <c r="K1912">
        <v>27637747</v>
      </c>
      <c r="L1912" s="14">
        <v>44670.696145833332</v>
      </c>
      <c r="M1912" s="14">
        <v>44670.698182870372</v>
      </c>
      <c r="N1912" t="s">
        <v>3133</v>
      </c>
      <c r="O1912" t="s">
        <v>64</v>
      </c>
      <c r="P1912">
        <v>17281</v>
      </c>
      <c r="Q1912" t="s">
        <v>65</v>
      </c>
      <c r="R1912" t="s">
        <v>136</v>
      </c>
      <c r="S1912" t="s">
        <v>420</v>
      </c>
      <c r="T1912" t="s">
        <v>136</v>
      </c>
      <c r="U1912" t="s">
        <v>420</v>
      </c>
      <c r="X1912">
        <v>14998002017</v>
      </c>
      <c r="Y1912">
        <v>14998002017</v>
      </c>
      <c r="Z1912" s="14">
        <v>44670.71875</v>
      </c>
      <c r="AA1912" t="s">
        <v>2499</v>
      </c>
      <c r="AB1912" s="15">
        <v>1.65039731016531E+16</v>
      </c>
      <c r="AC1912" t="s">
        <v>68</v>
      </c>
      <c r="AD1912">
        <v>10738</v>
      </c>
      <c r="AE1912" t="s">
        <v>69</v>
      </c>
      <c r="AF1912" t="s">
        <v>70</v>
      </c>
    </row>
    <row r="1913" spans="1:32" x14ac:dyDescent="0.25">
      <c r="A1913" s="4">
        <f t="shared" si="291"/>
        <v>44670</v>
      </c>
      <c r="B1913" s="5">
        <f t="shared" si="292"/>
        <v>0.54166666666666663</v>
      </c>
      <c r="C1913" s="6">
        <f t="shared" si="293"/>
        <v>0.54652777777777783</v>
      </c>
      <c r="D1913" s="7">
        <f t="shared" si="289"/>
        <v>4.9768518510973081E-4</v>
      </c>
      <c r="E1913" s="6" t="str">
        <f t="shared" si="290"/>
        <v>BIANCA</v>
      </c>
      <c r="F1913" s="6" t="str">
        <f t="shared" si="294"/>
        <v>ter</v>
      </c>
      <c r="G1913" s="6" t="str">
        <f t="shared" si="295"/>
        <v>11</v>
      </c>
      <c r="H1913" s="6" t="str">
        <f>IFERROR(VLOOKUP($G1913,DDD!$B:$D,3,0),"-")</f>
        <v>SP</v>
      </c>
      <c r="I1913" s="6" t="str">
        <f>IFERROR(VLOOKUP($H1913,DDD!$I:$K,3,0),"-")</f>
        <v>Sudeste</v>
      </c>
      <c r="J1913">
        <v>8762689</v>
      </c>
      <c r="K1913">
        <v>27637871</v>
      </c>
      <c r="L1913" s="14">
        <v>44670.546944444446</v>
      </c>
      <c r="M1913" s="14">
        <v>44670.547442129631</v>
      </c>
      <c r="N1913" t="s">
        <v>3133</v>
      </c>
      <c r="O1913" t="s">
        <v>78</v>
      </c>
      <c r="P1913">
        <v>17283</v>
      </c>
      <c r="Q1913" t="s">
        <v>65</v>
      </c>
      <c r="R1913" t="s">
        <v>136</v>
      </c>
      <c r="S1913" t="s">
        <v>273</v>
      </c>
      <c r="T1913" t="s">
        <v>136</v>
      </c>
      <c r="U1913" t="s">
        <v>273</v>
      </c>
      <c r="X1913">
        <v>11949549980</v>
      </c>
      <c r="Y1913">
        <v>11949549980</v>
      </c>
      <c r="Z1913" s="14">
        <v>44670.666666666664</v>
      </c>
      <c r="AA1913" t="s">
        <v>2499</v>
      </c>
      <c r="AB1913" s="15">
        <v>1650384433706400</v>
      </c>
      <c r="AC1913" t="s">
        <v>68</v>
      </c>
      <c r="AD1913">
        <v>10738</v>
      </c>
      <c r="AE1913" t="s">
        <v>69</v>
      </c>
      <c r="AF1913" t="s">
        <v>70</v>
      </c>
    </row>
    <row r="1914" spans="1:32" x14ac:dyDescent="0.25">
      <c r="A1914" s="4">
        <f t="shared" si="291"/>
        <v>44670</v>
      </c>
      <c r="B1914" s="5">
        <f t="shared" si="292"/>
        <v>0.54166666666666663</v>
      </c>
      <c r="C1914" s="6">
        <f t="shared" si="293"/>
        <v>0.54722222222222217</v>
      </c>
      <c r="D1914" s="7">
        <f t="shared" si="289"/>
        <v>9.9537037021946162E-4</v>
      </c>
      <c r="E1914" s="6" t="str">
        <f t="shared" si="290"/>
        <v>SILVIO</v>
      </c>
      <c r="F1914" s="6" t="str">
        <f t="shared" si="294"/>
        <v>ter</v>
      </c>
      <c r="G1914" s="6" t="str">
        <f t="shared" si="295"/>
        <v>13</v>
      </c>
      <c r="H1914" s="6" t="str">
        <f>IFERROR(VLOOKUP($G1914,DDD!$B:$D,3,0),"-")</f>
        <v>SP</v>
      </c>
      <c r="I1914" s="6" t="str">
        <f>IFERROR(VLOOKUP($H1914,DDD!$I:$K,3,0),"-")</f>
        <v>Sudeste</v>
      </c>
      <c r="J1914">
        <v>8762748</v>
      </c>
      <c r="K1914">
        <v>27637910</v>
      </c>
      <c r="L1914" s="14">
        <v>44670.54724537037</v>
      </c>
      <c r="M1914" s="14">
        <v>44670.54824074074</v>
      </c>
      <c r="N1914" t="s">
        <v>3133</v>
      </c>
      <c r="O1914" t="s">
        <v>84</v>
      </c>
      <c r="P1914">
        <v>17286</v>
      </c>
      <c r="Q1914" t="s">
        <v>65</v>
      </c>
      <c r="R1914" t="s">
        <v>136</v>
      </c>
      <c r="S1914" t="s">
        <v>137</v>
      </c>
      <c r="T1914" t="s">
        <v>136</v>
      </c>
      <c r="U1914" t="s">
        <v>137</v>
      </c>
      <c r="X1914">
        <v>13978243518</v>
      </c>
      <c r="Y1914">
        <v>13978243518</v>
      </c>
      <c r="Z1914" s="14">
        <v>44677.568749999999</v>
      </c>
      <c r="AA1914" t="s">
        <v>2499</v>
      </c>
      <c r="AB1914" s="15">
        <v>1650384456707200</v>
      </c>
      <c r="AC1914" t="s">
        <v>68</v>
      </c>
      <c r="AD1914">
        <v>10738</v>
      </c>
      <c r="AE1914" t="s">
        <v>69</v>
      </c>
      <c r="AF1914" t="s">
        <v>70</v>
      </c>
    </row>
    <row r="1915" spans="1:32" x14ac:dyDescent="0.25">
      <c r="A1915" s="4">
        <f t="shared" si="291"/>
        <v>44671</v>
      </c>
      <c r="B1915" s="5">
        <f t="shared" si="292"/>
        <v>0.77083333333333337</v>
      </c>
      <c r="C1915" s="6">
        <f t="shared" si="293"/>
        <v>0.77222222222222225</v>
      </c>
      <c r="D1915" s="7">
        <f t="shared" ref="D1915:D1978" si="296">IFERROR(($M1915-$L1915),0)</f>
        <v>7.9976851848186925E-3</v>
      </c>
      <c r="E1915" s="6" t="str">
        <f t="shared" ref="E1915:E1978" si="297">SUBSTITUTE(MID($O1915,1,SEARCH(" ",$O1915,1))," ","")</f>
        <v>SILVIO</v>
      </c>
      <c r="F1915" s="6" t="str">
        <f t="shared" si="294"/>
        <v>qua</v>
      </c>
      <c r="G1915" s="6" t="str">
        <f t="shared" si="295"/>
        <v>12</v>
      </c>
      <c r="H1915" s="6" t="str">
        <f>IFERROR(VLOOKUP($G1915,DDD!$B:$D,3,0),"-")</f>
        <v>SP</v>
      </c>
      <c r="I1915" s="6" t="str">
        <f>IFERROR(VLOOKUP($H1915,DDD!$I:$K,3,0),"-")</f>
        <v>Sudeste</v>
      </c>
      <c r="J1915">
        <v>8875339</v>
      </c>
      <c r="K1915">
        <v>26463263</v>
      </c>
      <c r="L1915" s="14">
        <v>44671.772870370369</v>
      </c>
      <c r="M1915" s="14">
        <v>44671.780868055554</v>
      </c>
      <c r="N1915" t="s">
        <v>3133</v>
      </c>
      <c r="O1915" t="s">
        <v>84</v>
      </c>
      <c r="P1915">
        <v>17286</v>
      </c>
      <c r="Q1915" t="s">
        <v>65</v>
      </c>
      <c r="R1915" t="s">
        <v>85</v>
      </c>
      <c r="S1915" t="s">
        <v>86</v>
      </c>
      <c r="T1915" t="s">
        <v>85</v>
      </c>
      <c r="U1915" t="s">
        <v>86</v>
      </c>
      <c r="X1915">
        <v>12981517439</v>
      </c>
      <c r="AA1915" t="s">
        <v>103</v>
      </c>
      <c r="AB1915" s="15">
        <v>1.65049032621418E+16</v>
      </c>
      <c r="AC1915" t="s">
        <v>68</v>
      </c>
      <c r="AD1915">
        <v>10738</v>
      </c>
      <c r="AE1915" t="s">
        <v>69</v>
      </c>
      <c r="AF1915" t="s">
        <v>70</v>
      </c>
    </row>
    <row r="1916" spans="1:32" x14ac:dyDescent="0.25">
      <c r="A1916" s="4">
        <f t="shared" si="291"/>
        <v>44671</v>
      </c>
      <c r="B1916" s="5">
        <f t="shared" si="292"/>
        <v>0.77083333333333337</v>
      </c>
      <c r="C1916" s="6">
        <f t="shared" si="293"/>
        <v>0.78333333333333333</v>
      </c>
      <c r="D1916" s="7">
        <f t="shared" si="296"/>
        <v>3.8194444423425011E-3</v>
      </c>
      <c r="E1916" s="6" t="str">
        <f t="shared" si="297"/>
        <v>SILVIO</v>
      </c>
      <c r="F1916" s="6" t="str">
        <f t="shared" si="294"/>
        <v>qua</v>
      </c>
      <c r="G1916" s="6" t="str">
        <f t="shared" si="295"/>
        <v>44</v>
      </c>
      <c r="H1916" s="6" t="str">
        <f>IFERROR(VLOOKUP($G1916,DDD!$B:$D,3,0),"-")</f>
        <v>PR</v>
      </c>
      <c r="I1916" s="6" t="str">
        <f>IFERROR(VLOOKUP($H1916,DDD!$I:$K,3,0),"-")</f>
        <v>Sul</v>
      </c>
      <c r="J1916">
        <v>8876315</v>
      </c>
      <c r="K1916">
        <v>27637897</v>
      </c>
      <c r="L1916" s="14">
        <v>44671.783402777779</v>
      </c>
      <c r="M1916" s="14">
        <v>44671.787222222221</v>
      </c>
      <c r="N1916" t="s">
        <v>3133</v>
      </c>
      <c r="O1916" t="s">
        <v>84</v>
      </c>
      <c r="P1916">
        <v>17286</v>
      </c>
      <c r="Q1916" t="s">
        <v>65</v>
      </c>
      <c r="R1916" t="s">
        <v>85</v>
      </c>
      <c r="S1916" t="s">
        <v>86</v>
      </c>
      <c r="T1916" t="s">
        <v>85</v>
      </c>
      <c r="U1916" t="s">
        <v>86</v>
      </c>
      <c r="X1916">
        <v>44998943811</v>
      </c>
      <c r="AA1916" t="s">
        <v>2499</v>
      </c>
      <c r="AB1916" s="15">
        <v>1.65049127222284E+16</v>
      </c>
      <c r="AC1916" t="s">
        <v>68</v>
      </c>
      <c r="AD1916">
        <v>10738</v>
      </c>
      <c r="AE1916" t="s">
        <v>69</v>
      </c>
      <c r="AF1916" t="s">
        <v>70</v>
      </c>
    </row>
    <row r="1917" spans="1:32" x14ac:dyDescent="0.25">
      <c r="A1917" s="4">
        <f t="shared" si="291"/>
        <v>44671</v>
      </c>
      <c r="B1917" s="5">
        <f t="shared" si="292"/>
        <v>0.79166666666666663</v>
      </c>
      <c r="C1917" s="6">
        <f t="shared" si="293"/>
        <v>0.79999999999999993</v>
      </c>
      <c r="D1917" s="7">
        <f t="shared" si="296"/>
        <v>3.4722222262644209E-3</v>
      </c>
      <c r="E1917" s="6" t="str">
        <f t="shared" si="297"/>
        <v>SILVIO</v>
      </c>
      <c r="F1917" s="6" t="str">
        <f t="shared" si="294"/>
        <v>qua</v>
      </c>
      <c r="G1917" s="6" t="str">
        <f t="shared" si="295"/>
        <v>19</v>
      </c>
      <c r="H1917" s="6" t="str">
        <f>IFERROR(VLOOKUP($G1917,DDD!$B:$D,3,0),"-")</f>
        <v>SP</v>
      </c>
      <c r="I1917" s="6" t="str">
        <f>IFERROR(VLOOKUP($H1917,DDD!$I:$K,3,0),"-")</f>
        <v>Sudeste</v>
      </c>
      <c r="J1917">
        <v>8877232</v>
      </c>
      <c r="K1917">
        <v>27201916</v>
      </c>
      <c r="L1917" s="14">
        <v>44671.800636574073</v>
      </c>
      <c r="M1917" s="14">
        <v>44671.804108796299</v>
      </c>
      <c r="N1917" t="s">
        <v>3133</v>
      </c>
      <c r="O1917" t="s">
        <v>84</v>
      </c>
      <c r="P1917">
        <v>17286</v>
      </c>
      <c r="Q1917" t="s">
        <v>65</v>
      </c>
      <c r="R1917" t="s">
        <v>85</v>
      </c>
      <c r="S1917" t="s">
        <v>86</v>
      </c>
      <c r="T1917" t="s">
        <v>85</v>
      </c>
      <c r="U1917" t="s">
        <v>86</v>
      </c>
      <c r="X1917">
        <v>19989524354</v>
      </c>
      <c r="AA1917" t="s">
        <v>93</v>
      </c>
      <c r="AB1917" s="15">
        <v>1.65049272723111E+16</v>
      </c>
      <c r="AC1917" t="s">
        <v>68</v>
      </c>
      <c r="AD1917">
        <v>10738</v>
      </c>
      <c r="AE1917" t="s">
        <v>69</v>
      </c>
      <c r="AF1917" t="s">
        <v>70</v>
      </c>
    </row>
    <row r="1918" spans="1:32" x14ac:dyDescent="0.25">
      <c r="A1918" s="4">
        <f t="shared" si="291"/>
        <v>44670</v>
      </c>
      <c r="B1918" s="5">
        <f t="shared" si="292"/>
        <v>0.47916666666666669</v>
      </c>
      <c r="C1918" s="6">
        <f t="shared" si="293"/>
        <v>0.47916666666666669</v>
      </c>
      <c r="D1918" s="7">
        <f t="shared" si="296"/>
        <v>3.4143518496421166E-3</v>
      </c>
      <c r="E1918" s="6" t="str">
        <f t="shared" si="297"/>
        <v>ANA</v>
      </c>
      <c r="F1918" s="6" t="str">
        <f t="shared" si="294"/>
        <v>ter</v>
      </c>
      <c r="G1918" s="6" t="str">
        <f t="shared" si="295"/>
        <v>11</v>
      </c>
      <c r="H1918" s="6" t="str">
        <f>IFERROR(VLOOKUP($G1918,DDD!$B:$D,3,0),"-")</f>
        <v>SP</v>
      </c>
      <c r="I1918" s="6" t="str">
        <f>IFERROR(VLOOKUP($H1918,DDD!$I:$K,3,0),"-")</f>
        <v>Sudeste</v>
      </c>
      <c r="J1918">
        <v>8748745</v>
      </c>
      <c r="K1918">
        <v>27201982</v>
      </c>
      <c r="L1918" s="14">
        <v>44670.479513888888</v>
      </c>
      <c r="M1918" s="14">
        <v>44670.482928240737</v>
      </c>
      <c r="N1918" t="s">
        <v>3133</v>
      </c>
      <c r="O1918" t="s">
        <v>64</v>
      </c>
      <c r="P1918">
        <v>17281</v>
      </c>
      <c r="Q1918" t="s">
        <v>65</v>
      </c>
      <c r="R1918" t="s">
        <v>85</v>
      </c>
      <c r="S1918" t="s">
        <v>86</v>
      </c>
      <c r="T1918" t="s">
        <v>85</v>
      </c>
      <c r="U1918" t="s">
        <v>86</v>
      </c>
      <c r="X1918">
        <v>11952440141</v>
      </c>
      <c r="AA1918" t="s">
        <v>93</v>
      </c>
      <c r="AB1918" s="15">
        <v>1650378623469170</v>
      </c>
      <c r="AC1918" t="s">
        <v>68</v>
      </c>
      <c r="AD1918">
        <v>10738</v>
      </c>
      <c r="AE1918" t="s">
        <v>69</v>
      </c>
      <c r="AF1918" t="s">
        <v>70</v>
      </c>
    </row>
    <row r="1919" spans="1:32" x14ac:dyDescent="0.25">
      <c r="A1919" s="4">
        <f t="shared" si="291"/>
        <v>44670</v>
      </c>
      <c r="B1919" s="5">
        <f t="shared" si="292"/>
        <v>0.5</v>
      </c>
      <c r="C1919" s="6">
        <f t="shared" si="293"/>
        <v>0.52013888888888882</v>
      </c>
      <c r="D1919" s="7">
        <f t="shared" si="296"/>
        <v>6.3657407008577138E-4</v>
      </c>
      <c r="E1919" s="6" t="str">
        <f t="shared" si="297"/>
        <v>ANA</v>
      </c>
      <c r="F1919" s="6" t="str">
        <f t="shared" si="294"/>
        <v>ter</v>
      </c>
      <c r="G1919" s="6" t="str">
        <f t="shared" si="295"/>
        <v>48</v>
      </c>
      <c r="H1919" s="6" t="str">
        <f>IFERROR(VLOOKUP($G1919,DDD!$B:$D,3,0),"-")</f>
        <v>SC</v>
      </c>
      <c r="I1919" s="6" t="str">
        <f>IFERROR(VLOOKUP($H1919,DDD!$I:$K,3,0),"-")</f>
        <v>Sul</v>
      </c>
      <c r="J1919">
        <v>8757253</v>
      </c>
      <c r="K1919">
        <v>25724444</v>
      </c>
      <c r="L1919" s="14">
        <v>44670.520555555559</v>
      </c>
      <c r="M1919" s="14">
        <v>44670.521192129629</v>
      </c>
      <c r="N1919" t="s">
        <v>3133</v>
      </c>
      <c r="O1919" t="s">
        <v>64</v>
      </c>
      <c r="P1919">
        <v>17281</v>
      </c>
      <c r="Q1919" t="s">
        <v>65</v>
      </c>
      <c r="R1919" t="s">
        <v>85</v>
      </c>
      <c r="S1919" t="s">
        <v>86</v>
      </c>
      <c r="T1919" t="s">
        <v>85</v>
      </c>
      <c r="U1919" t="s">
        <v>86</v>
      </c>
      <c r="X1919">
        <v>48991349184</v>
      </c>
      <c r="AA1919" t="s">
        <v>113</v>
      </c>
      <c r="AB1919" s="15">
        <v>1650382147601940</v>
      </c>
      <c r="AC1919" t="s">
        <v>68</v>
      </c>
      <c r="AD1919">
        <v>10738</v>
      </c>
      <c r="AE1919" t="s">
        <v>69</v>
      </c>
      <c r="AF1919" t="s">
        <v>70</v>
      </c>
    </row>
    <row r="1920" spans="1:32" x14ac:dyDescent="0.25">
      <c r="A1920" s="4">
        <f t="shared" si="291"/>
        <v>44670</v>
      </c>
      <c r="B1920" s="5">
        <f t="shared" si="292"/>
        <v>0.52083333333333337</v>
      </c>
      <c r="C1920" s="6">
        <f t="shared" si="293"/>
        <v>0.53263888888888888</v>
      </c>
      <c r="D1920" s="7">
        <f t="shared" si="296"/>
        <v>1.6087962940218858E-3</v>
      </c>
      <c r="E1920" s="6" t="str">
        <f t="shared" si="297"/>
        <v>BIANCA</v>
      </c>
      <c r="F1920" s="6" t="str">
        <f t="shared" si="294"/>
        <v>ter</v>
      </c>
      <c r="G1920" s="6" t="str">
        <f t="shared" si="295"/>
        <v>48</v>
      </c>
      <c r="H1920" s="6" t="str">
        <f>IFERROR(VLOOKUP($G1920,DDD!$B:$D,3,0),"-")</f>
        <v>SC</v>
      </c>
      <c r="I1920" s="6" t="str">
        <f>IFERROR(VLOOKUP($H1920,DDD!$I:$K,3,0),"-")</f>
        <v>Sul</v>
      </c>
      <c r="J1920">
        <v>8759917</v>
      </c>
      <c r="K1920">
        <v>25724568</v>
      </c>
      <c r="L1920" s="14">
        <v>44670.532777777778</v>
      </c>
      <c r="M1920" s="14">
        <v>44670.534386574072</v>
      </c>
      <c r="N1920" t="s">
        <v>3133</v>
      </c>
      <c r="O1920" t="s">
        <v>78</v>
      </c>
      <c r="P1920">
        <v>17283</v>
      </c>
      <c r="Q1920" t="s">
        <v>65</v>
      </c>
      <c r="R1920" t="s">
        <v>85</v>
      </c>
      <c r="S1920" t="s">
        <v>86</v>
      </c>
      <c r="T1920" t="s">
        <v>85</v>
      </c>
      <c r="U1920" t="s">
        <v>86</v>
      </c>
      <c r="X1920">
        <v>48999318408</v>
      </c>
      <c r="AA1920" t="s">
        <v>113</v>
      </c>
      <c r="AB1920" s="15">
        <v>1650383212658330</v>
      </c>
      <c r="AC1920" t="s">
        <v>68</v>
      </c>
      <c r="AD1920">
        <v>10738</v>
      </c>
      <c r="AE1920" t="s">
        <v>69</v>
      </c>
      <c r="AF1920" t="s">
        <v>70</v>
      </c>
    </row>
    <row r="1921" spans="1:32" x14ac:dyDescent="0.25">
      <c r="A1921" s="4">
        <f t="shared" si="291"/>
        <v>44670</v>
      </c>
      <c r="B1921" s="5">
        <f t="shared" si="292"/>
        <v>0.5625</v>
      </c>
      <c r="C1921" s="6">
        <f t="shared" si="293"/>
        <v>0.57986111111111105</v>
      </c>
      <c r="D1921" s="7">
        <f t="shared" si="296"/>
        <v>2.7662037027766928E-3</v>
      </c>
      <c r="E1921" s="6" t="str">
        <f t="shared" si="297"/>
        <v>ANA</v>
      </c>
      <c r="F1921" s="6" t="str">
        <f t="shared" si="294"/>
        <v>ter</v>
      </c>
      <c r="G1921" s="6" t="str">
        <f t="shared" si="295"/>
        <v>19</v>
      </c>
      <c r="H1921" s="6" t="str">
        <f>IFERROR(VLOOKUP($G1921,DDD!$B:$D,3,0),"-")</f>
        <v>SP</v>
      </c>
      <c r="I1921" s="6" t="str">
        <f>IFERROR(VLOOKUP($H1921,DDD!$I:$K,3,0),"-")</f>
        <v>Sudeste</v>
      </c>
      <c r="J1921">
        <v>8768145</v>
      </c>
      <c r="K1921">
        <v>27202024</v>
      </c>
      <c r="L1921" s="14">
        <v>44670.58011574074</v>
      </c>
      <c r="M1921" s="14">
        <v>44670.582881944443</v>
      </c>
      <c r="N1921" t="s">
        <v>3133</v>
      </c>
      <c r="O1921" t="s">
        <v>64</v>
      </c>
      <c r="P1921">
        <v>17281</v>
      </c>
      <c r="Q1921" t="s">
        <v>65</v>
      </c>
      <c r="R1921" t="s">
        <v>85</v>
      </c>
      <c r="S1921" t="s">
        <v>86</v>
      </c>
      <c r="T1921" t="s">
        <v>85</v>
      </c>
      <c r="U1921" t="s">
        <v>86</v>
      </c>
      <c r="X1921">
        <v>19995379650</v>
      </c>
      <c r="AA1921" t="s">
        <v>93</v>
      </c>
      <c r="AB1921" s="15">
        <v>1650387300794770</v>
      </c>
      <c r="AC1921" t="s">
        <v>68</v>
      </c>
      <c r="AD1921">
        <v>10738</v>
      </c>
      <c r="AE1921" t="s">
        <v>69</v>
      </c>
      <c r="AF1921" t="s">
        <v>70</v>
      </c>
    </row>
    <row r="1922" spans="1:32" x14ac:dyDescent="0.25">
      <c r="A1922" s="4">
        <f t="shared" si="291"/>
        <v>44670</v>
      </c>
      <c r="B1922" s="5">
        <f t="shared" si="292"/>
        <v>0.60416666666666663</v>
      </c>
      <c r="C1922" s="6">
        <f t="shared" si="293"/>
        <v>0.61875000000000002</v>
      </c>
      <c r="D1922" s="7">
        <f t="shared" si="296"/>
        <v>1.6319444475811906E-3</v>
      </c>
      <c r="E1922" s="6" t="str">
        <f t="shared" si="297"/>
        <v>SILVIO</v>
      </c>
      <c r="F1922" s="6" t="str">
        <f t="shared" si="294"/>
        <v>ter</v>
      </c>
      <c r="G1922" s="6" t="str">
        <f t="shared" si="295"/>
        <v>11</v>
      </c>
      <c r="H1922" s="6" t="str">
        <f>IFERROR(VLOOKUP($G1922,DDD!$B:$D,3,0),"-")</f>
        <v>SP</v>
      </c>
      <c r="I1922" s="6" t="str">
        <f>IFERROR(VLOOKUP($H1922,DDD!$I:$K,3,0),"-")</f>
        <v>Sudeste</v>
      </c>
      <c r="J1922">
        <v>8774084</v>
      </c>
      <c r="K1922">
        <v>23413804</v>
      </c>
      <c r="L1922" s="14">
        <v>44670.619386574072</v>
      </c>
      <c r="M1922" s="14">
        <v>44670.621018518519</v>
      </c>
      <c r="N1922" t="s">
        <v>3133</v>
      </c>
      <c r="O1922" t="s">
        <v>84</v>
      </c>
      <c r="P1922">
        <v>17286</v>
      </c>
      <c r="Q1922" t="s">
        <v>65</v>
      </c>
      <c r="R1922" t="s">
        <v>85</v>
      </c>
      <c r="S1922" t="s">
        <v>86</v>
      </c>
      <c r="T1922" t="s">
        <v>85</v>
      </c>
      <c r="U1922" t="s">
        <v>86</v>
      </c>
      <c r="X1922">
        <v>11993592455</v>
      </c>
      <c r="AA1922" t="s">
        <v>141</v>
      </c>
      <c r="AB1922" s="15">
        <v>1650390693882910</v>
      </c>
      <c r="AC1922" t="s">
        <v>68</v>
      </c>
      <c r="AD1922">
        <v>10738</v>
      </c>
      <c r="AE1922" t="s">
        <v>69</v>
      </c>
      <c r="AF1922" t="s">
        <v>70</v>
      </c>
    </row>
    <row r="1923" spans="1:32" x14ac:dyDescent="0.25">
      <c r="A1923" s="4">
        <f t="shared" si="291"/>
        <v>44671</v>
      </c>
      <c r="B1923" s="5">
        <f t="shared" si="292"/>
        <v>0.625</v>
      </c>
      <c r="C1923" s="6">
        <f t="shared" si="293"/>
        <v>0.64444444444444449</v>
      </c>
      <c r="D1923" s="7">
        <f t="shared" si="296"/>
        <v>1.0995370321325026E-3</v>
      </c>
      <c r="E1923" s="6" t="str">
        <f t="shared" si="297"/>
        <v>ANA</v>
      </c>
      <c r="F1923" s="6" t="str">
        <f t="shared" si="294"/>
        <v>qua</v>
      </c>
      <c r="G1923" s="6" t="str">
        <f t="shared" si="295"/>
        <v>11</v>
      </c>
      <c r="H1923" s="6" t="str">
        <f>IFERROR(VLOOKUP($G1923,DDD!$B:$D,3,0),"-")</f>
        <v>SP</v>
      </c>
      <c r="I1923" s="6" t="str">
        <f>IFERROR(VLOOKUP($H1923,DDD!$I:$K,3,0),"-")</f>
        <v>Sudeste</v>
      </c>
      <c r="J1923">
        <v>8858461</v>
      </c>
      <c r="K1923">
        <v>25449616</v>
      </c>
      <c r="L1923" s="14">
        <v>44671.644895833335</v>
      </c>
      <c r="M1923" s="14">
        <v>44671.645995370367</v>
      </c>
      <c r="N1923" t="s">
        <v>3133</v>
      </c>
      <c r="O1923" t="s">
        <v>64</v>
      </c>
      <c r="P1923">
        <v>17281</v>
      </c>
      <c r="Q1923" t="s">
        <v>65</v>
      </c>
      <c r="R1923" t="s">
        <v>85</v>
      </c>
      <c r="S1923" t="s">
        <v>86</v>
      </c>
      <c r="T1923" t="s">
        <v>85</v>
      </c>
      <c r="U1923" t="s">
        <v>86</v>
      </c>
      <c r="X1923">
        <v>11997393857</v>
      </c>
      <c r="AA1923" t="s">
        <v>223</v>
      </c>
      <c r="AB1923" s="15">
        <v>1650479017882120</v>
      </c>
      <c r="AC1923" t="s">
        <v>68</v>
      </c>
      <c r="AD1923">
        <v>10738</v>
      </c>
      <c r="AE1923" t="s">
        <v>69</v>
      </c>
      <c r="AF1923" t="s">
        <v>70</v>
      </c>
    </row>
    <row r="1924" spans="1:32" x14ac:dyDescent="0.25">
      <c r="A1924" s="4">
        <f t="shared" si="291"/>
        <v>44671</v>
      </c>
      <c r="B1924" s="5">
        <f t="shared" si="292"/>
        <v>0.75</v>
      </c>
      <c r="C1924" s="6">
        <f t="shared" si="293"/>
        <v>0.77013888888888893</v>
      </c>
      <c r="D1924" s="7">
        <f t="shared" si="296"/>
        <v>4.0972222195705399E-3</v>
      </c>
      <c r="E1924" s="6" t="str">
        <f t="shared" si="297"/>
        <v>ANA</v>
      </c>
      <c r="F1924" s="6" t="str">
        <f t="shared" si="294"/>
        <v>qua</v>
      </c>
      <c r="G1924" s="6" t="str">
        <f t="shared" si="295"/>
        <v>16</v>
      </c>
      <c r="H1924" s="6" t="str">
        <f>IFERROR(VLOOKUP($G1924,DDD!$B:$D,3,0),"-")</f>
        <v>SP</v>
      </c>
      <c r="I1924" s="6" t="str">
        <f>IFERROR(VLOOKUP($H1924,DDD!$I:$K,3,0),"-")</f>
        <v>Sudeste</v>
      </c>
      <c r="J1924">
        <v>8875098</v>
      </c>
      <c r="K1924">
        <v>28790226</v>
      </c>
      <c r="L1924" s="14">
        <v>44671.770798611113</v>
      </c>
      <c r="M1924" s="14">
        <v>44671.774895833332</v>
      </c>
      <c r="N1924" t="s">
        <v>3133</v>
      </c>
      <c r="O1924" t="s">
        <v>64</v>
      </c>
      <c r="P1924">
        <v>17281</v>
      </c>
      <c r="Q1924" t="s">
        <v>65</v>
      </c>
      <c r="R1924" t="s">
        <v>85</v>
      </c>
      <c r="S1924" t="s">
        <v>86</v>
      </c>
      <c r="T1924" t="s">
        <v>85</v>
      </c>
      <c r="U1924" t="s">
        <v>86</v>
      </c>
      <c r="X1924">
        <v>16993339319</v>
      </c>
      <c r="AA1924" t="s">
        <v>3122</v>
      </c>
      <c r="AB1924" s="15">
        <v>1.65049018021301E+16</v>
      </c>
      <c r="AC1924" t="s">
        <v>68</v>
      </c>
      <c r="AD1924">
        <v>10738</v>
      </c>
      <c r="AE1924" t="s">
        <v>69</v>
      </c>
      <c r="AF1924" t="s">
        <v>70</v>
      </c>
    </row>
    <row r="1925" spans="1:32" x14ac:dyDescent="0.25">
      <c r="A1925" s="4">
        <f t="shared" si="291"/>
        <v>44670</v>
      </c>
      <c r="B1925" s="5">
        <f t="shared" si="292"/>
        <v>0.79166666666666663</v>
      </c>
      <c r="C1925" s="6">
        <f t="shared" si="293"/>
        <v>0.7993055555555556</v>
      </c>
      <c r="D1925" s="7">
        <f t="shared" si="296"/>
        <v>2.9282407413120382E-3</v>
      </c>
      <c r="E1925" s="6" t="str">
        <f t="shared" si="297"/>
        <v>SILVIO</v>
      </c>
      <c r="F1925" s="6" t="str">
        <f t="shared" si="294"/>
        <v>ter</v>
      </c>
      <c r="G1925" s="6" t="str">
        <f t="shared" si="295"/>
        <v>19</v>
      </c>
      <c r="H1925" s="6" t="str">
        <f>IFERROR(VLOOKUP($G1925,DDD!$B:$D,3,0),"-")</f>
        <v>SP</v>
      </c>
      <c r="I1925" s="6" t="str">
        <f>IFERROR(VLOOKUP($H1925,DDD!$I:$K,3,0),"-")</f>
        <v>Sudeste</v>
      </c>
      <c r="J1925">
        <v>8797237</v>
      </c>
      <c r="K1925">
        <v>27637776</v>
      </c>
      <c r="L1925" s="14">
        <v>44670.799942129626</v>
      </c>
      <c r="M1925" s="14">
        <v>44670.802870370368</v>
      </c>
      <c r="N1925" t="s">
        <v>3133</v>
      </c>
      <c r="O1925" t="s">
        <v>84</v>
      </c>
      <c r="P1925">
        <v>17286</v>
      </c>
      <c r="Q1925" t="s">
        <v>65</v>
      </c>
      <c r="R1925" t="s">
        <v>85</v>
      </c>
      <c r="S1925" t="s">
        <v>86</v>
      </c>
      <c r="T1925" t="s">
        <v>85</v>
      </c>
      <c r="U1925" t="s">
        <v>86</v>
      </c>
      <c r="X1925">
        <v>19996439977</v>
      </c>
      <c r="AA1925" t="s">
        <v>2499</v>
      </c>
      <c r="AB1925" s="15">
        <v>1.65040630223715E+16</v>
      </c>
      <c r="AC1925" t="s">
        <v>68</v>
      </c>
      <c r="AD1925">
        <v>10738</v>
      </c>
      <c r="AE1925" t="s">
        <v>69</v>
      </c>
      <c r="AF1925" t="s">
        <v>70</v>
      </c>
    </row>
    <row r="1926" spans="1:32" x14ac:dyDescent="0.25">
      <c r="A1926" s="4">
        <f t="shared" si="291"/>
        <v>44671</v>
      </c>
      <c r="B1926" s="5">
        <f t="shared" si="292"/>
        <v>0.35416666666666669</v>
      </c>
      <c r="C1926" s="6">
        <f t="shared" si="293"/>
        <v>0.37013888888888885</v>
      </c>
      <c r="D1926" s="7">
        <f t="shared" si="296"/>
        <v>3.5995370417367667E-3</v>
      </c>
      <c r="E1926" s="6" t="str">
        <f t="shared" si="297"/>
        <v>BIANCA</v>
      </c>
      <c r="F1926" s="6" t="str">
        <f t="shared" si="294"/>
        <v>qua</v>
      </c>
      <c r="G1926" s="6" t="str">
        <f t="shared" si="295"/>
        <v>18</v>
      </c>
      <c r="H1926" s="6" t="str">
        <f>IFERROR(VLOOKUP($G1926,DDD!$B:$D,3,0),"-")</f>
        <v>SP</v>
      </c>
      <c r="I1926" s="6" t="str">
        <f>IFERROR(VLOOKUP($H1926,DDD!$I:$K,3,0),"-")</f>
        <v>Sudeste</v>
      </c>
      <c r="J1926">
        <v>8805069</v>
      </c>
      <c r="K1926">
        <v>25426132</v>
      </c>
      <c r="L1926" s="14">
        <v>44671.370636574073</v>
      </c>
      <c r="M1926" s="14">
        <v>44671.374236111114</v>
      </c>
      <c r="N1926" t="s">
        <v>3133</v>
      </c>
      <c r="O1926" t="s">
        <v>78</v>
      </c>
      <c r="P1926">
        <v>17283</v>
      </c>
      <c r="Q1926" t="s">
        <v>65</v>
      </c>
      <c r="R1926" t="s">
        <v>85</v>
      </c>
      <c r="S1926" t="s">
        <v>86</v>
      </c>
      <c r="T1926" t="s">
        <v>85</v>
      </c>
      <c r="U1926" t="s">
        <v>86</v>
      </c>
      <c r="X1926">
        <v>18996586867</v>
      </c>
      <c r="AA1926" t="s">
        <v>118</v>
      </c>
      <c r="AB1926" s="15">
        <v>165045560950114</v>
      </c>
      <c r="AC1926" t="s">
        <v>68</v>
      </c>
      <c r="AD1926">
        <v>10738</v>
      </c>
      <c r="AE1926" t="s">
        <v>69</v>
      </c>
      <c r="AF1926" t="s">
        <v>70</v>
      </c>
    </row>
    <row r="1927" spans="1:32" x14ac:dyDescent="0.25">
      <c r="A1927" s="4">
        <f t="shared" si="291"/>
        <v>44671</v>
      </c>
      <c r="B1927" s="5">
        <f t="shared" si="292"/>
        <v>0.54166666666666663</v>
      </c>
      <c r="C1927" s="6">
        <f t="shared" si="293"/>
        <v>0.55277777777777781</v>
      </c>
      <c r="D1927" s="7">
        <f t="shared" si="296"/>
        <v>7.9282407386926934E-3</v>
      </c>
      <c r="E1927" s="6" t="str">
        <f t="shared" si="297"/>
        <v>SILVIO</v>
      </c>
      <c r="F1927" s="6" t="str">
        <f t="shared" si="294"/>
        <v>qua</v>
      </c>
      <c r="G1927" s="6" t="str">
        <f t="shared" si="295"/>
        <v>13</v>
      </c>
      <c r="H1927" s="6" t="str">
        <f>IFERROR(VLOOKUP($G1927,DDD!$B:$D,3,0),"-")</f>
        <v>SP</v>
      </c>
      <c r="I1927" s="6" t="str">
        <f>IFERROR(VLOOKUP($H1927,DDD!$I:$K,3,0),"-")</f>
        <v>Sudeste</v>
      </c>
      <c r="J1927">
        <v>8843818</v>
      </c>
      <c r="K1927">
        <v>25536853</v>
      </c>
      <c r="L1927" s="14">
        <v>44671.552847222221</v>
      </c>
      <c r="M1927" s="14">
        <v>44671.56077546296</v>
      </c>
      <c r="N1927" t="s">
        <v>3133</v>
      </c>
      <c r="O1927" t="s">
        <v>84</v>
      </c>
      <c r="P1927">
        <v>17286</v>
      </c>
      <c r="Q1927" t="s">
        <v>65</v>
      </c>
      <c r="R1927" t="s">
        <v>85</v>
      </c>
      <c r="S1927" t="s">
        <v>86</v>
      </c>
      <c r="T1927" t="s">
        <v>85</v>
      </c>
      <c r="U1927" t="s">
        <v>86</v>
      </c>
      <c r="X1927">
        <v>13997252030</v>
      </c>
      <c r="AA1927" t="s">
        <v>174</v>
      </c>
      <c r="AB1927" s="15">
        <v>1650471347572870</v>
      </c>
      <c r="AC1927" t="s">
        <v>68</v>
      </c>
      <c r="AD1927">
        <v>10738</v>
      </c>
      <c r="AE1927" t="s">
        <v>69</v>
      </c>
      <c r="AF1927" t="s">
        <v>70</v>
      </c>
    </row>
    <row r="1928" spans="1:32" x14ac:dyDescent="0.25">
      <c r="A1928" s="4">
        <f t="shared" si="291"/>
        <v>44671</v>
      </c>
      <c r="B1928" s="5">
        <f t="shared" si="292"/>
        <v>0.58333333333333337</v>
      </c>
      <c r="C1928" s="6">
        <f t="shared" si="293"/>
        <v>0.58472222222222225</v>
      </c>
      <c r="D1928" s="7">
        <f t="shared" si="296"/>
        <v>3.275462964666076E-3</v>
      </c>
      <c r="E1928" s="6" t="str">
        <f t="shared" si="297"/>
        <v>BIANCA</v>
      </c>
      <c r="F1928" s="6" t="str">
        <f t="shared" si="294"/>
        <v>qua</v>
      </c>
      <c r="G1928" s="6" t="str">
        <f t="shared" si="295"/>
        <v>14</v>
      </c>
      <c r="H1928" s="6" t="str">
        <f>IFERROR(VLOOKUP($G1928,DDD!$B:$D,3,0),"-")</f>
        <v>SP</v>
      </c>
      <c r="I1928" s="6" t="str">
        <f>IFERROR(VLOOKUP($H1928,DDD!$I:$K,3,0),"-")</f>
        <v>Sudeste</v>
      </c>
      <c r="J1928">
        <v>8849113</v>
      </c>
      <c r="K1928">
        <v>27201862</v>
      </c>
      <c r="L1928" s="14">
        <v>44671.584907407407</v>
      </c>
      <c r="M1928" s="14">
        <v>44671.588182870371</v>
      </c>
      <c r="N1928" t="s">
        <v>3133</v>
      </c>
      <c r="O1928" t="s">
        <v>78</v>
      </c>
      <c r="P1928">
        <v>17283</v>
      </c>
      <c r="Q1928" t="s">
        <v>65</v>
      </c>
      <c r="R1928" t="s">
        <v>85</v>
      </c>
      <c r="S1928" t="s">
        <v>86</v>
      </c>
      <c r="T1928" t="s">
        <v>85</v>
      </c>
      <c r="U1928" t="s">
        <v>86</v>
      </c>
      <c r="X1928">
        <v>14999021320</v>
      </c>
      <c r="AA1928" t="s">
        <v>93</v>
      </c>
      <c r="AB1928" s="15">
        <v>1650474096643810</v>
      </c>
      <c r="AC1928" t="s">
        <v>68</v>
      </c>
      <c r="AD1928">
        <v>10738</v>
      </c>
      <c r="AE1928" t="s">
        <v>69</v>
      </c>
      <c r="AF1928" t="s">
        <v>70</v>
      </c>
    </row>
    <row r="1929" spans="1:32" x14ac:dyDescent="0.25">
      <c r="A1929" s="4">
        <f t="shared" si="291"/>
        <v>44671</v>
      </c>
      <c r="B1929" s="5">
        <f t="shared" si="292"/>
        <v>0.60416666666666663</v>
      </c>
      <c r="C1929" s="6">
        <f t="shared" si="293"/>
        <v>0.61736111111111114</v>
      </c>
      <c r="D1929" s="7">
        <f t="shared" si="296"/>
        <v>6.7708333372138441E-3</v>
      </c>
      <c r="E1929" s="6" t="str">
        <f t="shared" si="297"/>
        <v>SILVIO</v>
      </c>
      <c r="F1929" s="6" t="str">
        <f t="shared" si="294"/>
        <v>qua</v>
      </c>
      <c r="G1929" s="6" t="str">
        <f t="shared" si="295"/>
        <v>13</v>
      </c>
      <c r="H1929" s="6" t="str">
        <f>IFERROR(VLOOKUP($G1929,DDD!$B:$D,3,0),"-")</f>
        <v>SP</v>
      </c>
      <c r="I1929" s="6" t="str">
        <f>IFERROR(VLOOKUP($H1929,DDD!$I:$K,3,0),"-")</f>
        <v>Sudeste</v>
      </c>
      <c r="J1929">
        <v>8854802</v>
      </c>
      <c r="K1929">
        <v>28790039</v>
      </c>
      <c r="L1929" s="14">
        <v>44671.617673611108</v>
      </c>
      <c r="M1929" s="14">
        <v>44671.624444444446</v>
      </c>
      <c r="N1929" t="s">
        <v>3133</v>
      </c>
      <c r="O1929" t="s">
        <v>84</v>
      </c>
      <c r="P1929">
        <v>17286</v>
      </c>
      <c r="Q1929" t="s">
        <v>65</v>
      </c>
      <c r="R1929" t="s">
        <v>85</v>
      </c>
      <c r="S1929" t="s">
        <v>86</v>
      </c>
      <c r="T1929" t="s">
        <v>85</v>
      </c>
      <c r="U1929" t="s">
        <v>86</v>
      </c>
      <c r="X1929">
        <v>13996416942</v>
      </c>
      <c r="AA1929" t="s">
        <v>3122</v>
      </c>
      <c r="AB1929" s="15">
        <v>1650476952714810</v>
      </c>
      <c r="AC1929" t="s">
        <v>68</v>
      </c>
      <c r="AD1929">
        <v>10738</v>
      </c>
      <c r="AE1929" t="s">
        <v>69</v>
      </c>
      <c r="AF1929" t="s">
        <v>70</v>
      </c>
    </row>
    <row r="1930" spans="1:32" x14ac:dyDescent="0.25">
      <c r="A1930" s="4">
        <f t="shared" si="291"/>
        <v>44670</v>
      </c>
      <c r="B1930" s="5">
        <f t="shared" si="292"/>
        <v>0.66666666666666663</v>
      </c>
      <c r="C1930" s="6">
        <f t="shared" si="293"/>
        <v>0.6694444444444444</v>
      </c>
      <c r="D1930" s="7">
        <f t="shared" si="296"/>
        <v>4.8958333281916566E-3</v>
      </c>
      <c r="E1930" s="6" t="str">
        <f t="shared" si="297"/>
        <v>SILVIO</v>
      </c>
      <c r="F1930" s="6" t="str">
        <f t="shared" si="294"/>
        <v>ter</v>
      </c>
      <c r="G1930" s="6" t="str">
        <f t="shared" si="295"/>
        <v>13</v>
      </c>
      <c r="H1930" s="6" t="str">
        <f>IFERROR(VLOOKUP($G1930,DDD!$B:$D,3,0),"-")</f>
        <v>SP</v>
      </c>
      <c r="I1930" s="6" t="str">
        <f>IFERROR(VLOOKUP($H1930,DDD!$I:$K,3,0),"-")</f>
        <v>Sudeste</v>
      </c>
      <c r="J1930">
        <v>8781501</v>
      </c>
      <c r="K1930">
        <v>27637743</v>
      </c>
      <c r="L1930" s="14">
        <v>44670.669641203705</v>
      </c>
      <c r="M1930" s="14">
        <v>44670.674537037034</v>
      </c>
      <c r="N1930" t="s">
        <v>3133</v>
      </c>
      <c r="O1930" t="s">
        <v>84</v>
      </c>
      <c r="P1930">
        <v>17286</v>
      </c>
      <c r="Q1930" t="s">
        <v>65</v>
      </c>
      <c r="R1930" t="s">
        <v>85</v>
      </c>
      <c r="S1930" t="s">
        <v>86</v>
      </c>
      <c r="T1930" t="s">
        <v>85</v>
      </c>
      <c r="U1930" t="s">
        <v>86</v>
      </c>
      <c r="X1930">
        <v>13996108479</v>
      </c>
      <c r="AA1930" t="s">
        <v>2499</v>
      </c>
      <c r="AB1930" s="15">
        <v>1.65039504313292E+16</v>
      </c>
      <c r="AC1930" t="s">
        <v>68</v>
      </c>
      <c r="AD1930">
        <v>10738</v>
      </c>
      <c r="AE1930" t="s">
        <v>69</v>
      </c>
      <c r="AF1930" t="s">
        <v>70</v>
      </c>
    </row>
    <row r="1931" spans="1:32" x14ac:dyDescent="0.25">
      <c r="A1931" s="4">
        <f t="shared" si="291"/>
        <v>44670</v>
      </c>
      <c r="B1931" s="5">
        <f t="shared" si="292"/>
        <v>0.6875</v>
      </c>
      <c r="C1931" s="6">
        <f t="shared" si="293"/>
        <v>0.69166666666666676</v>
      </c>
      <c r="D1931" s="7">
        <f t="shared" si="296"/>
        <v>5.5787037053960375E-3</v>
      </c>
      <c r="E1931" s="6" t="str">
        <f t="shared" si="297"/>
        <v>SILVIO</v>
      </c>
      <c r="F1931" s="6" t="str">
        <f t="shared" si="294"/>
        <v>ter</v>
      </c>
      <c r="G1931" s="6" t="str">
        <f t="shared" si="295"/>
        <v>55</v>
      </c>
      <c r="H1931" s="6" t="str">
        <f>IFERROR(VLOOKUP($G1931,DDD!$B:$D,3,0),"-")</f>
        <v>RS</v>
      </c>
      <c r="I1931" s="6" t="str">
        <f>IFERROR(VLOOKUP($H1931,DDD!$I:$K,3,0),"-")</f>
        <v>Sul</v>
      </c>
      <c r="J1931">
        <v>8784922</v>
      </c>
      <c r="K1931">
        <v>25724649</v>
      </c>
      <c r="L1931" s="14">
        <v>44670.691724537035</v>
      </c>
      <c r="M1931" s="14">
        <v>44670.69730324074</v>
      </c>
      <c r="N1931" t="s">
        <v>3133</v>
      </c>
      <c r="O1931" t="s">
        <v>84</v>
      </c>
      <c r="P1931">
        <v>17286</v>
      </c>
      <c r="Q1931" t="s">
        <v>65</v>
      </c>
      <c r="R1931" t="s">
        <v>85</v>
      </c>
      <c r="S1931" t="s">
        <v>86</v>
      </c>
      <c r="T1931" t="s">
        <v>85</v>
      </c>
      <c r="U1931" t="s">
        <v>86</v>
      </c>
      <c r="X1931">
        <v>55996952887</v>
      </c>
      <c r="AA1931" t="s">
        <v>113</v>
      </c>
      <c r="AB1931" s="15">
        <v>1.65039695316064E+16</v>
      </c>
      <c r="AC1931" t="s">
        <v>68</v>
      </c>
      <c r="AD1931">
        <v>10738</v>
      </c>
      <c r="AE1931" t="s">
        <v>69</v>
      </c>
      <c r="AF1931" t="s">
        <v>70</v>
      </c>
    </row>
    <row r="1932" spans="1:32" x14ac:dyDescent="0.25">
      <c r="A1932" s="4">
        <f t="shared" si="291"/>
        <v>44670</v>
      </c>
      <c r="B1932" s="5">
        <f t="shared" si="292"/>
        <v>0.77083333333333337</v>
      </c>
      <c r="C1932" s="6">
        <f t="shared" si="293"/>
        <v>0.7729166666666667</v>
      </c>
      <c r="D1932" s="7">
        <f t="shared" si="296"/>
        <v>1.9444444405962713E-3</v>
      </c>
      <c r="E1932" s="6" t="str">
        <f t="shared" si="297"/>
        <v>ANA</v>
      </c>
      <c r="F1932" s="6" t="str">
        <f t="shared" si="294"/>
        <v>ter</v>
      </c>
      <c r="G1932" s="6" t="str">
        <f t="shared" si="295"/>
        <v>15</v>
      </c>
      <c r="H1932" s="6" t="str">
        <f>IFERROR(VLOOKUP($G1932,DDD!$B:$D,3,0),"-")</f>
        <v>SP</v>
      </c>
      <c r="I1932" s="6" t="str">
        <f>IFERROR(VLOOKUP($H1932,DDD!$I:$K,3,0),"-")</f>
        <v>Sudeste</v>
      </c>
      <c r="J1932">
        <v>8795163</v>
      </c>
      <c r="K1932">
        <v>28772354</v>
      </c>
      <c r="L1932" s="14">
        <v>44670.773564814815</v>
      </c>
      <c r="M1932" s="14">
        <v>44670.775509259256</v>
      </c>
      <c r="N1932" t="s">
        <v>3133</v>
      </c>
      <c r="O1932" t="s">
        <v>64</v>
      </c>
      <c r="P1932">
        <v>17281</v>
      </c>
      <c r="Q1932" t="s">
        <v>65</v>
      </c>
      <c r="R1932" t="s">
        <v>85</v>
      </c>
      <c r="S1932" t="s">
        <v>86</v>
      </c>
      <c r="T1932" t="s">
        <v>85</v>
      </c>
      <c r="U1932" t="s">
        <v>86</v>
      </c>
      <c r="X1932">
        <v>15974045371</v>
      </c>
      <c r="AA1932" t="s">
        <v>3121</v>
      </c>
      <c r="AB1932" s="15">
        <v>1.6504039912268E+16</v>
      </c>
      <c r="AC1932" t="s">
        <v>68</v>
      </c>
      <c r="AD1932">
        <v>10738</v>
      </c>
      <c r="AE1932" t="s">
        <v>69</v>
      </c>
      <c r="AF1932" t="s">
        <v>70</v>
      </c>
    </row>
    <row r="1933" spans="1:32" x14ac:dyDescent="0.25">
      <c r="A1933" s="4">
        <f t="shared" si="291"/>
        <v>44671</v>
      </c>
      <c r="B1933" s="5">
        <f t="shared" si="292"/>
        <v>0.41666666666666669</v>
      </c>
      <c r="C1933" s="6">
        <f t="shared" si="293"/>
        <v>0.43124999999999997</v>
      </c>
      <c r="D1933" s="7">
        <f t="shared" si="296"/>
        <v>4.2939814811688848E-3</v>
      </c>
      <c r="E1933" s="6" t="str">
        <f t="shared" si="297"/>
        <v>BIANCA</v>
      </c>
      <c r="F1933" s="6" t="str">
        <f t="shared" si="294"/>
        <v>qua</v>
      </c>
      <c r="G1933" s="6" t="str">
        <f t="shared" si="295"/>
        <v>47</v>
      </c>
      <c r="H1933" s="6" t="str">
        <f>IFERROR(VLOOKUP($G1933,DDD!$B:$D,3,0),"-")</f>
        <v>SC</v>
      </c>
      <c r="I1933" s="6" t="str">
        <f>IFERROR(VLOOKUP($H1933,DDD!$I:$K,3,0),"-")</f>
        <v>Sul</v>
      </c>
      <c r="J1933">
        <v>8818709</v>
      </c>
      <c r="K1933">
        <v>27637697</v>
      </c>
      <c r="L1933" s="14">
        <v>44671.431666666664</v>
      </c>
      <c r="M1933" s="14">
        <v>44671.435960648145</v>
      </c>
      <c r="N1933" t="s">
        <v>3133</v>
      </c>
      <c r="O1933" t="s">
        <v>78</v>
      </c>
      <c r="P1933">
        <v>17283</v>
      </c>
      <c r="Q1933" t="s">
        <v>65</v>
      </c>
      <c r="R1933" t="s">
        <v>85</v>
      </c>
      <c r="S1933" t="s">
        <v>86</v>
      </c>
      <c r="T1933" t="s">
        <v>85</v>
      </c>
      <c r="U1933" t="s">
        <v>86</v>
      </c>
      <c r="X1933">
        <v>47999075041</v>
      </c>
      <c r="AA1933" t="s">
        <v>2499</v>
      </c>
      <c r="AB1933" s="15">
        <v>1650460884205010</v>
      </c>
      <c r="AC1933" t="s">
        <v>68</v>
      </c>
      <c r="AD1933">
        <v>10738</v>
      </c>
      <c r="AE1933" t="s">
        <v>69</v>
      </c>
      <c r="AF1933" t="s">
        <v>70</v>
      </c>
    </row>
    <row r="1934" spans="1:32" x14ac:dyDescent="0.25">
      <c r="A1934" s="4">
        <f t="shared" si="291"/>
        <v>44671</v>
      </c>
      <c r="B1934" s="5">
        <f t="shared" si="292"/>
        <v>0.5625</v>
      </c>
      <c r="C1934" s="6">
        <f t="shared" si="293"/>
        <v>0.5805555555555556</v>
      </c>
      <c r="D1934" s="7">
        <f t="shared" si="296"/>
        <v>5.3356481512309983E-3</v>
      </c>
      <c r="E1934" s="6" t="str">
        <f t="shared" si="297"/>
        <v>ANA</v>
      </c>
      <c r="F1934" s="6" t="str">
        <f t="shared" si="294"/>
        <v>qua</v>
      </c>
      <c r="G1934" s="6" t="str">
        <f t="shared" si="295"/>
        <v>11</v>
      </c>
      <c r="H1934" s="6" t="str">
        <f>IFERROR(VLOOKUP($G1934,DDD!$B:$D,3,0),"-")</f>
        <v>SP</v>
      </c>
      <c r="I1934" s="6" t="str">
        <f>IFERROR(VLOOKUP($H1934,DDD!$I:$K,3,0),"-")</f>
        <v>Sudeste</v>
      </c>
      <c r="J1934">
        <v>8848478</v>
      </c>
      <c r="K1934">
        <v>27231057</v>
      </c>
      <c r="L1934" s="14">
        <v>44671.580694444441</v>
      </c>
      <c r="M1934" s="14">
        <v>44671.586030092592</v>
      </c>
      <c r="N1934" t="s">
        <v>3133</v>
      </c>
      <c r="O1934" t="s">
        <v>64</v>
      </c>
      <c r="P1934">
        <v>17281</v>
      </c>
      <c r="Q1934" t="s">
        <v>65</v>
      </c>
      <c r="R1934" t="s">
        <v>85</v>
      </c>
      <c r="S1934" t="s">
        <v>86</v>
      </c>
      <c r="T1934" t="s">
        <v>85</v>
      </c>
      <c r="U1934" t="s">
        <v>86</v>
      </c>
      <c r="X1934">
        <v>11985904460</v>
      </c>
      <c r="AA1934" t="s">
        <v>167</v>
      </c>
      <c r="AB1934" s="15">
        <v>1650473722635870</v>
      </c>
      <c r="AC1934" t="s">
        <v>68</v>
      </c>
      <c r="AD1934">
        <v>10738</v>
      </c>
      <c r="AE1934" t="s">
        <v>69</v>
      </c>
      <c r="AF1934" t="s">
        <v>70</v>
      </c>
    </row>
    <row r="1935" spans="1:32" x14ac:dyDescent="0.25">
      <c r="A1935" s="4">
        <f t="shared" si="291"/>
        <v>44671</v>
      </c>
      <c r="B1935" s="5">
        <f t="shared" si="292"/>
        <v>0.39583333333333331</v>
      </c>
      <c r="C1935" s="6">
        <f t="shared" si="293"/>
        <v>0.39861111111111108</v>
      </c>
      <c r="D1935" s="7">
        <f t="shared" si="296"/>
        <v>4.6180555582395755E-3</v>
      </c>
      <c r="E1935" s="6" t="str">
        <f t="shared" si="297"/>
        <v>BIANCA</v>
      </c>
      <c r="F1935" s="6" t="str">
        <f t="shared" si="294"/>
        <v>qua</v>
      </c>
      <c r="G1935" s="6" t="str">
        <f t="shared" si="295"/>
        <v>11</v>
      </c>
      <c r="H1935" s="6" t="str">
        <f>IFERROR(VLOOKUP($G1935,DDD!$B:$D,3,0),"-")</f>
        <v>SP</v>
      </c>
      <c r="I1935" s="6" t="str">
        <f>IFERROR(VLOOKUP($H1935,DDD!$I:$K,3,0),"-")</f>
        <v>Sudeste</v>
      </c>
      <c r="J1935">
        <v>8811242</v>
      </c>
      <c r="K1935">
        <v>27637900</v>
      </c>
      <c r="L1935" s="14">
        <v>44671.398888888885</v>
      </c>
      <c r="M1935" s="14">
        <v>44671.403506944444</v>
      </c>
      <c r="N1935" t="s">
        <v>3133</v>
      </c>
      <c r="O1935" t="s">
        <v>78</v>
      </c>
      <c r="P1935">
        <v>17283</v>
      </c>
      <c r="Q1935" t="s">
        <v>65</v>
      </c>
      <c r="R1935" t="s">
        <v>85</v>
      </c>
      <c r="S1935" t="s">
        <v>86</v>
      </c>
      <c r="T1935" t="s">
        <v>85</v>
      </c>
      <c r="U1935" t="s">
        <v>86</v>
      </c>
      <c r="X1935">
        <v>11972680051</v>
      </c>
      <c r="AA1935" t="s">
        <v>2499</v>
      </c>
      <c r="AB1935" s="15">
        <v>165045804782634</v>
      </c>
      <c r="AC1935" t="s">
        <v>68</v>
      </c>
      <c r="AD1935">
        <v>10738</v>
      </c>
      <c r="AE1935" t="s">
        <v>69</v>
      </c>
      <c r="AF1935" t="s">
        <v>70</v>
      </c>
    </row>
    <row r="1936" spans="1:32" x14ac:dyDescent="0.25">
      <c r="A1936" s="4">
        <f t="shared" si="291"/>
        <v>44671</v>
      </c>
      <c r="B1936" s="5">
        <f t="shared" si="292"/>
        <v>0.54166666666666663</v>
      </c>
      <c r="C1936" s="6">
        <f t="shared" si="293"/>
        <v>0.55902777777777779</v>
      </c>
      <c r="D1936" s="7">
        <f t="shared" si="296"/>
        <v>3.3912037033587694E-3</v>
      </c>
      <c r="E1936" s="6" t="str">
        <f t="shared" si="297"/>
        <v>BIANCA</v>
      </c>
      <c r="F1936" s="6" t="str">
        <f t="shared" si="294"/>
        <v>qua</v>
      </c>
      <c r="G1936" s="6" t="str">
        <f t="shared" si="295"/>
        <v>19</v>
      </c>
      <c r="H1936" s="6" t="str">
        <f>IFERROR(VLOOKUP($G1936,DDD!$B:$D,3,0),"-")</f>
        <v>SP</v>
      </c>
      <c r="I1936" s="6" t="str">
        <f>IFERROR(VLOOKUP($H1936,DDD!$I:$K,3,0),"-")</f>
        <v>Sudeste</v>
      </c>
      <c r="J1936">
        <v>8845070</v>
      </c>
      <c r="K1936">
        <v>27637590</v>
      </c>
      <c r="L1936" s="14">
        <v>44671.559039351851</v>
      </c>
      <c r="M1936" s="14">
        <v>44671.562430555554</v>
      </c>
      <c r="N1936" t="s">
        <v>3133</v>
      </c>
      <c r="O1936" t="s">
        <v>78</v>
      </c>
      <c r="P1936">
        <v>17283</v>
      </c>
      <c r="Q1936" t="s">
        <v>65</v>
      </c>
      <c r="R1936" t="s">
        <v>85</v>
      </c>
      <c r="S1936" t="s">
        <v>86</v>
      </c>
      <c r="T1936" t="s">
        <v>85</v>
      </c>
      <c r="U1936" t="s">
        <v>86</v>
      </c>
      <c r="X1936">
        <v>19995029501</v>
      </c>
      <c r="AA1936" t="s">
        <v>2499</v>
      </c>
      <c r="AB1936" s="15">
        <v>1650471887592000</v>
      </c>
      <c r="AC1936" t="s">
        <v>68</v>
      </c>
      <c r="AD1936">
        <v>10738</v>
      </c>
      <c r="AE1936" t="s">
        <v>69</v>
      </c>
      <c r="AF1936" t="s">
        <v>70</v>
      </c>
    </row>
    <row r="1937" spans="1:32" x14ac:dyDescent="0.25">
      <c r="A1937" s="4">
        <f t="shared" si="291"/>
        <v>44671</v>
      </c>
      <c r="B1937" s="5">
        <f t="shared" si="292"/>
        <v>0.58333333333333337</v>
      </c>
      <c r="C1937" s="6">
        <f t="shared" si="293"/>
        <v>0.5854166666666667</v>
      </c>
      <c r="D1937" s="7">
        <f t="shared" si="296"/>
        <v>2.0138888867222704E-3</v>
      </c>
      <c r="E1937" s="6" t="str">
        <f t="shared" si="297"/>
        <v>ANA</v>
      </c>
      <c r="F1937" s="6" t="str">
        <f t="shared" si="294"/>
        <v>qua</v>
      </c>
      <c r="G1937" s="6" t="str">
        <f t="shared" si="295"/>
        <v>16</v>
      </c>
      <c r="H1937" s="6" t="str">
        <f>IFERROR(VLOOKUP($G1937,DDD!$B:$D,3,0),"-")</f>
        <v>SP</v>
      </c>
      <c r="I1937" s="6" t="str">
        <f>IFERROR(VLOOKUP($H1937,DDD!$I:$K,3,0),"-")</f>
        <v>Sudeste</v>
      </c>
      <c r="J1937">
        <v>8849338</v>
      </c>
      <c r="K1937">
        <v>25536965</v>
      </c>
      <c r="L1937" s="14">
        <v>44671.586041666669</v>
      </c>
      <c r="M1937" s="14">
        <v>44671.588055555556</v>
      </c>
      <c r="N1937" t="s">
        <v>3133</v>
      </c>
      <c r="O1937" t="s">
        <v>64</v>
      </c>
      <c r="P1937">
        <v>17281</v>
      </c>
      <c r="Q1937" t="s">
        <v>65</v>
      </c>
      <c r="R1937" t="s">
        <v>85</v>
      </c>
      <c r="S1937" t="s">
        <v>86</v>
      </c>
      <c r="T1937" t="s">
        <v>85</v>
      </c>
      <c r="U1937" t="s">
        <v>86</v>
      </c>
      <c r="X1937">
        <v>16994457045</v>
      </c>
      <c r="AA1937" t="s">
        <v>174</v>
      </c>
      <c r="AB1937" s="15">
        <v>1650473980641260</v>
      </c>
      <c r="AC1937" t="s">
        <v>68</v>
      </c>
      <c r="AD1937">
        <v>10738</v>
      </c>
      <c r="AE1937" t="s">
        <v>69</v>
      </c>
      <c r="AF1937" t="s">
        <v>70</v>
      </c>
    </row>
    <row r="1938" spans="1:32" x14ac:dyDescent="0.25">
      <c r="A1938" s="4">
        <f t="shared" ref="A1938:A2001" si="298">DATEVALUE(TEXT(L1938,"dd/mm"))</f>
        <v>44671</v>
      </c>
      <c r="B1938" s="5">
        <f t="shared" ref="B1938:B2001" si="299">TIMEVALUE(TEXT(LEFT(TEXT(L1938,"hh:mm"),2)&amp;":"&amp;IF(RIGHT(TEXT(L1938,"hh:mm"),2)&lt;"30",0,30),"hh:mm"))</f>
        <v>0.58333333333333337</v>
      </c>
      <c r="C1938" s="6">
        <f t="shared" ref="C1938:C2001" si="300">TIMEVALUE(TEXT(L1938,"hh:mm"))</f>
        <v>0.58958333333333335</v>
      </c>
      <c r="D1938" s="7">
        <f t="shared" si="296"/>
        <v>9.4560185170848854E-3</v>
      </c>
      <c r="E1938" s="6" t="str">
        <f t="shared" si="297"/>
        <v>SILVIO</v>
      </c>
      <c r="F1938" s="6" t="str">
        <f t="shared" ref="F1938:F2001" si="301">TEXT(L1938,"ddd")</f>
        <v>qua</v>
      </c>
      <c r="G1938" s="6" t="str">
        <f t="shared" si="295"/>
        <v>19</v>
      </c>
      <c r="H1938" s="6" t="str">
        <f>IFERROR(VLOOKUP($G1938,DDD!$B:$D,3,0),"-")</f>
        <v>SP</v>
      </c>
      <c r="I1938" s="6" t="str">
        <f>IFERROR(VLOOKUP($H1938,DDD!$I:$K,3,0),"-")</f>
        <v>Sudeste</v>
      </c>
      <c r="J1938">
        <v>8850177</v>
      </c>
      <c r="K1938">
        <v>27230932</v>
      </c>
      <c r="L1938" s="14">
        <v>44671.590208333335</v>
      </c>
      <c r="M1938" s="14">
        <v>44671.599664351852</v>
      </c>
      <c r="N1938" t="s">
        <v>3133</v>
      </c>
      <c r="O1938" t="s">
        <v>84</v>
      </c>
      <c r="P1938">
        <v>17286</v>
      </c>
      <c r="Q1938" t="s">
        <v>65</v>
      </c>
      <c r="R1938" t="s">
        <v>85</v>
      </c>
      <c r="S1938" t="s">
        <v>86</v>
      </c>
      <c r="T1938" t="s">
        <v>85</v>
      </c>
      <c r="U1938" t="s">
        <v>86</v>
      </c>
      <c r="X1938">
        <v>19984475130</v>
      </c>
      <c r="AA1938" t="s">
        <v>167</v>
      </c>
      <c r="AB1938" s="15">
        <v>1650474581654800</v>
      </c>
      <c r="AC1938" t="s">
        <v>68</v>
      </c>
      <c r="AD1938">
        <v>10738</v>
      </c>
      <c r="AE1938" t="s">
        <v>69</v>
      </c>
      <c r="AF1938" t="s">
        <v>70</v>
      </c>
    </row>
    <row r="1939" spans="1:32" x14ac:dyDescent="0.25">
      <c r="A1939" s="4">
        <f t="shared" si="298"/>
        <v>44671</v>
      </c>
      <c r="B1939" s="5">
        <f t="shared" si="299"/>
        <v>0.625</v>
      </c>
      <c r="C1939" s="6">
        <f t="shared" si="300"/>
        <v>0.63680555555555551</v>
      </c>
      <c r="D1939" s="7">
        <f t="shared" si="296"/>
        <v>7.8819444461259991E-3</v>
      </c>
      <c r="E1939" s="6" t="str">
        <f t="shared" si="297"/>
        <v>ANA</v>
      </c>
      <c r="F1939" s="6" t="str">
        <f t="shared" si="301"/>
        <v>qua</v>
      </c>
      <c r="G1939" s="6" t="str">
        <f t="shared" si="295"/>
        <v>11</v>
      </c>
      <c r="H1939" s="6" t="str">
        <f>IFERROR(VLOOKUP($G1939,DDD!$B:$D,3,0),"-")</f>
        <v>SP</v>
      </c>
      <c r="I1939" s="6" t="str">
        <f>IFERROR(VLOOKUP($H1939,DDD!$I:$K,3,0),"-")</f>
        <v>Sudeste</v>
      </c>
      <c r="J1939">
        <v>8857241</v>
      </c>
      <c r="K1939">
        <v>27637621</v>
      </c>
      <c r="L1939" s="14">
        <v>44671.636990740742</v>
      </c>
      <c r="M1939" s="14">
        <v>44671.644872685189</v>
      </c>
      <c r="N1939" t="s">
        <v>3133</v>
      </c>
      <c r="O1939" t="s">
        <v>64</v>
      </c>
      <c r="P1939">
        <v>17281</v>
      </c>
      <c r="Q1939" t="s">
        <v>65</v>
      </c>
      <c r="R1939" t="s">
        <v>85</v>
      </c>
      <c r="S1939" t="s">
        <v>86</v>
      </c>
      <c r="T1939" t="s">
        <v>85</v>
      </c>
      <c r="U1939" t="s">
        <v>86</v>
      </c>
      <c r="X1939">
        <v>11948668013</v>
      </c>
      <c r="AA1939" t="s">
        <v>2499</v>
      </c>
      <c r="AB1939" s="15">
        <v>1650478614823340</v>
      </c>
      <c r="AC1939" t="s">
        <v>68</v>
      </c>
      <c r="AD1939">
        <v>10738</v>
      </c>
      <c r="AE1939" t="s">
        <v>69</v>
      </c>
      <c r="AF1939" t="s">
        <v>70</v>
      </c>
    </row>
    <row r="1940" spans="1:32" x14ac:dyDescent="0.25">
      <c r="A1940" s="4">
        <f t="shared" si="298"/>
        <v>44670</v>
      </c>
      <c r="B1940" s="5">
        <f t="shared" si="299"/>
        <v>0.375</v>
      </c>
      <c r="C1940" s="6">
        <f t="shared" si="300"/>
        <v>0.38263888888888892</v>
      </c>
      <c r="D1940" s="7">
        <f t="shared" si="296"/>
        <v>3.5648148186737671E-3</v>
      </c>
      <c r="E1940" s="6" t="str">
        <f t="shared" si="297"/>
        <v>BIANCA</v>
      </c>
      <c r="F1940" s="6" t="str">
        <f t="shared" si="301"/>
        <v>ter</v>
      </c>
      <c r="G1940" s="6" t="str">
        <f t="shared" si="295"/>
        <v>55</v>
      </c>
      <c r="H1940" s="6" t="str">
        <f>IFERROR(VLOOKUP($G1940,DDD!$B:$D,3,0),"-")</f>
        <v>RS</v>
      </c>
      <c r="I1940" s="6" t="str">
        <f>IFERROR(VLOOKUP($H1940,DDD!$I:$K,3,0),"-")</f>
        <v>Sul</v>
      </c>
      <c r="J1940">
        <v>8730506</v>
      </c>
      <c r="K1940">
        <v>23618732</v>
      </c>
      <c r="L1940" s="14">
        <v>44670.383240740739</v>
      </c>
      <c r="M1940" s="14">
        <v>44670.386805555558</v>
      </c>
      <c r="N1940" t="s">
        <v>3133</v>
      </c>
      <c r="O1940" t="s">
        <v>78</v>
      </c>
      <c r="P1940">
        <v>17283</v>
      </c>
      <c r="Q1940" t="s">
        <v>65</v>
      </c>
      <c r="R1940" t="s">
        <v>85</v>
      </c>
      <c r="S1940" t="s">
        <v>86</v>
      </c>
      <c r="T1940" t="s">
        <v>85</v>
      </c>
      <c r="U1940" t="s">
        <v>86</v>
      </c>
      <c r="X1940">
        <v>55991844607</v>
      </c>
      <c r="AA1940" t="s">
        <v>449</v>
      </c>
      <c r="AB1940" s="15">
        <v>165037029460424</v>
      </c>
      <c r="AC1940" t="s">
        <v>68</v>
      </c>
      <c r="AD1940">
        <v>10738</v>
      </c>
      <c r="AE1940" t="s">
        <v>69</v>
      </c>
      <c r="AF1940" t="s">
        <v>70</v>
      </c>
    </row>
    <row r="1941" spans="1:32" x14ac:dyDescent="0.25">
      <c r="A1941" s="4">
        <f t="shared" si="298"/>
        <v>44670</v>
      </c>
      <c r="B1941" s="5">
        <f t="shared" si="299"/>
        <v>0.625</v>
      </c>
      <c r="C1941" s="6">
        <f t="shared" si="300"/>
        <v>0.63055555555555554</v>
      </c>
      <c r="D1941" s="7">
        <f t="shared" si="296"/>
        <v>2.2106481483206153E-3</v>
      </c>
      <c r="E1941" s="6" t="str">
        <f t="shared" si="297"/>
        <v>ANA</v>
      </c>
      <c r="F1941" s="6" t="str">
        <f t="shared" si="301"/>
        <v>ter</v>
      </c>
      <c r="G1941" s="6" t="str">
        <f t="shared" si="295"/>
        <v>13</v>
      </c>
      <c r="H1941" s="6" t="str">
        <f>IFERROR(VLOOKUP($G1941,DDD!$B:$D,3,0),"-")</f>
        <v>SP</v>
      </c>
      <c r="I1941" s="6" t="str">
        <f>IFERROR(VLOOKUP($H1941,DDD!$I:$K,3,0),"-")</f>
        <v>Sudeste</v>
      </c>
      <c r="J1941">
        <v>8775324</v>
      </c>
      <c r="K1941">
        <v>25462143</v>
      </c>
      <c r="L1941" s="14">
        <v>44670.630798611113</v>
      </c>
      <c r="M1941" s="14">
        <v>44670.633009259262</v>
      </c>
      <c r="N1941" t="s">
        <v>3133</v>
      </c>
      <c r="O1941" t="s">
        <v>64</v>
      </c>
      <c r="P1941">
        <v>17281</v>
      </c>
      <c r="Q1941" t="s">
        <v>65</v>
      </c>
      <c r="R1941" t="s">
        <v>85</v>
      </c>
      <c r="S1941" t="s">
        <v>86</v>
      </c>
      <c r="T1941" t="s">
        <v>85</v>
      </c>
      <c r="U1941" t="s">
        <v>86</v>
      </c>
      <c r="X1941">
        <v>13998085829</v>
      </c>
      <c r="AA1941" t="s">
        <v>211</v>
      </c>
      <c r="AB1941" s="15">
        <v>1650391678954420</v>
      </c>
      <c r="AC1941" t="s">
        <v>68</v>
      </c>
      <c r="AD1941">
        <v>10738</v>
      </c>
      <c r="AE1941" t="s">
        <v>69</v>
      </c>
      <c r="AF1941" t="s">
        <v>70</v>
      </c>
    </row>
    <row r="1942" spans="1:32" x14ac:dyDescent="0.25">
      <c r="A1942" s="4">
        <f t="shared" si="298"/>
        <v>44670</v>
      </c>
      <c r="B1942" s="5">
        <f t="shared" si="299"/>
        <v>0.6875</v>
      </c>
      <c r="C1942" s="6">
        <f t="shared" si="300"/>
        <v>0.70000000000000007</v>
      </c>
      <c r="D1942" s="7">
        <f t="shared" si="296"/>
        <v>5.0925925970659591E-3</v>
      </c>
      <c r="E1942" s="6" t="str">
        <f t="shared" si="297"/>
        <v>ANA</v>
      </c>
      <c r="F1942" s="6" t="str">
        <f t="shared" si="301"/>
        <v>ter</v>
      </c>
      <c r="G1942" s="6" t="str">
        <f t="shared" si="295"/>
        <v>13</v>
      </c>
      <c r="H1942" s="6" t="str">
        <f>IFERROR(VLOOKUP($G1942,DDD!$B:$D,3,0),"-")</f>
        <v>SP</v>
      </c>
      <c r="I1942" s="6" t="str">
        <f>IFERROR(VLOOKUP($H1942,DDD!$I:$K,3,0),"-")</f>
        <v>Sudeste</v>
      </c>
      <c r="J1942">
        <v>8786179</v>
      </c>
      <c r="K1942">
        <v>27230949</v>
      </c>
      <c r="L1942" s="14">
        <v>44670.700381944444</v>
      </c>
      <c r="M1942" s="14">
        <v>44670.705474537041</v>
      </c>
      <c r="N1942" t="s">
        <v>3133</v>
      </c>
      <c r="O1942" t="s">
        <v>64</v>
      </c>
      <c r="P1942">
        <v>17281</v>
      </c>
      <c r="Q1942" t="s">
        <v>65</v>
      </c>
      <c r="R1942" t="s">
        <v>85</v>
      </c>
      <c r="S1942" t="s">
        <v>86</v>
      </c>
      <c r="T1942" t="s">
        <v>85</v>
      </c>
      <c r="U1942" t="s">
        <v>86</v>
      </c>
      <c r="X1942">
        <v>13996268777</v>
      </c>
      <c r="AA1942" t="s">
        <v>167</v>
      </c>
      <c r="AC1942" t="s">
        <v>202</v>
      </c>
      <c r="AD1942">
        <v>10738</v>
      </c>
      <c r="AE1942" t="s">
        <v>69</v>
      </c>
      <c r="AF1942" t="s">
        <v>70</v>
      </c>
    </row>
    <row r="1943" spans="1:32" x14ac:dyDescent="0.25">
      <c r="A1943" s="4">
        <f t="shared" si="298"/>
        <v>44670</v>
      </c>
      <c r="B1943" s="5">
        <f t="shared" si="299"/>
        <v>0.75</v>
      </c>
      <c r="C1943" s="6">
        <f t="shared" si="300"/>
        <v>0.75763888888888886</v>
      </c>
      <c r="D1943" s="7">
        <f t="shared" si="296"/>
        <v>3.6689814805868082E-3</v>
      </c>
      <c r="E1943" s="6" t="str">
        <f t="shared" si="297"/>
        <v>ANA</v>
      </c>
      <c r="F1943" s="6" t="str">
        <f t="shared" si="301"/>
        <v>ter</v>
      </c>
      <c r="G1943" s="6" t="str">
        <f t="shared" si="295"/>
        <v>47</v>
      </c>
      <c r="H1943" s="6" t="str">
        <f>IFERROR(VLOOKUP($G1943,DDD!$B:$D,3,0),"-")</f>
        <v>SC</v>
      </c>
      <c r="I1943" s="6" t="str">
        <f>IFERROR(VLOOKUP($H1943,DDD!$I:$K,3,0),"-")</f>
        <v>Sul</v>
      </c>
      <c r="J1943">
        <v>8793336</v>
      </c>
      <c r="K1943">
        <v>24161131</v>
      </c>
      <c r="L1943" s="14">
        <v>44670.758159722223</v>
      </c>
      <c r="M1943" s="14">
        <v>44670.761828703704</v>
      </c>
      <c r="N1943" t="s">
        <v>3133</v>
      </c>
      <c r="O1943" t="s">
        <v>64</v>
      </c>
      <c r="P1943">
        <v>17281</v>
      </c>
      <c r="Q1943" t="s">
        <v>65</v>
      </c>
      <c r="R1943" t="s">
        <v>85</v>
      </c>
      <c r="S1943" t="s">
        <v>86</v>
      </c>
      <c r="T1943" t="s">
        <v>85</v>
      </c>
      <c r="U1943" t="s">
        <v>86</v>
      </c>
      <c r="X1943">
        <v>47992107922</v>
      </c>
      <c r="AA1943" t="s">
        <v>235</v>
      </c>
      <c r="AB1943" s="15">
        <v>1.65040268221694E+16</v>
      </c>
      <c r="AC1943" t="s">
        <v>68</v>
      </c>
      <c r="AD1943">
        <v>10738</v>
      </c>
      <c r="AE1943" t="s">
        <v>69</v>
      </c>
      <c r="AF1943" t="s">
        <v>70</v>
      </c>
    </row>
    <row r="1944" spans="1:32" x14ac:dyDescent="0.25">
      <c r="A1944" s="4">
        <f t="shared" si="298"/>
        <v>44671</v>
      </c>
      <c r="B1944" s="5">
        <f t="shared" si="299"/>
        <v>0.41666666666666669</v>
      </c>
      <c r="C1944" s="6">
        <f t="shared" si="300"/>
        <v>0.43541666666666662</v>
      </c>
      <c r="D1944" s="7">
        <f t="shared" si="296"/>
        <v>1.1226851856918074E-3</v>
      </c>
      <c r="E1944" s="6" t="str">
        <f t="shared" si="297"/>
        <v>BIANCA</v>
      </c>
      <c r="F1944" s="6" t="str">
        <f t="shared" si="301"/>
        <v>qua</v>
      </c>
      <c r="G1944" s="6" t="str">
        <f t="shared" si="295"/>
        <v>53</v>
      </c>
      <c r="H1944" s="6" t="str">
        <f>IFERROR(VLOOKUP($G1944,DDD!$B:$D,3,0),"-")</f>
        <v>RS</v>
      </c>
      <c r="I1944" s="6" t="str">
        <f>IFERROR(VLOOKUP($H1944,DDD!$I:$K,3,0),"-")</f>
        <v>Sul</v>
      </c>
      <c r="J1944">
        <v>8819651</v>
      </c>
      <c r="K1944">
        <v>27637840</v>
      </c>
      <c r="L1944" s="14">
        <v>44671.435972222222</v>
      </c>
      <c r="M1944" s="14">
        <v>44671.437094907407</v>
      </c>
      <c r="N1944" t="s">
        <v>3133</v>
      </c>
      <c r="O1944" t="s">
        <v>78</v>
      </c>
      <c r="P1944">
        <v>17283</v>
      </c>
      <c r="Q1944" t="s">
        <v>65</v>
      </c>
      <c r="R1944" t="s">
        <v>85</v>
      </c>
      <c r="S1944" t="s">
        <v>86</v>
      </c>
      <c r="T1944" t="s">
        <v>85</v>
      </c>
      <c r="U1944" t="s">
        <v>86</v>
      </c>
      <c r="X1944">
        <v>53984436454</v>
      </c>
      <c r="AA1944" t="s">
        <v>2499</v>
      </c>
      <c r="AB1944" s="15">
        <v>1650461129216210</v>
      </c>
      <c r="AC1944" t="s">
        <v>68</v>
      </c>
      <c r="AD1944">
        <v>10738</v>
      </c>
      <c r="AE1944" t="s">
        <v>69</v>
      </c>
      <c r="AF1944" t="s">
        <v>70</v>
      </c>
    </row>
    <row r="1945" spans="1:32" x14ac:dyDescent="0.25">
      <c r="A1945" s="4">
        <f t="shared" si="298"/>
        <v>44670</v>
      </c>
      <c r="B1945" s="5">
        <f t="shared" si="299"/>
        <v>0.6875</v>
      </c>
      <c r="C1945" s="6">
        <f t="shared" si="300"/>
        <v>0.70763888888888893</v>
      </c>
      <c r="D1945" s="7">
        <f t="shared" si="296"/>
        <v>3.8657407421851531E-3</v>
      </c>
      <c r="E1945" s="6" t="str">
        <f t="shared" si="297"/>
        <v>SILVIO</v>
      </c>
      <c r="F1945" s="6" t="str">
        <f t="shared" si="301"/>
        <v>ter</v>
      </c>
      <c r="G1945" s="6" t="str">
        <f t="shared" si="295"/>
        <v>13</v>
      </c>
      <c r="H1945" s="6" t="str">
        <f>IFERROR(VLOOKUP($G1945,DDD!$B:$D,3,0),"-")</f>
        <v>SP</v>
      </c>
      <c r="I1945" s="6" t="str">
        <f>IFERROR(VLOOKUP($H1945,DDD!$I:$K,3,0),"-")</f>
        <v>Sudeste</v>
      </c>
      <c r="J1945">
        <v>8787148</v>
      </c>
      <c r="K1945">
        <v>23413695</v>
      </c>
      <c r="L1945" s="14">
        <v>44670.707974537036</v>
      </c>
      <c r="M1945" s="14">
        <v>44670.711840277778</v>
      </c>
      <c r="N1945" t="s">
        <v>3133</v>
      </c>
      <c r="O1945" t="s">
        <v>84</v>
      </c>
      <c r="P1945">
        <v>17286</v>
      </c>
      <c r="Q1945" t="s">
        <v>65</v>
      </c>
      <c r="R1945" t="s">
        <v>85</v>
      </c>
      <c r="S1945" t="s">
        <v>86</v>
      </c>
      <c r="T1945" t="s">
        <v>85</v>
      </c>
      <c r="U1945" t="s">
        <v>86</v>
      </c>
      <c r="X1945">
        <v>13996331089</v>
      </c>
      <c r="AA1945" t="s">
        <v>141</v>
      </c>
      <c r="AB1945" s="15">
        <v>1.65039834418073E+16</v>
      </c>
      <c r="AC1945" t="s">
        <v>68</v>
      </c>
      <c r="AD1945">
        <v>10738</v>
      </c>
      <c r="AE1945" t="s">
        <v>69</v>
      </c>
      <c r="AF1945" t="s">
        <v>70</v>
      </c>
    </row>
    <row r="1946" spans="1:32" x14ac:dyDescent="0.25">
      <c r="A1946" s="4">
        <f t="shared" si="298"/>
        <v>44671</v>
      </c>
      <c r="B1946" s="5">
        <f t="shared" si="299"/>
        <v>0.33333333333333331</v>
      </c>
      <c r="C1946" s="6">
        <f t="shared" si="300"/>
        <v>0.34930555555555554</v>
      </c>
      <c r="D1946" s="7">
        <f t="shared" si="296"/>
        <v>4.0046296344371513E-3</v>
      </c>
      <c r="E1946" s="6" t="str">
        <f t="shared" si="297"/>
        <v>BIANCA</v>
      </c>
      <c r="F1946" s="6" t="str">
        <f t="shared" si="301"/>
        <v>qua</v>
      </c>
      <c r="G1946" s="6" t="str">
        <f t="shared" si="295"/>
        <v>11</v>
      </c>
      <c r="H1946" s="6" t="str">
        <f>IFERROR(VLOOKUP($G1946,DDD!$B:$D,3,0),"-")</f>
        <v>SP</v>
      </c>
      <c r="I1946" s="6" t="str">
        <f>IFERROR(VLOOKUP($H1946,DDD!$I:$K,3,0),"-")</f>
        <v>Sudeste</v>
      </c>
      <c r="J1946">
        <v>8804363</v>
      </c>
      <c r="K1946">
        <v>25536755</v>
      </c>
      <c r="L1946" s="14">
        <v>44671.349594907406</v>
      </c>
      <c r="M1946" s="14">
        <v>44671.35359953704</v>
      </c>
      <c r="N1946" t="s">
        <v>3133</v>
      </c>
      <c r="O1946" t="s">
        <v>78</v>
      </c>
      <c r="P1946">
        <v>17283</v>
      </c>
      <c r="Q1946" t="s">
        <v>65</v>
      </c>
      <c r="R1946" t="s">
        <v>85</v>
      </c>
      <c r="S1946" t="s">
        <v>86</v>
      </c>
      <c r="T1946" t="s">
        <v>85</v>
      </c>
      <c r="U1946" t="s">
        <v>86</v>
      </c>
      <c r="X1946">
        <v>11933410943</v>
      </c>
      <c r="AA1946" t="s">
        <v>174</v>
      </c>
      <c r="AB1946" s="15">
        <v>165045379025424</v>
      </c>
      <c r="AC1946" t="s">
        <v>68</v>
      </c>
      <c r="AD1946">
        <v>10738</v>
      </c>
      <c r="AE1946" t="s">
        <v>69</v>
      </c>
      <c r="AF1946" t="s">
        <v>70</v>
      </c>
    </row>
    <row r="1947" spans="1:32" x14ac:dyDescent="0.25">
      <c r="A1947" s="4">
        <f t="shared" si="298"/>
        <v>44671</v>
      </c>
      <c r="B1947" s="5">
        <f t="shared" si="299"/>
        <v>0.35416666666666669</v>
      </c>
      <c r="C1947" s="6">
        <f t="shared" si="300"/>
        <v>0.35486111111111113</v>
      </c>
      <c r="D1947" s="7">
        <f t="shared" si="296"/>
        <v>1.3437499997962732E-2</v>
      </c>
      <c r="E1947" s="6" t="str">
        <f t="shared" si="297"/>
        <v>BIANCA</v>
      </c>
      <c r="F1947" s="6" t="str">
        <f t="shared" si="301"/>
        <v>qua</v>
      </c>
      <c r="G1947" s="6" t="str">
        <f t="shared" si="295"/>
        <v>14</v>
      </c>
      <c r="H1947" s="6" t="str">
        <f>IFERROR(VLOOKUP($G1947,DDD!$B:$D,3,0),"-")</f>
        <v>SP</v>
      </c>
      <c r="I1947" s="6" t="str">
        <f>IFERROR(VLOOKUP($H1947,DDD!$I:$K,3,0),"-")</f>
        <v>Sudeste</v>
      </c>
      <c r="J1947">
        <v>8804369</v>
      </c>
      <c r="K1947">
        <v>27637630</v>
      </c>
      <c r="L1947" s="14">
        <v>44671.354930555557</v>
      </c>
      <c r="M1947" s="14">
        <v>44671.368368055555</v>
      </c>
      <c r="N1947" t="s">
        <v>3133</v>
      </c>
      <c r="O1947" t="s">
        <v>78</v>
      </c>
      <c r="P1947">
        <v>17283</v>
      </c>
      <c r="Q1947" t="s">
        <v>65</v>
      </c>
      <c r="R1947" t="s">
        <v>85</v>
      </c>
      <c r="S1947" t="s">
        <v>86</v>
      </c>
      <c r="T1947" t="s">
        <v>85</v>
      </c>
      <c r="U1947" t="s">
        <v>86</v>
      </c>
      <c r="X1947">
        <v>14998038474</v>
      </c>
      <c r="AA1947" t="s">
        <v>2499</v>
      </c>
      <c r="AB1947" s="15">
        <v>165045424634484</v>
      </c>
      <c r="AC1947" t="s">
        <v>68</v>
      </c>
      <c r="AD1947">
        <v>10738</v>
      </c>
      <c r="AE1947" t="s">
        <v>69</v>
      </c>
      <c r="AF1947" t="s">
        <v>70</v>
      </c>
    </row>
    <row r="1948" spans="1:32" x14ac:dyDescent="0.25">
      <c r="A1948" s="4">
        <f t="shared" si="298"/>
        <v>44671</v>
      </c>
      <c r="B1948" s="5">
        <f t="shared" si="299"/>
        <v>0.39583333333333331</v>
      </c>
      <c r="C1948" s="6">
        <f t="shared" si="300"/>
        <v>0.40486111111111112</v>
      </c>
      <c r="D1948" s="7">
        <f t="shared" si="296"/>
        <v>2.2222222251002677E-3</v>
      </c>
      <c r="E1948" s="6" t="str">
        <f t="shared" si="297"/>
        <v>BIANCA</v>
      </c>
      <c r="F1948" s="6" t="str">
        <f t="shared" si="301"/>
        <v>qua</v>
      </c>
      <c r="G1948" s="6" t="str">
        <f t="shared" si="295"/>
        <v>19</v>
      </c>
      <c r="H1948" s="6" t="str">
        <f>IFERROR(VLOOKUP($G1948,DDD!$B:$D,3,0),"-")</f>
        <v>SP</v>
      </c>
      <c r="I1948" s="6" t="str">
        <f>IFERROR(VLOOKUP($H1948,DDD!$I:$K,3,0),"-")</f>
        <v>Sudeste</v>
      </c>
      <c r="J1948">
        <v>8812686</v>
      </c>
      <c r="K1948">
        <v>27637530</v>
      </c>
      <c r="L1948" s="14">
        <v>44671.404930555553</v>
      </c>
      <c r="M1948" s="14">
        <v>44671.407152777778</v>
      </c>
      <c r="N1948" t="s">
        <v>3133</v>
      </c>
      <c r="O1948" t="s">
        <v>78</v>
      </c>
      <c r="P1948">
        <v>17283</v>
      </c>
      <c r="Q1948" t="s">
        <v>65</v>
      </c>
      <c r="R1948" t="s">
        <v>85</v>
      </c>
      <c r="S1948" t="s">
        <v>86</v>
      </c>
      <c r="T1948" t="s">
        <v>85</v>
      </c>
      <c r="U1948" t="s">
        <v>86</v>
      </c>
      <c r="X1948">
        <v>19991456906</v>
      </c>
      <c r="AA1948" t="s">
        <v>2499</v>
      </c>
      <c r="AB1948" s="15">
        <v>165045857292414</v>
      </c>
      <c r="AC1948" t="s">
        <v>68</v>
      </c>
      <c r="AD1948">
        <v>10738</v>
      </c>
      <c r="AE1948" t="s">
        <v>69</v>
      </c>
      <c r="AF1948" t="s">
        <v>70</v>
      </c>
    </row>
    <row r="1949" spans="1:32" x14ac:dyDescent="0.25">
      <c r="A1949" s="4">
        <f t="shared" si="298"/>
        <v>44671</v>
      </c>
      <c r="B1949" s="5">
        <f t="shared" si="299"/>
        <v>0.39583333333333331</v>
      </c>
      <c r="C1949" s="6">
        <f t="shared" si="300"/>
        <v>0.41250000000000003</v>
      </c>
      <c r="D1949" s="7">
        <f t="shared" si="296"/>
        <v>4.5023148122709244E-3</v>
      </c>
      <c r="E1949" s="6" t="str">
        <f t="shared" si="297"/>
        <v>BIANCA</v>
      </c>
      <c r="F1949" s="6" t="str">
        <f t="shared" si="301"/>
        <v>qua</v>
      </c>
      <c r="G1949" s="6" t="str">
        <f t="shared" si="295"/>
        <v>11</v>
      </c>
      <c r="H1949" s="6" t="str">
        <f>IFERROR(VLOOKUP($G1949,DDD!$B:$D,3,0),"-")</f>
        <v>SP</v>
      </c>
      <c r="I1949" s="6" t="str">
        <f>IFERROR(VLOOKUP($H1949,DDD!$I:$K,3,0),"-")</f>
        <v>Sudeste</v>
      </c>
      <c r="J1949">
        <v>8814495</v>
      </c>
      <c r="K1949">
        <v>24165812</v>
      </c>
      <c r="L1949" s="14">
        <v>44671.412569444445</v>
      </c>
      <c r="M1949" s="14">
        <v>44671.417071759257</v>
      </c>
      <c r="N1949" t="s">
        <v>3133</v>
      </c>
      <c r="O1949" t="s">
        <v>78</v>
      </c>
      <c r="P1949">
        <v>17283</v>
      </c>
      <c r="Q1949" t="s">
        <v>65</v>
      </c>
      <c r="R1949" t="s">
        <v>85</v>
      </c>
      <c r="S1949" t="s">
        <v>86</v>
      </c>
      <c r="T1949" t="s">
        <v>85</v>
      </c>
      <c r="U1949" t="s">
        <v>86</v>
      </c>
      <c r="X1949">
        <v>11973851495</v>
      </c>
      <c r="AA1949" t="s">
        <v>142</v>
      </c>
      <c r="AB1949" s="15">
        <v>1650459232120870</v>
      </c>
      <c r="AC1949" t="s">
        <v>68</v>
      </c>
      <c r="AD1949">
        <v>10738</v>
      </c>
      <c r="AE1949" t="s">
        <v>69</v>
      </c>
      <c r="AF1949" t="s">
        <v>70</v>
      </c>
    </row>
    <row r="1950" spans="1:32" x14ac:dyDescent="0.25">
      <c r="A1950" s="4">
        <f t="shared" si="298"/>
        <v>44671</v>
      </c>
      <c r="B1950" s="5">
        <f t="shared" si="299"/>
        <v>0.52083333333333337</v>
      </c>
      <c r="C1950" s="6">
        <f t="shared" si="300"/>
        <v>0.52847222222222223</v>
      </c>
      <c r="D1950" s="7">
        <f t="shared" si="296"/>
        <v>2.5925925874616951E-3</v>
      </c>
      <c r="E1950" s="6" t="str">
        <f t="shared" si="297"/>
        <v>BIANCA</v>
      </c>
      <c r="F1950" s="6" t="str">
        <f t="shared" si="301"/>
        <v>qua</v>
      </c>
      <c r="G1950" s="6" t="str">
        <f t="shared" si="295"/>
        <v>11</v>
      </c>
      <c r="H1950" s="6" t="str">
        <f>IFERROR(VLOOKUP($G1950,DDD!$B:$D,3,0),"-")</f>
        <v>SP</v>
      </c>
      <c r="I1950" s="6" t="str">
        <f>IFERROR(VLOOKUP($H1950,DDD!$I:$K,3,0),"-")</f>
        <v>Sudeste</v>
      </c>
      <c r="J1950">
        <v>8838713</v>
      </c>
      <c r="K1950">
        <v>25724845</v>
      </c>
      <c r="L1950" s="14">
        <v>44671.528645833336</v>
      </c>
      <c r="M1950" s="14">
        <v>44671.531238425923</v>
      </c>
      <c r="N1950" t="s">
        <v>3133</v>
      </c>
      <c r="O1950" t="s">
        <v>78</v>
      </c>
      <c r="P1950">
        <v>17283</v>
      </c>
      <c r="Q1950" t="s">
        <v>65</v>
      </c>
      <c r="R1950" t="s">
        <v>85</v>
      </c>
      <c r="S1950" t="s">
        <v>86</v>
      </c>
      <c r="T1950" t="s">
        <v>85</v>
      </c>
      <c r="U1950" t="s">
        <v>86</v>
      </c>
      <c r="X1950">
        <v>11912176150</v>
      </c>
      <c r="AA1950" t="s">
        <v>113</v>
      </c>
      <c r="AB1950" s="15">
        <v>1650469250499080</v>
      </c>
      <c r="AC1950" t="s">
        <v>68</v>
      </c>
      <c r="AD1950">
        <v>10738</v>
      </c>
      <c r="AE1950" t="s">
        <v>69</v>
      </c>
      <c r="AF1950" t="s">
        <v>70</v>
      </c>
    </row>
    <row r="1951" spans="1:32" x14ac:dyDescent="0.25">
      <c r="A1951" s="4">
        <f t="shared" si="298"/>
        <v>44671</v>
      </c>
      <c r="B1951" s="5">
        <f t="shared" si="299"/>
        <v>0.60416666666666663</v>
      </c>
      <c r="C1951" s="6">
        <f t="shared" si="300"/>
        <v>0.60763888888888895</v>
      </c>
      <c r="D1951" s="7">
        <f t="shared" si="296"/>
        <v>1.3078703705104999E-3</v>
      </c>
      <c r="E1951" s="6" t="str">
        <f t="shared" si="297"/>
        <v>ANA</v>
      </c>
      <c r="F1951" s="6" t="str">
        <f t="shared" si="301"/>
        <v>qua</v>
      </c>
      <c r="G1951" s="6" t="str">
        <f t="shared" si="295"/>
        <v>11</v>
      </c>
      <c r="H1951" s="6" t="str">
        <f>IFERROR(VLOOKUP($G1951,DDD!$B:$D,3,0),"-")</f>
        <v>SP</v>
      </c>
      <c r="I1951" s="6" t="str">
        <f>IFERROR(VLOOKUP($H1951,DDD!$I:$K,3,0),"-")</f>
        <v>Sudeste</v>
      </c>
      <c r="J1951">
        <v>8853526</v>
      </c>
      <c r="K1951">
        <v>28772321</v>
      </c>
      <c r="L1951" s="14">
        <v>44671.607754629629</v>
      </c>
      <c r="M1951" s="14">
        <v>44671.6090625</v>
      </c>
      <c r="N1951" t="s">
        <v>3133</v>
      </c>
      <c r="O1951" t="s">
        <v>64</v>
      </c>
      <c r="P1951">
        <v>17281</v>
      </c>
      <c r="Q1951" t="s">
        <v>65</v>
      </c>
      <c r="R1951" t="s">
        <v>85</v>
      </c>
      <c r="S1951" t="s">
        <v>86</v>
      </c>
      <c r="T1951" t="s">
        <v>85</v>
      </c>
      <c r="U1951" t="s">
        <v>86</v>
      </c>
      <c r="X1951">
        <v>11937151500</v>
      </c>
      <c r="AA1951" t="s">
        <v>3121</v>
      </c>
      <c r="AB1951" s="15">
        <v>1650475905682400</v>
      </c>
      <c r="AC1951" t="s">
        <v>68</v>
      </c>
      <c r="AD1951">
        <v>10738</v>
      </c>
      <c r="AE1951" t="s">
        <v>69</v>
      </c>
      <c r="AF1951" t="s">
        <v>70</v>
      </c>
    </row>
    <row r="1952" spans="1:32" x14ac:dyDescent="0.25">
      <c r="A1952" s="4">
        <f t="shared" si="298"/>
        <v>44671</v>
      </c>
      <c r="B1952" s="5">
        <f t="shared" si="299"/>
        <v>0.625</v>
      </c>
      <c r="C1952" s="6">
        <f t="shared" si="300"/>
        <v>0.62986111111111109</v>
      </c>
      <c r="D1952" s="7">
        <f t="shared" si="296"/>
        <v>1.261574070667848E-3</v>
      </c>
      <c r="E1952" s="6" t="str">
        <f t="shared" si="297"/>
        <v>ANA</v>
      </c>
      <c r="F1952" s="6" t="str">
        <f t="shared" si="301"/>
        <v>qua</v>
      </c>
      <c r="G1952" s="6" t="str">
        <f t="shared" si="295"/>
        <v>13</v>
      </c>
      <c r="H1952" s="6" t="str">
        <f>IFERROR(VLOOKUP($G1952,DDD!$B:$D,3,0),"-")</f>
        <v>SP</v>
      </c>
      <c r="I1952" s="6" t="str">
        <f>IFERROR(VLOOKUP($H1952,DDD!$I:$K,3,0),"-")</f>
        <v>Sudeste</v>
      </c>
      <c r="J1952">
        <v>8856347</v>
      </c>
      <c r="K1952">
        <v>28772343</v>
      </c>
      <c r="L1952" s="14">
        <v>44671.630358796298</v>
      </c>
      <c r="M1952" s="14">
        <v>44671.631620370368</v>
      </c>
      <c r="N1952" t="s">
        <v>3133</v>
      </c>
      <c r="O1952" t="s">
        <v>64</v>
      </c>
      <c r="P1952">
        <v>17281</v>
      </c>
      <c r="Q1952" t="s">
        <v>65</v>
      </c>
      <c r="R1952" t="s">
        <v>85</v>
      </c>
      <c r="S1952" t="s">
        <v>86</v>
      </c>
      <c r="T1952" t="s">
        <v>85</v>
      </c>
      <c r="U1952" t="s">
        <v>86</v>
      </c>
      <c r="X1952">
        <v>13981639898</v>
      </c>
      <c r="AA1952" t="s">
        <v>3121</v>
      </c>
      <c r="AB1952" s="15">
        <v>1650477759752450</v>
      </c>
      <c r="AC1952" t="s">
        <v>68</v>
      </c>
      <c r="AD1952">
        <v>10738</v>
      </c>
      <c r="AE1952" t="s">
        <v>69</v>
      </c>
      <c r="AF1952" t="s">
        <v>70</v>
      </c>
    </row>
    <row r="1953" spans="1:32" x14ac:dyDescent="0.25">
      <c r="A1953" s="4">
        <f t="shared" si="298"/>
        <v>44671</v>
      </c>
      <c r="B1953" s="5">
        <f t="shared" si="299"/>
        <v>0.625</v>
      </c>
      <c r="C1953" s="6">
        <f t="shared" si="300"/>
        <v>0.63958333333333328</v>
      </c>
      <c r="D1953" s="7">
        <f t="shared" si="296"/>
        <v>5.0810185202863067E-3</v>
      </c>
      <c r="E1953" s="6" t="str">
        <f t="shared" si="297"/>
        <v>SILVIO</v>
      </c>
      <c r="F1953" s="6" t="str">
        <f t="shared" si="301"/>
        <v>qua</v>
      </c>
      <c r="G1953" s="6" t="str">
        <f t="shared" si="295"/>
        <v>11</v>
      </c>
      <c r="H1953" s="6" t="str">
        <f>IFERROR(VLOOKUP($G1953,DDD!$B:$D,3,0),"-")</f>
        <v>SP</v>
      </c>
      <c r="I1953" s="6" t="str">
        <f>IFERROR(VLOOKUP($H1953,DDD!$I:$K,3,0),"-")</f>
        <v>Sudeste</v>
      </c>
      <c r="J1953">
        <v>8857648</v>
      </c>
      <c r="K1953">
        <v>27231059</v>
      </c>
      <c r="L1953" s="14">
        <v>44671.63989583333</v>
      </c>
      <c r="M1953" s="14">
        <v>44671.644976851851</v>
      </c>
      <c r="N1953" t="s">
        <v>3133</v>
      </c>
      <c r="O1953" t="s">
        <v>84</v>
      </c>
      <c r="P1953">
        <v>17286</v>
      </c>
      <c r="Q1953" t="s">
        <v>65</v>
      </c>
      <c r="R1953" t="s">
        <v>85</v>
      </c>
      <c r="S1953" t="s">
        <v>86</v>
      </c>
      <c r="T1953" t="s">
        <v>85</v>
      </c>
      <c r="U1953" t="s">
        <v>86</v>
      </c>
      <c r="X1953">
        <v>11978432695</v>
      </c>
      <c r="AA1953" t="s">
        <v>167</v>
      </c>
      <c r="AB1953" s="15">
        <v>1650478856861730</v>
      </c>
      <c r="AC1953" t="s">
        <v>68</v>
      </c>
      <c r="AD1953">
        <v>10738</v>
      </c>
      <c r="AE1953" t="s">
        <v>69</v>
      </c>
      <c r="AF1953" t="s">
        <v>70</v>
      </c>
    </row>
    <row r="1954" spans="1:32" x14ac:dyDescent="0.25">
      <c r="A1954" s="4">
        <f t="shared" si="298"/>
        <v>44671</v>
      </c>
      <c r="B1954" s="5">
        <f t="shared" si="299"/>
        <v>0.64583333333333337</v>
      </c>
      <c r="C1954" s="6">
        <f t="shared" si="300"/>
        <v>0.6479166666666667</v>
      </c>
      <c r="D1954" s="7">
        <f t="shared" si="296"/>
        <v>3.2638888878864236E-3</v>
      </c>
      <c r="E1954" s="6" t="str">
        <f t="shared" si="297"/>
        <v>ANA</v>
      </c>
      <c r="F1954" s="6" t="str">
        <f t="shared" si="301"/>
        <v>qua</v>
      </c>
      <c r="G1954" s="6" t="str">
        <f t="shared" si="295"/>
        <v>16</v>
      </c>
      <c r="H1954" s="6" t="str">
        <f>IFERROR(VLOOKUP($G1954,DDD!$B:$D,3,0),"-")</f>
        <v>SP</v>
      </c>
      <c r="I1954" s="6" t="str">
        <f>IFERROR(VLOOKUP($H1954,DDD!$I:$K,3,0),"-")</f>
        <v>Sudeste</v>
      </c>
      <c r="J1954">
        <v>8859039</v>
      </c>
      <c r="K1954">
        <v>27637612</v>
      </c>
      <c r="L1954" s="14">
        <v>44671.648564814815</v>
      </c>
      <c r="M1954" s="14">
        <v>44671.651828703703</v>
      </c>
      <c r="N1954" t="s">
        <v>3133</v>
      </c>
      <c r="O1954" t="s">
        <v>64</v>
      </c>
      <c r="P1954">
        <v>17281</v>
      </c>
      <c r="Q1954" t="s">
        <v>65</v>
      </c>
      <c r="R1954" t="s">
        <v>85</v>
      </c>
      <c r="S1954" t="s">
        <v>86</v>
      </c>
      <c r="T1954" t="s">
        <v>85</v>
      </c>
      <c r="U1954" t="s">
        <v>86</v>
      </c>
      <c r="X1954">
        <v>16997449695</v>
      </c>
      <c r="AA1954" t="s">
        <v>2499</v>
      </c>
      <c r="AB1954" s="15">
        <v>1650479617964360</v>
      </c>
      <c r="AC1954" t="s">
        <v>68</v>
      </c>
      <c r="AD1954">
        <v>10738</v>
      </c>
      <c r="AE1954" t="s">
        <v>69</v>
      </c>
      <c r="AF1954" t="s">
        <v>70</v>
      </c>
    </row>
    <row r="1955" spans="1:32" x14ac:dyDescent="0.25">
      <c r="A1955" s="4">
        <f t="shared" si="298"/>
        <v>44671</v>
      </c>
      <c r="B1955" s="5">
        <f t="shared" si="299"/>
        <v>0.4375</v>
      </c>
      <c r="C1955" s="6">
        <f t="shared" si="300"/>
        <v>0.4375</v>
      </c>
      <c r="D1955" s="7">
        <f t="shared" si="296"/>
        <v>2.8472222184063867E-3</v>
      </c>
      <c r="E1955" s="6" t="str">
        <f t="shared" si="297"/>
        <v>BIANCA</v>
      </c>
      <c r="F1955" s="6" t="str">
        <f t="shared" si="301"/>
        <v>qua</v>
      </c>
      <c r="G1955" s="6" t="str">
        <f t="shared" si="295"/>
        <v>11</v>
      </c>
      <c r="H1955" s="6" t="str">
        <f>IFERROR(VLOOKUP($G1955,DDD!$B:$D,3,0),"-")</f>
        <v>SP</v>
      </c>
      <c r="I1955" s="6" t="str">
        <f>IFERROR(VLOOKUP($H1955,DDD!$I:$K,3,0),"-")</f>
        <v>Sudeste</v>
      </c>
      <c r="J1955">
        <v>8820025</v>
      </c>
      <c r="K1955">
        <v>25426426</v>
      </c>
      <c r="L1955" s="14">
        <v>44671.437662037039</v>
      </c>
      <c r="M1955" s="14">
        <v>44671.440509259257</v>
      </c>
      <c r="N1955" t="s">
        <v>3133</v>
      </c>
      <c r="O1955" t="s">
        <v>78</v>
      </c>
      <c r="P1955">
        <v>17283</v>
      </c>
      <c r="Q1955" t="s">
        <v>65</v>
      </c>
      <c r="R1955" t="s">
        <v>85</v>
      </c>
      <c r="S1955" t="s">
        <v>86</v>
      </c>
      <c r="T1955" t="s">
        <v>85</v>
      </c>
      <c r="U1955" t="s">
        <v>86</v>
      </c>
      <c r="X1955">
        <v>11974956112</v>
      </c>
      <c r="AA1955" t="s">
        <v>128</v>
      </c>
      <c r="AB1955" s="15">
        <v>1650461403228730</v>
      </c>
      <c r="AC1955" t="s">
        <v>68</v>
      </c>
      <c r="AD1955">
        <v>10738</v>
      </c>
      <c r="AE1955" t="s">
        <v>69</v>
      </c>
      <c r="AF1955" t="s">
        <v>70</v>
      </c>
    </row>
    <row r="1956" spans="1:32" x14ac:dyDescent="0.25">
      <c r="A1956" s="4">
        <f t="shared" si="298"/>
        <v>44671</v>
      </c>
      <c r="B1956" s="5">
        <f t="shared" si="299"/>
        <v>0.5625</v>
      </c>
      <c r="C1956" s="6">
        <f t="shared" si="300"/>
        <v>0.56527777777777777</v>
      </c>
      <c r="D1956" s="7">
        <f t="shared" si="296"/>
        <v>3.6226851880201139E-3</v>
      </c>
      <c r="E1956" s="6" t="str">
        <f t="shared" si="297"/>
        <v>BIANCA</v>
      </c>
      <c r="F1956" s="6" t="str">
        <f t="shared" si="301"/>
        <v>qua</v>
      </c>
      <c r="G1956" s="6" t="str">
        <f t="shared" si="295"/>
        <v>12</v>
      </c>
      <c r="H1956" s="6" t="str">
        <f>IFERROR(VLOOKUP($G1956,DDD!$B:$D,3,0),"-")</f>
        <v>SP</v>
      </c>
      <c r="I1956" s="6" t="str">
        <f>IFERROR(VLOOKUP($H1956,DDD!$I:$K,3,0),"-")</f>
        <v>Sudeste</v>
      </c>
      <c r="J1956">
        <v>8846272</v>
      </c>
      <c r="K1956">
        <v>25724736</v>
      </c>
      <c r="L1956" s="14">
        <v>44671.565613425926</v>
      </c>
      <c r="M1956" s="14">
        <v>44671.569236111114</v>
      </c>
      <c r="N1956" t="s">
        <v>3133</v>
      </c>
      <c r="O1956" t="s">
        <v>78</v>
      </c>
      <c r="P1956">
        <v>17283</v>
      </c>
      <c r="Q1956" t="s">
        <v>65</v>
      </c>
      <c r="R1956" t="s">
        <v>85</v>
      </c>
      <c r="S1956" t="s">
        <v>86</v>
      </c>
      <c r="T1956" t="s">
        <v>85</v>
      </c>
      <c r="U1956" t="s">
        <v>86</v>
      </c>
      <c r="X1956">
        <v>12988874067</v>
      </c>
      <c r="AA1956" t="s">
        <v>113</v>
      </c>
      <c r="AB1956" s="15">
        <v>1650472447610100</v>
      </c>
      <c r="AC1956" t="s">
        <v>68</v>
      </c>
      <c r="AD1956">
        <v>10738</v>
      </c>
      <c r="AE1956" t="s">
        <v>69</v>
      </c>
      <c r="AF1956" t="s">
        <v>70</v>
      </c>
    </row>
    <row r="1957" spans="1:32" x14ac:dyDescent="0.25">
      <c r="A1957" s="4">
        <f t="shared" si="298"/>
        <v>44671</v>
      </c>
      <c r="B1957" s="5">
        <f t="shared" si="299"/>
        <v>0.60416666666666663</v>
      </c>
      <c r="C1957" s="6">
        <f t="shared" si="300"/>
        <v>0.61805555555555558</v>
      </c>
      <c r="D1957" s="7">
        <f t="shared" si="296"/>
        <v>3.6805555573664606E-3</v>
      </c>
      <c r="E1957" s="6" t="str">
        <f t="shared" si="297"/>
        <v>ANA</v>
      </c>
      <c r="F1957" s="6" t="str">
        <f t="shared" si="301"/>
        <v>qua</v>
      </c>
      <c r="G1957" s="6" t="str">
        <f t="shared" si="295"/>
        <v>19</v>
      </c>
      <c r="H1957" s="6" t="str">
        <f>IFERROR(VLOOKUP($G1957,DDD!$B:$D,3,0),"-")</f>
        <v>SP</v>
      </c>
      <c r="I1957" s="6" t="str">
        <f>IFERROR(VLOOKUP($H1957,DDD!$I:$K,3,0),"-")</f>
        <v>Sudeste</v>
      </c>
      <c r="J1957">
        <v>8854957</v>
      </c>
      <c r="K1957">
        <v>28790050</v>
      </c>
      <c r="L1957" s="14">
        <v>44671.618611111109</v>
      </c>
      <c r="M1957" s="14">
        <v>44671.622291666667</v>
      </c>
      <c r="N1957" t="s">
        <v>3133</v>
      </c>
      <c r="O1957" t="s">
        <v>64</v>
      </c>
      <c r="P1957">
        <v>17281</v>
      </c>
      <c r="Q1957" t="s">
        <v>65</v>
      </c>
      <c r="R1957" t="s">
        <v>85</v>
      </c>
      <c r="S1957" t="s">
        <v>86</v>
      </c>
      <c r="T1957" t="s">
        <v>85</v>
      </c>
      <c r="U1957" t="s">
        <v>86</v>
      </c>
      <c r="X1957">
        <v>19995004110</v>
      </c>
      <c r="AA1957" t="s">
        <v>3122</v>
      </c>
      <c r="AB1957" s="15">
        <v>1650477032719030</v>
      </c>
      <c r="AC1957" t="s">
        <v>68</v>
      </c>
      <c r="AD1957">
        <v>10738</v>
      </c>
      <c r="AE1957" t="s">
        <v>69</v>
      </c>
      <c r="AF1957" t="s">
        <v>70</v>
      </c>
    </row>
    <row r="1958" spans="1:32" x14ac:dyDescent="0.25">
      <c r="A1958" s="4">
        <f t="shared" si="298"/>
        <v>44671</v>
      </c>
      <c r="B1958" s="5">
        <f t="shared" si="299"/>
        <v>0.60416666666666663</v>
      </c>
      <c r="C1958" s="6">
        <f t="shared" si="300"/>
        <v>0.62222222222222223</v>
      </c>
      <c r="D1958" s="7">
        <f t="shared" si="296"/>
        <v>1.8055555556202307E-3</v>
      </c>
      <c r="E1958" s="6" t="str">
        <f t="shared" si="297"/>
        <v>ANA</v>
      </c>
      <c r="F1958" s="6" t="str">
        <f t="shared" si="301"/>
        <v>qua</v>
      </c>
      <c r="G1958" s="6" t="str">
        <f t="shared" si="295"/>
        <v>48</v>
      </c>
      <c r="H1958" s="6" t="str">
        <f>IFERROR(VLOOKUP($G1958,DDD!$B:$D,3,0),"-")</f>
        <v>SC</v>
      </c>
      <c r="I1958" s="6" t="str">
        <f>IFERROR(VLOOKUP($H1958,DDD!$I:$K,3,0),"-")</f>
        <v>Sul</v>
      </c>
      <c r="J1958">
        <v>8855520</v>
      </c>
      <c r="K1958">
        <v>28790115</v>
      </c>
      <c r="L1958" s="14">
        <v>44671.622546296298</v>
      </c>
      <c r="M1958" s="14">
        <v>44671.624351851853</v>
      </c>
      <c r="N1958" t="s">
        <v>3133</v>
      </c>
      <c r="O1958" t="s">
        <v>64</v>
      </c>
      <c r="P1958">
        <v>17281</v>
      </c>
      <c r="Q1958" t="s">
        <v>65</v>
      </c>
      <c r="R1958" t="s">
        <v>85</v>
      </c>
      <c r="S1958" t="s">
        <v>86</v>
      </c>
      <c r="T1958" t="s">
        <v>85</v>
      </c>
      <c r="U1958" t="s">
        <v>86</v>
      </c>
      <c r="X1958">
        <v>48988339768</v>
      </c>
      <c r="AA1958" t="s">
        <v>3122</v>
      </c>
      <c r="AB1958" s="15">
        <v>1650477332733140</v>
      </c>
      <c r="AC1958" t="s">
        <v>68</v>
      </c>
      <c r="AD1958">
        <v>10738</v>
      </c>
      <c r="AE1958" t="s">
        <v>69</v>
      </c>
      <c r="AF1958" t="s">
        <v>70</v>
      </c>
    </row>
    <row r="1959" spans="1:32" x14ac:dyDescent="0.25">
      <c r="A1959" s="4">
        <f t="shared" si="298"/>
        <v>44671</v>
      </c>
      <c r="B1959" s="5">
        <f t="shared" si="299"/>
        <v>0.64583333333333337</v>
      </c>
      <c r="C1959" s="6">
        <f t="shared" si="300"/>
        <v>0.65138888888888891</v>
      </c>
      <c r="D1959" s="7">
        <f t="shared" si="296"/>
        <v>2.3379629637929611E-3</v>
      </c>
      <c r="E1959" s="6" t="str">
        <f t="shared" si="297"/>
        <v>ANA</v>
      </c>
      <c r="F1959" s="6" t="str">
        <f t="shared" si="301"/>
        <v>qua</v>
      </c>
      <c r="G1959" s="6" t="str">
        <f t="shared" si="295"/>
        <v>11</v>
      </c>
      <c r="H1959" s="6" t="str">
        <f>IFERROR(VLOOKUP($G1959,DDD!$B:$D,3,0),"-")</f>
        <v>SP</v>
      </c>
      <c r="I1959" s="6" t="str">
        <f>IFERROR(VLOOKUP($H1959,DDD!$I:$K,3,0),"-")</f>
        <v>Sudeste</v>
      </c>
      <c r="J1959">
        <v>8859562</v>
      </c>
      <c r="K1959">
        <v>23637968</v>
      </c>
      <c r="L1959" s="14">
        <v>44671.651932870373</v>
      </c>
      <c r="M1959" s="14">
        <v>44671.654270833336</v>
      </c>
      <c r="N1959" t="s">
        <v>3133</v>
      </c>
      <c r="O1959" t="s">
        <v>64</v>
      </c>
      <c r="P1959">
        <v>17281</v>
      </c>
      <c r="Q1959" t="s">
        <v>65</v>
      </c>
      <c r="R1959" t="s">
        <v>85</v>
      </c>
      <c r="S1959" t="s">
        <v>86</v>
      </c>
      <c r="T1959" t="s">
        <v>85</v>
      </c>
      <c r="U1959" t="s">
        <v>86</v>
      </c>
      <c r="X1959">
        <v>11999947612</v>
      </c>
      <c r="AA1959" t="s">
        <v>108</v>
      </c>
      <c r="AB1959" s="15">
        <v>1.65047990710043E+16</v>
      </c>
      <c r="AC1959" t="s">
        <v>68</v>
      </c>
      <c r="AD1959">
        <v>10738</v>
      </c>
      <c r="AE1959" t="s">
        <v>69</v>
      </c>
      <c r="AF1959" t="s">
        <v>70</v>
      </c>
    </row>
    <row r="1960" spans="1:32" x14ac:dyDescent="0.25">
      <c r="A1960" s="4">
        <f t="shared" si="298"/>
        <v>44671</v>
      </c>
      <c r="B1960" s="5">
        <f t="shared" si="299"/>
        <v>0.75</v>
      </c>
      <c r="C1960" s="6">
        <f t="shared" si="300"/>
        <v>0.7631944444444444</v>
      </c>
      <c r="D1960" s="7">
        <f t="shared" si="296"/>
        <v>3.6226851807441562E-3</v>
      </c>
      <c r="E1960" s="6" t="str">
        <f t="shared" si="297"/>
        <v>ANA</v>
      </c>
      <c r="F1960" s="6" t="str">
        <f t="shared" si="301"/>
        <v>qua</v>
      </c>
      <c r="G1960" s="6" t="str">
        <f t="shared" si="295"/>
        <v>16</v>
      </c>
      <c r="H1960" s="6" t="str">
        <f>IFERROR(VLOOKUP($G1960,DDD!$B:$D,3,0),"-")</f>
        <v>SP</v>
      </c>
      <c r="I1960" s="6" t="str">
        <f>IFERROR(VLOOKUP($H1960,DDD!$I:$K,3,0),"-")</f>
        <v>Sudeste</v>
      </c>
      <c r="J1960">
        <v>8874328</v>
      </c>
      <c r="K1960">
        <v>28790037</v>
      </c>
      <c r="L1960" s="14">
        <v>44671.763645833336</v>
      </c>
      <c r="M1960" s="14">
        <v>44671.767268518517</v>
      </c>
      <c r="N1960" t="s">
        <v>3133</v>
      </c>
      <c r="O1960" t="s">
        <v>64</v>
      </c>
      <c r="P1960">
        <v>17281</v>
      </c>
      <c r="Q1960" t="s">
        <v>65</v>
      </c>
      <c r="R1960" t="s">
        <v>85</v>
      </c>
      <c r="S1960" t="s">
        <v>86</v>
      </c>
      <c r="T1960" t="s">
        <v>85</v>
      </c>
      <c r="U1960" t="s">
        <v>86</v>
      </c>
      <c r="X1960">
        <v>16997651607</v>
      </c>
      <c r="AA1960" t="s">
        <v>3122</v>
      </c>
      <c r="AB1960" s="15">
        <v>1.65048956820708E+16</v>
      </c>
      <c r="AC1960" t="s">
        <v>68</v>
      </c>
      <c r="AD1960">
        <v>10738</v>
      </c>
      <c r="AE1960" t="s">
        <v>69</v>
      </c>
      <c r="AF1960" t="s">
        <v>70</v>
      </c>
    </row>
    <row r="1961" spans="1:32" x14ac:dyDescent="0.25">
      <c r="A1961" s="4">
        <f t="shared" si="298"/>
        <v>44671</v>
      </c>
      <c r="B1961" s="5">
        <f t="shared" si="299"/>
        <v>0.75</v>
      </c>
      <c r="C1961" s="6">
        <f t="shared" si="300"/>
        <v>0.76736111111111116</v>
      </c>
      <c r="D1961" s="7">
        <f t="shared" si="296"/>
        <v>1.898148148029577E-3</v>
      </c>
      <c r="E1961" s="6" t="str">
        <f t="shared" si="297"/>
        <v>SILVIO</v>
      </c>
      <c r="F1961" s="6" t="str">
        <f t="shared" si="301"/>
        <v>qua</v>
      </c>
      <c r="G1961" s="6" t="str">
        <f t="shared" si="295"/>
        <v>13</v>
      </c>
      <c r="H1961" s="6" t="str">
        <f>IFERROR(VLOOKUP($G1961,DDD!$B:$D,3,0),"-")</f>
        <v>SP</v>
      </c>
      <c r="I1961" s="6" t="str">
        <f>IFERROR(VLOOKUP($H1961,DDD!$I:$K,3,0),"-")</f>
        <v>Sudeste</v>
      </c>
      <c r="J1961">
        <v>8874761</v>
      </c>
      <c r="K1961">
        <v>28790147</v>
      </c>
      <c r="L1961" s="14">
        <v>44671.767731481479</v>
      </c>
      <c r="M1961" s="14">
        <v>44671.769629629627</v>
      </c>
      <c r="N1961" t="s">
        <v>3133</v>
      </c>
      <c r="O1961" t="s">
        <v>84</v>
      </c>
      <c r="P1961">
        <v>17286</v>
      </c>
      <c r="Q1961" t="s">
        <v>65</v>
      </c>
      <c r="R1961" t="s">
        <v>85</v>
      </c>
      <c r="S1961" t="s">
        <v>86</v>
      </c>
      <c r="T1961" t="s">
        <v>85</v>
      </c>
      <c r="U1961" t="s">
        <v>86</v>
      </c>
      <c r="X1961">
        <v>13981775985</v>
      </c>
      <c r="AA1961" t="s">
        <v>3122</v>
      </c>
      <c r="AB1961" s="15">
        <v>1.65048991721061E+16</v>
      </c>
      <c r="AC1961" t="s">
        <v>68</v>
      </c>
      <c r="AD1961">
        <v>10738</v>
      </c>
      <c r="AE1961" t="s">
        <v>69</v>
      </c>
      <c r="AF1961" t="s">
        <v>70</v>
      </c>
    </row>
    <row r="1962" spans="1:32" x14ac:dyDescent="0.25">
      <c r="A1962" s="4">
        <f t="shared" si="298"/>
        <v>44671</v>
      </c>
      <c r="B1962" s="5">
        <f t="shared" si="299"/>
        <v>0.64583333333333337</v>
      </c>
      <c r="C1962" s="6">
        <f t="shared" si="300"/>
        <v>0.65277777777777779</v>
      </c>
      <c r="D1962" s="7">
        <f t="shared" si="296"/>
        <v>3.3796296338550746E-3</v>
      </c>
      <c r="E1962" s="6" t="str">
        <f t="shared" si="297"/>
        <v>SILVIO</v>
      </c>
      <c r="F1962" s="6" t="str">
        <f t="shared" si="301"/>
        <v>qua</v>
      </c>
      <c r="G1962" s="6" t="str">
        <f t="shared" si="295"/>
        <v>51</v>
      </c>
      <c r="H1962" s="6" t="str">
        <f>IFERROR(VLOOKUP($G1962,DDD!$B:$D,3,0),"-")</f>
        <v>RS</v>
      </c>
      <c r="I1962" s="6" t="str">
        <f>IFERROR(VLOOKUP($H1962,DDD!$I:$K,3,0),"-")</f>
        <v>Sul</v>
      </c>
      <c r="J1962">
        <v>8859754</v>
      </c>
      <c r="K1962">
        <v>26463270</v>
      </c>
      <c r="L1962" s="14">
        <v>44671.65315972222</v>
      </c>
      <c r="M1962" s="14">
        <v>44671.656539351854</v>
      </c>
      <c r="N1962" t="s">
        <v>3133</v>
      </c>
      <c r="O1962" t="s">
        <v>84</v>
      </c>
      <c r="P1962">
        <v>17286</v>
      </c>
      <c r="Q1962" t="s">
        <v>65</v>
      </c>
      <c r="R1962" t="s">
        <v>85</v>
      </c>
      <c r="S1962" t="s">
        <v>86</v>
      </c>
      <c r="T1962" t="s">
        <v>85</v>
      </c>
      <c r="U1962" t="s">
        <v>86</v>
      </c>
      <c r="X1962">
        <v>51986381278</v>
      </c>
      <c r="AA1962" t="s">
        <v>103</v>
      </c>
      <c r="AB1962" s="15">
        <v>1.65048001610202E+16</v>
      </c>
      <c r="AC1962" t="s">
        <v>68</v>
      </c>
      <c r="AD1962">
        <v>10738</v>
      </c>
      <c r="AE1962" t="s">
        <v>69</v>
      </c>
      <c r="AF1962" t="s">
        <v>70</v>
      </c>
    </row>
    <row r="1963" spans="1:32" x14ac:dyDescent="0.25">
      <c r="A1963" s="4">
        <f t="shared" si="298"/>
        <v>44671</v>
      </c>
      <c r="B1963" s="5">
        <f t="shared" si="299"/>
        <v>0.6875</v>
      </c>
      <c r="C1963" s="6">
        <f t="shared" si="300"/>
        <v>0.70347222222222217</v>
      </c>
      <c r="D1963" s="7">
        <f t="shared" si="296"/>
        <v>4.537037035333924E-3</v>
      </c>
      <c r="E1963" s="6" t="str">
        <f t="shared" si="297"/>
        <v>SILVIO</v>
      </c>
      <c r="F1963" s="6" t="str">
        <f t="shared" si="301"/>
        <v>qua</v>
      </c>
      <c r="G1963" s="6" t="str">
        <f t="shared" si="295"/>
        <v>47</v>
      </c>
      <c r="H1963" s="6" t="str">
        <f>IFERROR(VLOOKUP($G1963,DDD!$B:$D,3,0),"-")</f>
        <v>SC</v>
      </c>
      <c r="I1963" s="6" t="str">
        <f>IFERROR(VLOOKUP($H1963,DDD!$I:$K,3,0),"-")</f>
        <v>Sul</v>
      </c>
      <c r="J1963">
        <v>8867360</v>
      </c>
      <c r="K1963">
        <v>27637887</v>
      </c>
      <c r="L1963" s="14">
        <v>44671.703634259262</v>
      </c>
      <c r="M1963" s="14">
        <v>44671.708171296297</v>
      </c>
      <c r="N1963" t="s">
        <v>3133</v>
      </c>
      <c r="O1963" t="s">
        <v>84</v>
      </c>
      <c r="P1963">
        <v>17286</v>
      </c>
      <c r="Q1963" t="s">
        <v>65</v>
      </c>
      <c r="R1963" t="s">
        <v>85</v>
      </c>
      <c r="S1963" t="s">
        <v>86</v>
      </c>
      <c r="T1963" t="s">
        <v>85</v>
      </c>
      <c r="U1963" t="s">
        <v>86</v>
      </c>
      <c r="X1963">
        <v>47991460062</v>
      </c>
      <c r="AA1963" t="s">
        <v>2499</v>
      </c>
      <c r="AB1963" s="15">
        <v>1.65048438215742E+16</v>
      </c>
      <c r="AC1963" t="s">
        <v>68</v>
      </c>
      <c r="AD1963">
        <v>10738</v>
      </c>
      <c r="AE1963" t="s">
        <v>69</v>
      </c>
      <c r="AF1963" t="s">
        <v>70</v>
      </c>
    </row>
    <row r="1964" spans="1:32" x14ac:dyDescent="0.25">
      <c r="A1964" s="4">
        <f t="shared" si="298"/>
        <v>44671</v>
      </c>
      <c r="B1964" s="5">
        <f t="shared" si="299"/>
        <v>0.75</v>
      </c>
      <c r="C1964" s="6">
        <f t="shared" si="300"/>
        <v>0.76388888888888884</v>
      </c>
      <c r="D1964" s="7">
        <f t="shared" si="296"/>
        <v>3.379629626579117E-3</v>
      </c>
      <c r="E1964" s="6" t="str">
        <f t="shared" si="297"/>
        <v>SILVIO</v>
      </c>
      <c r="F1964" s="6" t="str">
        <f t="shared" si="301"/>
        <v>qua</v>
      </c>
      <c r="G1964" s="6" t="str">
        <f t="shared" si="295"/>
        <v>55</v>
      </c>
      <c r="H1964" s="6" t="str">
        <f>IFERROR(VLOOKUP($G1964,DDD!$B:$D,3,0),"-")</f>
        <v>RS</v>
      </c>
      <c r="I1964" s="6" t="str">
        <f>IFERROR(VLOOKUP($H1964,DDD!$I:$K,3,0),"-")</f>
        <v>Sul</v>
      </c>
      <c r="J1964">
        <v>8874374</v>
      </c>
      <c r="K1964">
        <v>28790045</v>
      </c>
      <c r="L1964" s="14">
        <v>44671.76394675926</v>
      </c>
      <c r="M1964" s="14">
        <v>44671.767326388886</v>
      </c>
      <c r="N1964" t="s">
        <v>3133</v>
      </c>
      <c r="O1964" t="s">
        <v>84</v>
      </c>
      <c r="P1964">
        <v>17286</v>
      </c>
      <c r="Q1964" t="s">
        <v>65</v>
      </c>
      <c r="R1964" t="s">
        <v>85</v>
      </c>
      <c r="S1964" t="s">
        <v>86</v>
      </c>
      <c r="T1964" t="s">
        <v>85</v>
      </c>
      <c r="U1964" t="s">
        <v>86</v>
      </c>
      <c r="X1964">
        <v>55991490757</v>
      </c>
      <c r="AA1964" t="s">
        <v>3122</v>
      </c>
      <c r="AB1964" s="15">
        <v>1.65048957820718E+16</v>
      </c>
      <c r="AC1964" t="s">
        <v>68</v>
      </c>
      <c r="AD1964">
        <v>10738</v>
      </c>
      <c r="AE1964" t="s">
        <v>69</v>
      </c>
      <c r="AF1964" t="s">
        <v>70</v>
      </c>
    </row>
    <row r="1965" spans="1:32" x14ac:dyDescent="0.25">
      <c r="A1965" s="4">
        <f t="shared" si="298"/>
        <v>44671</v>
      </c>
      <c r="B1965" s="5">
        <f t="shared" si="299"/>
        <v>0.64583333333333337</v>
      </c>
      <c r="C1965" s="6">
        <f t="shared" si="300"/>
        <v>0.64861111111111114</v>
      </c>
      <c r="D1965" s="7">
        <f t="shared" si="296"/>
        <v>2.9282407413120382E-3</v>
      </c>
      <c r="E1965" s="6" t="str">
        <f t="shared" si="297"/>
        <v>SILVIO</v>
      </c>
      <c r="F1965" s="6" t="str">
        <f t="shared" si="301"/>
        <v>qua</v>
      </c>
      <c r="G1965" s="6" t="str">
        <f t="shared" si="295"/>
        <v>14</v>
      </c>
      <c r="H1965" s="6" t="str">
        <f>IFERROR(VLOOKUP($G1965,DDD!$B:$D,3,0),"-")</f>
        <v>SP</v>
      </c>
      <c r="I1965" s="6" t="str">
        <f>IFERROR(VLOOKUP($H1965,DDD!$I:$K,3,0),"-")</f>
        <v>Sudeste</v>
      </c>
      <c r="J1965">
        <v>8859096</v>
      </c>
      <c r="K1965">
        <v>27637767</v>
      </c>
      <c r="L1965" s="14">
        <v>44671.648935185185</v>
      </c>
      <c r="M1965" s="14">
        <v>44671.651863425926</v>
      </c>
      <c r="N1965" t="s">
        <v>3133</v>
      </c>
      <c r="O1965" t="s">
        <v>84</v>
      </c>
      <c r="P1965">
        <v>17286</v>
      </c>
      <c r="Q1965" t="s">
        <v>65</v>
      </c>
      <c r="R1965" t="s">
        <v>85</v>
      </c>
      <c r="S1965" t="s">
        <v>86</v>
      </c>
      <c r="T1965" t="s">
        <v>85</v>
      </c>
      <c r="U1965" t="s">
        <v>86</v>
      </c>
      <c r="X1965">
        <v>14998961913</v>
      </c>
      <c r="AA1965" t="s">
        <v>2499</v>
      </c>
      <c r="AB1965" s="15">
        <v>1650479651970760</v>
      </c>
      <c r="AC1965" t="s">
        <v>68</v>
      </c>
      <c r="AD1965">
        <v>10738</v>
      </c>
      <c r="AE1965" t="s">
        <v>69</v>
      </c>
      <c r="AF1965" t="s">
        <v>70</v>
      </c>
    </row>
    <row r="1966" spans="1:32" x14ac:dyDescent="0.25">
      <c r="A1966" s="4">
        <f t="shared" si="298"/>
        <v>44671</v>
      </c>
      <c r="B1966" s="5">
        <f t="shared" si="299"/>
        <v>0.6875</v>
      </c>
      <c r="C1966" s="6">
        <f t="shared" si="300"/>
        <v>0.69652777777777775</v>
      </c>
      <c r="D1966" s="7">
        <f t="shared" si="296"/>
        <v>3.5532407418941148E-3</v>
      </c>
      <c r="E1966" s="6" t="str">
        <f t="shared" si="297"/>
        <v>SILVIO</v>
      </c>
      <c r="F1966" s="6" t="str">
        <f t="shared" si="301"/>
        <v>qua</v>
      </c>
      <c r="G1966" s="6" t="str">
        <f t="shared" si="295"/>
        <v>19</v>
      </c>
      <c r="H1966" s="6" t="str">
        <f>IFERROR(VLOOKUP($G1966,DDD!$B:$D,3,0),"-")</f>
        <v>SP</v>
      </c>
      <c r="I1966" s="6" t="str">
        <f>IFERROR(VLOOKUP($H1966,DDD!$I:$K,3,0),"-")</f>
        <v>Sudeste</v>
      </c>
      <c r="J1966">
        <v>8866428</v>
      </c>
      <c r="K1966">
        <v>27231012</v>
      </c>
      <c r="L1966" s="14">
        <v>44671.696643518517</v>
      </c>
      <c r="M1966" s="14">
        <v>44671.700196759259</v>
      </c>
      <c r="N1966" t="s">
        <v>3133</v>
      </c>
      <c r="O1966" t="s">
        <v>84</v>
      </c>
      <c r="P1966">
        <v>17286</v>
      </c>
      <c r="Q1966" t="s">
        <v>65</v>
      </c>
      <c r="R1966" t="s">
        <v>85</v>
      </c>
      <c r="S1966" t="s">
        <v>86</v>
      </c>
      <c r="T1966" t="s">
        <v>85</v>
      </c>
      <c r="U1966" t="s">
        <v>86</v>
      </c>
      <c r="X1966">
        <v>19995613740</v>
      </c>
      <c r="AA1966" t="s">
        <v>167</v>
      </c>
      <c r="AB1966" s="15">
        <v>1.65048377614925E+16</v>
      </c>
      <c r="AC1966" t="s">
        <v>68</v>
      </c>
      <c r="AD1966">
        <v>10738</v>
      </c>
      <c r="AE1966" t="s">
        <v>69</v>
      </c>
      <c r="AF1966" t="s">
        <v>70</v>
      </c>
    </row>
    <row r="1967" spans="1:32" x14ac:dyDescent="0.25">
      <c r="A1967" s="4">
        <f t="shared" si="298"/>
        <v>44671</v>
      </c>
      <c r="B1967" s="5">
        <f t="shared" si="299"/>
        <v>0.66666666666666663</v>
      </c>
      <c r="C1967" s="6">
        <f t="shared" si="300"/>
        <v>0.6694444444444444</v>
      </c>
      <c r="D1967" s="7">
        <f t="shared" si="296"/>
        <v>4.4560185124282725E-3</v>
      </c>
      <c r="E1967" s="6" t="str">
        <f t="shared" si="297"/>
        <v>SILVIO</v>
      </c>
      <c r="F1967" s="6" t="str">
        <f t="shared" si="301"/>
        <v>qua</v>
      </c>
      <c r="G1967" s="6" t="str">
        <f t="shared" ref="G1967:G2030" si="302">TRIM(LEFT($X1967,2))</f>
        <v>11</v>
      </c>
      <c r="H1967" s="6" t="str">
        <f>IFERROR(VLOOKUP($G1967,DDD!$B:$D,3,0),"-")</f>
        <v>SP</v>
      </c>
      <c r="I1967" s="6" t="str">
        <f>IFERROR(VLOOKUP($H1967,DDD!$I:$K,3,0),"-")</f>
        <v>Sudeste</v>
      </c>
      <c r="J1967">
        <v>8862494</v>
      </c>
      <c r="K1967">
        <v>25724663</v>
      </c>
      <c r="L1967" s="14">
        <v>44671.670081018521</v>
      </c>
      <c r="M1967" s="14">
        <v>44671.674537037034</v>
      </c>
      <c r="N1967" t="s">
        <v>3133</v>
      </c>
      <c r="O1967" t="s">
        <v>84</v>
      </c>
      <c r="P1967">
        <v>17286</v>
      </c>
      <c r="Q1967" t="s">
        <v>65</v>
      </c>
      <c r="R1967" t="s">
        <v>85</v>
      </c>
      <c r="S1967" t="s">
        <v>86</v>
      </c>
      <c r="T1967" t="s">
        <v>85</v>
      </c>
      <c r="U1967" t="s">
        <v>86</v>
      </c>
      <c r="X1967">
        <v>11978559341</v>
      </c>
      <c r="AA1967" t="s">
        <v>113</v>
      </c>
      <c r="AB1967" s="15">
        <v>1.65048147412007E+16</v>
      </c>
      <c r="AC1967" t="s">
        <v>68</v>
      </c>
      <c r="AD1967">
        <v>10738</v>
      </c>
      <c r="AE1967" t="s">
        <v>69</v>
      </c>
      <c r="AF1967" t="s">
        <v>70</v>
      </c>
    </row>
    <row r="1968" spans="1:32" x14ac:dyDescent="0.25">
      <c r="A1968" s="4">
        <f t="shared" si="298"/>
        <v>44671</v>
      </c>
      <c r="B1968" s="5">
        <f t="shared" si="299"/>
        <v>0.72916666666666663</v>
      </c>
      <c r="C1968" s="6">
        <f t="shared" si="300"/>
        <v>0.74722222222222223</v>
      </c>
      <c r="D1968" s="7">
        <f t="shared" si="296"/>
        <v>3.425925926421769E-3</v>
      </c>
      <c r="E1968" s="6" t="str">
        <f t="shared" si="297"/>
        <v>SILVIO</v>
      </c>
      <c r="F1968" s="6" t="str">
        <f t="shared" si="301"/>
        <v>qua</v>
      </c>
      <c r="G1968" s="6" t="str">
        <f t="shared" si="302"/>
        <v>14</v>
      </c>
      <c r="H1968" s="6" t="str">
        <f>IFERROR(VLOOKUP($G1968,DDD!$B:$D,3,0),"-")</f>
        <v>SP</v>
      </c>
      <c r="I1968" s="6" t="str">
        <f>IFERROR(VLOOKUP($H1968,DDD!$I:$K,3,0),"-")</f>
        <v>Sudeste</v>
      </c>
      <c r="J1968">
        <v>8872495</v>
      </c>
      <c r="K1968">
        <v>27637815</v>
      </c>
      <c r="L1968" s="14">
        <v>44671.747476851851</v>
      </c>
      <c r="M1968" s="14">
        <v>44671.750902777778</v>
      </c>
      <c r="N1968" t="s">
        <v>3133</v>
      </c>
      <c r="O1968" t="s">
        <v>84</v>
      </c>
      <c r="P1968">
        <v>17286</v>
      </c>
      <c r="Q1968" t="s">
        <v>65</v>
      </c>
      <c r="R1968" t="s">
        <v>85</v>
      </c>
      <c r="S1968" t="s">
        <v>86</v>
      </c>
      <c r="T1968" t="s">
        <v>85</v>
      </c>
      <c r="U1968" t="s">
        <v>86</v>
      </c>
      <c r="X1968">
        <v>14988115407</v>
      </c>
      <c r="AA1968" t="s">
        <v>2499</v>
      </c>
      <c r="AB1968" s="15">
        <v>1.65048816519318E+16</v>
      </c>
      <c r="AC1968" t="s">
        <v>68</v>
      </c>
      <c r="AD1968">
        <v>10738</v>
      </c>
      <c r="AE1968" t="s">
        <v>69</v>
      </c>
      <c r="AF1968" t="s">
        <v>70</v>
      </c>
    </row>
    <row r="1969" spans="1:32" x14ac:dyDescent="0.25">
      <c r="A1969" s="4">
        <f t="shared" si="298"/>
        <v>44670</v>
      </c>
      <c r="B1969" s="5">
        <f t="shared" si="299"/>
        <v>0.54166666666666663</v>
      </c>
      <c r="C1969" s="6">
        <f t="shared" si="300"/>
        <v>0.54791666666666672</v>
      </c>
      <c r="D1969" s="7">
        <f t="shared" si="296"/>
        <v>2.9629629643750377E-3</v>
      </c>
      <c r="E1969" s="6" t="str">
        <f t="shared" si="297"/>
        <v>SILVIO</v>
      </c>
      <c r="F1969" s="6" t="str">
        <f t="shared" si="301"/>
        <v>ter</v>
      </c>
      <c r="G1969" s="6" t="str">
        <f t="shared" si="302"/>
        <v>11</v>
      </c>
      <c r="H1969" s="6" t="str">
        <f>IFERROR(VLOOKUP($G1969,DDD!$B:$D,3,0),"-")</f>
        <v>SP</v>
      </c>
      <c r="I1969" s="6" t="str">
        <f>IFERROR(VLOOKUP($H1969,DDD!$I:$K,3,0),"-")</f>
        <v>Sudeste</v>
      </c>
      <c r="J1969">
        <v>8762923</v>
      </c>
      <c r="K1969">
        <v>27201881</v>
      </c>
      <c r="L1969" s="14">
        <v>44670.548275462963</v>
      </c>
      <c r="M1969" s="14">
        <v>44670.551238425927</v>
      </c>
      <c r="N1969" t="s">
        <v>3133</v>
      </c>
      <c r="O1969" t="s">
        <v>84</v>
      </c>
      <c r="P1969">
        <v>17286</v>
      </c>
      <c r="Q1969" t="s">
        <v>65</v>
      </c>
      <c r="R1969" t="s">
        <v>136</v>
      </c>
      <c r="S1969" t="s">
        <v>420</v>
      </c>
      <c r="T1969" t="s">
        <v>136</v>
      </c>
      <c r="U1969" t="s">
        <v>420</v>
      </c>
      <c r="X1969">
        <v>11989888036</v>
      </c>
      <c r="Y1969">
        <v>11989888036</v>
      </c>
      <c r="Z1969" s="14">
        <v>44670.571527777778</v>
      </c>
      <c r="AA1969" t="s">
        <v>93</v>
      </c>
      <c r="AB1969" s="15">
        <v>1650384557710860</v>
      </c>
      <c r="AC1969" t="s">
        <v>68</v>
      </c>
      <c r="AD1969">
        <v>10738</v>
      </c>
      <c r="AE1969" t="s">
        <v>69</v>
      </c>
      <c r="AF1969" t="s">
        <v>70</v>
      </c>
    </row>
    <row r="1970" spans="1:32" x14ac:dyDescent="0.25">
      <c r="A1970" s="4">
        <f t="shared" si="298"/>
        <v>44670</v>
      </c>
      <c r="B1970" s="5">
        <f t="shared" si="299"/>
        <v>0.54166666666666663</v>
      </c>
      <c r="C1970" s="6">
        <f t="shared" si="300"/>
        <v>0.54861111111111105</v>
      </c>
      <c r="D1970" s="7">
        <f t="shared" si="296"/>
        <v>3.4953703652718104E-3</v>
      </c>
      <c r="E1970" s="6" t="str">
        <f t="shared" si="297"/>
        <v>BIANCA</v>
      </c>
      <c r="F1970" s="6" t="str">
        <f t="shared" si="301"/>
        <v>ter</v>
      </c>
      <c r="G1970" s="6" t="str">
        <f t="shared" si="302"/>
        <v>16</v>
      </c>
      <c r="H1970" s="6" t="str">
        <f>IFERROR(VLOOKUP($G1970,DDD!$B:$D,3,0),"-")</f>
        <v>SP</v>
      </c>
      <c r="I1970" s="6" t="str">
        <f>IFERROR(VLOOKUP($H1970,DDD!$I:$K,3,0),"-")</f>
        <v>Sudeste</v>
      </c>
      <c r="J1970">
        <v>8763030</v>
      </c>
      <c r="K1970">
        <v>26463213</v>
      </c>
      <c r="L1970" s="14">
        <v>44670.548877314817</v>
      </c>
      <c r="M1970" s="14">
        <v>44670.552372685182</v>
      </c>
      <c r="N1970" t="s">
        <v>3133</v>
      </c>
      <c r="O1970" t="s">
        <v>78</v>
      </c>
      <c r="P1970">
        <v>17283</v>
      </c>
      <c r="Q1970" t="s">
        <v>65</v>
      </c>
      <c r="R1970" t="s">
        <v>136</v>
      </c>
      <c r="S1970" t="s">
        <v>137</v>
      </c>
      <c r="T1970" t="s">
        <v>136</v>
      </c>
      <c r="U1970" t="s">
        <v>137</v>
      </c>
      <c r="X1970">
        <v>16997952354</v>
      </c>
      <c r="Y1970">
        <v>16997952354</v>
      </c>
      <c r="Z1970" s="14">
        <v>44670.572222222225</v>
      </c>
      <c r="AA1970" t="s">
        <v>103</v>
      </c>
      <c r="AB1970" s="15">
        <v>1650384597712210</v>
      </c>
      <c r="AC1970" t="s">
        <v>68</v>
      </c>
      <c r="AD1970">
        <v>10738</v>
      </c>
      <c r="AE1970" t="s">
        <v>69</v>
      </c>
      <c r="AF1970" t="s">
        <v>70</v>
      </c>
    </row>
    <row r="1971" spans="1:32" x14ac:dyDescent="0.25">
      <c r="A1971" s="4">
        <f t="shared" si="298"/>
        <v>44670</v>
      </c>
      <c r="B1971" s="5">
        <f t="shared" si="299"/>
        <v>0.6875</v>
      </c>
      <c r="C1971" s="6">
        <f t="shared" si="300"/>
        <v>0.69861111111111107</v>
      </c>
      <c r="D1971" s="7">
        <f t="shared" si="296"/>
        <v>4.5138888526707888E-4</v>
      </c>
      <c r="E1971" s="6" t="str">
        <f t="shared" si="297"/>
        <v>ANA</v>
      </c>
      <c r="F1971" s="6" t="str">
        <f t="shared" si="301"/>
        <v>ter</v>
      </c>
      <c r="G1971" s="6" t="str">
        <f t="shared" si="302"/>
        <v>11</v>
      </c>
      <c r="H1971" s="6" t="str">
        <f>IFERROR(VLOOKUP($G1971,DDD!$B:$D,3,0),"-")</f>
        <v>SP</v>
      </c>
      <c r="I1971" s="6" t="str">
        <f>IFERROR(VLOOKUP($H1971,DDD!$I:$K,3,0),"-")</f>
        <v>Sudeste</v>
      </c>
      <c r="J1971">
        <v>8785951</v>
      </c>
      <c r="K1971">
        <v>27637632</v>
      </c>
      <c r="L1971" s="14">
        <v>44670.698738425926</v>
      </c>
      <c r="M1971" s="14">
        <v>44670.699189814812</v>
      </c>
      <c r="N1971" t="s">
        <v>3133</v>
      </c>
      <c r="O1971" t="s">
        <v>64</v>
      </c>
      <c r="P1971">
        <v>17281</v>
      </c>
      <c r="Q1971" t="s">
        <v>65</v>
      </c>
      <c r="R1971" t="s">
        <v>136</v>
      </c>
      <c r="S1971" t="s">
        <v>273</v>
      </c>
      <c r="T1971" t="s">
        <v>136</v>
      </c>
      <c r="U1971" t="s">
        <v>273</v>
      </c>
      <c r="X1971">
        <v>11965716572</v>
      </c>
      <c r="Y1971">
        <v>11965716572</v>
      </c>
      <c r="Z1971" s="14">
        <v>44670.719444444447</v>
      </c>
      <c r="AA1971" t="s">
        <v>2499</v>
      </c>
      <c r="AB1971" s="15">
        <v>1.65039755416862E+16</v>
      </c>
      <c r="AC1971" t="s">
        <v>68</v>
      </c>
      <c r="AD1971">
        <v>10738</v>
      </c>
      <c r="AE1971" t="s">
        <v>69</v>
      </c>
      <c r="AF1971" t="s">
        <v>70</v>
      </c>
    </row>
    <row r="1972" spans="1:32" x14ac:dyDescent="0.25">
      <c r="A1972" s="4">
        <f t="shared" si="298"/>
        <v>44670</v>
      </c>
      <c r="B1972" s="5">
        <f t="shared" si="299"/>
        <v>0.70833333333333337</v>
      </c>
      <c r="C1972" s="6">
        <f t="shared" si="300"/>
        <v>0.71388888888888891</v>
      </c>
      <c r="D1972" s="7">
        <f t="shared" si="296"/>
        <v>1.2152777781011537E-3</v>
      </c>
      <c r="E1972" s="6" t="str">
        <f t="shared" si="297"/>
        <v>ANA</v>
      </c>
      <c r="F1972" s="6" t="str">
        <f t="shared" si="301"/>
        <v>ter</v>
      </c>
      <c r="G1972" s="6" t="str">
        <f t="shared" si="302"/>
        <v>11</v>
      </c>
      <c r="H1972" s="6" t="str">
        <f>IFERROR(VLOOKUP($G1972,DDD!$B:$D,3,0),"-")</f>
        <v>SP</v>
      </c>
      <c r="I1972" s="6" t="str">
        <f>IFERROR(VLOOKUP($H1972,DDD!$I:$K,3,0),"-")</f>
        <v>Sudeste</v>
      </c>
      <c r="J1972">
        <v>8787707</v>
      </c>
      <c r="K1972">
        <v>27637959</v>
      </c>
      <c r="L1972" s="14">
        <v>44670.714571759258</v>
      </c>
      <c r="M1972" s="14">
        <v>44670.715787037036</v>
      </c>
      <c r="N1972" t="s">
        <v>3133</v>
      </c>
      <c r="O1972" t="s">
        <v>64</v>
      </c>
      <c r="P1972">
        <v>17281</v>
      </c>
      <c r="Q1972" t="s">
        <v>65</v>
      </c>
      <c r="R1972" t="s">
        <v>136</v>
      </c>
      <c r="S1972" t="s">
        <v>273</v>
      </c>
      <c r="T1972" t="s">
        <v>136</v>
      </c>
      <c r="U1972" t="s">
        <v>273</v>
      </c>
      <c r="X1972">
        <v>11978434437</v>
      </c>
      <c r="Y1972">
        <v>11978434437</v>
      </c>
      <c r="Z1972" s="14">
        <v>44670.736111111109</v>
      </c>
      <c r="AA1972" t="s">
        <v>2499</v>
      </c>
      <c r="AB1972" s="15">
        <v>1.65039891718526E+16</v>
      </c>
      <c r="AC1972" t="s">
        <v>68</v>
      </c>
      <c r="AD1972">
        <v>10738</v>
      </c>
      <c r="AE1972" t="s">
        <v>69</v>
      </c>
      <c r="AF1972" t="s">
        <v>70</v>
      </c>
    </row>
    <row r="1973" spans="1:32" x14ac:dyDescent="0.25">
      <c r="A1973" s="4">
        <f t="shared" si="298"/>
        <v>44670</v>
      </c>
      <c r="B1973" s="5">
        <f t="shared" si="299"/>
        <v>0.54166666666666663</v>
      </c>
      <c r="C1973" s="6">
        <f t="shared" si="300"/>
        <v>0.56111111111111112</v>
      </c>
      <c r="D1973" s="7">
        <f t="shared" si="296"/>
        <v>5.0462962972233072E-3</v>
      </c>
      <c r="E1973" s="6" t="str">
        <f t="shared" si="297"/>
        <v>SILVIO</v>
      </c>
      <c r="F1973" s="6" t="str">
        <f t="shared" si="301"/>
        <v>ter</v>
      </c>
      <c r="G1973" s="6" t="str">
        <f t="shared" si="302"/>
        <v>11</v>
      </c>
      <c r="H1973" s="6" t="str">
        <f>IFERROR(VLOOKUP($G1973,DDD!$B:$D,3,0),"-")</f>
        <v>SP</v>
      </c>
      <c r="I1973" s="6" t="str">
        <f>IFERROR(VLOOKUP($H1973,DDD!$I:$K,3,0),"-")</f>
        <v>Sudeste</v>
      </c>
      <c r="J1973">
        <v>8765275</v>
      </c>
      <c r="K1973">
        <v>25724593</v>
      </c>
      <c r="L1973" s="14">
        <v>44670.561203703706</v>
      </c>
      <c r="M1973" s="14">
        <v>44670.566250000003</v>
      </c>
      <c r="N1973" t="s">
        <v>3133</v>
      </c>
      <c r="O1973" t="s">
        <v>84</v>
      </c>
      <c r="P1973">
        <v>17286</v>
      </c>
      <c r="Q1973" t="s">
        <v>65</v>
      </c>
      <c r="R1973" t="s">
        <v>136</v>
      </c>
      <c r="S1973" t="s">
        <v>137</v>
      </c>
      <c r="T1973" t="s">
        <v>136</v>
      </c>
      <c r="U1973" t="s">
        <v>137</v>
      </c>
      <c r="X1973">
        <v>11999511929</v>
      </c>
      <c r="Y1973">
        <v>11999511929</v>
      </c>
      <c r="Z1973" s="14">
        <v>44680.585416666669</v>
      </c>
      <c r="AA1973" t="s">
        <v>113</v>
      </c>
      <c r="AB1973" s="15">
        <v>1650385679758780</v>
      </c>
      <c r="AC1973" t="s">
        <v>68</v>
      </c>
      <c r="AD1973">
        <v>10738</v>
      </c>
      <c r="AE1973" t="s">
        <v>69</v>
      </c>
      <c r="AF1973" t="s">
        <v>70</v>
      </c>
    </row>
    <row r="1974" spans="1:32" x14ac:dyDescent="0.25">
      <c r="A1974" s="4">
        <f t="shared" si="298"/>
        <v>44670</v>
      </c>
      <c r="B1974" s="5">
        <f t="shared" si="299"/>
        <v>0.5625</v>
      </c>
      <c r="C1974" s="6">
        <f t="shared" si="300"/>
        <v>0.56874999999999998</v>
      </c>
      <c r="D1974" s="7">
        <f t="shared" si="296"/>
        <v>3.9236111115314998E-3</v>
      </c>
      <c r="E1974" s="6" t="str">
        <f t="shared" si="297"/>
        <v>SILVIO</v>
      </c>
      <c r="F1974" s="6" t="str">
        <f t="shared" si="301"/>
        <v>ter</v>
      </c>
      <c r="G1974" s="6" t="str">
        <f t="shared" si="302"/>
        <v>16</v>
      </c>
      <c r="H1974" s="6" t="str">
        <f>IFERROR(VLOOKUP($G1974,DDD!$B:$D,3,0),"-")</f>
        <v>SP</v>
      </c>
      <c r="I1974" s="6" t="str">
        <f>IFERROR(VLOOKUP($H1974,DDD!$I:$K,3,0),"-")</f>
        <v>Sudeste</v>
      </c>
      <c r="J1974">
        <v>8766615</v>
      </c>
      <c r="K1974">
        <v>24073045</v>
      </c>
      <c r="L1974" s="14">
        <v>44670.569189814814</v>
      </c>
      <c r="M1974" s="14">
        <v>44670.573113425926</v>
      </c>
      <c r="N1974" t="s">
        <v>3133</v>
      </c>
      <c r="O1974" t="s">
        <v>84</v>
      </c>
      <c r="P1974">
        <v>17286</v>
      </c>
      <c r="Q1974" t="s">
        <v>65</v>
      </c>
      <c r="R1974" t="s">
        <v>136</v>
      </c>
      <c r="S1974" t="s">
        <v>273</v>
      </c>
      <c r="T1974" t="s">
        <v>136</v>
      </c>
      <c r="U1974" t="s">
        <v>273</v>
      </c>
      <c r="X1974">
        <v>16993828596</v>
      </c>
      <c r="Y1974">
        <v>16993828596</v>
      </c>
      <c r="Z1974" s="14">
        <v>44670.708333333336</v>
      </c>
      <c r="AA1974" t="s">
        <v>87</v>
      </c>
      <c r="AB1974" s="15">
        <v>1650386342780750</v>
      </c>
      <c r="AC1974" t="s">
        <v>68</v>
      </c>
      <c r="AD1974">
        <v>10738</v>
      </c>
      <c r="AE1974" t="s">
        <v>69</v>
      </c>
      <c r="AF1974" t="s">
        <v>70</v>
      </c>
    </row>
    <row r="1975" spans="1:32" x14ac:dyDescent="0.25">
      <c r="A1975" s="4">
        <f t="shared" si="298"/>
        <v>44670</v>
      </c>
      <c r="B1975" s="5">
        <f t="shared" si="299"/>
        <v>0.72916666666666663</v>
      </c>
      <c r="C1975" s="6">
        <f t="shared" si="300"/>
        <v>0.72986111111111107</v>
      </c>
      <c r="D1975" s="7">
        <f t="shared" si="296"/>
        <v>8.2175925490446389E-4</v>
      </c>
      <c r="E1975" s="6" t="str">
        <f t="shared" si="297"/>
        <v>ANA</v>
      </c>
      <c r="F1975" s="6" t="str">
        <f t="shared" si="301"/>
        <v>ter</v>
      </c>
      <c r="G1975" s="6" t="str">
        <f t="shared" si="302"/>
        <v>47</v>
      </c>
      <c r="H1975" s="6" t="str">
        <f>IFERROR(VLOOKUP($G1975,DDD!$B:$D,3,0),"-")</f>
        <v>SC</v>
      </c>
      <c r="I1975" s="6" t="str">
        <f>IFERROR(VLOOKUP($H1975,DDD!$I:$K,3,0),"-")</f>
        <v>Sul</v>
      </c>
      <c r="J1975">
        <v>8789752</v>
      </c>
      <c r="K1975">
        <v>27637814</v>
      </c>
      <c r="L1975" s="14">
        <v>44670.730057870373</v>
      </c>
      <c r="M1975" s="14">
        <v>44670.730879629627</v>
      </c>
      <c r="N1975" t="s">
        <v>3133</v>
      </c>
      <c r="O1975" t="s">
        <v>64</v>
      </c>
      <c r="P1975">
        <v>17281</v>
      </c>
      <c r="Q1975" t="s">
        <v>65</v>
      </c>
      <c r="R1975" t="s">
        <v>136</v>
      </c>
      <c r="S1975" t="s">
        <v>674</v>
      </c>
      <c r="T1975" t="s">
        <v>136</v>
      </c>
      <c r="U1975" t="s">
        <v>674</v>
      </c>
      <c r="X1975">
        <v>47997141542</v>
      </c>
      <c r="Y1975">
        <v>47997141542</v>
      </c>
      <c r="Z1975" s="14">
        <v>44670.751388888886</v>
      </c>
      <c r="AA1975" t="s">
        <v>2499</v>
      </c>
      <c r="AB1975" s="15">
        <v>1.65040023219638E+16</v>
      </c>
      <c r="AC1975" t="s">
        <v>68</v>
      </c>
      <c r="AD1975">
        <v>10738</v>
      </c>
      <c r="AE1975" t="s">
        <v>69</v>
      </c>
      <c r="AF1975" t="s">
        <v>70</v>
      </c>
    </row>
    <row r="1976" spans="1:32" x14ac:dyDescent="0.25">
      <c r="A1976" s="4">
        <f t="shared" si="298"/>
        <v>44670</v>
      </c>
      <c r="B1976" s="5">
        <f t="shared" si="299"/>
        <v>0.72916666666666663</v>
      </c>
      <c r="C1976" s="6">
        <f t="shared" si="300"/>
        <v>0.73055555555555562</v>
      </c>
      <c r="D1976" s="7">
        <f t="shared" si="296"/>
        <v>3.0092592351138592E-4</v>
      </c>
      <c r="E1976" s="6" t="str">
        <f t="shared" si="297"/>
        <v>ANA</v>
      </c>
      <c r="F1976" s="6" t="str">
        <f t="shared" si="301"/>
        <v>ter</v>
      </c>
      <c r="G1976" s="6" t="str">
        <f t="shared" si="302"/>
        <v>12</v>
      </c>
      <c r="H1976" s="6" t="str">
        <f>IFERROR(VLOOKUP($G1976,DDD!$B:$D,3,0),"-")</f>
        <v>SP</v>
      </c>
      <c r="I1976" s="6" t="str">
        <f>IFERROR(VLOOKUP($H1976,DDD!$I:$K,3,0),"-")</f>
        <v>Sudeste</v>
      </c>
      <c r="J1976">
        <v>8789855</v>
      </c>
      <c r="K1976">
        <v>24228124</v>
      </c>
      <c r="L1976" s="14">
        <v>44670.730891203704</v>
      </c>
      <c r="M1976" s="14">
        <v>44670.731192129628</v>
      </c>
      <c r="N1976" t="s">
        <v>3133</v>
      </c>
      <c r="O1976" t="s">
        <v>64</v>
      </c>
      <c r="P1976">
        <v>17281</v>
      </c>
      <c r="Q1976" t="s">
        <v>65</v>
      </c>
      <c r="R1976" t="s">
        <v>136</v>
      </c>
      <c r="S1976" t="s">
        <v>674</v>
      </c>
      <c r="T1976" t="s">
        <v>136</v>
      </c>
      <c r="U1976" t="s">
        <v>674</v>
      </c>
      <c r="X1976">
        <v>12992498337</v>
      </c>
      <c r="Y1976">
        <v>12992498337</v>
      </c>
      <c r="Z1976" s="14">
        <v>44670.751388888886</v>
      </c>
      <c r="AA1976" t="s">
        <v>194</v>
      </c>
      <c r="AB1976" s="15">
        <v>1.65040030419678E+16</v>
      </c>
      <c r="AC1976" t="s">
        <v>68</v>
      </c>
      <c r="AD1976">
        <v>10738</v>
      </c>
      <c r="AE1976" t="s">
        <v>69</v>
      </c>
      <c r="AF1976" t="s">
        <v>70</v>
      </c>
    </row>
    <row r="1977" spans="1:32" x14ac:dyDescent="0.25">
      <c r="A1977" s="4">
        <f t="shared" si="298"/>
        <v>44670</v>
      </c>
      <c r="B1977" s="5">
        <f t="shared" si="299"/>
        <v>0.5625</v>
      </c>
      <c r="C1977" s="6">
        <f t="shared" si="300"/>
        <v>0.57916666666666672</v>
      </c>
      <c r="D1977" s="7">
        <f t="shared" si="296"/>
        <v>2.3726851868559606E-3</v>
      </c>
      <c r="E1977" s="6" t="str">
        <f t="shared" si="297"/>
        <v>SILVIO</v>
      </c>
      <c r="F1977" s="6" t="str">
        <f t="shared" si="301"/>
        <v>ter</v>
      </c>
      <c r="G1977" s="6" t="str">
        <f t="shared" si="302"/>
        <v>55</v>
      </c>
      <c r="H1977" s="6" t="str">
        <f>IFERROR(VLOOKUP($G1977,DDD!$B:$D,3,0),"-")</f>
        <v>RS</v>
      </c>
      <c r="I1977" s="6" t="str">
        <f>IFERROR(VLOOKUP($H1977,DDD!$I:$K,3,0),"-")</f>
        <v>Sul</v>
      </c>
      <c r="J1977">
        <v>8768105</v>
      </c>
      <c r="K1977">
        <v>27231018</v>
      </c>
      <c r="L1977" s="14">
        <v>44670.579826388886</v>
      </c>
      <c r="M1977" s="14">
        <v>44670.582199074073</v>
      </c>
      <c r="N1977" t="s">
        <v>3133</v>
      </c>
      <c r="O1977" t="s">
        <v>84</v>
      </c>
      <c r="P1977">
        <v>17286</v>
      </c>
      <c r="Q1977" t="s">
        <v>65</v>
      </c>
      <c r="R1977" t="s">
        <v>136</v>
      </c>
      <c r="S1977" t="s">
        <v>273</v>
      </c>
      <c r="T1977" t="s">
        <v>136</v>
      </c>
      <c r="U1977" t="s">
        <v>273</v>
      </c>
      <c r="X1977">
        <v>55991733036</v>
      </c>
      <c r="Y1977">
        <v>55991733036</v>
      </c>
      <c r="Z1977" s="14">
        <v>44671.416666666664</v>
      </c>
      <c r="AA1977" t="s">
        <v>167</v>
      </c>
      <c r="AB1977" s="15">
        <v>1650387279794360</v>
      </c>
      <c r="AC1977" t="s">
        <v>68</v>
      </c>
      <c r="AD1977">
        <v>10738</v>
      </c>
      <c r="AE1977" t="s">
        <v>69</v>
      </c>
      <c r="AF1977" t="s">
        <v>70</v>
      </c>
    </row>
    <row r="1978" spans="1:32" x14ac:dyDescent="0.25">
      <c r="A1978" s="4">
        <f t="shared" si="298"/>
        <v>44670</v>
      </c>
      <c r="B1978" s="5">
        <f t="shared" si="299"/>
        <v>0.5625</v>
      </c>
      <c r="C1978" s="6">
        <f t="shared" si="300"/>
        <v>0.58263888888888882</v>
      </c>
      <c r="D1978" s="7">
        <f t="shared" si="296"/>
        <v>1.6550925938645378E-3</v>
      </c>
      <c r="E1978" s="6" t="str">
        <f t="shared" si="297"/>
        <v>SILVIO</v>
      </c>
      <c r="F1978" s="6" t="str">
        <f t="shared" si="301"/>
        <v>ter</v>
      </c>
      <c r="G1978" s="6" t="str">
        <f t="shared" si="302"/>
        <v>16</v>
      </c>
      <c r="H1978" s="6" t="str">
        <f>IFERROR(VLOOKUP($G1978,DDD!$B:$D,3,0),"-")</f>
        <v>SP</v>
      </c>
      <c r="I1978" s="6" t="str">
        <f>IFERROR(VLOOKUP($H1978,DDD!$I:$K,3,0),"-")</f>
        <v>Sudeste</v>
      </c>
      <c r="J1978">
        <v>8768613</v>
      </c>
      <c r="K1978">
        <v>23637836</v>
      </c>
      <c r="L1978" s="14">
        <v>44670.583298611113</v>
      </c>
      <c r="M1978" s="14">
        <v>44670.584953703707</v>
      </c>
      <c r="N1978" t="s">
        <v>3133</v>
      </c>
      <c r="O1978" t="s">
        <v>84</v>
      </c>
      <c r="P1978">
        <v>17286</v>
      </c>
      <c r="Q1978" t="s">
        <v>65</v>
      </c>
      <c r="R1978" t="s">
        <v>136</v>
      </c>
      <c r="S1978" t="s">
        <v>273</v>
      </c>
      <c r="T1978" t="s">
        <v>136</v>
      </c>
      <c r="U1978" t="s">
        <v>273</v>
      </c>
      <c r="X1978">
        <v>16992189183</v>
      </c>
      <c r="Y1978">
        <v>16992189183</v>
      </c>
      <c r="Z1978" s="14">
        <v>44670.770833333336</v>
      </c>
      <c r="AA1978" t="s">
        <v>108</v>
      </c>
      <c r="AB1978" s="15">
        <v>1650387574798420</v>
      </c>
      <c r="AC1978" t="s">
        <v>68</v>
      </c>
      <c r="AD1978">
        <v>10738</v>
      </c>
      <c r="AE1978" t="s">
        <v>69</v>
      </c>
      <c r="AF1978" t="s">
        <v>70</v>
      </c>
    </row>
    <row r="1979" spans="1:32" x14ac:dyDescent="0.25">
      <c r="A1979" s="4">
        <f t="shared" si="298"/>
        <v>44670</v>
      </c>
      <c r="B1979" s="5">
        <f t="shared" si="299"/>
        <v>0.58333333333333337</v>
      </c>
      <c r="C1979" s="6">
        <f t="shared" si="300"/>
        <v>0.58472222222222225</v>
      </c>
      <c r="D1979" s="7">
        <f t="shared" ref="D1979:D2042" si="303">IFERROR(($M1979-$L1979),0)</f>
        <v>1.5740740709588863E-3</v>
      </c>
      <c r="E1979" s="6" t="str">
        <f t="shared" ref="E1979:E2042" si="304">SUBSTITUTE(MID($O1979,1,SEARCH(" ",$O1979,1))," ","")</f>
        <v>SILVIO</v>
      </c>
      <c r="F1979" s="6" t="str">
        <f t="shared" si="301"/>
        <v>ter</v>
      </c>
      <c r="G1979" s="6" t="str">
        <f t="shared" si="302"/>
        <v>19</v>
      </c>
      <c r="H1979" s="6" t="str">
        <f>IFERROR(VLOOKUP($G1979,DDD!$B:$D,3,0),"-")</f>
        <v>SP</v>
      </c>
      <c r="I1979" s="6" t="str">
        <f>IFERROR(VLOOKUP($H1979,DDD!$I:$K,3,0),"-")</f>
        <v>Sudeste</v>
      </c>
      <c r="J1979">
        <v>8768940</v>
      </c>
      <c r="K1979">
        <v>27230948</v>
      </c>
      <c r="L1979" s="14">
        <v>44670.585324074076</v>
      </c>
      <c r="M1979" s="14">
        <v>44670.586898148147</v>
      </c>
      <c r="N1979" t="s">
        <v>3133</v>
      </c>
      <c r="O1979" t="s">
        <v>84</v>
      </c>
      <c r="P1979">
        <v>17286</v>
      </c>
      <c r="Q1979" t="s">
        <v>65</v>
      </c>
      <c r="R1979" t="s">
        <v>136</v>
      </c>
      <c r="S1979" t="s">
        <v>273</v>
      </c>
      <c r="T1979" t="s">
        <v>136</v>
      </c>
      <c r="U1979" t="s">
        <v>273</v>
      </c>
      <c r="X1979">
        <v>19999808186</v>
      </c>
      <c r="Y1979">
        <v>19999808186</v>
      </c>
      <c r="Z1979" s="14">
        <v>44670.763888888891</v>
      </c>
      <c r="AA1979" t="s">
        <v>167</v>
      </c>
      <c r="AB1979" s="15">
        <v>1650387750802640</v>
      </c>
      <c r="AC1979" t="s">
        <v>68</v>
      </c>
      <c r="AD1979">
        <v>10738</v>
      </c>
      <c r="AE1979" t="s">
        <v>69</v>
      </c>
      <c r="AF1979" t="s">
        <v>70</v>
      </c>
    </row>
    <row r="1980" spans="1:32" x14ac:dyDescent="0.25">
      <c r="A1980" s="4">
        <f t="shared" si="298"/>
        <v>44670</v>
      </c>
      <c r="B1980" s="5">
        <f t="shared" si="299"/>
        <v>0.60416666666666663</v>
      </c>
      <c r="C1980" s="6">
        <f t="shared" si="300"/>
        <v>0.61736111111111114</v>
      </c>
      <c r="D1980" s="7">
        <f t="shared" si="303"/>
        <v>1.3425925935734995E-3</v>
      </c>
      <c r="E1980" s="6" t="str">
        <f t="shared" si="304"/>
        <v>SILVIO</v>
      </c>
      <c r="F1980" s="6" t="str">
        <f t="shared" si="301"/>
        <v>ter</v>
      </c>
      <c r="G1980" s="6" t="str">
        <f t="shared" si="302"/>
        <v>11</v>
      </c>
      <c r="H1980" s="6" t="str">
        <f>IFERROR(VLOOKUP($G1980,DDD!$B:$D,3,0),"-")</f>
        <v>SP</v>
      </c>
      <c r="I1980" s="6" t="str">
        <f>IFERROR(VLOOKUP($H1980,DDD!$I:$K,3,0),"-")</f>
        <v>Sudeste</v>
      </c>
      <c r="J1980">
        <v>8773860</v>
      </c>
      <c r="K1980">
        <v>25462269</v>
      </c>
      <c r="L1980" s="14">
        <v>44670.617777777778</v>
      </c>
      <c r="M1980" s="14">
        <v>44670.619120370371</v>
      </c>
      <c r="N1980" t="s">
        <v>3133</v>
      </c>
      <c r="O1980" t="s">
        <v>84</v>
      </c>
      <c r="P1980">
        <v>17286</v>
      </c>
      <c r="Q1980" t="s">
        <v>65</v>
      </c>
      <c r="R1980" t="s">
        <v>136</v>
      </c>
      <c r="S1980" t="s">
        <v>832</v>
      </c>
      <c r="T1980" t="s">
        <v>136</v>
      </c>
      <c r="U1980" t="s">
        <v>832</v>
      </c>
      <c r="X1980">
        <v>11966590104</v>
      </c>
      <c r="Y1980">
        <v>11966590104</v>
      </c>
      <c r="Z1980" s="14">
        <v>44670.63958333333</v>
      </c>
      <c r="AA1980" t="s">
        <v>211</v>
      </c>
      <c r="AB1980" s="15">
        <v>1650390551874200</v>
      </c>
      <c r="AC1980" t="s">
        <v>68</v>
      </c>
      <c r="AD1980">
        <v>10738</v>
      </c>
      <c r="AE1980" t="s">
        <v>69</v>
      </c>
      <c r="AF1980" t="s">
        <v>70</v>
      </c>
    </row>
    <row r="1981" spans="1:32" x14ac:dyDescent="0.25">
      <c r="A1981" s="4">
        <f t="shared" si="298"/>
        <v>44670</v>
      </c>
      <c r="B1981" s="5">
        <f t="shared" si="299"/>
        <v>0.66666666666666663</v>
      </c>
      <c r="C1981" s="6">
        <f t="shared" si="300"/>
        <v>0.67499999999999993</v>
      </c>
      <c r="D1981" s="7">
        <f t="shared" si="303"/>
        <v>1.7361111094942316E-3</v>
      </c>
      <c r="E1981" s="6" t="str">
        <f t="shared" si="304"/>
        <v>SILVIO</v>
      </c>
      <c r="F1981" s="6" t="str">
        <f t="shared" si="301"/>
        <v>ter</v>
      </c>
      <c r="G1981" s="6" t="str">
        <f t="shared" si="302"/>
        <v>11</v>
      </c>
      <c r="H1981" s="6" t="str">
        <f>IFERROR(VLOOKUP($G1981,DDD!$B:$D,3,0),"-")</f>
        <v>SP</v>
      </c>
      <c r="I1981" s="6" t="str">
        <f>IFERROR(VLOOKUP($H1981,DDD!$I:$K,3,0),"-")</f>
        <v>Sudeste</v>
      </c>
      <c r="J1981">
        <v>8782251</v>
      </c>
      <c r="K1981">
        <v>27637687</v>
      </c>
      <c r="L1981" s="14">
        <v>44670.675057870372</v>
      </c>
      <c r="M1981" s="14">
        <v>44670.676793981482</v>
      </c>
      <c r="N1981" t="s">
        <v>3133</v>
      </c>
      <c r="O1981" t="s">
        <v>84</v>
      </c>
      <c r="P1981">
        <v>17286</v>
      </c>
      <c r="Q1981" t="s">
        <v>65</v>
      </c>
      <c r="R1981" t="s">
        <v>136</v>
      </c>
      <c r="S1981" t="s">
        <v>273</v>
      </c>
      <c r="T1981" t="s">
        <v>136</v>
      </c>
      <c r="U1981" t="s">
        <v>273</v>
      </c>
      <c r="X1981">
        <v>11947387061</v>
      </c>
      <c r="Y1981">
        <v>11947387061</v>
      </c>
      <c r="Z1981" s="14">
        <v>44670.760416666664</v>
      </c>
      <c r="AA1981" t="s">
        <v>2499</v>
      </c>
      <c r="AB1981" s="15">
        <v>1.65039549913941E+16</v>
      </c>
      <c r="AC1981" t="s">
        <v>68</v>
      </c>
      <c r="AD1981">
        <v>10738</v>
      </c>
      <c r="AE1981" t="s">
        <v>69</v>
      </c>
      <c r="AF1981" t="s">
        <v>70</v>
      </c>
    </row>
    <row r="1982" spans="1:32" x14ac:dyDescent="0.25">
      <c r="A1982" s="4">
        <f t="shared" si="298"/>
        <v>44670</v>
      </c>
      <c r="B1982" s="5">
        <f t="shared" si="299"/>
        <v>0.79166666666666663</v>
      </c>
      <c r="C1982" s="6">
        <f t="shared" si="300"/>
        <v>0.80138888888888893</v>
      </c>
      <c r="D1982" s="7">
        <f t="shared" si="303"/>
        <v>3.4722222335403785E-4</v>
      </c>
      <c r="E1982" s="6" t="str">
        <f t="shared" si="304"/>
        <v>ANA</v>
      </c>
      <c r="F1982" s="6" t="str">
        <f t="shared" si="301"/>
        <v>ter</v>
      </c>
      <c r="G1982" s="6" t="str">
        <f t="shared" si="302"/>
        <v>47</v>
      </c>
      <c r="H1982" s="6" t="str">
        <f>IFERROR(VLOOKUP($G1982,DDD!$B:$D,3,0),"-")</f>
        <v>SC</v>
      </c>
      <c r="I1982" s="6" t="str">
        <f>IFERROR(VLOOKUP($H1982,DDD!$I:$K,3,0),"-")</f>
        <v>Sul</v>
      </c>
      <c r="J1982">
        <v>8797314</v>
      </c>
      <c r="K1982">
        <v>27637868</v>
      </c>
      <c r="L1982" s="14">
        <v>44670.801736111112</v>
      </c>
      <c r="M1982" s="14">
        <v>44670.802083333336</v>
      </c>
      <c r="N1982" t="s">
        <v>3133</v>
      </c>
      <c r="O1982" t="s">
        <v>64</v>
      </c>
      <c r="P1982">
        <v>17281</v>
      </c>
      <c r="Q1982" t="s">
        <v>65</v>
      </c>
      <c r="R1982" t="s">
        <v>136</v>
      </c>
      <c r="S1982" t="s">
        <v>273</v>
      </c>
      <c r="T1982" t="s">
        <v>136</v>
      </c>
      <c r="U1982" t="s">
        <v>273</v>
      </c>
      <c r="X1982">
        <v>47992069531</v>
      </c>
      <c r="Y1982">
        <v>47992069531</v>
      </c>
      <c r="Z1982" s="14">
        <v>44670.822222222225</v>
      </c>
      <c r="AA1982" t="s">
        <v>2499</v>
      </c>
      <c r="AB1982" s="15">
        <v>1.65040645323747E+16</v>
      </c>
      <c r="AC1982" t="s">
        <v>68</v>
      </c>
      <c r="AD1982">
        <v>10738</v>
      </c>
      <c r="AE1982" t="s">
        <v>69</v>
      </c>
      <c r="AF1982" t="s">
        <v>70</v>
      </c>
    </row>
    <row r="1983" spans="1:32" x14ac:dyDescent="0.25">
      <c r="A1983" s="4">
        <f t="shared" si="298"/>
        <v>44670</v>
      </c>
      <c r="B1983" s="5">
        <f t="shared" si="299"/>
        <v>0.66666666666666663</v>
      </c>
      <c r="C1983" s="6">
        <f t="shared" si="300"/>
        <v>0.67708333333333337</v>
      </c>
      <c r="D1983" s="7">
        <f t="shared" si="303"/>
        <v>1.2962963010068052E-3</v>
      </c>
      <c r="E1983" s="6" t="str">
        <f t="shared" si="304"/>
        <v>SILVIO</v>
      </c>
      <c r="F1983" s="6" t="str">
        <f t="shared" si="301"/>
        <v>ter</v>
      </c>
      <c r="G1983" s="6" t="str">
        <f t="shared" si="302"/>
        <v>11</v>
      </c>
      <c r="H1983" s="6" t="str">
        <f>IFERROR(VLOOKUP($G1983,DDD!$B:$D,3,0),"-")</f>
        <v>SP</v>
      </c>
      <c r="I1983" s="6" t="str">
        <f>IFERROR(VLOOKUP($H1983,DDD!$I:$K,3,0),"-")</f>
        <v>Sudeste</v>
      </c>
      <c r="J1983">
        <v>8782689</v>
      </c>
      <c r="K1983">
        <v>25426343</v>
      </c>
      <c r="L1983" s="14">
        <v>44670.67765046296</v>
      </c>
      <c r="M1983" s="14">
        <v>44670.678946759261</v>
      </c>
      <c r="N1983" t="s">
        <v>3133</v>
      </c>
      <c r="O1983" t="s">
        <v>84</v>
      </c>
      <c r="P1983">
        <v>17286</v>
      </c>
      <c r="Q1983" t="s">
        <v>65</v>
      </c>
      <c r="R1983" t="s">
        <v>136</v>
      </c>
      <c r="S1983" t="s">
        <v>273</v>
      </c>
      <c r="T1983" t="s">
        <v>136</v>
      </c>
      <c r="U1983" t="s">
        <v>273</v>
      </c>
      <c r="X1983">
        <v>11964652526</v>
      </c>
      <c r="Y1983">
        <v>11964652526</v>
      </c>
      <c r="Z1983" s="14">
        <v>44670.756944444445</v>
      </c>
      <c r="AA1983" t="s">
        <v>128</v>
      </c>
      <c r="AB1983" s="15">
        <v>1.65039573514326E+16</v>
      </c>
      <c r="AC1983" t="s">
        <v>68</v>
      </c>
      <c r="AD1983">
        <v>10738</v>
      </c>
      <c r="AE1983" t="s">
        <v>69</v>
      </c>
      <c r="AF1983" t="s">
        <v>70</v>
      </c>
    </row>
    <row r="1984" spans="1:32" x14ac:dyDescent="0.25">
      <c r="A1984" s="4">
        <f t="shared" si="298"/>
        <v>44670</v>
      </c>
      <c r="B1984" s="5">
        <f t="shared" si="299"/>
        <v>0.66666666666666663</v>
      </c>
      <c r="C1984" s="6">
        <f t="shared" si="300"/>
        <v>0.6791666666666667</v>
      </c>
      <c r="D1984" s="7">
        <f t="shared" si="303"/>
        <v>3.275462964666076E-3</v>
      </c>
      <c r="E1984" s="6" t="str">
        <f t="shared" si="304"/>
        <v>SILVIO</v>
      </c>
      <c r="F1984" s="6" t="str">
        <f t="shared" si="301"/>
        <v>ter</v>
      </c>
      <c r="G1984" s="6" t="str">
        <f t="shared" si="302"/>
        <v>16</v>
      </c>
      <c r="H1984" s="6" t="str">
        <f>IFERROR(VLOOKUP($G1984,DDD!$B:$D,3,0),"-")</f>
        <v>SP</v>
      </c>
      <c r="I1984" s="6" t="str">
        <f>IFERROR(VLOOKUP($H1984,DDD!$I:$K,3,0),"-")</f>
        <v>Sudeste</v>
      </c>
      <c r="J1984">
        <v>8782975</v>
      </c>
      <c r="K1984">
        <v>27637728</v>
      </c>
      <c r="L1984" s="14">
        <v>44670.679224537038</v>
      </c>
      <c r="M1984" s="14">
        <v>44670.682500000003</v>
      </c>
      <c r="N1984" t="s">
        <v>3133</v>
      </c>
      <c r="O1984" t="s">
        <v>84</v>
      </c>
      <c r="P1984">
        <v>17286</v>
      </c>
      <c r="Q1984" t="s">
        <v>65</v>
      </c>
      <c r="R1984" t="s">
        <v>136</v>
      </c>
      <c r="S1984" t="s">
        <v>137</v>
      </c>
      <c r="T1984" t="s">
        <v>136</v>
      </c>
      <c r="U1984" t="s">
        <v>137</v>
      </c>
      <c r="X1984">
        <v>16988066575</v>
      </c>
      <c r="Y1984">
        <v>16988066575</v>
      </c>
      <c r="Z1984" s="14">
        <v>44683.702777777777</v>
      </c>
      <c r="AA1984" t="s">
        <v>2499</v>
      </c>
      <c r="AB1984" s="15">
        <v>1.65039587314538E+16</v>
      </c>
      <c r="AC1984" t="s">
        <v>68</v>
      </c>
      <c r="AD1984">
        <v>10738</v>
      </c>
      <c r="AE1984" t="s">
        <v>69</v>
      </c>
      <c r="AF1984" t="s">
        <v>70</v>
      </c>
    </row>
    <row r="1985" spans="1:32" x14ac:dyDescent="0.25">
      <c r="A1985" s="4">
        <f t="shared" si="298"/>
        <v>44670</v>
      </c>
      <c r="B1985" s="5">
        <f t="shared" si="299"/>
        <v>0.66666666666666663</v>
      </c>
      <c r="C1985" s="6">
        <f t="shared" si="300"/>
        <v>0.68541666666666667</v>
      </c>
      <c r="D1985" s="7">
        <f t="shared" si="303"/>
        <v>2.1759259252576157E-3</v>
      </c>
      <c r="E1985" s="6" t="str">
        <f t="shared" si="304"/>
        <v>SILVIO</v>
      </c>
      <c r="F1985" s="6" t="str">
        <f t="shared" si="301"/>
        <v>ter</v>
      </c>
      <c r="G1985" s="6" t="str">
        <f t="shared" si="302"/>
        <v>11</v>
      </c>
      <c r="H1985" s="6" t="str">
        <f>IFERROR(VLOOKUP($G1985,DDD!$B:$D,3,0),"-")</f>
        <v>SP</v>
      </c>
      <c r="I1985" s="6" t="str">
        <f>IFERROR(VLOOKUP($H1985,DDD!$I:$K,3,0),"-")</f>
        <v>Sudeste</v>
      </c>
      <c r="J1985">
        <v>8784028</v>
      </c>
      <c r="K1985">
        <v>24161182</v>
      </c>
      <c r="L1985" s="14">
        <v>44670.685810185183</v>
      </c>
      <c r="M1985" s="14">
        <v>44670.687986111108</v>
      </c>
      <c r="N1985" t="s">
        <v>3133</v>
      </c>
      <c r="O1985" t="s">
        <v>84</v>
      </c>
      <c r="P1985">
        <v>17286</v>
      </c>
      <c r="Q1985" t="s">
        <v>65</v>
      </c>
      <c r="R1985" t="s">
        <v>136</v>
      </c>
      <c r="S1985" t="s">
        <v>273</v>
      </c>
      <c r="T1985" t="s">
        <v>136</v>
      </c>
      <c r="U1985" t="s">
        <v>273</v>
      </c>
      <c r="X1985">
        <v>11989615411</v>
      </c>
      <c r="Y1985">
        <v>11989615411</v>
      </c>
      <c r="Z1985" s="14">
        <v>44671.416666666664</v>
      </c>
      <c r="AA1985" t="s">
        <v>235</v>
      </c>
      <c r="AB1985" s="15">
        <v>1.65039643315361E+16</v>
      </c>
      <c r="AC1985" t="s">
        <v>68</v>
      </c>
      <c r="AD1985">
        <v>10738</v>
      </c>
      <c r="AE1985" t="s">
        <v>69</v>
      </c>
      <c r="AF1985" t="s">
        <v>70</v>
      </c>
    </row>
    <row r="1986" spans="1:32" x14ac:dyDescent="0.25">
      <c r="A1986" s="4">
        <f t="shared" si="298"/>
        <v>44671</v>
      </c>
      <c r="B1986" s="5">
        <f t="shared" si="299"/>
        <v>0.5625</v>
      </c>
      <c r="C1986" s="6">
        <f t="shared" si="300"/>
        <v>0.56666666666666665</v>
      </c>
      <c r="D1986" s="7">
        <f t="shared" si="303"/>
        <v>4.8611110833007842E-4</v>
      </c>
      <c r="E1986" s="6" t="str">
        <f t="shared" si="304"/>
        <v>ANA</v>
      </c>
      <c r="F1986" s="6" t="str">
        <f t="shared" si="301"/>
        <v>qua</v>
      </c>
      <c r="G1986" s="6" t="str">
        <f t="shared" si="302"/>
        <v>48</v>
      </c>
      <c r="H1986" s="6" t="str">
        <f>IFERROR(VLOOKUP($G1986,DDD!$B:$D,3,0),"-")</f>
        <v>SC</v>
      </c>
      <c r="I1986" s="6" t="str">
        <f>IFERROR(VLOOKUP($H1986,DDD!$I:$K,3,0),"-")</f>
        <v>Sul</v>
      </c>
      <c r="J1986">
        <v>8846447</v>
      </c>
      <c r="K1986">
        <v>27637857</v>
      </c>
      <c r="L1986" s="14">
        <v>44671.566678240742</v>
      </c>
      <c r="M1986" s="14">
        <v>44671.567164351851</v>
      </c>
      <c r="N1986" t="s">
        <v>3133</v>
      </c>
      <c r="O1986" t="s">
        <v>64</v>
      </c>
      <c r="P1986">
        <v>17281</v>
      </c>
      <c r="Q1986" t="s">
        <v>65</v>
      </c>
      <c r="R1986" t="s">
        <v>136</v>
      </c>
      <c r="S1986" t="s">
        <v>674</v>
      </c>
      <c r="T1986" t="s">
        <v>136</v>
      </c>
      <c r="U1986" t="s">
        <v>674</v>
      </c>
      <c r="X1986">
        <v>48999778899</v>
      </c>
      <c r="Y1986">
        <v>48999778899</v>
      </c>
      <c r="Z1986" s="14">
        <v>44671.587500000001</v>
      </c>
      <c r="AA1986" t="s">
        <v>2499</v>
      </c>
      <c r="AB1986" s="15">
        <v>1650472544612270</v>
      </c>
      <c r="AC1986" t="s">
        <v>68</v>
      </c>
      <c r="AD1986">
        <v>10738</v>
      </c>
      <c r="AE1986" t="s">
        <v>69</v>
      </c>
      <c r="AF1986" t="s">
        <v>70</v>
      </c>
    </row>
    <row r="1987" spans="1:32" x14ac:dyDescent="0.25">
      <c r="A1987" s="4">
        <f t="shared" si="298"/>
        <v>44671</v>
      </c>
      <c r="B1987" s="5">
        <f t="shared" si="299"/>
        <v>0.5625</v>
      </c>
      <c r="C1987" s="6">
        <f t="shared" si="300"/>
        <v>0.57013888888888886</v>
      </c>
      <c r="D1987" s="7">
        <f t="shared" si="303"/>
        <v>8.4490740846376866E-4</v>
      </c>
      <c r="E1987" s="6" t="str">
        <f t="shared" si="304"/>
        <v>ANA</v>
      </c>
      <c r="F1987" s="6" t="str">
        <f t="shared" si="301"/>
        <v>qua</v>
      </c>
      <c r="G1987" s="6" t="str">
        <f t="shared" si="302"/>
        <v>51</v>
      </c>
      <c r="H1987" s="6" t="str">
        <f>IFERROR(VLOOKUP($G1987,DDD!$B:$D,3,0),"-")</f>
        <v>RS</v>
      </c>
      <c r="I1987" s="6" t="str">
        <f>IFERROR(VLOOKUP($H1987,DDD!$I:$K,3,0),"-")</f>
        <v>Sul</v>
      </c>
      <c r="J1987">
        <v>8847092</v>
      </c>
      <c r="K1987">
        <v>27637792</v>
      </c>
      <c r="L1987" s="14">
        <v>44671.570740740739</v>
      </c>
      <c r="M1987" s="14">
        <v>44671.571585648147</v>
      </c>
      <c r="N1987" t="s">
        <v>3133</v>
      </c>
      <c r="O1987" t="s">
        <v>64</v>
      </c>
      <c r="P1987">
        <v>17281</v>
      </c>
      <c r="Q1987" t="s">
        <v>65</v>
      </c>
      <c r="R1987" t="s">
        <v>136</v>
      </c>
      <c r="S1987" t="s">
        <v>273</v>
      </c>
      <c r="T1987" t="s">
        <v>136</v>
      </c>
      <c r="U1987" t="s">
        <v>273</v>
      </c>
      <c r="X1987">
        <v>51985903198</v>
      </c>
      <c r="Y1987">
        <v>51985903198</v>
      </c>
      <c r="Z1987" s="14">
        <v>44671.597222222219</v>
      </c>
      <c r="AA1987" t="s">
        <v>2499</v>
      </c>
      <c r="AB1987" s="15">
        <v>1650472896619450</v>
      </c>
      <c r="AC1987" t="s">
        <v>68</v>
      </c>
      <c r="AD1987">
        <v>10738</v>
      </c>
      <c r="AE1987" t="s">
        <v>69</v>
      </c>
      <c r="AF1987" t="s">
        <v>70</v>
      </c>
    </row>
    <row r="1988" spans="1:32" x14ac:dyDescent="0.25">
      <c r="A1988" s="4">
        <f t="shared" si="298"/>
        <v>44671</v>
      </c>
      <c r="B1988" s="5">
        <f t="shared" si="299"/>
        <v>0.5625</v>
      </c>
      <c r="C1988" s="6">
        <f t="shared" si="300"/>
        <v>0.57500000000000007</v>
      </c>
      <c r="D1988" s="7">
        <f t="shared" si="303"/>
        <v>3.3564814657438546E-4</v>
      </c>
      <c r="E1988" s="6" t="str">
        <f t="shared" si="304"/>
        <v>ANA</v>
      </c>
      <c r="F1988" s="6" t="str">
        <f t="shared" si="301"/>
        <v>qua</v>
      </c>
      <c r="G1988" s="6" t="str">
        <f t="shared" si="302"/>
        <v>13</v>
      </c>
      <c r="H1988" s="6" t="str">
        <f>IFERROR(VLOOKUP($G1988,DDD!$B:$D,3,0),"-")</f>
        <v>SP</v>
      </c>
      <c r="I1988" s="6" t="str">
        <f>IFERROR(VLOOKUP($H1988,DDD!$I:$K,3,0),"-")</f>
        <v>Sudeste</v>
      </c>
      <c r="J1988">
        <v>8847677</v>
      </c>
      <c r="K1988">
        <v>25724681</v>
      </c>
      <c r="L1988" s="14">
        <v>44671.575104166666</v>
      </c>
      <c r="M1988" s="14">
        <v>44671.575439814813</v>
      </c>
      <c r="N1988" t="s">
        <v>3133</v>
      </c>
      <c r="O1988" t="s">
        <v>64</v>
      </c>
      <c r="P1988">
        <v>17281</v>
      </c>
      <c r="Q1988" t="s">
        <v>65</v>
      </c>
      <c r="R1988" t="s">
        <v>136</v>
      </c>
      <c r="S1988" t="s">
        <v>273</v>
      </c>
      <c r="T1988" t="s">
        <v>136</v>
      </c>
      <c r="U1988" t="s">
        <v>273</v>
      </c>
      <c r="X1988">
        <v>13981644260</v>
      </c>
      <c r="Y1988">
        <v>13981644260</v>
      </c>
      <c r="Z1988" s="14">
        <v>44671.595833333333</v>
      </c>
      <c r="AA1988" t="s">
        <v>113</v>
      </c>
      <c r="AB1988" s="15">
        <v>1650473265626600</v>
      </c>
      <c r="AC1988" t="s">
        <v>68</v>
      </c>
      <c r="AD1988">
        <v>10738</v>
      </c>
      <c r="AE1988" t="s">
        <v>69</v>
      </c>
      <c r="AF1988" t="s">
        <v>70</v>
      </c>
    </row>
    <row r="1989" spans="1:32" x14ac:dyDescent="0.25">
      <c r="A1989" s="4">
        <f t="shared" si="298"/>
        <v>44670</v>
      </c>
      <c r="B1989" s="5">
        <f t="shared" si="299"/>
        <v>0.6875</v>
      </c>
      <c r="C1989" s="6">
        <f t="shared" si="300"/>
        <v>0.69791666666666663</v>
      </c>
      <c r="D1989" s="7">
        <f t="shared" si="303"/>
        <v>6.7129630042472854E-4</v>
      </c>
      <c r="E1989" s="6" t="str">
        <f t="shared" si="304"/>
        <v>SILVIO</v>
      </c>
      <c r="F1989" s="6" t="str">
        <f t="shared" si="301"/>
        <v>ter</v>
      </c>
      <c r="G1989" s="6" t="str">
        <f t="shared" si="302"/>
        <v>47</v>
      </c>
      <c r="H1989" s="6" t="str">
        <f>IFERROR(VLOOKUP($G1989,DDD!$B:$D,3,0),"-")</f>
        <v>SC</v>
      </c>
      <c r="I1989" s="6" t="str">
        <f>IFERROR(VLOOKUP($H1989,DDD!$I:$K,3,0),"-")</f>
        <v>Sul</v>
      </c>
      <c r="J1989">
        <v>8785853</v>
      </c>
      <c r="K1989">
        <v>27637921</v>
      </c>
      <c r="L1989" s="14">
        <v>44670.698067129626</v>
      </c>
      <c r="M1989" s="14">
        <v>44670.698738425926</v>
      </c>
      <c r="N1989" t="s">
        <v>3133</v>
      </c>
      <c r="O1989" t="s">
        <v>84</v>
      </c>
      <c r="P1989">
        <v>17286</v>
      </c>
      <c r="Q1989" t="s">
        <v>65</v>
      </c>
      <c r="R1989" t="s">
        <v>136</v>
      </c>
      <c r="S1989" t="s">
        <v>832</v>
      </c>
      <c r="T1989" t="s">
        <v>136</v>
      </c>
      <c r="U1989" t="s">
        <v>832</v>
      </c>
      <c r="X1989">
        <v>47999506192</v>
      </c>
      <c r="Y1989">
        <v>47999506192</v>
      </c>
      <c r="Z1989" s="14">
        <v>44670.719444444447</v>
      </c>
      <c r="AA1989" t="s">
        <v>2499</v>
      </c>
      <c r="AB1989" s="15">
        <v>1.65039750116789E+16</v>
      </c>
      <c r="AC1989" t="s">
        <v>68</v>
      </c>
      <c r="AD1989">
        <v>10738</v>
      </c>
      <c r="AE1989" t="s">
        <v>69</v>
      </c>
      <c r="AF1989" t="s">
        <v>70</v>
      </c>
    </row>
    <row r="1990" spans="1:32" x14ac:dyDescent="0.25">
      <c r="A1990" s="4">
        <f t="shared" si="298"/>
        <v>44670</v>
      </c>
      <c r="B1990" s="5">
        <f t="shared" si="299"/>
        <v>0.6875</v>
      </c>
      <c r="C1990" s="6">
        <f t="shared" si="300"/>
        <v>0.70000000000000007</v>
      </c>
      <c r="D1990" s="7">
        <f t="shared" si="303"/>
        <v>7.1064814837882295E-3</v>
      </c>
      <c r="E1990" s="6" t="str">
        <f t="shared" si="304"/>
        <v>SILVIO</v>
      </c>
      <c r="F1990" s="6" t="str">
        <f t="shared" si="301"/>
        <v>ter</v>
      </c>
      <c r="G1990" s="6" t="str">
        <f t="shared" si="302"/>
        <v>11</v>
      </c>
      <c r="H1990" s="6" t="str">
        <f>IFERROR(VLOOKUP($G1990,DDD!$B:$D,3,0),"-")</f>
        <v>SP</v>
      </c>
      <c r="I1990" s="6" t="str">
        <f>IFERROR(VLOOKUP($H1990,DDD!$I:$K,3,0),"-")</f>
        <v>Sudeste</v>
      </c>
      <c r="J1990">
        <v>8786183</v>
      </c>
      <c r="K1990">
        <v>25724451</v>
      </c>
      <c r="L1990" s="14">
        <v>44670.70040509259</v>
      </c>
      <c r="M1990" s="14">
        <v>44670.707511574074</v>
      </c>
      <c r="N1990" t="s">
        <v>3133</v>
      </c>
      <c r="O1990" t="s">
        <v>84</v>
      </c>
      <c r="P1990">
        <v>17286</v>
      </c>
      <c r="Q1990" t="s">
        <v>65</v>
      </c>
      <c r="R1990" t="s">
        <v>136</v>
      </c>
      <c r="S1990" t="s">
        <v>832</v>
      </c>
      <c r="T1990" t="s">
        <v>136</v>
      </c>
      <c r="U1990" t="s">
        <v>832</v>
      </c>
      <c r="X1990">
        <v>11971677032</v>
      </c>
      <c r="Y1990">
        <v>11971677032</v>
      </c>
      <c r="Z1990" s="14">
        <v>44670.722222222219</v>
      </c>
      <c r="AA1990" t="s">
        <v>113</v>
      </c>
      <c r="AB1990" s="15">
        <v>1.65039768417053E+16</v>
      </c>
      <c r="AC1990" t="s">
        <v>68</v>
      </c>
      <c r="AD1990">
        <v>10738</v>
      </c>
      <c r="AE1990" t="s">
        <v>69</v>
      </c>
      <c r="AF1990" t="s">
        <v>70</v>
      </c>
    </row>
    <row r="1991" spans="1:32" x14ac:dyDescent="0.25">
      <c r="A1991" s="4">
        <f t="shared" si="298"/>
        <v>44670</v>
      </c>
      <c r="B1991" s="5">
        <f t="shared" si="299"/>
        <v>0.70833333333333337</v>
      </c>
      <c r="C1991" s="6">
        <f t="shared" si="300"/>
        <v>0.71180555555555547</v>
      </c>
      <c r="D1991" s="7">
        <f t="shared" si="303"/>
        <v>2.4305555562023073E-3</v>
      </c>
      <c r="E1991" s="6" t="str">
        <f t="shared" si="304"/>
        <v>SILVIO</v>
      </c>
      <c r="F1991" s="6" t="str">
        <f t="shared" si="301"/>
        <v>ter</v>
      </c>
      <c r="G1991" s="6" t="str">
        <f t="shared" si="302"/>
        <v>12</v>
      </c>
      <c r="H1991" s="6" t="str">
        <f>IFERROR(VLOOKUP($G1991,DDD!$B:$D,3,0),"-")</f>
        <v>SP</v>
      </c>
      <c r="I1991" s="6" t="str">
        <f>IFERROR(VLOOKUP($H1991,DDD!$I:$K,3,0),"-")</f>
        <v>Sudeste</v>
      </c>
      <c r="J1991">
        <v>8787481</v>
      </c>
      <c r="K1991">
        <v>26463196</v>
      </c>
      <c r="L1991" s="14">
        <v>44670.712175925924</v>
      </c>
      <c r="M1991" s="14">
        <v>44670.714606481481</v>
      </c>
      <c r="N1991" t="s">
        <v>3133</v>
      </c>
      <c r="O1991" t="s">
        <v>84</v>
      </c>
      <c r="P1991">
        <v>17286</v>
      </c>
      <c r="Q1991" t="s">
        <v>65</v>
      </c>
      <c r="R1991" t="s">
        <v>136</v>
      </c>
      <c r="S1991" t="s">
        <v>137</v>
      </c>
      <c r="T1991" t="s">
        <v>136</v>
      </c>
      <c r="U1991" t="s">
        <v>137</v>
      </c>
      <c r="X1991">
        <v>12981614067</v>
      </c>
      <c r="Y1991">
        <v>12981614067</v>
      </c>
      <c r="Z1991" s="14">
        <v>44683.734722222223</v>
      </c>
      <c r="AA1991" t="s">
        <v>103</v>
      </c>
      <c r="AB1991" s="15">
        <v>1.65039868118399E+16</v>
      </c>
      <c r="AC1991" t="s">
        <v>68</v>
      </c>
      <c r="AD1991">
        <v>10738</v>
      </c>
      <c r="AE1991" t="s">
        <v>69</v>
      </c>
      <c r="AF1991" t="s">
        <v>70</v>
      </c>
    </row>
    <row r="1992" spans="1:32" x14ac:dyDescent="0.25">
      <c r="A1992" s="4">
        <f t="shared" si="298"/>
        <v>44671</v>
      </c>
      <c r="B1992" s="5">
        <f t="shared" si="299"/>
        <v>0.58333333333333337</v>
      </c>
      <c r="C1992" s="6">
        <f t="shared" si="300"/>
        <v>0.58750000000000002</v>
      </c>
      <c r="D1992" s="7">
        <f t="shared" si="303"/>
        <v>1.9675925432238728E-4</v>
      </c>
      <c r="E1992" s="6" t="str">
        <f t="shared" si="304"/>
        <v>ANA</v>
      </c>
      <c r="F1992" s="6" t="str">
        <f t="shared" si="301"/>
        <v>qua</v>
      </c>
      <c r="G1992" s="6" t="str">
        <f t="shared" si="302"/>
        <v>12</v>
      </c>
      <c r="H1992" s="6" t="str">
        <f>IFERROR(VLOOKUP($G1992,DDD!$B:$D,3,0),"-")</f>
        <v>SP</v>
      </c>
      <c r="I1992" s="6" t="str">
        <f>IFERROR(VLOOKUP($H1992,DDD!$I:$K,3,0),"-")</f>
        <v>Sudeste</v>
      </c>
      <c r="J1992">
        <v>8849744</v>
      </c>
      <c r="K1992">
        <v>27637891</v>
      </c>
      <c r="L1992" s="14">
        <v>44671.588067129633</v>
      </c>
      <c r="M1992" s="14">
        <v>44671.588263888887</v>
      </c>
      <c r="N1992" t="s">
        <v>3133</v>
      </c>
      <c r="O1992" t="s">
        <v>64</v>
      </c>
      <c r="P1992">
        <v>17281</v>
      </c>
      <c r="Q1992" t="s">
        <v>65</v>
      </c>
      <c r="R1992" t="s">
        <v>136</v>
      </c>
      <c r="S1992" t="s">
        <v>420</v>
      </c>
      <c r="T1992" t="s">
        <v>136</v>
      </c>
      <c r="U1992" t="s">
        <v>420</v>
      </c>
      <c r="X1992">
        <v>12996573993</v>
      </c>
      <c r="Y1992">
        <v>12996573993</v>
      </c>
      <c r="Z1992" s="14">
        <v>44671.609027777777</v>
      </c>
      <c r="AA1992" t="s">
        <v>2499</v>
      </c>
      <c r="AB1992" s="15">
        <v>1650474259646420</v>
      </c>
      <c r="AC1992" t="s">
        <v>68</v>
      </c>
      <c r="AD1992">
        <v>10738</v>
      </c>
      <c r="AE1992" t="s">
        <v>69</v>
      </c>
      <c r="AF1992" t="s">
        <v>70</v>
      </c>
    </row>
    <row r="1993" spans="1:32" x14ac:dyDescent="0.25">
      <c r="A1993" s="4">
        <f t="shared" si="298"/>
        <v>44671</v>
      </c>
      <c r="B1993" s="5">
        <f t="shared" si="299"/>
        <v>0.58333333333333337</v>
      </c>
      <c r="C1993" s="6">
        <f t="shared" si="300"/>
        <v>0.58819444444444446</v>
      </c>
      <c r="D1993" s="7">
        <f t="shared" si="303"/>
        <v>8.7962963152676821E-4</v>
      </c>
      <c r="E1993" s="6" t="str">
        <f t="shared" si="304"/>
        <v>ANA</v>
      </c>
      <c r="F1993" s="6" t="str">
        <f t="shared" si="301"/>
        <v>qua</v>
      </c>
      <c r="G1993" s="6" t="str">
        <f t="shared" si="302"/>
        <v>14</v>
      </c>
      <c r="H1993" s="6" t="str">
        <f>IFERROR(VLOOKUP($G1993,DDD!$B:$D,3,0),"-")</f>
        <v>SP</v>
      </c>
      <c r="I1993" s="6" t="str">
        <f>IFERROR(VLOOKUP($H1993,DDD!$I:$K,3,0),"-")</f>
        <v>Sudeste</v>
      </c>
      <c r="J1993">
        <v>8849803</v>
      </c>
      <c r="K1993">
        <v>25724797</v>
      </c>
      <c r="L1993" s="14">
        <v>44671.588368055556</v>
      </c>
      <c r="M1993" s="14">
        <v>44671.589247685188</v>
      </c>
      <c r="N1993" t="s">
        <v>3133</v>
      </c>
      <c r="O1993" t="s">
        <v>64</v>
      </c>
      <c r="P1993">
        <v>17281</v>
      </c>
      <c r="Q1993" t="s">
        <v>65</v>
      </c>
      <c r="R1993" t="s">
        <v>136</v>
      </c>
      <c r="S1993" t="s">
        <v>273</v>
      </c>
      <c r="T1993" t="s">
        <v>136</v>
      </c>
      <c r="U1993" t="s">
        <v>273</v>
      </c>
      <c r="X1993">
        <v>14996590803</v>
      </c>
      <c r="Y1993">
        <v>14996590803</v>
      </c>
      <c r="Z1993" s="14">
        <v>44671.609722222223</v>
      </c>
      <c r="AA1993" t="s">
        <v>113</v>
      </c>
      <c r="AB1993" s="15">
        <v>1650474414649610</v>
      </c>
      <c r="AC1993" t="s">
        <v>68</v>
      </c>
      <c r="AD1993">
        <v>10738</v>
      </c>
      <c r="AE1993" t="s">
        <v>69</v>
      </c>
      <c r="AF1993" t="s">
        <v>70</v>
      </c>
    </row>
    <row r="1994" spans="1:32" x14ac:dyDescent="0.25">
      <c r="A1994" s="4">
        <f t="shared" si="298"/>
        <v>44671</v>
      </c>
      <c r="B1994" s="5">
        <f t="shared" si="299"/>
        <v>0.58333333333333337</v>
      </c>
      <c r="C1994" s="6">
        <f t="shared" si="300"/>
        <v>0.59236111111111112</v>
      </c>
      <c r="D1994" s="7">
        <f t="shared" si="303"/>
        <v>1.0995370321325026E-3</v>
      </c>
      <c r="E1994" s="6" t="str">
        <f t="shared" si="304"/>
        <v>ANA</v>
      </c>
      <c r="F1994" s="6" t="str">
        <f t="shared" si="301"/>
        <v>qua</v>
      </c>
      <c r="G1994" s="6" t="str">
        <f t="shared" si="302"/>
        <v>14</v>
      </c>
      <c r="H1994" s="6" t="str">
        <f>IFERROR(VLOOKUP($G1994,DDD!$B:$D,3,0),"-")</f>
        <v>SP</v>
      </c>
      <c r="I1994" s="6" t="str">
        <f>IFERROR(VLOOKUP($H1994,DDD!$I:$K,3,0),"-")</f>
        <v>Sudeste</v>
      </c>
      <c r="J1994">
        <v>8850648</v>
      </c>
      <c r="K1994">
        <v>25449544</v>
      </c>
      <c r="L1994" s="14">
        <v>44671.592581018522</v>
      </c>
      <c r="M1994" s="14">
        <v>44671.593680555554</v>
      </c>
      <c r="N1994" t="s">
        <v>3133</v>
      </c>
      <c r="O1994" t="s">
        <v>64</v>
      </c>
      <c r="P1994">
        <v>17281</v>
      </c>
      <c r="Q1994" t="s">
        <v>65</v>
      </c>
      <c r="R1994" t="s">
        <v>136</v>
      </c>
      <c r="S1994" t="s">
        <v>674</v>
      </c>
      <c r="T1994" t="s">
        <v>136</v>
      </c>
      <c r="U1994" t="s">
        <v>674</v>
      </c>
      <c r="X1994">
        <v>14988160936</v>
      </c>
      <c r="Y1994">
        <v>14988160936</v>
      </c>
      <c r="Z1994" s="14">
        <v>44671.613888888889</v>
      </c>
      <c r="AA1994" t="s">
        <v>223</v>
      </c>
      <c r="AB1994" s="15">
        <v>1650474786659830</v>
      </c>
      <c r="AC1994" t="s">
        <v>68</v>
      </c>
      <c r="AD1994">
        <v>10738</v>
      </c>
      <c r="AE1994" t="s">
        <v>69</v>
      </c>
      <c r="AF1994" t="s">
        <v>70</v>
      </c>
    </row>
    <row r="1995" spans="1:32" x14ac:dyDescent="0.25">
      <c r="A1995" s="4">
        <f t="shared" si="298"/>
        <v>44670</v>
      </c>
      <c r="B1995" s="5">
        <f t="shared" si="299"/>
        <v>0.75</v>
      </c>
      <c r="C1995" s="6">
        <f t="shared" si="300"/>
        <v>0.75347222222222221</v>
      </c>
      <c r="D1995" s="7">
        <f t="shared" si="303"/>
        <v>6.5972222364507616E-4</v>
      </c>
      <c r="E1995" s="6" t="str">
        <f t="shared" si="304"/>
        <v>SILVIO</v>
      </c>
      <c r="F1995" s="6" t="str">
        <f t="shared" si="301"/>
        <v>ter</v>
      </c>
      <c r="G1995" s="6" t="str">
        <f t="shared" si="302"/>
        <v>17</v>
      </c>
      <c r="H1995" s="6" t="str">
        <f>IFERROR(VLOOKUP($G1995,DDD!$B:$D,3,0),"-")</f>
        <v>SP</v>
      </c>
      <c r="I1995" s="6" t="str">
        <f>IFERROR(VLOOKUP($H1995,DDD!$I:$K,3,0),"-")</f>
        <v>Sudeste</v>
      </c>
      <c r="J1995">
        <v>8792730</v>
      </c>
      <c r="K1995">
        <v>27230953</v>
      </c>
      <c r="L1995" s="14">
        <v>44670.753611111111</v>
      </c>
      <c r="M1995" s="14">
        <v>44670.754270833335</v>
      </c>
      <c r="N1995" t="s">
        <v>3133</v>
      </c>
      <c r="O1995" t="s">
        <v>84</v>
      </c>
      <c r="P1995">
        <v>17286</v>
      </c>
      <c r="Q1995" t="s">
        <v>65</v>
      </c>
      <c r="R1995" t="s">
        <v>136</v>
      </c>
      <c r="S1995" t="s">
        <v>832</v>
      </c>
      <c r="T1995" t="s">
        <v>136</v>
      </c>
      <c r="U1995" t="s">
        <v>832</v>
      </c>
      <c r="X1995">
        <v>17992715615</v>
      </c>
      <c r="Y1995">
        <v>17992715615</v>
      </c>
      <c r="Z1995" s="14">
        <v>44670.775000000001</v>
      </c>
      <c r="AA1995" t="s">
        <v>167</v>
      </c>
      <c r="AB1995" s="15">
        <v>1.65040229121322E+16</v>
      </c>
      <c r="AC1995" t="s">
        <v>68</v>
      </c>
      <c r="AD1995">
        <v>10738</v>
      </c>
      <c r="AE1995" t="s">
        <v>69</v>
      </c>
      <c r="AF1995" t="s">
        <v>70</v>
      </c>
    </row>
    <row r="1996" spans="1:32" x14ac:dyDescent="0.25">
      <c r="A1996" s="4">
        <f t="shared" si="298"/>
        <v>44670</v>
      </c>
      <c r="B1996" s="5">
        <f t="shared" si="299"/>
        <v>0.75</v>
      </c>
      <c r="C1996" s="6">
        <f t="shared" si="300"/>
        <v>0.76458333333333339</v>
      </c>
      <c r="D1996" s="7">
        <f t="shared" si="303"/>
        <v>3.2291666720993817E-3</v>
      </c>
      <c r="E1996" s="6" t="str">
        <f t="shared" si="304"/>
        <v>SILVIO</v>
      </c>
      <c r="F1996" s="6" t="str">
        <f t="shared" si="301"/>
        <v>ter</v>
      </c>
      <c r="G1996" s="6" t="str">
        <f t="shared" si="302"/>
        <v>11</v>
      </c>
      <c r="H1996" s="6" t="str">
        <f>IFERROR(VLOOKUP($G1996,DDD!$B:$D,3,0),"-")</f>
        <v>SP</v>
      </c>
      <c r="I1996" s="6" t="str">
        <f>IFERROR(VLOOKUP($H1996,DDD!$I:$K,3,0),"-")</f>
        <v>Sudeste</v>
      </c>
      <c r="J1996">
        <v>8794122</v>
      </c>
      <c r="K1996">
        <v>26463166</v>
      </c>
      <c r="L1996" s="14">
        <v>44670.764710648145</v>
      </c>
      <c r="M1996" s="14">
        <v>44670.767939814818</v>
      </c>
      <c r="N1996" t="s">
        <v>3133</v>
      </c>
      <c r="O1996" t="s">
        <v>84</v>
      </c>
      <c r="P1996">
        <v>17286</v>
      </c>
      <c r="Q1996" t="s">
        <v>65</v>
      </c>
      <c r="R1996" t="s">
        <v>136</v>
      </c>
      <c r="S1996" t="s">
        <v>137</v>
      </c>
      <c r="T1996" t="s">
        <v>136</v>
      </c>
      <c r="U1996" t="s">
        <v>137</v>
      </c>
      <c r="X1996">
        <v>11943226088</v>
      </c>
      <c r="Y1996">
        <v>11943226088</v>
      </c>
      <c r="Z1996" s="14">
        <v>44684.788194444445</v>
      </c>
      <c r="AA1996" t="s">
        <v>103</v>
      </c>
      <c r="AB1996" s="15">
        <v>1.65040325622138E+16</v>
      </c>
      <c r="AC1996" t="s">
        <v>68</v>
      </c>
      <c r="AD1996">
        <v>10738</v>
      </c>
      <c r="AE1996" t="s">
        <v>69</v>
      </c>
      <c r="AF1996" t="s">
        <v>70</v>
      </c>
    </row>
    <row r="1997" spans="1:32" x14ac:dyDescent="0.25">
      <c r="A1997" s="4">
        <f t="shared" si="298"/>
        <v>44670</v>
      </c>
      <c r="B1997" s="5">
        <f t="shared" si="299"/>
        <v>0.77083333333333337</v>
      </c>
      <c r="C1997" s="6">
        <f t="shared" si="300"/>
        <v>0.77847222222222223</v>
      </c>
      <c r="D1997" s="7">
        <f t="shared" si="303"/>
        <v>1.6087962940218858E-3</v>
      </c>
      <c r="E1997" s="6" t="str">
        <f t="shared" si="304"/>
        <v>SILVIO</v>
      </c>
      <c r="F1997" s="6" t="str">
        <f t="shared" si="301"/>
        <v>ter</v>
      </c>
      <c r="G1997" s="6" t="str">
        <f t="shared" si="302"/>
        <v>48</v>
      </c>
      <c r="H1997" s="6" t="str">
        <f>IFERROR(VLOOKUP($G1997,DDD!$B:$D,3,0),"-")</f>
        <v>SC</v>
      </c>
      <c r="I1997" s="6" t="str">
        <f>IFERROR(VLOOKUP($H1997,DDD!$I:$K,3,0),"-")</f>
        <v>Sul</v>
      </c>
      <c r="J1997">
        <v>8795786</v>
      </c>
      <c r="K1997">
        <v>25462191</v>
      </c>
      <c r="L1997" s="14">
        <v>44670.778796296298</v>
      </c>
      <c r="M1997" s="14">
        <v>44670.780405092592</v>
      </c>
      <c r="N1997" t="s">
        <v>3133</v>
      </c>
      <c r="O1997" t="s">
        <v>84</v>
      </c>
      <c r="P1997">
        <v>17286</v>
      </c>
      <c r="Q1997" t="s">
        <v>65</v>
      </c>
      <c r="R1997" t="s">
        <v>136</v>
      </c>
      <c r="S1997" t="s">
        <v>273</v>
      </c>
      <c r="T1997" t="s">
        <v>136</v>
      </c>
      <c r="U1997" t="s">
        <v>273</v>
      </c>
      <c r="X1997">
        <v>48984750774</v>
      </c>
      <c r="Y1997">
        <v>48984750774</v>
      </c>
      <c r="Z1997" s="14">
        <v>44671.583333333336</v>
      </c>
      <c r="AA1997" t="s">
        <v>211</v>
      </c>
      <c r="AB1997" s="15">
        <v>1.65040447422953E+16</v>
      </c>
      <c r="AC1997" t="s">
        <v>68</v>
      </c>
      <c r="AD1997">
        <v>10738</v>
      </c>
      <c r="AE1997" t="s">
        <v>69</v>
      </c>
      <c r="AF1997" t="s">
        <v>70</v>
      </c>
    </row>
    <row r="1998" spans="1:32" x14ac:dyDescent="0.25">
      <c r="A1998" s="4">
        <f t="shared" si="298"/>
        <v>44671</v>
      </c>
      <c r="B1998" s="5">
        <f t="shared" si="299"/>
        <v>0.58333333333333337</v>
      </c>
      <c r="C1998" s="6">
        <f t="shared" si="300"/>
        <v>0.59861111111111109</v>
      </c>
      <c r="D1998" s="7">
        <f t="shared" si="303"/>
        <v>8.9120370830642059E-4</v>
      </c>
      <c r="E1998" s="6" t="str">
        <f t="shared" si="304"/>
        <v>ANA</v>
      </c>
      <c r="F1998" s="6" t="str">
        <f t="shared" si="301"/>
        <v>qua</v>
      </c>
      <c r="G1998" s="6" t="str">
        <f t="shared" si="302"/>
        <v>13</v>
      </c>
      <c r="H1998" s="6" t="str">
        <f>IFERROR(VLOOKUP($G1998,DDD!$B:$D,3,0),"-")</f>
        <v>SP</v>
      </c>
      <c r="I1998" s="6" t="str">
        <f>IFERROR(VLOOKUP($H1998,DDD!$I:$K,3,0),"-")</f>
        <v>Sudeste</v>
      </c>
      <c r="J1998">
        <v>8851982</v>
      </c>
      <c r="K1998">
        <v>25724702</v>
      </c>
      <c r="L1998" s="14">
        <v>44671.599004629628</v>
      </c>
      <c r="M1998" s="14">
        <v>44671.599895833337</v>
      </c>
      <c r="N1998" t="s">
        <v>3133</v>
      </c>
      <c r="O1998" t="s">
        <v>64</v>
      </c>
      <c r="P1998">
        <v>17281</v>
      </c>
      <c r="Q1998" t="s">
        <v>65</v>
      </c>
      <c r="R1998" t="s">
        <v>136</v>
      </c>
      <c r="S1998" t="s">
        <v>273</v>
      </c>
      <c r="T1998" t="s">
        <v>136</v>
      </c>
      <c r="U1998" t="s">
        <v>273</v>
      </c>
      <c r="X1998">
        <v>13992049116</v>
      </c>
      <c r="Y1998">
        <v>13992049116</v>
      </c>
      <c r="Z1998" s="14">
        <v>44671.620138888888</v>
      </c>
      <c r="AA1998" t="s">
        <v>113</v>
      </c>
      <c r="AB1998" s="15">
        <v>1650475337671370</v>
      </c>
      <c r="AC1998" t="s">
        <v>68</v>
      </c>
      <c r="AD1998">
        <v>10738</v>
      </c>
      <c r="AE1998" t="s">
        <v>69</v>
      </c>
      <c r="AF1998" t="s">
        <v>70</v>
      </c>
    </row>
    <row r="1999" spans="1:32" x14ac:dyDescent="0.25">
      <c r="A1999" s="4">
        <f t="shared" si="298"/>
        <v>44671</v>
      </c>
      <c r="B1999" s="5">
        <f t="shared" si="299"/>
        <v>0.60416666666666663</v>
      </c>
      <c r="C1999" s="6">
        <f t="shared" si="300"/>
        <v>0.62430555555555556</v>
      </c>
      <c r="D1999" s="7">
        <f t="shared" si="303"/>
        <v>8.7962963152676821E-4</v>
      </c>
      <c r="E1999" s="6" t="str">
        <f t="shared" si="304"/>
        <v>ANA</v>
      </c>
      <c r="F1999" s="6" t="str">
        <f t="shared" si="301"/>
        <v>qua</v>
      </c>
      <c r="G1999" s="6" t="str">
        <f t="shared" si="302"/>
        <v>16</v>
      </c>
      <c r="H1999" s="6" t="str">
        <f>IFERROR(VLOOKUP($G1999,DDD!$B:$D,3,0),"-")</f>
        <v>SP</v>
      </c>
      <c r="I1999" s="6" t="str">
        <f>IFERROR(VLOOKUP($H1999,DDD!$I:$K,3,0),"-")</f>
        <v>Sudeste</v>
      </c>
      <c r="J1999">
        <v>8855792</v>
      </c>
      <c r="K1999">
        <v>28790161</v>
      </c>
      <c r="L1999" s="14">
        <v>44671.624467592592</v>
      </c>
      <c r="M1999" s="14">
        <v>44671.625347222223</v>
      </c>
      <c r="N1999" t="s">
        <v>3133</v>
      </c>
      <c r="O1999" t="s">
        <v>64</v>
      </c>
      <c r="P1999">
        <v>17281</v>
      </c>
      <c r="Q1999" t="s">
        <v>65</v>
      </c>
      <c r="R1999" t="s">
        <v>136</v>
      </c>
      <c r="S1999" t="s">
        <v>674</v>
      </c>
      <c r="T1999" t="s">
        <v>136</v>
      </c>
      <c r="U1999" t="s">
        <v>674</v>
      </c>
      <c r="X1999">
        <v>16996238094</v>
      </c>
      <c r="Y1999">
        <v>16996238094</v>
      </c>
      <c r="Z1999" s="14">
        <v>44671.645833333336</v>
      </c>
      <c r="AA1999" t="s">
        <v>3122</v>
      </c>
      <c r="AB1999" s="15">
        <v>1650477544742670</v>
      </c>
      <c r="AC1999" t="s">
        <v>68</v>
      </c>
      <c r="AD1999">
        <v>10738</v>
      </c>
      <c r="AE1999" t="s">
        <v>69</v>
      </c>
      <c r="AF1999" t="s">
        <v>70</v>
      </c>
    </row>
    <row r="2000" spans="1:32" x14ac:dyDescent="0.25">
      <c r="A2000" s="4">
        <f t="shared" si="298"/>
        <v>44671</v>
      </c>
      <c r="B2000" s="5">
        <f t="shared" si="299"/>
        <v>0.33333333333333331</v>
      </c>
      <c r="C2000" s="6">
        <f t="shared" si="300"/>
        <v>0.34236111111111112</v>
      </c>
      <c r="D2000" s="7">
        <f t="shared" si="303"/>
        <v>2.0138888867222704E-3</v>
      </c>
      <c r="E2000" s="6" t="str">
        <f t="shared" si="304"/>
        <v>BIANCA</v>
      </c>
      <c r="F2000" s="6" t="str">
        <f t="shared" si="301"/>
        <v>qua</v>
      </c>
      <c r="G2000" s="6" t="str">
        <f t="shared" si="302"/>
        <v>13</v>
      </c>
      <c r="H2000" s="6" t="str">
        <f>IFERROR(VLOOKUP($G2000,DDD!$B:$D,3,0),"-")</f>
        <v>SP</v>
      </c>
      <c r="I2000" s="6" t="str">
        <f>IFERROR(VLOOKUP($H2000,DDD!$I:$K,3,0),"-")</f>
        <v>Sudeste</v>
      </c>
      <c r="J2000">
        <v>8804358</v>
      </c>
      <c r="K2000">
        <v>28772357</v>
      </c>
      <c r="L2000" s="14">
        <v>44671.342581018522</v>
      </c>
      <c r="M2000" s="14">
        <v>44671.344594907408</v>
      </c>
      <c r="N2000" t="s">
        <v>3133</v>
      </c>
      <c r="O2000" t="s">
        <v>78</v>
      </c>
      <c r="P2000">
        <v>17283</v>
      </c>
      <c r="Q2000" t="s">
        <v>65</v>
      </c>
      <c r="R2000" t="s">
        <v>136</v>
      </c>
      <c r="S2000" t="s">
        <v>137</v>
      </c>
      <c r="T2000" t="s">
        <v>136</v>
      </c>
      <c r="U2000" t="s">
        <v>137</v>
      </c>
      <c r="X2000">
        <v>13997508913</v>
      </c>
      <c r="Y2000">
        <v>13997508913</v>
      </c>
      <c r="Z2000" s="14">
        <v>44671.364583333336</v>
      </c>
      <c r="AA2000" t="s">
        <v>3121</v>
      </c>
      <c r="AB2000" s="15">
        <v>165045318510994</v>
      </c>
      <c r="AC2000" t="s">
        <v>68</v>
      </c>
      <c r="AD2000">
        <v>10738</v>
      </c>
      <c r="AE2000" t="s">
        <v>69</v>
      </c>
      <c r="AF2000" t="s">
        <v>70</v>
      </c>
    </row>
    <row r="2001" spans="1:32" x14ac:dyDescent="0.25">
      <c r="A2001" s="4">
        <f t="shared" si="298"/>
        <v>44671</v>
      </c>
      <c r="B2001" s="5">
        <f t="shared" si="299"/>
        <v>0.625</v>
      </c>
      <c r="C2001" s="6">
        <f t="shared" si="300"/>
        <v>0.62638888888888888</v>
      </c>
      <c r="D2001" s="7">
        <f t="shared" si="303"/>
        <v>3.796296296059154E-3</v>
      </c>
      <c r="E2001" s="6" t="str">
        <f t="shared" si="304"/>
        <v>ANA</v>
      </c>
      <c r="F2001" s="6" t="str">
        <f t="shared" si="301"/>
        <v>qua</v>
      </c>
      <c r="G2001" s="6" t="str">
        <f t="shared" si="302"/>
        <v>41</v>
      </c>
      <c r="H2001" s="6" t="str">
        <f>IFERROR(VLOOKUP($G2001,DDD!$B:$D,3,0),"-")</f>
        <v>PR</v>
      </c>
      <c r="I2001" s="6" t="str">
        <f>IFERROR(VLOOKUP($H2001,DDD!$I:$K,3,0),"-")</f>
        <v>Sul</v>
      </c>
      <c r="J2001">
        <v>8856005</v>
      </c>
      <c r="K2001">
        <v>28790233</v>
      </c>
      <c r="L2001" s="14">
        <v>44671.626562500001</v>
      </c>
      <c r="M2001" s="14">
        <v>44671.630358796298</v>
      </c>
      <c r="N2001" t="s">
        <v>3133</v>
      </c>
      <c r="O2001" t="s">
        <v>64</v>
      </c>
      <c r="P2001">
        <v>17281</v>
      </c>
      <c r="Q2001" t="s">
        <v>65</v>
      </c>
      <c r="R2001" t="s">
        <v>136</v>
      </c>
      <c r="S2001" t="s">
        <v>674</v>
      </c>
      <c r="T2001" t="s">
        <v>136</v>
      </c>
      <c r="U2001" t="s">
        <v>674</v>
      </c>
      <c r="X2001">
        <v>41988123444</v>
      </c>
      <c r="Y2001">
        <v>41988123444</v>
      </c>
      <c r="Z2001" s="14">
        <v>44671.647916666669</v>
      </c>
      <c r="AA2001" t="s">
        <v>3122</v>
      </c>
      <c r="AB2001" s="15">
        <v>1650477723750730</v>
      </c>
      <c r="AC2001" t="s">
        <v>68</v>
      </c>
      <c r="AD2001">
        <v>10738</v>
      </c>
      <c r="AE2001" t="s">
        <v>69</v>
      </c>
      <c r="AF2001" t="s">
        <v>70</v>
      </c>
    </row>
    <row r="2002" spans="1:32" x14ac:dyDescent="0.25">
      <c r="A2002" s="4">
        <f t="shared" ref="A2002:A2065" si="305">DATEVALUE(TEXT(L2002,"dd/mm"))</f>
        <v>44671</v>
      </c>
      <c r="B2002" s="5">
        <f t="shared" ref="B2002:B2065" si="306">TIMEVALUE(TEXT(LEFT(TEXT(L2002,"hh:mm"),2)&amp;":"&amp;IF(RIGHT(TEXT(L2002,"hh:mm"),2)&lt;"30",0,30),"hh:mm"))</f>
        <v>0.35416666666666669</v>
      </c>
      <c r="C2002" s="6">
        <f t="shared" ref="C2002:C2065" si="307">TIMEVALUE(TEXT(L2002,"hh:mm"))</f>
        <v>0.3743055555555555</v>
      </c>
      <c r="D2002" s="7">
        <f t="shared" si="303"/>
        <v>5.9027778479503468E-4</v>
      </c>
      <c r="E2002" s="6" t="str">
        <f t="shared" si="304"/>
        <v>BIANCA</v>
      </c>
      <c r="F2002" s="6" t="str">
        <f t="shared" ref="F2002:F2065" si="308">TEXT(L2002,"ddd")</f>
        <v>qua</v>
      </c>
      <c r="G2002" s="6" t="str">
        <f t="shared" si="302"/>
        <v>12</v>
      </c>
      <c r="H2002" s="6" t="str">
        <f>IFERROR(VLOOKUP($G2002,DDD!$B:$D,3,0),"-")</f>
        <v>SP</v>
      </c>
      <c r="I2002" s="6" t="str">
        <f>IFERROR(VLOOKUP($H2002,DDD!$I:$K,3,0),"-")</f>
        <v>Sudeste</v>
      </c>
      <c r="J2002">
        <v>8805565</v>
      </c>
      <c r="K2002">
        <v>26463248</v>
      </c>
      <c r="L2002" s="14">
        <v>44671.374456018515</v>
      </c>
      <c r="M2002" s="14">
        <v>44671.3750462963</v>
      </c>
      <c r="N2002" t="s">
        <v>3133</v>
      </c>
      <c r="O2002" t="s">
        <v>78</v>
      </c>
      <c r="P2002">
        <v>17283</v>
      </c>
      <c r="Q2002" t="s">
        <v>65</v>
      </c>
      <c r="R2002" t="s">
        <v>136</v>
      </c>
      <c r="S2002" t="s">
        <v>273</v>
      </c>
      <c r="T2002" t="s">
        <v>136</v>
      </c>
      <c r="U2002" t="s">
        <v>273</v>
      </c>
      <c r="X2002">
        <v>12992310680</v>
      </c>
      <c r="Y2002">
        <v>12992310680</v>
      </c>
      <c r="Z2002" s="14">
        <v>44671.625</v>
      </c>
      <c r="AA2002" t="s">
        <v>103</v>
      </c>
      <c r="AB2002" s="15">
        <v>165045594153184</v>
      </c>
      <c r="AC2002" t="s">
        <v>68</v>
      </c>
      <c r="AD2002">
        <v>10738</v>
      </c>
      <c r="AE2002" t="s">
        <v>69</v>
      </c>
      <c r="AF2002" t="s">
        <v>70</v>
      </c>
    </row>
    <row r="2003" spans="1:32" x14ac:dyDescent="0.25">
      <c r="A2003" s="4">
        <f t="shared" si="305"/>
        <v>44671</v>
      </c>
      <c r="B2003" s="5">
        <f t="shared" si="306"/>
        <v>0.375</v>
      </c>
      <c r="C2003" s="6">
        <f t="shared" si="307"/>
        <v>0.37777777777777777</v>
      </c>
      <c r="D2003" s="7">
        <f t="shared" si="303"/>
        <v>9.1435184731381014E-4</v>
      </c>
      <c r="E2003" s="6" t="str">
        <f t="shared" si="304"/>
        <v>BIANCA</v>
      </c>
      <c r="F2003" s="6" t="str">
        <f t="shared" si="308"/>
        <v>qua</v>
      </c>
      <c r="G2003" s="6" t="str">
        <f t="shared" si="302"/>
        <v>48</v>
      </c>
      <c r="H2003" s="6" t="str">
        <f>IFERROR(VLOOKUP($G2003,DDD!$B:$D,3,0),"-")</f>
        <v>SC</v>
      </c>
      <c r="I2003" s="6" t="str">
        <f>IFERROR(VLOOKUP($H2003,DDD!$I:$K,3,0),"-")</f>
        <v>Sul</v>
      </c>
      <c r="J2003">
        <v>8806191</v>
      </c>
      <c r="K2003">
        <v>23638005</v>
      </c>
      <c r="L2003" s="14">
        <v>44671.377997685187</v>
      </c>
      <c r="M2003" s="14">
        <v>44671.378912037035</v>
      </c>
      <c r="N2003" t="s">
        <v>3133</v>
      </c>
      <c r="O2003" t="s">
        <v>78</v>
      </c>
      <c r="P2003">
        <v>17283</v>
      </c>
      <c r="Q2003" t="s">
        <v>65</v>
      </c>
      <c r="R2003" t="s">
        <v>136</v>
      </c>
      <c r="S2003" t="s">
        <v>273</v>
      </c>
      <c r="T2003" t="s">
        <v>136</v>
      </c>
      <c r="U2003" t="s">
        <v>273</v>
      </c>
      <c r="X2003">
        <v>48988656302</v>
      </c>
      <c r="Y2003">
        <v>48988656302</v>
      </c>
      <c r="Z2003" s="14">
        <v>44671.416666666664</v>
      </c>
      <c r="AA2003" t="s">
        <v>108</v>
      </c>
      <c r="AB2003" s="15">
        <v>165045623261954</v>
      </c>
      <c r="AC2003" t="s">
        <v>68</v>
      </c>
      <c r="AD2003">
        <v>10738</v>
      </c>
      <c r="AE2003" t="s">
        <v>69</v>
      </c>
      <c r="AF2003" t="s">
        <v>70</v>
      </c>
    </row>
    <row r="2004" spans="1:32" x14ac:dyDescent="0.25">
      <c r="A2004" s="4">
        <f t="shared" si="305"/>
        <v>44670</v>
      </c>
      <c r="B2004" s="5">
        <f t="shared" si="306"/>
        <v>0.47916666666666669</v>
      </c>
      <c r="C2004" s="6">
        <f t="shared" si="307"/>
        <v>0.48472222222222222</v>
      </c>
      <c r="D2004" s="7">
        <f t="shared" si="303"/>
        <v>1.4930555553291924E-3</v>
      </c>
      <c r="E2004" s="6" t="str">
        <f t="shared" si="304"/>
        <v>ANA</v>
      </c>
      <c r="F2004" s="6" t="str">
        <f t="shared" si="308"/>
        <v>ter</v>
      </c>
      <c r="G2004" s="6" t="str">
        <f t="shared" si="302"/>
        <v>16</v>
      </c>
      <c r="H2004" s="6" t="str">
        <f>IFERROR(VLOOKUP($G2004,DDD!$B:$D,3,0),"-")</f>
        <v>SP</v>
      </c>
      <c r="I2004" s="6" t="str">
        <f>IFERROR(VLOOKUP($H2004,DDD!$I:$K,3,0),"-")</f>
        <v>Sudeste</v>
      </c>
      <c r="J2004">
        <v>8749837</v>
      </c>
      <c r="K2004">
        <v>27231024</v>
      </c>
      <c r="L2004" s="14">
        <v>44670.484988425924</v>
      </c>
      <c r="M2004" s="14">
        <v>44670.486481481479</v>
      </c>
      <c r="N2004" t="s">
        <v>3133</v>
      </c>
      <c r="O2004" t="s">
        <v>64</v>
      </c>
      <c r="P2004">
        <v>17281</v>
      </c>
      <c r="Q2004" t="s">
        <v>65</v>
      </c>
      <c r="R2004" t="s">
        <v>136</v>
      </c>
      <c r="S2004" t="s">
        <v>420</v>
      </c>
      <c r="T2004" t="s">
        <v>136</v>
      </c>
      <c r="U2004" t="s">
        <v>420</v>
      </c>
      <c r="X2004">
        <v>16992997098</v>
      </c>
      <c r="Y2004">
        <v>16992997098</v>
      </c>
      <c r="Z2004" s="14">
        <v>44670.506944444445</v>
      </c>
      <c r="AA2004" t="s">
        <v>167</v>
      </c>
      <c r="AB2004" s="15">
        <v>1650379081497130</v>
      </c>
      <c r="AC2004" t="s">
        <v>68</v>
      </c>
      <c r="AD2004">
        <v>10738</v>
      </c>
      <c r="AE2004" t="s">
        <v>69</v>
      </c>
      <c r="AF2004" t="s">
        <v>70</v>
      </c>
    </row>
    <row r="2005" spans="1:32" x14ac:dyDescent="0.25">
      <c r="A2005" s="4">
        <f t="shared" si="305"/>
        <v>44670</v>
      </c>
      <c r="B2005" s="5">
        <f t="shared" si="306"/>
        <v>0.5</v>
      </c>
      <c r="C2005" s="6">
        <f t="shared" si="307"/>
        <v>0.51388888888888895</v>
      </c>
      <c r="D2005" s="7">
        <f t="shared" si="303"/>
        <v>7.4074074655072764E-4</v>
      </c>
      <c r="E2005" s="6" t="str">
        <f t="shared" si="304"/>
        <v>ANA</v>
      </c>
      <c r="F2005" s="6" t="str">
        <f t="shared" si="308"/>
        <v>ter</v>
      </c>
      <c r="G2005" s="6" t="str">
        <f t="shared" si="302"/>
        <v>11</v>
      </c>
      <c r="H2005" s="6" t="str">
        <f>IFERROR(VLOOKUP($G2005,DDD!$B:$D,3,0),"-")</f>
        <v>SP</v>
      </c>
      <c r="I2005" s="6" t="str">
        <f>IFERROR(VLOOKUP($H2005,DDD!$I:$K,3,0),"-")</f>
        <v>Sudeste</v>
      </c>
      <c r="J2005">
        <v>8755864</v>
      </c>
      <c r="K2005">
        <v>23434395</v>
      </c>
      <c r="L2005" s="14">
        <v>44670.514398148145</v>
      </c>
      <c r="M2005" s="14">
        <v>44670.515138888892</v>
      </c>
      <c r="N2005" t="s">
        <v>3133</v>
      </c>
      <c r="O2005" t="s">
        <v>64</v>
      </c>
      <c r="P2005">
        <v>17281</v>
      </c>
      <c r="Q2005" t="s">
        <v>65</v>
      </c>
      <c r="R2005" t="s">
        <v>136</v>
      </c>
      <c r="S2005" t="s">
        <v>273</v>
      </c>
      <c r="T2005" t="s">
        <v>136</v>
      </c>
      <c r="U2005" t="s">
        <v>273</v>
      </c>
      <c r="X2005">
        <v>11985580799</v>
      </c>
      <c r="Y2005">
        <v>11985580799</v>
      </c>
      <c r="Z2005" s="14">
        <v>44670.625</v>
      </c>
      <c r="AA2005" t="s">
        <v>416</v>
      </c>
      <c r="AB2005" s="15">
        <v>1650381632582920</v>
      </c>
      <c r="AC2005" t="s">
        <v>68</v>
      </c>
      <c r="AD2005">
        <v>10738</v>
      </c>
      <c r="AE2005" t="s">
        <v>69</v>
      </c>
      <c r="AF2005" t="s">
        <v>70</v>
      </c>
    </row>
    <row r="2006" spans="1:32" x14ac:dyDescent="0.25">
      <c r="A2006" s="4">
        <f t="shared" si="305"/>
        <v>44670</v>
      </c>
      <c r="B2006" s="5">
        <f t="shared" si="306"/>
        <v>0.5</v>
      </c>
      <c r="C2006" s="6">
        <f t="shared" si="307"/>
        <v>0.51944444444444449</v>
      </c>
      <c r="D2006" s="7">
        <f t="shared" si="303"/>
        <v>5.4398147767642513E-4</v>
      </c>
      <c r="E2006" s="6" t="str">
        <f t="shared" si="304"/>
        <v>ANA</v>
      </c>
      <c r="F2006" s="6" t="str">
        <f t="shared" si="308"/>
        <v>ter</v>
      </c>
      <c r="G2006" s="6" t="str">
        <f t="shared" si="302"/>
        <v>51</v>
      </c>
      <c r="H2006" s="6" t="str">
        <f>IFERROR(VLOOKUP($G2006,DDD!$B:$D,3,0),"-")</f>
        <v>RS</v>
      </c>
      <c r="I2006" s="6" t="str">
        <f>IFERROR(VLOOKUP($H2006,DDD!$I:$K,3,0),"-")</f>
        <v>Sul</v>
      </c>
      <c r="J2006">
        <v>8757134</v>
      </c>
      <c r="K2006">
        <v>25724880</v>
      </c>
      <c r="L2006" s="14">
        <v>44670.519988425927</v>
      </c>
      <c r="M2006" s="14">
        <v>44670.520532407405</v>
      </c>
      <c r="N2006" t="s">
        <v>3133</v>
      </c>
      <c r="O2006" t="s">
        <v>64</v>
      </c>
      <c r="P2006">
        <v>17281</v>
      </c>
      <c r="Q2006" t="s">
        <v>65</v>
      </c>
      <c r="R2006" t="s">
        <v>136</v>
      </c>
      <c r="S2006" t="s">
        <v>674</v>
      </c>
      <c r="T2006" t="s">
        <v>136</v>
      </c>
      <c r="U2006" t="s">
        <v>674</v>
      </c>
      <c r="X2006">
        <v>51982581689</v>
      </c>
      <c r="Y2006">
        <v>51982581689</v>
      </c>
      <c r="Z2006" s="14">
        <v>44670.540972222225</v>
      </c>
      <c r="AA2006" t="s">
        <v>113</v>
      </c>
      <c r="AB2006" s="15">
        <v>1650382116600950</v>
      </c>
      <c r="AC2006" t="s">
        <v>68</v>
      </c>
      <c r="AD2006">
        <v>10738</v>
      </c>
      <c r="AE2006" t="s">
        <v>69</v>
      </c>
      <c r="AF2006" t="s">
        <v>70</v>
      </c>
    </row>
    <row r="2007" spans="1:32" x14ac:dyDescent="0.25">
      <c r="A2007" s="4">
        <f t="shared" si="305"/>
        <v>44670</v>
      </c>
      <c r="B2007" s="5">
        <f t="shared" si="306"/>
        <v>0.52083333333333337</v>
      </c>
      <c r="C2007" s="6">
        <f t="shared" si="307"/>
        <v>0.52083333333333337</v>
      </c>
      <c r="D2007" s="7">
        <f t="shared" si="303"/>
        <v>7.4074073927477002E-4</v>
      </c>
      <c r="E2007" s="6" t="str">
        <f t="shared" si="304"/>
        <v>ANA</v>
      </c>
      <c r="F2007" s="6" t="str">
        <f t="shared" si="308"/>
        <v>ter</v>
      </c>
      <c r="G2007" s="6" t="str">
        <f t="shared" si="302"/>
        <v>11</v>
      </c>
      <c r="H2007" s="6" t="str">
        <f>IFERROR(VLOOKUP($G2007,DDD!$B:$D,3,0),"-")</f>
        <v>SP</v>
      </c>
      <c r="I2007" s="6" t="str">
        <f>IFERROR(VLOOKUP($H2007,DDD!$I:$K,3,0),"-")</f>
        <v>Sudeste</v>
      </c>
      <c r="J2007">
        <v>8757486</v>
      </c>
      <c r="K2007">
        <v>25536840</v>
      </c>
      <c r="L2007" s="14">
        <v>44670.521504629629</v>
      </c>
      <c r="M2007" s="14">
        <v>44670.522245370368</v>
      </c>
      <c r="N2007" t="s">
        <v>3133</v>
      </c>
      <c r="O2007" t="s">
        <v>64</v>
      </c>
      <c r="P2007">
        <v>17281</v>
      </c>
      <c r="Q2007" t="s">
        <v>65</v>
      </c>
      <c r="R2007" t="s">
        <v>136</v>
      </c>
      <c r="S2007" t="s">
        <v>273</v>
      </c>
      <c r="T2007" t="s">
        <v>136</v>
      </c>
      <c r="U2007" t="s">
        <v>273</v>
      </c>
      <c r="X2007">
        <v>11951170474</v>
      </c>
      <c r="Y2007">
        <v>11951170474</v>
      </c>
      <c r="Z2007" s="14">
        <v>44670.543055555558</v>
      </c>
      <c r="AA2007" t="s">
        <v>174</v>
      </c>
      <c r="AB2007" s="15">
        <v>1650382193604270</v>
      </c>
      <c r="AC2007" t="s">
        <v>68</v>
      </c>
      <c r="AD2007">
        <v>10738</v>
      </c>
      <c r="AE2007" t="s">
        <v>69</v>
      </c>
      <c r="AF2007" t="s">
        <v>70</v>
      </c>
    </row>
    <row r="2008" spans="1:32" x14ac:dyDescent="0.25">
      <c r="A2008" s="4">
        <f t="shared" si="305"/>
        <v>44670</v>
      </c>
      <c r="B2008" s="5">
        <f t="shared" si="306"/>
        <v>0.52083333333333337</v>
      </c>
      <c r="C2008" s="6">
        <f t="shared" si="307"/>
        <v>0.52916666666666667</v>
      </c>
      <c r="D2008" s="7">
        <f t="shared" si="303"/>
        <v>1.1458333319751546E-3</v>
      </c>
      <c r="E2008" s="6" t="str">
        <f t="shared" si="304"/>
        <v>ANA</v>
      </c>
      <c r="F2008" s="6" t="str">
        <f t="shared" si="308"/>
        <v>ter</v>
      </c>
      <c r="G2008" s="6" t="str">
        <f t="shared" si="302"/>
        <v>16</v>
      </c>
      <c r="H2008" s="6" t="str">
        <f>IFERROR(VLOOKUP($G2008,DDD!$B:$D,3,0),"-")</f>
        <v>SP</v>
      </c>
      <c r="I2008" s="6" t="str">
        <f>IFERROR(VLOOKUP($H2008,DDD!$I:$K,3,0),"-")</f>
        <v>Sudeste</v>
      </c>
      <c r="J2008">
        <v>8759287</v>
      </c>
      <c r="K2008">
        <v>25724596</v>
      </c>
      <c r="L2008" s="14">
        <v>44670.529791666668</v>
      </c>
      <c r="M2008" s="14">
        <v>44670.5309375</v>
      </c>
      <c r="N2008" t="s">
        <v>3133</v>
      </c>
      <c r="O2008" t="s">
        <v>64</v>
      </c>
      <c r="P2008">
        <v>17281</v>
      </c>
      <c r="Q2008" t="s">
        <v>65</v>
      </c>
      <c r="R2008" t="s">
        <v>136</v>
      </c>
      <c r="S2008" t="s">
        <v>420</v>
      </c>
      <c r="T2008" t="s">
        <v>136</v>
      </c>
      <c r="U2008" t="s">
        <v>420</v>
      </c>
      <c r="X2008">
        <v>16994050356</v>
      </c>
      <c r="Y2008">
        <v>16994050356</v>
      </c>
      <c r="Z2008" s="14">
        <v>44670.551388888889</v>
      </c>
      <c r="AA2008" t="s">
        <v>113</v>
      </c>
      <c r="AB2008" s="15">
        <v>1650382961647200</v>
      </c>
      <c r="AC2008" t="s">
        <v>68</v>
      </c>
      <c r="AD2008">
        <v>10738</v>
      </c>
      <c r="AE2008" t="s">
        <v>69</v>
      </c>
      <c r="AF2008" t="s">
        <v>70</v>
      </c>
    </row>
    <row r="2009" spans="1:32" x14ac:dyDescent="0.25">
      <c r="A2009" s="4">
        <f t="shared" si="305"/>
        <v>44670</v>
      </c>
      <c r="B2009" s="5">
        <f t="shared" si="306"/>
        <v>0.52083333333333337</v>
      </c>
      <c r="C2009" s="6">
        <f t="shared" si="307"/>
        <v>0.54027777777777775</v>
      </c>
      <c r="D2009" s="7">
        <f t="shared" si="303"/>
        <v>2.2337963018799201E-3</v>
      </c>
      <c r="E2009" s="6" t="str">
        <f t="shared" si="304"/>
        <v>ANA</v>
      </c>
      <c r="F2009" s="6" t="str">
        <f t="shared" si="308"/>
        <v>ter</v>
      </c>
      <c r="G2009" s="6" t="str">
        <f t="shared" si="302"/>
        <v>11</v>
      </c>
      <c r="H2009" s="6" t="str">
        <f>IFERROR(VLOOKUP($G2009,DDD!$B:$D,3,0),"-")</f>
        <v>SP</v>
      </c>
      <c r="I2009" s="6" t="str">
        <f>IFERROR(VLOOKUP($H2009,DDD!$I:$K,3,0),"-")</f>
        <v>Sudeste</v>
      </c>
      <c r="J2009">
        <v>8761596</v>
      </c>
      <c r="K2009">
        <v>27637602</v>
      </c>
      <c r="L2009" s="14">
        <v>44670.540821759256</v>
      </c>
      <c r="M2009" s="14">
        <v>44670.543055555558</v>
      </c>
      <c r="N2009" t="s">
        <v>3133</v>
      </c>
      <c r="O2009" t="s">
        <v>64</v>
      </c>
      <c r="P2009">
        <v>17281</v>
      </c>
      <c r="Q2009" t="s">
        <v>65</v>
      </c>
      <c r="R2009" t="s">
        <v>136</v>
      </c>
      <c r="S2009" t="s">
        <v>137</v>
      </c>
      <c r="T2009" t="s">
        <v>136</v>
      </c>
      <c r="U2009" t="s">
        <v>137</v>
      </c>
      <c r="X2009">
        <v>11994666959</v>
      </c>
      <c r="Y2009">
        <v>11994666959</v>
      </c>
      <c r="Z2009" s="14">
        <v>44670.563194444447</v>
      </c>
      <c r="AA2009" t="s">
        <v>2499</v>
      </c>
      <c r="AB2009" s="15">
        <v>1650383860685970</v>
      </c>
      <c r="AC2009" t="s">
        <v>68</v>
      </c>
      <c r="AD2009">
        <v>10738</v>
      </c>
      <c r="AE2009" t="s">
        <v>69</v>
      </c>
      <c r="AF2009" t="s">
        <v>70</v>
      </c>
    </row>
    <row r="2010" spans="1:32" x14ac:dyDescent="0.25">
      <c r="A2010" s="4">
        <f t="shared" si="305"/>
        <v>44670</v>
      </c>
      <c r="B2010" s="5">
        <f t="shared" si="306"/>
        <v>0.54166666666666663</v>
      </c>
      <c r="C2010" s="6">
        <f t="shared" si="307"/>
        <v>0.55486111111111114</v>
      </c>
      <c r="D2010" s="7">
        <f t="shared" si="303"/>
        <v>1.0416666918899864E-4</v>
      </c>
      <c r="E2010" s="6" t="str">
        <f t="shared" si="304"/>
        <v>ANA</v>
      </c>
      <c r="F2010" s="6" t="str">
        <f t="shared" si="308"/>
        <v>ter</v>
      </c>
      <c r="G2010" s="6" t="str">
        <f t="shared" si="302"/>
        <v>47</v>
      </c>
      <c r="H2010" s="6" t="str">
        <f>IFERROR(VLOOKUP($G2010,DDD!$B:$D,3,0),"-")</f>
        <v>SC</v>
      </c>
      <c r="I2010" s="6" t="str">
        <f>IFERROR(VLOOKUP($H2010,DDD!$I:$K,3,0),"-")</f>
        <v>Sul</v>
      </c>
      <c r="J2010">
        <v>8764151</v>
      </c>
      <c r="K2010">
        <v>27201857</v>
      </c>
      <c r="L2010" s="14">
        <v>44670.555208333331</v>
      </c>
      <c r="M2010" s="14">
        <v>44670.555312500001</v>
      </c>
      <c r="N2010" t="s">
        <v>3133</v>
      </c>
      <c r="O2010" t="s">
        <v>64</v>
      </c>
      <c r="P2010">
        <v>17281</v>
      </c>
      <c r="Q2010" t="s">
        <v>65</v>
      </c>
      <c r="R2010" t="s">
        <v>136</v>
      </c>
      <c r="S2010" t="s">
        <v>273</v>
      </c>
      <c r="T2010" t="s">
        <v>136</v>
      </c>
      <c r="U2010" t="s">
        <v>273</v>
      </c>
      <c r="X2010">
        <v>47992856115</v>
      </c>
      <c r="Y2010">
        <v>47992856115</v>
      </c>
      <c r="Z2010" s="14">
        <v>44670.575694444444</v>
      </c>
      <c r="AA2010" t="s">
        <v>93</v>
      </c>
      <c r="AB2010" s="15">
        <v>1650385032727360</v>
      </c>
      <c r="AC2010" t="s">
        <v>68</v>
      </c>
      <c r="AD2010">
        <v>10738</v>
      </c>
      <c r="AE2010" t="s">
        <v>69</v>
      </c>
      <c r="AF2010" t="s">
        <v>70</v>
      </c>
    </row>
    <row r="2011" spans="1:32" x14ac:dyDescent="0.25">
      <c r="A2011" s="4">
        <f t="shared" si="305"/>
        <v>44670</v>
      </c>
      <c r="B2011" s="5">
        <f t="shared" si="306"/>
        <v>0.33333333333333331</v>
      </c>
      <c r="C2011" s="6">
        <f t="shared" si="307"/>
        <v>0.34583333333333338</v>
      </c>
      <c r="D2011" s="7">
        <f t="shared" si="303"/>
        <v>1.9212962943129241E-3</v>
      </c>
      <c r="E2011" s="6" t="str">
        <f t="shared" si="304"/>
        <v>BIANCA</v>
      </c>
      <c r="F2011" s="6" t="str">
        <f t="shared" si="308"/>
        <v>ter</v>
      </c>
      <c r="G2011" s="6" t="str">
        <f t="shared" si="302"/>
        <v>13</v>
      </c>
      <c r="H2011" s="6" t="str">
        <f>IFERROR(VLOOKUP($G2011,DDD!$B:$D,3,0),"-")</f>
        <v>SP</v>
      </c>
      <c r="I2011" s="6" t="str">
        <f>IFERROR(VLOOKUP($H2011,DDD!$I:$K,3,0),"-")</f>
        <v>Sudeste</v>
      </c>
      <c r="J2011">
        <v>8727977</v>
      </c>
      <c r="K2011">
        <v>27637575</v>
      </c>
      <c r="L2011" s="14">
        <v>44670.345937500002</v>
      </c>
      <c r="M2011" s="14">
        <v>44670.347858796296</v>
      </c>
      <c r="N2011" t="s">
        <v>3133</v>
      </c>
      <c r="O2011" t="s">
        <v>78</v>
      </c>
      <c r="P2011">
        <v>17283</v>
      </c>
      <c r="Q2011" t="s">
        <v>65</v>
      </c>
      <c r="R2011" t="s">
        <v>136</v>
      </c>
      <c r="S2011" t="s">
        <v>137</v>
      </c>
      <c r="T2011" t="s">
        <v>136</v>
      </c>
      <c r="U2011" t="s">
        <v>137</v>
      </c>
      <c r="X2011">
        <v>13996749078</v>
      </c>
      <c r="Y2011">
        <v>13996749078</v>
      </c>
      <c r="Z2011" s="14">
        <v>44670.367361111108</v>
      </c>
      <c r="AA2011" t="s">
        <v>2499</v>
      </c>
      <c r="AB2011" s="15">
        <v>16503670772734</v>
      </c>
      <c r="AC2011" t="s">
        <v>68</v>
      </c>
      <c r="AD2011">
        <v>10738</v>
      </c>
      <c r="AE2011" t="s">
        <v>69</v>
      </c>
      <c r="AF2011" t="s">
        <v>70</v>
      </c>
    </row>
    <row r="2012" spans="1:32" x14ac:dyDescent="0.25">
      <c r="A2012" s="4">
        <f t="shared" si="305"/>
        <v>44670</v>
      </c>
      <c r="B2012" s="5">
        <f t="shared" si="306"/>
        <v>0.33333333333333331</v>
      </c>
      <c r="C2012" s="6">
        <f t="shared" si="307"/>
        <v>0.34930555555555554</v>
      </c>
      <c r="D2012" s="7">
        <f t="shared" si="303"/>
        <v>3.4953703652718104E-3</v>
      </c>
      <c r="E2012" s="6" t="str">
        <f t="shared" si="304"/>
        <v>BIANCA</v>
      </c>
      <c r="F2012" s="6" t="str">
        <f t="shared" si="308"/>
        <v>ter</v>
      </c>
      <c r="G2012" s="6" t="str">
        <f t="shared" si="302"/>
        <v>16</v>
      </c>
      <c r="H2012" s="6" t="str">
        <f>IFERROR(VLOOKUP($G2012,DDD!$B:$D,3,0),"-")</f>
        <v>SP</v>
      </c>
      <c r="I2012" s="6" t="str">
        <f>IFERROR(VLOOKUP($H2012,DDD!$I:$K,3,0),"-")</f>
        <v>Sudeste</v>
      </c>
      <c r="J2012">
        <v>8727982</v>
      </c>
      <c r="K2012">
        <v>27637666</v>
      </c>
      <c r="L2012" s="14">
        <v>44670.349988425929</v>
      </c>
      <c r="M2012" s="14">
        <v>44670.353483796294</v>
      </c>
      <c r="N2012" t="s">
        <v>3133</v>
      </c>
      <c r="O2012" t="s">
        <v>78</v>
      </c>
      <c r="P2012">
        <v>17283</v>
      </c>
      <c r="Q2012" t="s">
        <v>65</v>
      </c>
      <c r="R2012" t="s">
        <v>136</v>
      </c>
      <c r="S2012" t="s">
        <v>273</v>
      </c>
      <c r="T2012" t="s">
        <v>136</v>
      </c>
      <c r="U2012" t="s">
        <v>273</v>
      </c>
      <c r="X2012">
        <v>16992303270</v>
      </c>
      <c r="Y2012">
        <v>16992303270</v>
      </c>
      <c r="Z2012" s="14">
        <v>44673.375</v>
      </c>
      <c r="AA2012" t="s">
        <v>2499</v>
      </c>
      <c r="AB2012" s="15">
        <v>16503674166534</v>
      </c>
      <c r="AC2012" t="s">
        <v>68</v>
      </c>
      <c r="AD2012">
        <v>10738</v>
      </c>
      <c r="AE2012" t="s">
        <v>69</v>
      </c>
      <c r="AF2012" t="s">
        <v>70</v>
      </c>
    </row>
    <row r="2013" spans="1:32" x14ac:dyDescent="0.25">
      <c r="A2013" s="4">
        <f t="shared" si="305"/>
        <v>44670</v>
      </c>
      <c r="B2013" s="5">
        <f t="shared" si="306"/>
        <v>0.35416666666666669</v>
      </c>
      <c r="C2013" s="6">
        <f t="shared" si="307"/>
        <v>0.36736111111111108</v>
      </c>
      <c r="D2013" s="7">
        <f t="shared" si="303"/>
        <v>1.157407408754807E-3</v>
      </c>
      <c r="E2013" s="6" t="str">
        <f t="shared" si="304"/>
        <v>BIANCA</v>
      </c>
      <c r="F2013" s="6" t="str">
        <f t="shared" si="308"/>
        <v>ter</v>
      </c>
      <c r="G2013" s="6" t="str">
        <f t="shared" si="302"/>
        <v>49</v>
      </c>
      <c r="H2013" s="6" t="str">
        <f>IFERROR(VLOOKUP($G2013,DDD!$B:$D,3,0),"-")</f>
        <v>SC</v>
      </c>
      <c r="I2013" s="6" t="str">
        <f>IFERROR(VLOOKUP($H2013,DDD!$I:$K,3,0),"-")</f>
        <v>Sul</v>
      </c>
      <c r="J2013">
        <v>8728264</v>
      </c>
      <c r="K2013">
        <v>27637877</v>
      </c>
      <c r="L2013" s="14">
        <v>44670.367372685185</v>
      </c>
      <c r="M2013" s="14">
        <v>44670.368530092594</v>
      </c>
      <c r="N2013" t="s">
        <v>3133</v>
      </c>
      <c r="O2013" t="s">
        <v>78</v>
      </c>
      <c r="P2013">
        <v>17283</v>
      </c>
      <c r="Q2013" t="s">
        <v>65</v>
      </c>
      <c r="R2013" t="s">
        <v>136</v>
      </c>
      <c r="S2013" t="s">
        <v>273</v>
      </c>
      <c r="T2013" t="s">
        <v>136</v>
      </c>
      <c r="U2013" t="s">
        <v>273</v>
      </c>
      <c r="X2013">
        <v>49984218483</v>
      </c>
      <c r="Y2013">
        <v>49984218483</v>
      </c>
      <c r="Z2013" s="14">
        <v>44670.791666666664</v>
      </c>
      <c r="AA2013" t="s">
        <v>2499</v>
      </c>
      <c r="AB2013" s="15">
        <v>165036892126954</v>
      </c>
      <c r="AC2013" t="s">
        <v>68</v>
      </c>
      <c r="AD2013">
        <v>10738</v>
      </c>
      <c r="AE2013" t="s">
        <v>69</v>
      </c>
      <c r="AF2013" t="s">
        <v>70</v>
      </c>
    </row>
    <row r="2014" spans="1:32" x14ac:dyDescent="0.25">
      <c r="A2014" s="4">
        <f t="shared" si="305"/>
        <v>44670</v>
      </c>
      <c r="B2014" s="5">
        <f t="shared" si="306"/>
        <v>0.5625</v>
      </c>
      <c r="C2014" s="6">
        <f t="shared" si="307"/>
        <v>0.56388888888888888</v>
      </c>
      <c r="D2014" s="7">
        <f t="shared" si="303"/>
        <v>1.0300925932824612E-3</v>
      </c>
      <c r="E2014" s="6" t="str">
        <f t="shared" si="304"/>
        <v>ANA</v>
      </c>
      <c r="F2014" s="6" t="str">
        <f t="shared" si="308"/>
        <v>ter</v>
      </c>
      <c r="G2014" s="6" t="str">
        <f t="shared" si="302"/>
        <v>11</v>
      </c>
      <c r="H2014" s="6" t="str">
        <f>IFERROR(VLOOKUP($G2014,DDD!$B:$D,3,0),"-")</f>
        <v>SP</v>
      </c>
      <c r="I2014" s="6" t="str">
        <f>IFERROR(VLOOKUP($H2014,DDD!$I:$K,3,0),"-")</f>
        <v>Sudeste</v>
      </c>
      <c r="J2014">
        <v>8765849</v>
      </c>
      <c r="K2014">
        <v>26463274</v>
      </c>
      <c r="L2014" s="14">
        <v>44670.564317129632</v>
      </c>
      <c r="M2014" s="14">
        <v>44670.565347222226</v>
      </c>
      <c r="N2014" t="s">
        <v>3133</v>
      </c>
      <c r="O2014" t="s">
        <v>64</v>
      </c>
      <c r="P2014">
        <v>17281</v>
      </c>
      <c r="Q2014" t="s">
        <v>65</v>
      </c>
      <c r="R2014" t="s">
        <v>136</v>
      </c>
      <c r="S2014" t="s">
        <v>420</v>
      </c>
      <c r="T2014" t="s">
        <v>136</v>
      </c>
      <c r="U2014" t="s">
        <v>420</v>
      </c>
      <c r="X2014">
        <v>11968692193</v>
      </c>
      <c r="Y2014">
        <v>11968692193</v>
      </c>
      <c r="Z2014" s="14">
        <v>44670.586111111108</v>
      </c>
      <c r="AA2014" t="s">
        <v>103</v>
      </c>
      <c r="AB2014" s="15">
        <v>1650385944771160</v>
      </c>
      <c r="AC2014" t="s">
        <v>68</v>
      </c>
      <c r="AD2014">
        <v>10738</v>
      </c>
      <c r="AE2014" t="s">
        <v>69</v>
      </c>
      <c r="AF2014" t="s">
        <v>70</v>
      </c>
    </row>
    <row r="2015" spans="1:32" x14ac:dyDescent="0.25">
      <c r="A2015" s="4">
        <f t="shared" si="305"/>
        <v>44670</v>
      </c>
      <c r="B2015" s="5">
        <f t="shared" si="306"/>
        <v>0.5625</v>
      </c>
      <c r="C2015" s="6">
        <f t="shared" si="307"/>
        <v>0.56805555555555554</v>
      </c>
      <c r="D2015" s="7">
        <f t="shared" si="303"/>
        <v>8.1018518540076911E-4</v>
      </c>
      <c r="E2015" s="6" t="str">
        <f t="shared" si="304"/>
        <v>ANA</v>
      </c>
      <c r="F2015" s="6" t="str">
        <f t="shared" si="308"/>
        <v>ter</v>
      </c>
      <c r="G2015" s="6" t="str">
        <f t="shared" si="302"/>
        <v>19</v>
      </c>
      <c r="H2015" s="6" t="str">
        <f>IFERROR(VLOOKUP($G2015,DDD!$B:$D,3,0),"-")</f>
        <v>SP</v>
      </c>
      <c r="I2015" s="6" t="str">
        <f>IFERROR(VLOOKUP($H2015,DDD!$I:$K,3,0),"-")</f>
        <v>Sudeste</v>
      </c>
      <c r="J2015">
        <v>8766524</v>
      </c>
      <c r="K2015">
        <v>25462150</v>
      </c>
      <c r="L2015" s="14">
        <v>44670.568576388891</v>
      </c>
      <c r="M2015" s="14">
        <v>44670.569386574076</v>
      </c>
      <c r="N2015" t="s">
        <v>3133</v>
      </c>
      <c r="O2015" t="s">
        <v>64</v>
      </c>
      <c r="P2015">
        <v>17281</v>
      </c>
      <c r="Q2015" t="s">
        <v>65</v>
      </c>
      <c r="R2015" t="s">
        <v>136</v>
      </c>
      <c r="S2015" t="s">
        <v>420</v>
      </c>
      <c r="T2015" t="s">
        <v>136</v>
      </c>
      <c r="U2015" t="s">
        <v>420</v>
      </c>
      <c r="X2015">
        <v>19992092274</v>
      </c>
      <c r="Y2015">
        <v>19992092274</v>
      </c>
      <c r="Z2015" s="14">
        <v>44670.589583333334</v>
      </c>
      <c r="AA2015" t="s">
        <v>211</v>
      </c>
      <c r="AB2015" s="15">
        <v>1650386304780090</v>
      </c>
      <c r="AC2015" t="s">
        <v>68</v>
      </c>
      <c r="AD2015">
        <v>10738</v>
      </c>
      <c r="AE2015" t="s">
        <v>69</v>
      </c>
      <c r="AF2015" t="s">
        <v>70</v>
      </c>
    </row>
    <row r="2016" spans="1:32" x14ac:dyDescent="0.25">
      <c r="A2016" s="4">
        <f t="shared" si="305"/>
        <v>44670</v>
      </c>
      <c r="B2016" s="5">
        <f t="shared" si="306"/>
        <v>0.5625</v>
      </c>
      <c r="C2016" s="6">
        <f t="shared" si="307"/>
        <v>0.56944444444444442</v>
      </c>
      <c r="D2016" s="7">
        <f t="shared" si="303"/>
        <v>1.0879629626288079E-3</v>
      </c>
      <c r="E2016" s="6" t="str">
        <f t="shared" si="304"/>
        <v>ANA</v>
      </c>
      <c r="F2016" s="6" t="str">
        <f t="shared" si="308"/>
        <v>ter</v>
      </c>
      <c r="G2016" s="6" t="str">
        <f t="shared" si="302"/>
        <v>13</v>
      </c>
      <c r="H2016" s="6" t="str">
        <f>IFERROR(VLOOKUP($G2016,DDD!$B:$D,3,0),"-")</f>
        <v>SP</v>
      </c>
      <c r="I2016" s="6" t="str">
        <f>IFERROR(VLOOKUP($H2016,DDD!$I:$K,3,0),"-")</f>
        <v>Sudeste</v>
      </c>
      <c r="J2016">
        <v>8766701</v>
      </c>
      <c r="K2016">
        <v>27230949</v>
      </c>
      <c r="L2016" s="14">
        <v>44670.569756944446</v>
      </c>
      <c r="M2016" s="14">
        <v>44670.570844907408</v>
      </c>
      <c r="N2016" t="s">
        <v>3133</v>
      </c>
      <c r="O2016" t="s">
        <v>64</v>
      </c>
      <c r="P2016">
        <v>17281</v>
      </c>
      <c r="Q2016" t="s">
        <v>65</v>
      </c>
      <c r="R2016" t="s">
        <v>136</v>
      </c>
      <c r="S2016" t="s">
        <v>273</v>
      </c>
      <c r="T2016" t="s">
        <v>136</v>
      </c>
      <c r="U2016" t="s">
        <v>273</v>
      </c>
      <c r="X2016">
        <v>13996268777</v>
      </c>
      <c r="Y2016">
        <v>13996268777</v>
      </c>
      <c r="Z2016" s="14">
        <v>44670.597222222219</v>
      </c>
      <c r="AA2016" t="s">
        <v>167</v>
      </c>
      <c r="AB2016" s="15">
        <v>1650386415781820</v>
      </c>
      <c r="AC2016" t="s">
        <v>68</v>
      </c>
      <c r="AD2016">
        <v>10738</v>
      </c>
      <c r="AE2016" t="s">
        <v>69</v>
      </c>
      <c r="AF2016" t="s">
        <v>70</v>
      </c>
    </row>
    <row r="2017" spans="1:32" x14ac:dyDescent="0.25">
      <c r="A2017" s="4">
        <f t="shared" si="305"/>
        <v>44670</v>
      </c>
      <c r="B2017" s="5">
        <f t="shared" si="306"/>
        <v>0.375</v>
      </c>
      <c r="C2017" s="6">
        <f t="shared" si="307"/>
        <v>0.37638888888888888</v>
      </c>
      <c r="D2017" s="7">
        <f t="shared" si="303"/>
        <v>6.1342593107838184E-4</v>
      </c>
      <c r="E2017" s="6" t="str">
        <f t="shared" si="304"/>
        <v>BIANCA</v>
      </c>
      <c r="F2017" s="6" t="str">
        <f t="shared" si="308"/>
        <v>ter</v>
      </c>
      <c r="G2017" s="6" t="str">
        <f t="shared" si="302"/>
        <v>17</v>
      </c>
      <c r="H2017" s="6" t="str">
        <f>IFERROR(VLOOKUP($G2017,DDD!$B:$D,3,0),"-")</f>
        <v>SP</v>
      </c>
      <c r="I2017" s="6" t="str">
        <f>IFERROR(VLOOKUP($H2017,DDD!$I:$K,3,0),"-")</f>
        <v>Sudeste</v>
      </c>
      <c r="J2017">
        <v>8729196</v>
      </c>
      <c r="K2017">
        <v>27201788</v>
      </c>
      <c r="L2017" s="14">
        <v>44670.376516203702</v>
      </c>
      <c r="M2017" s="14">
        <v>44670.377129629633</v>
      </c>
      <c r="N2017" t="s">
        <v>3133</v>
      </c>
      <c r="O2017" t="s">
        <v>78</v>
      </c>
      <c r="P2017">
        <v>17283</v>
      </c>
      <c r="Q2017" t="s">
        <v>65</v>
      </c>
      <c r="R2017" t="s">
        <v>136</v>
      </c>
      <c r="S2017" t="s">
        <v>273</v>
      </c>
      <c r="T2017" t="s">
        <v>136</v>
      </c>
      <c r="U2017" t="s">
        <v>273</v>
      </c>
      <c r="X2017">
        <v>17997095510</v>
      </c>
      <c r="Y2017">
        <v>17997095510</v>
      </c>
      <c r="Z2017" s="14">
        <v>44670.458333333336</v>
      </c>
      <c r="AA2017" t="s">
        <v>93</v>
      </c>
      <c r="AB2017" s="15">
        <v>165036970541674</v>
      </c>
      <c r="AC2017" t="s">
        <v>68</v>
      </c>
      <c r="AD2017">
        <v>10738</v>
      </c>
      <c r="AE2017" t="s">
        <v>69</v>
      </c>
      <c r="AF2017" t="s">
        <v>70</v>
      </c>
    </row>
    <row r="2018" spans="1:32" x14ac:dyDescent="0.25">
      <c r="A2018" s="4">
        <f t="shared" si="305"/>
        <v>44670</v>
      </c>
      <c r="B2018" s="5">
        <f t="shared" si="306"/>
        <v>0.375</v>
      </c>
      <c r="C2018" s="6">
        <f t="shared" si="307"/>
        <v>0.38194444444444442</v>
      </c>
      <c r="D2018" s="7">
        <f t="shared" si="303"/>
        <v>1.1805555550381541E-3</v>
      </c>
      <c r="E2018" s="6" t="str">
        <f t="shared" si="304"/>
        <v>BIANCA</v>
      </c>
      <c r="F2018" s="6" t="str">
        <f t="shared" si="308"/>
        <v>ter</v>
      </c>
      <c r="G2018" s="6" t="str">
        <f t="shared" si="302"/>
        <v>19</v>
      </c>
      <c r="H2018" s="6" t="str">
        <f>IFERROR(VLOOKUP($G2018,DDD!$B:$D,3,0),"-")</f>
        <v>SP</v>
      </c>
      <c r="I2018" s="6" t="str">
        <f>IFERROR(VLOOKUP($H2018,DDD!$I:$K,3,0),"-")</f>
        <v>Sudeste</v>
      </c>
      <c r="J2018">
        <v>8730232</v>
      </c>
      <c r="K2018">
        <v>26463211</v>
      </c>
      <c r="L2018" s="14">
        <v>44670.381979166668</v>
      </c>
      <c r="M2018" s="14">
        <v>44670.383159722223</v>
      </c>
      <c r="N2018" t="s">
        <v>3133</v>
      </c>
      <c r="O2018" t="s">
        <v>78</v>
      </c>
      <c r="P2018">
        <v>17283</v>
      </c>
      <c r="Q2018" t="s">
        <v>65</v>
      </c>
      <c r="R2018" t="s">
        <v>136</v>
      </c>
      <c r="S2018" t="s">
        <v>273</v>
      </c>
      <c r="T2018" t="s">
        <v>136</v>
      </c>
      <c r="U2018" t="s">
        <v>273</v>
      </c>
      <c r="X2018">
        <v>19999356781</v>
      </c>
      <c r="Y2018">
        <v>19999356781</v>
      </c>
      <c r="Z2018" s="14">
        <v>44670.541666666664</v>
      </c>
      <c r="AA2018" t="s">
        <v>103</v>
      </c>
      <c r="AB2018" s="15">
        <v>165037017656034</v>
      </c>
      <c r="AC2018" t="s">
        <v>68</v>
      </c>
      <c r="AD2018">
        <v>10738</v>
      </c>
      <c r="AE2018" t="s">
        <v>69</v>
      </c>
      <c r="AF2018" t="s">
        <v>70</v>
      </c>
    </row>
    <row r="2019" spans="1:32" x14ac:dyDescent="0.25">
      <c r="A2019" s="4">
        <f t="shared" si="305"/>
        <v>44670</v>
      </c>
      <c r="B2019" s="5">
        <f t="shared" si="306"/>
        <v>0.375</v>
      </c>
      <c r="C2019" s="6">
        <f t="shared" si="307"/>
        <v>0.38680555555555557</v>
      </c>
      <c r="D2019" s="7">
        <f t="shared" si="303"/>
        <v>1.273148154723458E-4</v>
      </c>
      <c r="E2019" s="6" t="str">
        <f t="shared" si="304"/>
        <v>BIANCA</v>
      </c>
      <c r="F2019" s="6" t="str">
        <f t="shared" si="308"/>
        <v>ter</v>
      </c>
      <c r="G2019" s="6" t="str">
        <f t="shared" si="302"/>
        <v>11</v>
      </c>
      <c r="H2019" s="6" t="str">
        <f>IFERROR(VLOOKUP($G2019,DDD!$B:$D,3,0),"-")</f>
        <v>SP</v>
      </c>
      <c r="I2019" s="6" t="str">
        <f>IFERROR(VLOOKUP($H2019,DDD!$I:$K,3,0),"-")</f>
        <v>Sudeste</v>
      </c>
      <c r="J2019">
        <v>8731250</v>
      </c>
      <c r="K2019">
        <v>23618539</v>
      </c>
      <c r="L2019" s="14">
        <v>44670.386817129627</v>
      </c>
      <c r="M2019" s="14">
        <v>44670.386944444443</v>
      </c>
      <c r="N2019" t="s">
        <v>3133</v>
      </c>
      <c r="O2019" t="s">
        <v>78</v>
      </c>
      <c r="P2019">
        <v>17283</v>
      </c>
      <c r="Q2019" t="s">
        <v>65</v>
      </c>
      <c r="R2019" t="s">
        <v>136</v>
      </c>
      <c r="S2019" t="s">
        <v>273</v>
      </c>
      <c r="T2019" t="s">
        <v>136</v>
      </c>
      <c r="U2019" t="s">
        <v>273</v>
      </c>
      <c r="X2019">
        <v>11972534635</v>
      </c>
      <c r="Y2019">
        <v>11972534635</v>
      </c>
      <c r="Z2019" s="14">
        <v>44670.409722222219</v>
      </c>
      <c r="AA2019" t="s">
        <v>449</v>
      </c>
      <c r="AB2019" s="15">
        <v>165037056071864</v>
      </c>
      <c r="AC2019" t="s">
        <v>68</v>
      </c>
      <c r="AD2019">
        <v>10738</v>
      </c>
      <c r="AE2019" t="s">
        <v>69</v>
      </c>
      <c r="AF2019" t="s">
        <v>70</v>
      </c>
    </row>
    <row r="2020" spans="1:32" x14ac:dyDescent="0.25">
      <c r="A2020" s="4">
        <f t="shared" si="305"/>
        <v>44670</v>
      </c>
      <c r="B2020" s="5">
        <f t="shared" si="306"/>
        <v>0.375</v>
      </c>
      <c r="C2020" s="6">
        <f t="shared" si="307"/>
        <v>0.38680555555555557</v>
      </c>
      <c r="D2020" s="7">
        <f t="shared" si="303"/>
        <v>6.4814815414138138E-4</v>
      </c>
      <c r="E2020" s="6" t="str">
        <f t="shared" si="304"/>
        <v>BIANCA</v>
      </c>
      <c r="F2020" s="6" t="str">
        <f t="shared" si="308"/>
        <v>ter</v>
      </c>
      <c r="G2020" s="6" t="str">
        <f t="shared" si="302"/>
        <v>47</v>
      </c>
      <c r="H2020" s="6" t="str">
        <f>IFERROR(VLOOKUP($G2020,DDD!$B:$D,3,0),"-")</f>
        <v>SC</v>
      </c>
      <c r="I2020" s="6" t="str">
        <f>IFERROR(VLOOKUP($H2020,DDD!$I:$K,3,0),"-")</f>
        <v>Sul</v>
      </c>
      <c r="J2020">
        <v>8731357</v>
      </c>
      <c r="K2020">
        <v>23694381</v>
      </c>
      <c r="L2020" s="14">
        <v>44670.387280092589</v>
      </c>
      <c r="M2020" s="14">
        <v>44670.387928240743</v>
      </c>
      <c r="N2020" t="s">
        <v>3133</v>
      </c>
      <c r="O2020" t="s">
        <v>78</v>
      </c>
      <c r="P2020">
        <v>17283</v>
      </c>
      <c r="Q2020" t="s">
        <v>65</v>
      </c>
      <c r="R2020" t="s">
        <v>136</v>
      </c>
      <c r="S2020" t="s">
        <v>273</v>
      </c>
      <c r="T2020" t="s">
        <v>136</v>
      </c>
      <c r="U2020" t="s">
        <v>273</v>
      </c>
      <c r="X2020">
        <v>47996310847</v>
      </c>
      <c r="Y2020">
        <v>47996310847</v>
      </c>
      <c r="Z2020" s="14">
        <v>44670.75</v>
      </c>
      <c r="AA2020" t="s">
        <v>179</v>
      </c>
      <c r="AB2020" s="15">
        <v>165037064975984</v>
      </c>
      <c r="AC2020" t="s">
        <v>68</v>
      </c>
      <c r="AD2020">
        <v>10738</v>
      </c>
      <c r="AE2020" t="s">
        <v>69</v>
      </c>
      <c r="AF2020" t="s">
        <v>70</v>
      </c>
    </row>
    <row r="2021" spans="1:32" x14ac:dyDescent="0.25">
      <c r="A2021" s="4">
        <f t="shared" si="305"/>
        <v>44670</v>
      </c>
      <c r="B2021" s="5">
        <f t="shared" si="306"/>
        <v>0.375</v>
      </c>
      <c r="C2021" s="6">
        <f t="shared" si="307"/>
        <v>0.38819444444444445</v>
      </c>
      <c r="D2021" s="7">
        <f t="shared" si="303"/>
        <v>8.7962963152676821E-4</v>
      </c>
      <c r="E2021" s="6" t="str">
        <f t="shared" si="304"/>
        <v>BIANCA</v>
      </c>
      <c r="F2021" s="6" t="str">
        <f t="shared" si="308"/>
        <v>ter</v>
      </c>
      <c r="G2021" s="6" t="str">
        <f t="shared" si="302"/>
        <v>19</v>
      </c>
      <c r="H2021" s="6" t="str">
        <f>IFERROR(VLOOKUP($G2021,DDD!$B:$D,3,0),"-")</f>
        <v>SP</v>
      </c>
      <c r="I2021" s="6" t="str">
        <f>IFERROR(VLOOKUP($H2021,DDD!$I:$K,3,0),"-")</f>
        <v>Sudeste</v>
      </c>
      <c r="J2021">
        <v>8731692</v>
      </c>
      <c r="K2021">
        <v>25724462</v>
      </c>
      <c r="L2021" s="14">
        <v>44670.388668981483</v>
      </c>
      <c r="M2021" s="14">
        <v>44670.389548611114</v>
      </c>
      <c r="N2021" t="s">
        <v>3133</v>
      </c>
      <c r="O2021" t="s">
        <v>78</v>
      </c>
      <c r="P2021">
        <v>17283</v>
      </c>
      <c r="Q2021" t="s">
        <v>65</v>
      </c>
      <c r="R2021" t="s">
        <v>136</v>
      </c>
      <c r="S2021" t="s">
        <v>273</v>
      </c>
      <c r="T2021" t="s">
        <v>136</v>
      </c>
      <c r="U2021" t="s">
        <v>273</v>
      </c>
      <c r="X2021">
        <v>19995538877</v>
      </c>
      <c r="Y2021">
        <v>19995538877</v>
      </c>
      <c r="Z2021" s="14">
        <v>44670.5</v>
      </c>
      <c r="AA2021" t="s">
        <v>113</v>
      </c>
      <c r="AB2021" s="15">
        <v>165037076879784</v>
      </c>
      <c r="AC2021" t="s">
        <v>68</v>
      </c>
      <c r="AD2021">
        <v>10738</v>
      </c>
      <c r="AE2021" t="s">
        <v>69</v>
      </c>
      <c r="AF2021" t="s">
        <v>70</v>
      </c>
    </row>
    <row r="2022" spans="1:32" x14ac:dyDescent="0.25">
      <c r="A2022" s="4">
        <f t="shared" si="305"/>
        <v>44670</v>
      </c>
      <c r="B2022" s="5">
        <f t="shared" si="306"/>
        <v>0.375</v>
      </c>
      <c r="C2022" s="6">
        <f t="shared" si="307"/>
        <v>0.39027777777777778</v>
      </c>
      <c r="D2022" s="7">
        <f t="shared" si="303"/>
        <v>5.5555555445607752E-4</v>
      </c>
      <c r="E2022" s="6" t="str">
        <f t="shared" si="304"/>
        <v>BIANCA</v>
      </c>
      <c r="F2022" s="6" t="str">
        <f t="shared" si="308"/>
        <v>ter</v>
      </c>
      <c r="G2022" s="6" t="str">
        <f t="shared" si="302"/>
        <v>48</v>
      </c>
      <c r="H2022" s="6" t="str">
        <f>IFERROR(VLOOKUP($G2022,DDD!$B:$D,3,0),"-")</f>
        <v>SC</v>
      </c>
      <c r="I2022" s="6" t="str">
        <f>IFERROR(VLOOKUP($H2022,DDD!$I:$K,3,0),"-")</f>
        <v>Sul</v>
      </c>
      <c r="J2022">
        <v>8732085</v>
      </c>
      <c r="K2022">
        <v>24161129</v>
      </c>
      <c r="L2022" s="14">
        <v>44670.390405092592</v>
      </c>
      <c r="M2022" s="14">
        <v>44670.390960648147</v>
      </c>
      <c r="N2022" t="s">
        <v>3133</v>
      </c>
      <c r="O2022" t="s">
        <v>78</v>
      </c>
      <c r="P2022">
        <v>17283</v>
      </c>
      <c r="Q2022" t="s">
        <v>65</v>
      </c>
      <c r="R2022" t="s">
        <v>136</v>
      </c>
      <c r="S2022" t="s">
        <v>273</v>
      </c>
      <c r="T2022" t="s">
        <v>136</v>
      </c>
      <c r="U2022" t="s">
        <v>273</v>
      </c>
      <c r="X2022">
        <v>48996029930</v>
      </c>
      <c r="Y2022">
        <v>48996029930</v>
      </c>
      <c r="Z2022" s="14">
        <v>44670.625</v>
      </c>
      <c r="AA2022" t="s">
        <v>235</v>
      </c>
      <c r="AB2022" s="15">
        <v>165037090688134</v>
      </c>
      <c r="AC2022" t="s">
        <v>68</v>
      </c>
      <c r="AD2022">
        <v>10738</v>
      </c>
      <c r="AE2022" t="s">
        <v>69</v>
      </c>
      <c r="AF2022" t="s">
        <v>70</v>
      </c>
    </row>
    <row r="2023" spans="1:32" x14ac:dyDescent="0.25">
      <c r="A2023" s="4">
        <f t="shared" si="305"/>
        <v>44670</v>
      </c>
      <c r="B2023" s="5">
        <f t="shared" si="306"/>
        <v>0.58333333333333337</v>
      </c>
      <c r="C2023" s="6">
        <f t="shared" si="307"/>
        <v>0.58402777777777781</v>
      </c>
      <c r="D2023" s="7">
        <f t="shared" si="303"/>
        <v>1.1226851856918074E-3</v>
      </c>
      <c r="E2023" s="6" t="str">
        <f t="shared" si="304"/>
        <v>ANA</v>
      </c>
      <c r="F2023" s="6" t="str">
        <f t="shared" si="308"/>
        <v>ter</v>
      </c>
      <c r="G2023" s="6" t="str">
        <f t="shared" si="302"/>
        <v>16</v>
      </c>
      <c r="H2023" s="6" t="str">
        <f>IFERROR(VLOOKUP($G2023,DDD!$B:$D,3,0),"-")</f>
        <v>SP</v>
      </c>
      <c r="I2023" s="6" t="str">
        <f>IFERROR(VLOOKUP($H2023,DDD!$I:$K,3,0),"-")</f>
        <v>Sudeste</v>
      </c>
      <c r="J2023">
        <v>8768817</v>
      </c>
      <c r="K2023">
        <v>25426242</v>
      </c>
      <c r="L2023" s="14">
        <v>44670.584664351853</v>
      </c>
      <c r="M2023" s="14">
        <v>44670.585787037038</v>
      </c>
      <c r="N2023" t="s">
        <v>3133</v>
      </c>
      <c r="O2023" t="s">
        <v>64</v>
      </c>
      <c r="P2023">
        <v>17281</v>
      </c>
      <c r="Q2023" t="s">
        <v>65</v>
      </c>
      <c r="R2023" t="s">
        <v>136</v>
      </c>
      <c r="S2023" t="s">
        <v>420</v>
      </c>
      <c r="T2023" t="s">
        <v>136</v>
      </c>
      <c r="U2023" t="s">
        <v>420</v>
      </c>
      <c r="X2023">
        <v>16992426830</v>
      </c>
      <c r="Y2023">
        <v>16992426830</v>
      </c>
      <c r="Z2023" s="14">
        <v>44670.606249999997</v>
      </c>
      <c r="AA2023" t="s">
        <v>118</v>
      </c>
      <c r="AB2023" s="15">
        <v>1650387695801370</v>
      </c>
      <c r="AC2023" t="s">
        <v>68</v>
      </c>
      <c r="AD2023">
        <v>10738</v>
      </c>
      <c r="AE2023" t="s">
        <v>69</v>
      </c>
      <c r="AF2023" t="s">
        <v>70</v>
      </c>
    </row>
    <row r="2024" spans="1:32" x14ac:dyDescent="0.25">
      <c r="A2024" s="4">
        <f t="shared" si="305"/>
        <v>44670</v>
      </c>
      <c r="B2024" s="5">
        <f t="shared" si="306"/>
        <v>0.39583333333333331</v>
      </c>
      <c r="C2024" s="6">
        <f t="shared" si="307"/>
        <v>0.40277777777777773</v>
      </c>
      <c r="D2024" s="7">
        <f t="shared" si="303"/>
        <v>5.069444450782612E-3</v>
      </c>
      <c r="E2024" s="6" t="str">
        <f t="shared" si="304"/>
        <v>BIANCA</v>
      </c>
      <c r="F2024" s="6" t="str">
        <f t="shared" si="308"/>
        <v>ter</v>
      </c>
      <c r="G2024" s="6" t="str">
        <f t="shared" si="302"/>
        <v>49</v>
      </c>
      <c r="H2024" s="6" t="str">
        <f>IFERROR(VLOOKUP($G2024,DDD!$B:$D,3,0),"-")</f>
        <v>SC</v>
      </c>
      <c r="I2024" s="6" t="str">
        <f>IFERROR(VLOOKUP($H2024,DDD!$I:$K,3,0),"-")</f>
        <v>Sul</v>
      </c>
      <c r="J2024">
        <v>8734879</v>
      </c>
      <c r="K2024">
        <v>27230961</v>
      </c>
      <c r="L2024" s="14">
        <v>44670.403310185182</v>
      </c>
      <c r="M2024" s="14">
        <v>44670.408379629633</v>
      </c>
      <c r="N2024" t="s">
        <v>3133</v>
      </c>
      <c r="O2024" t="s">
        <v>78</v>
      </c>
      <c r="P2024">
        <v>17283</v>
      </c>
      <c r="Q2024" t="s">
        <v>65</v>
      </c>
      <c r="R2024" t="s">
        <v>136</v>
      </c>
      <c r="S2024" t="s">
        <v>137</v>
      </c>
      <c r="T2024" t="s">
        <v>136</v>
      </c>
      <c r="U2024" t="s">
        <v>137</v>
      </c>
      <c r="X2024">
        <v>49991818215</v>
      </c>
      <c r="Y2024">
        <v>49991818215</v>
      </c>
      <c r="Z2024" s="14">
        <v>44670.428472222222</v>
      </c>
      <c r="AA2024" t="s">
        <v>167</v>
      </c>
      <c r="AB2024" s="15">
        <v>1650372023141680</v>
      </c>
      <c r="AC2024" t="s">
        <v>68</v>
      </c>
      <c r="AD2024">
        <v>10738</v>
      </c>
      <c r="AE2024" t="s">
        <v>69</v>
      </c>
      <c r="AF2024" t="s">
        <v>70</v>
      </c>
    </row>
    <row r="2025" spans="1:32" x14ac:dyDescent="0.25">
      <c r="A2025" s="4">
        <f t="shared" si="305"/>
        <v>44670</v>
      </c>
      <c r="B2025" s="5">
        <f t="shared" si="306"/>
        <v>0.60416666666666663</v>
      </c>
      <c r="C2025" s="6">
        <f t="shared" si="307"/>
        <v>0.60555555555555551</v>
      </c>
      <c r="D2025" s="7">
        <f t="shared" si="303"/>
        <v>6.9444446125999093E-5</v>
      </c>
      <c r="E2025" s="6" t="str">
        <f t="shared" si="304"/>
        <v>ANA</v>
      </c>
      <c r="F2025" s="6" t="str">
        <f t="shared" si="308"/>
        <v>ter</v>
      </c>
      <c r="G2025" s="6" t="str">
        <f t="shared" si="302"/>
        <v>19</v>
      </c>
      <c r="H2025" s="6" t="str">
        <f>IFERROR(VLOOKUP($G2025,DDD!$B:$D,3,0),"-")</f>
        <v>SP</v>
      </c>
      <c r="I2025" s="6" t="str">
        <f>IFERROR(VLOOKUP($H2025,DDD!$I:$K,3,0),"-")</f>
        <v>Sudeste</v>
      </c>
      <c r="J2025">
        <v>8772469</v>
      </c>
      <c r="K2025">
        <v>24073120</v>
      </c>
      <c r="L2025" s="14">
        <v>44670.605706018519</v>
      </c>
      <c r="M2025" s="14">
        <v>44670.605775462966</v>
      </c>
      <c r="N2025" t="s">
        <v>3133</v>
      </c>
      <c r="O2025" t="s">
        <v>64</v>
      </c>
      <c r="P2025">
        <v>17281</v>
      </c>
      <c r="Q2025" t="s">
        <v>65</v>
      </c>
      <c r="R2025" t="s">
        <v>136</v>
      </c>
      <c r="S2025" t="s">
        <v>420</v>
      </c>
      <c r="T2025" t="s">
        <v>136</v>
      </c>
      <c r="U2025" t="s">
        <v>420</v>
      </c>
      <c r="X2025">
        <v>19991561945</v>
      </c>
      <c r="Y2025">
        <v>19991561945</v>
      </c>
      <c r="Z2025" s="14">
        <v>44670.626388888886</v>
      </c>
      <c r="AA2025" t="s">
        <v>87</v>
      </c>
      <c r="AB2025" s="15">
        <v>1650389438833000</v>
      </c>
      <c r="AC2025" t="s">
        <v>68</v>
      </c>
      <c r="AD2025">
        <v>10738</v>
      </c>
      <c r="AE2025" t="s">
        <v>69</v>
      </c>
      <c r="AF2025" t="s">
        <v>70</v>
      </c>
    </row>
    <row r="2026" spans="1:32" x14ac:dyDescent="0.25">
      <c r="A2026" s="4">
        <f t="shared" si="305"/>
        <v>44670</v>
      </c>
      <c r="B2026" s="5">
        <f t="shared" si="306"/>
        <v>0.60416666666666663</v>
      </c>
      <c r="C2026" s="6">
        <f t="shared" si="307"/>
        <v>0.6069444444444444</v>
      </c>
      <c r="D2026" s="7">
        <f t="shared" si="303"/>
        <v>1.747685186273884E-3</v>
      </c>
      <c r="E2026" s="6" t="str">
        <f t="shared" si="304"/>
        <v>ANA</v>
      </c>
      <c r="F2026" s="6" t="str">
        <f t="shared" si="308"/>
        <v>ter</v>
      </c>
      <c r="G2026" s="6" t="str">
        <f t="shared" si="302"/>
        <v>47</v>
      </c>
      <c r="H2026" s="6" t="str">
        <f>IFERROR(VLOOKUP($G2026,DDD!$B:$D,3,0),"-")</f>
        <v>SC</v>
      </c>
      <c r="I2026" s="6" t="str">
        <f>IFERROR(VLOOKUP($H2026,DDD!$I:$K,3,0),"-")</f>
        <v>Sul</v>
      </c>
      <c r="J2026">
        <v>8772638</v>
      </c>
      <c r="K2026">
        <v>24073108</v>
      </c>
      <c r="L2026" s="14">
        <v>44670.607141203705</v>
      </c>
      <c r="M2026" s="14">
        <v>44670.608888888892</v>
      </c>
      <c r="N2026" t="s">
        <v>3133</v>
      </c>
      <c r="O2026" t="s">
        <v>64</v>
      </c>
      <c r="P2026">
        <v>17281</v>
      </c>
      <c r="Q2026" t="s">
        <v>65</v>
      </c>
      <c r="R2026" t="s">
        <v>66</v>
      </c>
      <c r="S2026" t="s">
        <v>1017</v>
      </c>
      <c r="T2026" t="s">
        <v>66</v>
      </c>
      <c r="U2026" t="s">
        <v>1017</v>
      </c>
      <c r="X2026">
        <v>47996533715</v>
      </c>
      <c r="AA2026" t="s">
        <v>87</v>
      </c>
      <c r="AB2026" s="15">
        <v>1650389634835830</v>
      </c>
      <c r="AC2026" t="s">
        <v>68</v>
      </c>
      <c r="AD2026">
        <v>10738</v>
      </c>
      <c r="AE2026" t="s">
        <v>69</v>
      </c>
      <c r="AF2026" t="s">
        <v>70</v>
      </c>
    </row>
    <row r="2027" spans="1:32" x14ac:dyDescent="0.25">
      <c r="A2027" s="4">
        <f t="shared" si="305"/>
        <v>44670</v>
      </c>
      <c r="B2027" s="5">
        <f t="shared" si="306"/>
        <v>0.41666666666666669</v>
      </c>
      <c r="C2027" s="6">
        <f t="shared" si="307"/>
        <v>0.43472222222222223</v>
      </c>
      <c r="D2027" s="7">
        <f t="shared" si="303"/>
        <v>5.7870370073942468E-4</v>
      </c>
      <c r="E2027" s="6" t="str">
        <f t="shared" si="304"/>
        <v>BIANCA</v>
      </c>
      <c r="F2027" s="6" t="str">
        <f t="shared" si="308"/>
        <v>ter</v>
      </c>
      <c r="G2027" s="6" t="str">
        <f t="shared" si="302"/>
        <v>16</v>
      </c>
      <c r="H2027" s="6" t="str">
        <f>IFERROR(VLOOKUP($G2027,DDD!$B:$D,3,0),"-")</f>
        <v>SP</v>
      </c>
      <c r="I2027" s="6" t="str">
        <f>IFERROR(VLOOKUP($H2027,DDD!$I:$K,3,0),"-")</f>
        <v>Sudeste</v>
      </c>
      <c r="J2027">
        <v>8741597</v>
      </c>
      <c r="K2027">
        <v>24165667</v>
      </c>
      <c r="L2027" s="14">
        <v>44670.435300925928</v>
      </c>
      <c r="M2027" s="14">
        <v>44670.435879629629</v>
      </c>
      <c r="N2027" t="s">
        <v>3133</v>
      </c>
      <c r="O2027" t="s">
        <v>78</v>
      </c>
      <c r="P2027">
        <v>17283</v>
      </c>
      <c r="Q2027" t="s">
        <v>65</v>
      </c>
      <c r="R2027" t="s">
        <v>136</v>
      </c>
      <c r="S2027" t="s">
        <v>273</v>
      </c>
      <c r="T2027" t="s">
        <v>136</v>
      </c>
      <c r="U2027" t="s">
        <v>273</v>
      </c>
      <c r="X2027">
        <v>16991507637</v>
      </c>
      <c r="Y2027">
        <v>16991507637</v>
      </c>
      <c r="Z2027" s="14">
        <v>44670.458333333336</v>
      </c>
      <c r="AA2027" t="s">
        <v>142</v>
      </c>
      <c r="AB2027" s="15">
        <v>1650374792286950</v>
      </c>
      <c r="AC2027" t="s">
        <v>68</v>
      </c>
      <c r="AD2027">
        <v>10738</v>
      </c>
      <c r="AE2027" t="s">
        <v>69</v>
      </c>
      <c r="AF2027" t="s">
        <v>70</v>
      </c>
    </row>
    <row r="2028" spans="1:32" x14ac:dyDescent="0.25">
      <c r="A2028" s="4">
        <f t="shared" si="305"/>
        <v>44670</v>
      </c>
      <c r="B2028" s="5">
        <f t="shared" si="306"/>
        <v>0.60416666666666663</v>
      </c>
      <c r="C2028" s="6">
        <f t="shared" si="307"/>
        <v>0.60902777777777783</v>
      </c>
      <c r="D2028" s="7">
        <f t="shared" si="303"/>
        <v>1.2500000011641532E-3</v>
      </c>
      <c r="E2028" s="6" t="str">
        <f t="shared" si="304"/>
        <v>ANA</v>
      </c>
      <c r="F2028" s="6" t="str">
        <f t="shared" si="308"/>
        <v>ter</v>
      </c>
      <c r="G2028" s="6" t="str">
        <f t="shared" si="302"/>
        <v>11</v>
      </c>
      <c r="H2028" s="6" t="str">
        <f>IFERROR(VLOOKUP($G2028,DDD!$B:$D,3,0),"-")</f>
        <v>SP</v>
      </c>
      <c r="I2028" s="6" t="str">
        <f>IFERROR(VLOOKUP($H2028,DDD!$I:$K,3,0),"-")</f>
        <v>Sudeste</v>
      </c>
      <c r="J2028">
        <v>8772882</v>
      </c>
      <c r="K2028">
        <v>26463245</v>
      </c>
      <c r="L2028" s="14">
        <v>44670.609247685185</v>
      </c>
      <c r="M2028" s="14">
        <v>44670.610497685186</v>
      </c>
      <c r="N2028" t="s">
        <v>3133</v>
      </c>
      <c r="O2028" t="s">
        <v>64</v>
      </c>
      <c r="P2028">
        <v>17281</v>
      </c>
      <c r="Q2028" t="s">
        <v>65</v>
      </c>
      <c r="R2028" t="s">
        <v>66</v>
      </c>
      <c r="S2028" t="s">
        <v>25</v>
      </c>
      <c r="T2028" t="s">
        <v>66</v>
      </c>
      <c r="U2028" t="s">
        <v>25</v>
      </c>
      <c r="X2028">
        <v>11980351605</v>
      </c>
      <c r="AA2028" t="s">
        <v>103</v>
      </c>
      <c r="AB2028" s="15">
        <v>1650389825839950</v>
      </c>
      <c r="AC2028" t="s">
        <v>68</v>
      </c>
      <c r="AD2028">
        <v>10738</v>
      </c>
      <c r="AE2028" t="s">
        <v>69</v>
      </c>
      <c r="AF2028" t="s">
        <v>70</v>
      </c>
    </row>
    <row r="2029" spans="1:32" x14ac:dyDescent="0.25">
      <c r="A2029" s="4">
        <f t="shared" si="305"/>
        <v>44670</v>
      </c>
      <c r="B2029" s="5">
        <f t="shared" si="306"/>
        <v>0.60416666666666663</v>
      </c>
      <c r="C2029" s="6">
        <f t="shared" si="307"/>
        <v>0.6118055555555556</v>
      </c>
      <c r="D2029" s="7">
        <f t="shared" si="303"/>
        <v>3.4722222335403785E-4</v>
      </c>
      <c r="E2029" s="6" t="str">
        <f t="shared" si="304"/>
        <v>ANA</v>
      </c>
      <c r="F2029" s="6" t="str">
        <f t="shared" si="308"/>
        <v>ter</v>
      </c>
      <c r="G2029" s="6" t="str">
        <f t="shared" si="302"/>
        <v>48</v>
      </c>
      <c r="H2029" s="6" t="str">
        <f>IFERROR(VLOOKUP($G2029,DDD!$B:$D,3,0),"-")</f>
        <v>SC</v>
      </c>
      <c r="I2029" s="6" t="str">
        <f>IFERROR(VLOOKUP($H2029,DDD!$I:$K,3,0),"-")</f>
        <v>Sul</v>
      </c>
      <c r="J2029">
        <v>8773191</v>
      </c>
      <c r="K2029">
        <v>27201898</v>
      </c>
      <c r="L2029" s="14">
        <v>44670.61241898148</v>
      </c>
      <c r="M2029" s="14">
        <v>44670.612766203703</v>
      </c>
      <c r="N2029" t="s">
        <v>3133</v>
      </c>
      <c r="O2029" t="s">
        <v>64</v>
      </c>
      <c r="P2029">
        <v>17281</v>
      </c>
      <c r="Q2029" t="s">
        <v>65</v>
      </c>
      <c r="R2029" t="s">
        <v>136</v>
      </c>
      <c r="S2029" t="s">
        <v>674</v>
      </c>
      <c r="T2029" t="s">
        <v>136</v>
      </c>
      <c r="U2029" t="s">
        <v>674</v>
      </c>
      <c r="X2029">
        <v>48991334455</v>
      </c>
      <c r="Y2029">
        <v>48991334455</v>
      </c>
      <c r="Z2029" s="14">
        <v>44670.633333333331</v>
      </c>
      <c r="AA2029" t="s">
        <v>93</v>
      </c>
      <c r="AB2029" s="15">
        <v>1650390089849620</v>
      </c>
      <c r="AC2029" t="s">
        <v>68</v>
      </c>
      <c r="AD2029">
        <v>10738</v>
      </c>
      <c r="AE2029" t="s">
        <v>69</v>
      </c>
      <c r="AF2029" t="s">
        <v>70</v>
      </c>
    </row>
    <row r="2030" spans="1:32" x14ac:dyDescent="0.25">
      <c r="A2030" s="4">
        <f t="shared" si="305"/>
        <v>44671</v>
      </c>
      <c r="B2030" s="5">
        <f t="shared" si="306"/>
        <v>0.375</v>
      </c>
      <c r="C2030" s="6">
        <f t="shared" si="307"/>
        <v>0.38055555555555554</v>
      </c>
      <c r="D2030" s="7">
        <f t="shared" si="303"/>
        <v>6.3657407008577138E-4</v>
      </c>
      <c r="E2030" s="6" t="str">
        <f t="shared" si="304"/>
        <v>BIANCA</v>
      </c>
      <c r="F2030" s="6" t="str">
        <f t="shared" si="308"/>
        <v>qua</v>
      </c>
      <c r="G2030" s="6" t="str">
        <f t="shared" si="302"/>
        <v>11</v>
      </c>
      <c r="H2030" s="6" t="str">
        <f>IFERROR(VLOOKUP($G2030,DDD!$B:$D,3,0),"-")</f>
        <v>SP</v>
      </c>
      <c r="I2030" s="6" t="str">
        <f>IFERROR(VLOOKUP($H2030,DDD!$I:$K,3,0),"-")</f>
        <v>Sudeste</v>
      </c>
      <c r="J2030">
        <v>8806946</v>
      </c>
      <c r="K2030">
        <v>23637973</v>
      </c>
      <c r="L2030" s="14">
        <v>44671.381238425929</v>
      </c>
      <c r="M2030" s="14">
        <v>44671.381874999999</v>
      </c>
      <c r="N2030" t="s">
        <v>3133</v>
      </c>
      <c r="O2030" t="s">
        <v>78</v>
      </c>
      <c r="P2030">
        <v>17283</v>
      </c>
      <c r="Q2030" t="s">
        <v>65</v>
      </c>
      <c r="R2030" t="s">
        <v>136</v>
      </c>
      <c r="S2030" t="s">
        <v>273</v>
      </c>
      <c r="T2030" t="s">
        <v>136</v>
      </c>
      <c r="U2030" t="s">
        <v>273</v>
      </c>
      <c r="X2030">
        <v>11993088812</v>
      </c>
      <c r="Y2030">
        <v>11993088812</v>
      </c>
      <c r="Z2030" s="14">
        <v>44671.541666666664</v>
      </c>
      <c r="AA2030" t="s">
        <v>108</v>
      </c>
      <c r="AB2030" s="15">
        <v>165045651465254</v>
      </c>
      <c r="AC2030" t="s">
        <v>68</v>
      </c>
      <c r="AD2030">
        <v>10738</v>
      </c>
      <c r="AE2030" t="s">
        <v>69</v>
      </c>
      <c r="AF2030" t="s">
        <v>70</v>
      </c>
    </row>
    <row r="2031" spans="1:32" x14ac:dyDescent="0.25">
      <c r="A2031" s="4">
        <f t="shared" si="305"/>
        <v>44671</v>
      </c>
      <c r="B2031" s="5">
        <f t="shared" si="306"/>
        <v>0.375</v>
      </c>
      <c r="C2031" s="6">
        <f t="shared" si="307"/>
        <v>0.38750000000000001</v>
      </c>
      <c r="D2031" s="7">
        <f t="shared" si="303"/>
        <v>1.3425925935734995E-3</v>
      </c>
      <c r="E2031" s="6" t="str">
        <f t="shared" si="304"/>
        <v>BIANCA</v>
      </c>
      <c r="F2031" s="6" t="str">
        <f t="shared" si="308"/>
        <v>qua</v>
      </c>
      <c r="G2031" s="6" t="str">
        <f t="shared" ref="G2031:G2094" si="309">TRIM(LEFT($X2031,2))</f>
        <v>11</v>
      </c>
      <c r="H2031" s="6" t="str">
        <f>IFERROR(VLOOKUP($G2031,DDD!$B:$D,3,0),"-")</f>
        <v>SP</v>
      </c>
      <c r="I2031" s="6" t="str">
        <f>IFERROR(VLOOKUP($H2031,DDD!$I:$K,3,0),"-")</f>
        <v>Sudeste</v>
      </c>
      <c r="J2031">
        <v>8808538</v>
      </c>
      <c r="K2031">
        <v>25724794</v>
      </c>
      <c r="L2031" s="14">
        <v>44671.388020833336</v>
      </c>
      <c r="M2031" s="14">
        <v>44671.389363425929</v>
      </c>
      <c r="N2031" t="s">
        <v>3133</v>
      </c>
      <c r="O2031" t="s">
        <v>78</v>
      </c>
      <c r="P2031">
        <v>17283</v>
      </c>
      <c r="Q2031" t="s">
        <v>65</v>
      </c>
      <c r="R2031" t="s">
        <v>136</v>
      </c>
      <c r="S2031" t="s">
        <v>420</v>
      </c>
      <c r="T2031" t="s">
        <v>136</v>
      </c>
      <c r="U2031" t="s">
        <v>420</v>
      </c>
      <c r="X2031">
        <v>11948505917</v>
      </c>
      <c r="Y2031">
        <v>11948505917</v>
      </c>
      <c r="Z2031" s="14">
        <v>44671.40902777778</v>
      </c>
      <c r="AA2031" t="s">
        <v>113</v>
      </c>
      <c r="AB2031" s="15">
        <v>165045711071984</v>
      </c>
      <c r="AC2031" t="s">
        <v>68</v>
      </c>
      <c r="AD2031">
        <v>10738</v>
      </c>
      <c r="AE2031" t="s">
        <v>69</v>
      </c>
      <c r="AF2031" t="s">
        <v>70</v>
      </c>
    </row>
    <row r="2032" spans="1:32" x14ac:dyDescent="0.25">
      <c r="A2032" s="4">
        <f t="shared" si="305"/>
        <v>44671</v>
      </c>
      <c r="B2032" s="5">
        <f t="shared" si="306"/>
        <v>0.375</v>
      </c>
      <c r="C2032" s="6">
        <f t="shared" si="307"/>
        <v>0.38958333333333334</v>
      </c>
      <c r="D2032" s="7">
        <f t="shared" si="303"/>
        <v>2.9745370338787325E-3</v>
      </c>
      <c r="E2032" s="6" t="str">
        <f t="shared" si="304"/>
        <v>BIANCA</v>
      </c>
      <c r="F2032" s="6" t="str">
        <f t="shared" si="308"/>
        <v>qua</v>
      </c>
      <c r="G2032" s="6" t="str">
        <f t="shared" si="309"/>
        <v>19</v>
      </c>
      <c r="H2032" s="6" t="str">
        <f>IFERROR(VLOOKUP($G2032,DDD!$B:$D,3,0),"-")</f>
        <v>SP</v>
      </c>
      <c r="I2032" s="6" t="str">
        <f>IFERROR(VLOOKUP($H2032,DDD!$I:$K,3,0),"-")</f>
        <v>Sudeste</v>
      </c>
      <c r="J2032">
        <v>8808985</v>
      </c>
      <c r="K2032">
        <v>27637886</v>
      </c>
      <c r="L2032" s="14">
        <v>44671.389953703707</v>
      </c>
      <c r="M2032" s="14">
        <v>44671.392928240741</v>
      </c>
      <c r="N2032" t="s">
        <v>3133</v>
      </c>
      <c r="O2032" t="s">
        <v>78</v>
      </c>
      <c r="P2032">
        <v>17283</v>
      </c>
      <c r="Q2032" t="s">
        <v>65</v>
      </c>
      <c r="R2032" t="s">
        <v>136</v>
      </c>
      <c r="S2032" t="s">
        <v>137</v>
      </c>
      <c r="T2032" t="s">
        <v>136</v>
      </c>
      <c r="U2032" t="s">
        <v>137</v>
      </c>
      <c r="X2032">
        <v>19998261228</v>
      </c>
      <c r="Y2032">
        <v>19998261228</v>
      </c>
      <c r="Z2032" s="14">
        <v>44671.412499999999</v>
      </c>
      <c r="AA2032" t="s">
        <v>2499</v>
      </c>
      <c r="AB2032" s="15">
        <v>165045727473744</v>
      </c>
      <c r="AC2032" t="s">
        <v>68</v>
      </c>
      <c r="AD2032">
        <v>10738</v>
      </c>
      <c r="AE2032" t="s">
        <v>69</v>
      </c>
      <c r="AF2032" t="s">
        <v>70</v>
      </c>
    </row>
    <row r="2033" spans="1:32" x14ac:dyDescent="0.25">
      <c r="A2033" s="4">
        <f t="shared" si="305"/>
        <v>44671</v>
      </c>
      <c r="B2033" s="5">
        <f t="shared" si="306"/>
        <v>0.6875</v>
      </c>
      <c r="C2033" s="6">
        <f t="shared" si="307"/>
        <v>0.7055555555555556</v>
      </c>
      <c r="D2033" s="7">
        <f t="shared" si="303"/>
        <v>6.5624999988358468E-3</v>
      </c>
      <c r="E2033" s="6" t="str">
        <f t="shared" si="304"/>
        <v>ANA</v>
      </c>
      <c r="F2033" s="6" t="str">
        <f t="shared" si="308"/>
        <v>qua</v>
      </c>
      <c r="G2033" s="6" t="str">
        <f t="shared" si="309"/>
        <v>11</v>
      </c>
      <c r="H2033" s="6" t="str">
        <f>IFERROR(VLOOKUP($G2033,DDD!$B:$D,3,0),"-")</f>
        <v>SP</v>
      </c>
      <c r="I2033" s="6" t="str">
        <f>IFERROR(VLOOKUP($H2033,DDD!$I:$K,3,0),"-")</f>
        <v>Sudeste</v>
      </c>
      <c r="J2033">
        <v>8867675</v>
      </c>
      <c r="K2033">
        <v>25536814</v>
      </c>
      <c r="L2033" s="14">
        <v>44671.705949074072</v>
      </c>
      <c r="M2033" s="14">
        <v>44671.712511574071</v>
      </c>
      <c r="N2033" t="s">
        <v>3133</v>
      </c>
      <c r="O2033" t="s">
        <v>64</v>
      </c>
      <c r="P2033">
        <v>17281</v>
      </c>
      <c r="Q2033" t="s">
        <v>65</v>
      </c>
      <c r="R2033" t="s">
        <v>66</v>
      </c>
      <c r="S2033" t="s">
        <v>1039</v>
      </c>
      <c r="T2033" t="s">
        <v>66</v>
      </c>
      <c r="U2033" t="s">
        <v>1039</v>
      </c>
      <c r="X2033">
        <v>11997920071</v>
      </c>
      <c r="AA2033" t="s">
        <v>174</v>
      </c>
      <c r="AB2033" s="15">
        <v>1.65048458316038E+16</v>
      </c>
      <c r="AC2033" t="s">
        <v>68</v>
      </c>
      <c r="AD2033">
        <v>10738</v>
      </c>
      <c r="AE2033" t="s">
        <v>69</v>
      </c>
      <c r="AF2033" t="s">
        <v>70</v>
      </c>
    </row>
    <row r="2034" spans="1:32" x14ac:dyDescent="0.25">
      <c r="A2034" s="4">
        <f t="shared" si="305"/>
        <v>44671</v>
      </c>
      <c r="B2034" s="5">
        <f t="shared" si="306"/>
        <v>0.70833333333333337</v>
      </c>
      <c r="C2034" s="6">
        <f t="shared" si="307"/>
        <v>0.71736111111111101</v>
      </c>
      <c r="D2034" s="7">
        <f t="shared" si="303"/>
        <v>2.3726851868559606E-3</v>
      </c>
      <c r="E2034" s="6" t="str">
        <f t="shared" si="304"/>
        <v>ANA</v>
      </c>
      <c r="F2034" s="6" t="str">
        <f t="shared" si="308"/>
        <v>qua</v>
      </c>
      <c r="G2034" s="6" t="str">
        <f t="shared" si="309"/>
        <v>14</v>
      </c>
      <c r="H2034" s="6" t="str">
        <f>IFERROR(VLOOKUP($G2034,DDD!$B:$D,3,0),"-")</f>
        <v>SP</v>
      </c>
      <c r="I2034" s="6" t="str">
        <f>IFERROR(VLOOKUP($H2034,DDD!$I:$K,3,0),"-")</f>
        <v>Sudeste</v>
      </c>
      <c r="J2034">
        <v>8868864</v>
      </c>
      <c r="K2034">
        <v>23638043</v>
      </c>
      <c r="L2034" s="14">
        <v>44671.717905092592</v>
      </c>
      <c r="M2034" s="14">
        <v>44671.720277777778</v>
      </c>
      <c r="N2034" t="s">
        <v>3133</v>
      </c>
      <c r="O2034" t="s">
        <v>64</v>
      </c>
      <c r="P2034">
        <v>17281</v>
      </c>
      <c r="Q2034" t="s">
        <v>65</v>
      </c>
      <c r="R2034" t="s">
        <v>136</v>
      </c>
      <c r="S2034" t="s">
        <v>420</v>
      </c>
      <c r="T2034" t="s">
        <v>136</v>
      </c>
      <c r="U2034" t="s">
        <v>420</v>
      </c>
      <c r="X2034">
        <v>14997115666</v>
      </c>
      <c r="Y2034">
        <v>14997115666</v>
      </c>
      <c r="Z2034" s="14">
        <v>44671.740972222222</v>
      </c>
      <c r="AA2034" t="s">
        <v>108</v>
      </c>
      <c r="AB2034" s="15">
        <v>1.65048560916799E+16</v>
      </c>
      <c r="AC2034" t="s">
        <v>68</v>
      </c>
      <c r="AD2034">
        <v>10738</v>
      </c>
      <c r="AE2034" t="s">
        <v>69</v>
      </c>
      <c r="AF2034" t="s">
        <v>70</v>
      </c>
    </row>
    <row r="2035" spans="1:32" x14ac:dyDescent="0.25">
      <c r="A2035" s="4">
        <f t="shared" si="305"/>
        <v>44671</v>
      </c>
      <c r="B2035" s="5">
        <f t="shared" si="306"/>
        <v>0.70833333333333337</v>
      </c>
      <c r="C2035" s="6">
        <f t="shared" si="307"/>
        <v>0.72152777777777777</v>
      </c>
      <c r="D2035" s="7">
        <f t="shared" si="303"/>
        <v>4.0509259270038456E-4</v>
      </c>
      <c r="E2035" s="6" t="str">
        <f t="shared" si="304"/>
        <v>ANA</v>
      </c>
      <c r="F2035" s="6" t="str">
        <f t="shared" si="308"/>
        <v>qua</v>
      </c>
      <c r="G2035" s="6" t="str">
        <f t="shared" si="309"/>
        <v>11</v>
      </c>
      <c r="H2035" s="6" t="str">
        <f>IFERROR(VLOOKUP($G2035,DDD!$B:$D,3,0),"-")</f>
        <v>SP</v>
      </c>
      <c r="I2035" s="6" t="str">
        <f>IFERROR(VLOOKUP($H2035,DDD!$I:$K,3,0),"-")</f>
        <v>Sudeste</v>
      </c>
      <c r="J2035">
        <v>8869388</v>
      </c>
      <c r="K2035">
        <v>23694302</v>
      </c>
      <c r="L2035" s="14">
        <v>44671.721759259257</v>
      </c>
      <c r="M2035" s="14">
        <v>44671.72216435185</v>
      </c>
      <c r="N2035" t="s">
        <v>3133</v>
      </c>
      <c r="O2035" t="s">
        <v>64</v>
      </c>
      <c r="P2035">
        <v>17281</v>
      </c>
      <c r="Q2035" t="s">
        <v>65</v>
      </c>
      <c r="R2035" t="s">
        <v>136</v>
      </c>
      <c r="S2035" t="s">
        <v>674</v>
      </c>
      <c r="T2035" t="s">
        <v>136</v>
      </c>
      <c r="U2035" t="s">
        <v>674</v>
      </c>
      <c r="X2035">
        <v>11978339133</v>
      </c>
      <c r="Y2035">
        <v>11978339133</v>
      </c>
      <c r="Z2035" s="14">
        <v>44671.742361111108</v>
      </c>
      <c r="AA2035" t="s">
        <v>179</v>
      </c>
      <c r="AB2035" s="15">
        <v>1.65048594517191E+16</v>
      </c>
      <c r="AC2035" t="s">
        <v>68</v>
      </c>
      <c r="AD2035">
        <v>10738</v>
      </c>
      <c r="AE2035" t="s">
        <v>69</v>
      </c>
      <c r="AF2035" t="s">
        <v>70</v>
      </c>
    </row>
    <row r="2036" spans="1:32" x14ac:dyDescent="0.25">
      <c r="A2036" s="4">
        <f t="shared" si="305"/>
        <v>44671</v>
      </c>
      <c r="B2036" s="5">
        <f t="shared" si="306"/>
        <v>0.70833333333333337</v>
      </c>
      <c r="C2036" s="6">
        <f t="shared" si="307"/>
        <v>0.72222222222222221</v>
      </c>
      <c r="D2036" s="7">
        <f t="shared" si="303"/>
        <v>7.9861110862111673E-4</v>
      </c>
      <c r="E2036" s="6" t="str">
        <f t="shared" si="304"/>
        <v>ANA</v>
      </c>
      <c r="F2036" s="6" t="str">
        <f t="shared" si="308"/>
        <v>qua</v>
      </c>
      <c r="G2036" s="6" t="str">
        <f t="shared" si="309"/>
        <v>14</v>
      </c>
      <c r="H2036" s="6" t="str">
        <f>IFERROR(VLOOKUP($G2036,DDD!$B:$D,3,0),"-")</f>
        <v>SP</v>
      </c>
      <c r="I2036" s="6" t="str">
        <f>IFERROR(VLOOKUP($H2036,DDD!$I:$K,3,0),"-")</f>
        <v>Sudeste</v>
      </c>
      <c r="J2036">
        <v>8869479</v>
      </c>
      <c r="K2036">
        <v>27201911</v>
      </c>
      <c r="L2036" s="14">
        <v>44671.722546296296</v>
      </c>
      <c r="M2036" s="14">
        <v>44671.723344907405</v>
      </c>
      <c r="N2036" t="s">
        <v>3133</v>
      </c>
      <c r="O2036" t="s">
        <v>64</v>
      </c>
      <c r="P2036">
        <v>17281</v>
      </c>
      <c r="Q2036" t="s">
        <v>65</v>
      </c>
      <c r="R2036" t="s">
        <v>136</v>
      </c>
      <c r="S2036" t="s">
        <v>273</v>
      </c>
      <c r="T2036" t="s">
        <v>136</v>
      </c>
      <c r="U2036" t="s">
        <v>273</v>
      </c>
      <c r="X2036">
        <v>14996228972</v>
      </c>
      <c r="Y2036">
        <v>14996228972</v>
      </c>
      <c r="Z2036" s="14">
        <v>44671.743750000001</v>
      </c>
      <c r="AA2036" t="s">
        <v>93</v>
      </c>
      <c r="AB2036" s="15">
        <v>1.6504859441719E+16</v>
      </c>
      <c r="AC2036" t="s">
        <v>68</v>
      </c>
      <c r="AD2036">
        <v>10738</v>
      </c>
      <c r="AE2036" t="s">
        <v>69</v>
      </c>
      <c r="AF2036" t="s">
        <v>70</v>
      </c>
    </row>
    <row r="2037" spans="1:32" x14ac:dyDescent="0.25">
      <c r="A2037" s="4">
        <f t="shared" si="305"/>
        <v>44671</v>
      </c>
      <c r="B2037" s="5">
        <f t="shared" si="306"/>
        <v>0.39583333333333331</v>
      </c>
      <c r="C2037" s="6">
        <f t="shared" si="307"/>
        <v>0.39583333333333331</v>
      </c>
      <c r="D2037" s="7">
        <f t="shared" si="303"/>
        <v>1.3310185167938471E-3</v>
      </c>
      <c r="E2037" s="6" t="str">
        <f t="shared" si="304"/>
        <v>BIANCA</v>
      </c>
      <c r="F2037" s="6" t="str">
        <f t="shared" si="308"/>
        <v>qua</v>
      </c>
      <c r="G2037" s="6" t="str">
        <f t="shared" si="309"/>
        <v>11</v>
      </c>
      <c r="H2037" s="6" t="str">
        <f>IFERROR(VLOOKUP($G2037,DDD!$B:$D,3,0),"-")</f>
        <v>SP</v>
      </c>
      <c r="I2037" s="6" t="str">
        <f>IFERROR(VLOOKUP($H2037,DDD!$I:$K,3,0),"-")</f>
        <v>Sudeste</v>
      </c>
      <c r="J2037">
        <v>8810551</v>
      </c>
      <c r="K2037">
        <v>24165588</v>
      </c>
      <c r="L2037" s="14">
        <v>44671.39607638889</v>
      </c>
      <c r="M2037" s="14">
        <v>44671.397407407407</v>
      </c>
      <c r="N2037" t="s">
        <v>3133</v>
      </c>
      <c r="O2037" t="s">
        <v>78</v>
      </c>
      <c r="P2037">
        <v>17283</v>
      </c>
      <c r="Q2037" t="s">
        <v>65</v>
      </c>
      <c r="R2037" t="s">
        <v>136</v>
      </c>
      <c r="S2037" t="s">
        <v>420</v>
      </c>
      <c r="T2037" t="s">
        <v>136</v>
      </c>
      <c r="U2037" t="s">
        <v>420</v>
      </c>
      <c r="X2037">
        <v>11945872225</v>
      </c>
      <c r="Y2037">
        <v>11945872225</v>
      </c>
      <c r="Z2037" s="14">
        <v>44671.416666666664</v>
      </c>
      <c r="AA2037" t="s">
        <v>142</v>
      </c>
      <c r="AB2037" s="15">
        <v>165045780679474</v>
      </c>
      <c r="AC2037" t="s">
        <v>68</v>
      </c>
      <c r="AD2037">
        <v>10738</v>
      </c>
      <c r="AE2037" t="s">
        <v>69</v>
      </c>
      <c r="AF2037" t="s">
        <v>70</v>
      </c>
    </row>
    <row r="2038" spans="1:32" x14ac:dyDescent="0.25">
      <c r="A2038" s="4">
        <f t="shared" si="305"/>
        <v>44671</v>
      </c>
      <c r="B2038" s="5">
        <f t="shared" si="306"/>
        <v>0.39583333333333331</v>
      </c>
      <c r="C2038" s="6">
        <f t="shared" si="307"/>
        <v>0.3979166666666667</v>
      </c>
      <c r="D2038" s="7">
        <f t="shared" si="303"/>
        <v>4.9768518510973081E-4</v>
      </c>
      <c r="E2038" s="6" t="str">
        <f t="shared" si="304"/>
        <v>BIANCA</v>
      </c>
      <c r="F2038" s="6" t="str">
        <f t="shared" si="308"/>
        <v>qua</v>
      </c>
      <c r="G2038" s="6" t="str">
        <f t="shared" si="309"/>
        <v>87</v>
      </c>
      <c r="H2038" s="6" t="str">
        <f>IFERROR(VLOOKUP($G2038,DDD!$B:$D,3,0),"-")</f>
        <v>PE</v>
      </c>
      <c r="I2038" s="6" t="str">
        <f>IFERROR(VLOOKUP($H2038,DDD!$I:$K,3,0),"-")</f>
        <v>Nordeste</v>
      </c>
      <c r="J2038">
        <v>8811045</v>
      </c>
      <c r="K2038">
        <v>27201852</v>
      </c>
      <c r="L2038" s="14">
        <v>44671.398113425923</v>
      </c>
      <c r="M2038" s="14">
        <v>44671.398611111108</v>
      </c>
      <c r="N2038" t="s">
        <v>3133</v>
      </c>
      <c r="O2038" t="s">
        <v>78</v>
      </c>
      <c r="P2038">
        <v>17283</v>
      </c>
      <c r="Q2038" t="s">
        <v>65</v>
      </c>
      <c r="R2038" t="s">
        <v>136</v>
      </c>
      <c r="S2038" t="s">
        <v>674</v>
      </c>
      <c r="T2038" t="s">
        <v>136</v>
      </c>
      <c r="U2038" t="s">
        <v>674</v>
      </c>
      <c r="X2038">
        <v>87981817798</v>
      </c>
      <c r="Y2038">
        <v>87981817798</v>
      </c>
      <c r="Z2038" s="14">
        <v>44671.418749999997</v>
      </c>
      <c r="AA2038" t="s">
        <v>93</v>
      </c>
      <c r="AB2038" s="15">
        <v>165045797481434</v>
      </c>
      <c r="AC2038" t="s">
        <v>68</v>
      </c>
      <c r="AD2038">
        <v>10738</v>
      </c>
      <c r="AE2038" t="s">
        <v>69</v>
      </c>
      <c r="AF2038" t="s">
        <v>70</v>
      </c>
    </row>
    <row r="2039" spans="1:32" x14ac:dyDescent="0.25">
      <c r="A2039" s="4">
        <f t="shared" si="305"/>
        <v>44671</v>
      </c>
      <c r="B2039" s="5">
        <f t="shared" si="306"/>
        <v>0.39583333333333331</v>
      </c>
      <c r="C2039" s="6">
        <f t="shared" si="307"/>
        <v>0.40972222222222227</v>
      </c>
      <c r="D2039" s="7">
        <f t="shared" si="303"/>
        <v>1.2152777781011537E-3</v>
      </c>
      <c r="E2039" s="6" t="str">
        <f t="shared" si="304"/>
        <v>BIANCA</v>
      </c>
      <c r="F2039" s="6" t="str">
        <f t="shared" si="308"/>
        <v>qua</v>
      </c>
      <c r="G2039" s="6" t="str">
        <f t="shared" si="309"/>
        <v>16</v>
      </c>
      <c r="H2039" s="6" t="str">
        <f>IFERROR(VLOOKUP($G2039,DDD!$B:$D,3,0),"-")</f>
        <v>SP</v>
      </c>
      <c r="I2039" s="6" t="str">
        <f>IFERROR(VLOOKUP($H2039,DDD!$I:$K,3,0),"-")</f>
        <v>Sudeste</v>
      </c>
      <c r="J2039">
        <v>8813916</v>
      </c>
      <c r="K2039">
        <v>24072683</v>
      </c>
      <c r="L2039" s="14">
        <v>44671.410011574073</v>
      </c>
      <c r="M2039" s="14">
        <v>44671.411226851851</v>
      </c>
      <c r="N2039" t="s">
        <v>3133</v>
      </c>
      <c r="O2039" t="s">
        <v>78</v>
      </c>
      <c r="P2039">
        <v>17283</v>
      </c>
      <c r="Q2039" t="s">
        <v>65</v>
      </c>
      <c r="R2039" t="s">
        <v>136</v>
      </c>
      <c r="S2039" t="s">
        <v>273</v>
      </c>
      <c r="T2039" t="s">
        <v>136</v>
      </c>
      <c r="U2039" t="s">
        <v>273</v>
      </c>
      <c r="X2039">
        <v>16992056603</v>
      </c>
      <c r="Y2039">
        <v>16992056603</v>
      </c>
      <c r="Z2039" s="14">
        <v>44671.75</v>
      </c>
      <c r="AA2039" t="s">
        <v>87</v>
      </c>
      <c r="AB2039" s="15">
        <v>1650459009111290</v>
      </c>
      <c r="AC2039" t="s">
        <v>68</v>
      </c>
      <c r="AD2039">
        <v>10738</v>
      </c>
      <c r="AE2039" t="s">
        <v>69</v>
      </c>
      <c r="AF2039" t="s">
        <v>70</v>
      </c>
    </row>
    <row r="2040" spans="1:32" x14ac:dyDescent="0.25">
      <c r="A2040" s="4">
        <f t="shared" si="305"/>
        <v>44671</v>
      </c>
      <c r="B2040" s="5">
        <f t="shared" si="306"/>
        <v>0.41666666666666669</v>
      </c>
      <c r="C2040" s="6">
        <f t="shared" si="307"/>
        <v>0.41666666666666669</v>
      </c>
      <c r="D2040" s="7">
        <f t="shared" si="303"/>
        <v>2.3148148466134444E-4</v>
      </c>
      <c r="E2040" s="6" t="str">
        <f t="shared" si="304"/>
        <v>BIANCA</v>
      </c>
      <c r="F2040" s="6" t="str">
        <f t="shared" si="308"/>
        <v>qua</v>
      </c>
      <c r="G2040" s="6" t="str">
        <f t="shared" si="309"/>
        <v>13</v>
      </c>
      <c r="H2040" s="6" t="str">
        <f>IFERROR(VLOOKUP($G2040,DDD!$B:$D,3,0),"-")</f>
        <v>SP</v>
      </c>
      <c r="I2040" s="6" t="str">
        <f>IFERROR(VLOOKUP($H2040,DDD!$I:$K,3,0),"-")</f>
        <v>Sudeste</v>
      </c>
      <c r="J2040">
        <v>8815456</v>
      </c>
      <c r="K2040">
        <v>24161066</v>
      </c>
      <c r="L2040" s="14">
        <v>44671.417083333334</v>
      </c>
      <c r="M2040" s="14">
        <v>44671.417314814818</v>
      </c>
      <c r="N2040" t="s">
        <v>3133</v>
      </c>
      <c r="O2040" t="s">
        <v>78</v>
      </c>
      <c r="P2040">
        <v>17283</v>
      </c>
      <c r="Q2040" t="s">
        <v>65</v>
      </c>
      <c r="R2040" t="s">
        <v>136</v>
      </c>
      <c r="S2040" t="s">
        <v>273</v>
      </c>
      <c r="T2040" t="s">
        <v>136</v>
      </c>
      <c r="U2040" t="s">
        <v>273</v>
      </c>
      <c r="X2040">
        <v>13997030322</v>
      </c>
      <c r="Y2040">
        <v>13997030322</v>
      </c>
      <c r="Z2040" s="14">
        <v>44671.479166666664</v>
      </c>
      <c r="AA2040" t="s">
        <v>235</v>
      </c>
      <c r="AB2040" s="15">
        <v>1650459604136940</v>
      </c>
      <c r="AC2040" t="s">
        <v>68</v>
      </c>
      <c r="AD2040">
        <v>10738</v>
      </c>
      <c r="AE2040" t="s">
        <v>69</v>
      </c>
      <c r="AF2040" t="s">
        <v>70</v>
      </c>
    </row>
    <row r="2041" spans="1:32" x14ac:dyDescent="0.25">
      <c r="A2041" s="4">
        <f t="shared" si="305"/>
        <v>44671</v>
      </c>
      <c r="B2041" s="5">
        <f t="shared" si="306"/>
        <v>0.41666666666666669</v>
      </c>
      <c r="C2041" s="6">
        <f t="shared" si="307"/>
        <v>0.41944444444444445</v>
      </c>
      <c r="D2041" s="7">
        <f t="shared" si="303"/>
        <v>1.3194444472901523E-3</v>
      </c>
      <c r="E2041" s="6" t="str">
        <f t="shared" si="304"/>
        <v>BIANCA</v>
      </c>
      <c r="F2041" s="6" t="str">
        <f t="shared" si="308"/>
        <v>qua</v>
      </c>
      <c r="G2041" s="6" t="str">
        <f t="shared" si="309"/>
        <v>12</v>
      </c>
      <c r="H2041" s="6" t="str">
        <f>IFERROR(VLOOKUP($G2041,DDD!$B:$D,3,0),"-")</f>
        <v>SP</v>
      </c>
      <c r="I2041" s="6" t="str">
        <f>IFERROR(VLOOKUP($H2041,DDD!$I:$K,3,0),"-")</f>
        <v>Sudeste</v>
      </c>
      <c r="J2041">
        <v>8816120</v>
      </c>
      <c r="K2041">
        <v>27637845</v>
      </c>
      <c r="L2041" s="14">
        <v>44671.419907407406</v>
      </c>
      <c r="M2041" s="14">
        <v>44671.421226851853</v>
      </c>
      <c r="N2041" t="s">
        <v>3133</v>
      </c>
      <c r="O2041" t="s">
        <v>78</v>
      </c>
      <c r="P2041">
        <v>17283</v>
      </c>
      <c r="Q2041" t="s">
        <v>65</v>
      </c>
      <c r="R2041" t="s">
        <v>136</v>
      </c>
      <c r="S2041" t="s">
        <v>137</v>
      </c>
      <c r="T2041" t="s">
        <v>136</v>
      </c>
      <c r="U2041" t="s">
        <v>137</v>
      </c>
      <c r="X2041">
        <v>12992270649</v>
      </c>
      <c r="Y2041">
        <v>12992270649</v>
      </c>
      <c r="Z2041" s="14">
        <v>44671.440972222219</v>
      </c>
      <c r="AA2041" t="s">
        <v>2499</v>
      </c>
      <c r="AB2041" s="15">
        <v>1650459856150610</v>
      </c>
      <c r="AC2041" t="s">
        <v>68</v>
      </c>
      <c r="AD2041">
        <v>10738</v>
      </c>
      <c r="AE2041" t="s">
        <v>69</v>
      </c>
      <c r="AF2041" t="s">
        <v>70</v>
      </c>
    </row>
    <row r="2042" spans="1:32" x14ac:dyDescent="0.25">
      <c r="A2042" s="4">
        <f t="shared" si="305"/>
        <v>44671</v>
      </c>
      <c r="B2042" s="5">
        <f t="shared" si="306"/>
        <v>0.41666666666666669</v>
      </c>
      <c r="C2042" s="6">
        <f t="shared" si="307"/>
        <v>0.42152777777777778</v>
      </c>
      <c r="D2042" s="7">
        <f t="shared" si="303"/>
        <v>4.5138889254303649E-4</v>
      </c>
      <c r="E2042" s="6" t="str">
        <f t="shared" si="304"/>
        <v>BIANCA</v>
      </c>
      <c r="F2042" s="6" t="str">
        <f t="shared" si="308"/>
        <v>qua</v>
      </c>
      <c r="G2042" s="6" t="str">
        <f t="shared" si="309"/>
        <v>47</v>
      </c>
      <c r="H2042" s="6" t="str">
        <f>IFERROR(VLOOKUP($G2042,DDD!$B:$D,3,0),"-")</f>
        <v>SC</v>
      </c>
      <c r="I2042" s="6" t="str">
        <f>IFERROR(VLOOKUP($H2042,DDD!$I:$K,3,0),"-")</f>
        <v>Sul</v>
      </c>
      <c r="J2042">
        <v>8816523</v>
      </c>
      <c r="K2042">
        <v>25462225</v>
      </c>
      <c r="L2042" s="14">
        <v>44671.421655092592</v>
      </c>
      <c r="M2042" s="14">
        <v>44671.422106481485</v>
      </c>
      <c r="N2042" t="s">
        <v>3133</v>
      </c>
      <c r="O2042" t="s">
        <v>78</v>
      </c>
      <c r="P2042">
        <v>17283</v>
      </c>
      <c r="Q2042" t="s">
        <v>65</v>
      </c>
      <c r="R2042" t="s">
        <v>136</v>
      </c>
      <c r="S2042" t="s">
        <v>273</v>
      </c>
      <c r="T2042" t="s">
        <v>136</v>
      </c>
      <c r="U2042" t="s">
        <v>273</v>
      </c>
      <c r="X2042">
        <v>47999531978</v>
      </c>
      <c r="Y2042">
        <v>47999531978</v>
      </c>
      <c r="Z2042" s="14">
        <v>44671.441666666666</v>
      </c>
      <c r="AA2042" t="s">
        <v>211</v>
      </c>
      <c r="AB2042" s="15">
        <v>1650460011158790</v>
      </c>
      <c r="AC2042" t="s">
        <v>68</v>
      </c>
      <c r="AD2042">
        <v>10738</v>
      </c>
      <c r="AE2042" t="s">
        <v>69</v>
      </c>
      <c r="AF2042" t="s">
        <v>70</v>
      </c>
    </row>
    <row r="2043" spans="1:32" x14ac:dyDescent="0.25">
      <c r="A2043" s="4">
        <f t="shared" si="305"/>
        <v>44671</v>
      </c>
      <c r="B2043" s="5">
        <f t="shared" si="306"/>
        <v>0.77083333333333337</v>
      </c>
      <c r="C2043" s="6">
        <f t="shared" si="307"/>
        <v>0.77430555555555547</v>
      </c>
      <c r="D2043" s="7">
        <f t="shared" ref="D2043:D2106" si="310">IFERROR(($M2043-$L2043),0)</f>
        <v>8.1018515629693866E-5</v>
      </c>
      <c r="E2043" s="6" t="str">
        <f t="shared" ref="E2043:E2106" si="311">SUBSTITUTE(MID($O2043,1,SEARCH(" ",$O2043,1))," ","")</f>
        <v>ANA</v>
      </c>
      <c r="F2043" s="6" t="str">
        <f t="shared" si="308"/>
        <v>qua</v>
      </c>
      <c r="G2043" s="6" t="str">
        <f t="shared" si="309"/>
        <v>11</v>
      </c>
      <c r="H2043" s="6" t="str">
        <f>IFERROR(VLOOKUP($G2043,DDD!$B:$D,3,0),"-")</f>
        <v>SP</v>
      </c>
      <c r="I2043" s="6" t="str">
        <f>IFERROR(VLOOKUP($H2043,DDD!$I:$K,3,0),"-")</f>
        <v>Sudeste</v>
      </c>
      <c r="J2043">
        <v>8875573</v>
      </c>
      <c r="K2043">
        <v>23618577</v>
      </c>
      <c r="L2043" s="14">
        <v>44671.774907407409</v>
      </c>
      <c r="M2043" s="14">
        <v>44671.774988425925</v>
      </c>
      <c r="N2043" t="s">
        <v>3133</v>
      </c>
      <c r="O2043" t="s">
        <v>64</v>
      </c>
      <c r="P2043">
        <v>17281</v>
      </c>
      <c r="Q2043" t="s">
        <v>65</v>
      </c>
      <c r="R2043" t="s">
        <v>136</v>
      </c>
      <c r="S2043" t="s">
        <v>273</v>
      </c>
      <c r="T2043" t="s">
        <v>136</v>
      </c>
      <c r="U2043" t="s">
        <v>273</v>
      </c>
      <c r="X2043">
        <v>11976588289</v>
      </c>
      <c r="Y2043">
        <v>11976588289</v>
      </c>
      <c r="Z2043" s="14">
        <v>44671.795138888891</v>
      </c>
      <c r="AA2043" t="s">
        <v>449</v>
      </c>
      <c r="AB2043" s="15">
        <v>1.65049044921474E+16</v>
      </c>
      <c r="AC2043" t="s">
        <v>68</v>
      </c>
      <c r="AD2043">
        <v>10738</v>
      </c>
      <c r="AE2043" t="s">
        <v>69</v>
      </c>
      <c r="AF2043" t="s">
        <v>70</v>
      </c>
    </row>
    <row r="2044" spans="1:32" x14ac:dyDescent="0.25">
      <c r="A2044" s="4">
        <f t="shared" si="305"/>
        <v>44671</v>
      </c>
      <c r="B2044" s="5">
        <f t="shared" si="306"/>
        <v>0.4375</v>
      </c>
      <c r="C2044" s="6">
        <f t="shared" si="307"/>
        <v>0.4465277777777778</v>
      </c>
      <c r="D2044" s="7">
        <f t="shared" si="310"/>
        <v>1.1226851856918074E-3</v>
      </c>
      <c r="E2044" s="6" t="str">
        <f t="shared" si="311"/>
        <v>BIANCA</v>
      </c>
      <c r="F2044" s="6" t="str">
        <f t="shared" si="308"/>
        <v>qua</v>
      </c>
      <c r="G2044" s="6" t="str">
        <f t="shared" si="309"/>
        <v>19</v>
      </c>
      <c r="H2044" s="6" t="str">
        <f>IFERROR(VLOOKUP($G2044,DDD!$B:$D,3,0),"-")</f>
        <v>SP</v>
      </c>
      <c r="I2044" s="6" t="str">
        <f>IFERROR(VLOOKUP($H2044,DDD!$I:$K,3,0),"-")</f>
        <v>Sudeste</v>
      </c>
      <c r="J2044">
        <v>8821916</v>
      </c>
      <c r="K2044">
        <v>27637832</v>
      </c>
      <c r="L2044" s="14">
        <v>44671.447106481479</v>
      </c>
      <c r="M2044" s="14">
        <v>44671.448229166665</v>
      </c>
      <c r="N2044" t="s">
        <v>3133</v>
      </c>
      <c r="O2044" t="s">
        <v>78</v>
      </c>
      <c r="P2044">
        <v>17283</v>
      </c>
      <c r="Q2044" t="s">
        <v>65</v>
      </c>
      <c r="R2044" t="s">
        <v>136</v>
      </c>
      <c r="S2044" t="s">
        <v>273</v>
      </c>
      <c r="T2044" t="s">
        <v>136</v>
      </c>
      <c r="U2044" t="s">
        <v>273</v>
      </c>
      <c r="X2044">
        <v>19996938751</v>
      </c>
      <c r="Y2044">
        <v>19996938751</v>
      </c>
      <c r="Z2044" s="14">
        <v>44671.468055555553</v>
      </c>
      <c r="AA2044" t="s">
        <v>2499</v>
      </c>
      <c r="AB2044" s="15">
        <v>1650462216267230</v>
      </c>
      <c r="AC2044" t="s">
        <v>68</v>
      </c>
      <c r="AD2044">
        <v>10738</v>
      </c>
      <c r="AE2044" t="s">
        <v>69</v>
      </c>
      <c r="AF2044" t="s">
        <v>70</v>
      </c>
    </row>
    <row r="2045" spans="1:32" x14ac:dyDescent="0.25">
      <c r="A2045" s="4">
        <f t="shared" si="305"/>
        <v>44671</v>
      </c>
      <c r="B2045" s="5">
        <f t="shared" si="306"/>
        <v>0.45833333333333331</v>
      </c>
      <c r="C2045" s="6">
        <f t="shared" si="307"/>
        <v>0.45833333333333331</v>
      </c>
      <c r="D2045" s="7">
        <f t="shared" si="310"/>
        <v>1.3194444400141947E-3</v>
      </c>
      <c r="E2045" s="6" t="str">
        <f t="shared" si="311"/>
        <v>BIANCA</v>
      </c>
      <c r="F2045" s="6" t="str">
        <f t="shared" si="308"/>
        <v>qua</v>
      </c>
      <c r="G2045" s="6" t="str">
        <f t="shared" si="309"/>
        <v>53</v>
      </c>
      <c r="H2045" s="6" t="str">
        <f>IFERROR(VLOOKUP($G2045,DDD!$B:$D,3,0),"-")</f>
        <v>RS</v>
      </c>
      <c r="I2045" s="6" t="str">
        <f>IFERROR(VLOOKUP($H2045,DDD!$I:$K,3,0),"-")</f>
        <v>Sul</v>
      </c>
      <c r="J2045">
        <v>8824191</v>
      </c>
      <c r="K2045">
        <v>27637508</v>
      </c>
      <c r="L2045" s="14">
        <v>44671.458645833336</v>
      </c>
      <c r="M2045" s="14">
        <v>44671.459965277776</v>
      </c>
      <c r="N2045" t="s">
        <v>3133</v>
      </c>
      <c r="O2045" t="s">
        <v>78</v>
      </c>
      <c r="P2045">
        <v>17283</v>
      </c>
      <c r="Q2045" t="s">
        <v>65</v>
      </c>
      <c r="R2045" t="s">
        <v>136</v>
      </c>
      <c r="S2045" t="s">
        <v>420</v>
      </c>
      <c r="T2045" t="s">
        <v>136</v>
      </c>
      <c r="U2045" t="s">
        <v>420</v>
      </c>
      <c r="X2045">
        <v>53981054454</v>
      </c>
      <c r="Y2045">
        <v>53981054454</v>
      </c>
      <c r="Z2045" s="14">
        <v>44671.479861111111</v>
      </c>
      <c r="AA2045" t="s">
        <v>2499</v>
      </c>
      <c r="AB2045" s="15">
        <v>1650463203320750</v>
      </c>
      <c r="AC2045" t="s">
        <v>68</v>
      </c>
      <c r="AD2045">
        <v>10738</v>
      </c>
      <c r="AE2045" t="s">
        <v>69</v>
      </c>
      <c r="AF2045" t="s">
        <v>70</v>
      </c>
    </row>
    <row r="2046" spans="1:32" x14ac:dyDescent="0.25">
      <c r="A2046" s="4">
        <f t="shared" si="305"/>
        <v>44671</v>
      </c>
      <c r="B2046" s="5">
        <f t="shared" si="306"/>
        <v>0.79166666666666663</v>
      </c>
      <c r="C2046" s="6">
        <f t="shared" si="307"/>
        <v>0.80069444444444438</v>
      </c>
      <c r="D2046" s="7">
        <f t="shared" si="310"/>
        <v>1.0416666918899864E-4</v>
      </c>
      <c r="E2046" s="6" t="str">
        <f t="shared" si="311"/>
        <v>ANA</v>
      </c>
      <c r="F2046" s="6" t="str">
        <f t="shared" si="308"/>
        <v>qua</v>
      </c>
      <c r="G2046" s="6" t="str">
        <f t="shared" si="309"/>
        <v>11</v>
      </c>
      <c r="H2046" s="6" t="str">
        <f>IFERROR(VLOOKUP($G2046,DDD!$B:$D,3,0),"-")</f>
        <v>SP</v>
      </c>
      <c r="I2046" s="6" t="str">
        <f>IFERROR(VLOOKUP($H2046,DDD!$I:$K,3,0),"-")</f>
        <v>Sudeste</v>
      </c>
      <c r="J2046">
        <v>8877244</v>
      </c>
      <c r="K2046">
        <v>28790212</v>
      </c>
      <c r="L2046" s="14">
        <v>44671.800879629627</v>
      </c>
      <c r="M2046" s="14">
        <v>44671.800983796296</v>
      </c>
      <c r="N2046" t="s">
        <v>3133</v>
      </c>
      <c r="O2046" t="s">
        <v>64</v>
      </c>
      <c r="P2046">
        <v>17281</v>
      </c>
      <c r="Q2046" t="s">
        <v>65</v>
      </c>
      <c r="R2046" t="s">
        <v>136</v>
      </c>
      <c r="S2046" t="s">
        <v>273</v>
      </c>
      <c r="T2046" t="s">
        <v>136</v>
      </c>
      <c r="U2046" t="s">
        <v>273</v>
      </c>
      <c r="X2046">
        <v>11953593720</v>
      </c>
      <c r="Y2046">
        <v>11953593720</v>
      </c>
      <c r="Z2046" s="14">
        <v>44671.821527777778</v>
      </c>
      <c r="AA2046" t="s">
        <v>3122</v>
      </c>
      <c r="AB2046" s="15">
        <v>1.65049267823105E+16</v>
      </c>
      <c r="AC2046" t="s">
        <v>68</v>
      </c>
      <c r="AD2046">
        <v>10738</v>
      </c>
      <c r="AE2046" t="s">
        <v>69</v>
      </c>
      <c r="AF2046" t="s">
        <v>70</v>
      </c>
    </row>
    <row r="2047" spans="1:32" x14ac:dyDescent="0.25">
      <c r="A2047" s="4">
        <f t="shared" si="305"/>
        <v>44671</v>
      </c>
      <c r="B2047" s="5">
        <f t="shared" si="306"/>
        <v>0.79166666666666663</v>
      </c>
      <c r="C2047" s="6">
        <f t="shared" si="307"/>
        <v>0.80208333333333337</v>
      </c>
      <c r="D2047" s="7">
        <f t="shared" si="310"/>
        <v>3.125000002910383E-4</v>
      </c>
      <c r="E2047" s="6" t="str">
        <f t="shared" si="311"/>
        <v>ANA</v>
      </c>
      <c r="F2047" s="6" t="str">
        <f t="shared" si="308"/>
        <v>qua</v>
      </c>
      <c r="G2047" s="6" t="str">
        <f t="shared" si="309"/>
        <v>55</v>
      </c>
      <c r="H2047" s="6" t="str">
        <f>IFERROR(VLOOKUP($G2047,DDD!$B:$D,3,0),"-")</f>
        <v>RS</v>
      </c>
      <c r="I2047" s="6" t="str">
        <f>IFERROR(VLOOKUP($H2047,DDD!$I:$K,3,0),"-")</f>
        <v>Sul</v>
      </c>
      <c r="J2047">
        <v>8877300</v>
      </c>
      <c r="K2047">
        <v>25724522</v>
      </c>
      <c r="L2047" s="14">
        <v>44671.802083333336</v>
      </c>
      <c r="M2047" s="14">
        <v>44671.802395833336</v>
      </c>
      <c r="N2047" t="s">
        <v>3133</v>
      </c>
      <c r="O2047" t="s">
        <v>64</v>
      </c>
      <c r="P2047">
        <v>17281</v>
      </c>
      <c r="Q2047" t="s">
        <v>65</v>
      </c>
      <c r="R2047" t="s">
        <v>136</v>
      </c>
      <c r="S2047" t="s">
        <v>674</v>
      </c>
      <c r="T2047" t="s">
        <v>136</v>
      </c>
      <c r="U2047" t="s">
        <v>674</v>
      </c>
      <c r="X2047">
        <v>55999219216</v>
      </c>
      <c r="Y2047">
        <v>55999219216</v>
      </c>
      <c r="Z2047" s="14">
        <v>44671.822916666664</v>
      </c>
      <c r="AA2047" t="s">
        <v>113</v>
      </c>
      <c r="AB2047" s="15">
        <v>1.65049287423127E+16</v>
      </c>
      <c r="AC2047" t="s">
        <v>68</v>
      </c>
      <c r="AD2047">
        <v>10738</v>
      </c>
      <c r="AE2047" t="s">
        <v>69</v>
      </c>
      <c r="AF2047" t="s">
        <v>70</v>
      </c>
    </row>
    <row r="2048" spans="1:32" x14ac:dyDescent="0.25">
      <c r="A2048" s="4">
        <f t="shared" si="305"/>
        <v>44671</v>
      </c>
      <c r="B2048" s="5">
        <f t="shared" si="306"/>
        <v>0.45833333333333331</v>
      </c>
      <c r="C2048" s="6">
        <f t="shared" si="307"/>
        <v>0.46111111111111108</v>
      </c>
      <c r="D2048" s="7">
        <f t="shared" si="310"/>
        <v>1.0995370394084603E-3</v>
      </c>
      <c r="E2048" s="6" t="str">
        <f t="shared" si="311"/>
        <v>BIANCA</v>
      </c>
      <c r="F2048" s="6" t="str">
        <f t="shared" si="308"/>
        <v>qua</v>
      </c>
      <c r="G2048" s="6" t="str">
        <f t="shared" si="309"/>
        <v>19</v>
      </c>
      <c r="H2048" s="6" t="str">
        <f>IFERROR(VLOOKUP($G2048,DDD!$B:$D,3,0),"-")</f>
        <v>SP</v>
      </c>
      <c r="I2048" s="6" t="str">
        <f>IFERROR(VLOOKUP($H2048,DDD!$I:$K,3,0),"-")</f>
        <v>Sudeste</v>
      </c>
      <c r="J2048">
        <v>8824573</v>
      </c>
      <c r="K2048">
        <v>27230940</v>
      </c>
      <c r="L2048" s="14">
        <v>44671.46130787037</v>
      </c>
      <c r="M2048" s="14">
        <v>44671.462407407409</v>
      </c>
      <c r="N2048" t="s">
        <v>3133</v>
      </c>
      <c r="O2048" t="s">
        <v>78</v>
      </c>
      <c r="P2048">
        <v>17283</v>
      </c>
      <c r="Q2048" t="s">
        <v>65</v>
      </c>
      <c r="R2048" t="s">
        <v>136</v>
      </c>
      <c r="S2048" t="s">
        <v>137</v>
      </c>
      <c r="T2048" t="s">
        <v>136</v>
      </c>
      <c r="U2048" t="s">
        <v>137</v>
      </c>
      <c r="X2048">
        <v>19993125511</v>
      </c>
      <c r="Y2048">
        <v>19993125511</v>
      </c>
      <c r="Z2048" s="14">
        <v>44671.481944444444</v>
      </c>
      <c r="AA2048" t="s">
        <v>167</v>
      </c>
      <c r="AB2048" s="15">
        <v>1650463442330240</v>
      </c>
      <c r="AC2048" t="s">
        <v>68</v>
      </c>
      <c r="AD2048">
        <v>10738</v>
      </c>
      <c r="AE2048" t="s">
        <v>69</v>
      </c>
      <c r="AF2048" t="s">
        <v>70</v>
      </c>
    </row>
    <row r="2049" spans="1:32" x14ac:dyDescent="0.25">
      <c r="A2049" s="4">
        <f t="shared" si="305"/>
        <v>44671</v>
      </c>
      <c r="B2049" s="5">
        <f t="shared" si="306"/>
        <v>0.47916666666666669</v>
      </c>
      <c r="C2049" s="6">
        <f t="shared" si="307"/>
        <v>0.47916666666666669</v>
      </c>
      <c r="D2049" s="7">
        <f t="shared" si="310"/>
        <v>9.490740776527673E-4</v>
      </c>
      <c r="E2049" s="6" t="str">
        <f t="shared" si="311"/>
        <v>BIANCA</v>
      </c>
      <c r="F2049" s="6" t="str">
        <f t="shared" si="308"/>
        <v>qua</v>
      </c>
      <c r="G2049" s="6" t="str">
        <f t="shared" si="309"/>
        <v>19</v>
      </c>
      <c r="H2049" s="6" t="str">
        <f>IFERROR(VLOOKUP($G2049,DDD!$B:$D,3,0),"-")</f>
        <v>SP</v>
      </c>
      <c r="I2049" s="6" t="str">
        <f>IFERROR(VLOOKUP($H2049,DDD!$I:$K,3,0),"-")</f>
        <v>Sudeste</v>
      </c>
      <c r="J2049">
        <v>8828089</v>
      </c>
      <c r="K2049">
        <v>24228088</v>
      </c>
      <c r="L2049" s="14">
        <v>44671.479259259257</v>
      </c>
      <c r="M2049" s="14">
        <v>44671.480208333334</v>
      </c>
      <c r="N2049" t="s">
        <v>3133</v>
      </c>
      <c r="O2049" t="s">
        <v>78</v>
      </c>
      <c r="P2049">
        <v>17283</v>
      </c>
      <c r="Q2049" t="s">
        <v>65</v>
      </c>
      <c r="R2049" t="s">
        <v>136</v>
      </c>
      <c r="S2049" t="s">
        <v>420</v>
      </c>
      <c r="T2049" t="s">
        <v>136</v>
      </c>
      <c r="U2049" t="s">
        <v>420</v>
      </c>
      <c r="X2049">
        <v>19994085789</v>
      </c>
      <c r="Y2049">
        <v>19994085789</v>
      </c>
      <c r="Z2049" s="14">
        <v>44671.5</v>
      </c>
      <c r="AA2049" t="s">
        <v>194</v>
      </c>
      <c r="AB2049" s="15">
        <v>1650464981388970</v>
      </c>
      <c r="AC2049" t="s">
        <v>68</v>
      </c>
      <c r="AD2049">
        <v>10738</v>
      </c>
      <c r="AE2049" t="s">
        <v>69</v>
      </c>
      <c r="AF2049" t="s">
        <v>70</v>
      </c>
    </row>
    <row r="2050" spans="1:32" x14ac:dyDescent="0.25">
      <c r="A2050" s="4">
        <f t="shared" si="305"/>
        <v>44671</v>
      </c>
      <c r="B2050" s="5">
        <f t="shared" si="306"/>
        <v>0.47916666666666669</v>
      </c>
      <c r="C2050" s="6">
        <f t="shared" si="307"/>
        <v>0.48125000000000001</v>
      </c>
      <c r="D2050" s="7">
        <f t="shared" si="310"/>
        <v>1.9097222248092294E-3</v>
      </c>
      <c r="E2050" s="6" t="str">
        <f t="shared" si="311"/>
        <v>BIANCA</v>
      </c>
      <c r="F2050" s="6" t="str">
        <f t="shared" si="308"/>
        <v>qua</v>
      </c>
      <c r="G2050" s="6" t="str">
        <f t="shared" si="309"/>
        <v>12</v>
      </c>
      <c r="H2050" s="6" t="str">
        <f>IFERROR(VLOOKUP($G2050,DDD!$B:$D,3,0),"-")</f>
        <v>SP</v>
      </c>
      <c r="I2050" s="6" t="str">
        <f>IFERROR(VLOOKUP($H2050,DDD!$I:$K,3,0),"-")</f>
        <v>Sudeste</v>
      </c>
      <c r="J2050">
        <v>8828608</v>
      </c>
      <c r="K2050">
        <v>28772362</v>
      </c>
      <c r="L2050" s="14">
        <v>44671.481249999997</v>
      </c>
      <c r="M2050" s="14">
        <v>44671.483159722222</v>
      </c>
      <c r="N2050" t="s">
        <v>3133</v>
      </c>
      <c r="O2050" t="s">
        <v>78</v>
      </c>
      <c r="P2050">
        <v>17283</v>
      </c>
      <c r="Q2050" t="s">
        <v>65</v>
      </c>
      <c r="R2050" t="s">
        <v>136</v>
      </c>
      <c r="S2050" t="s">
        <v>273</v>
      </c>
      <c r="T2050" t="s">
        <v>136</v>
      </c>
      <c r="U2050" t="s">
        <v>273</v>
      </c>
      <c r="X2050">
        <v>12996107553</v>
      </c>
      <c r="Y2050">
        <v>12996107553</v>
      </c>
      <c r="Z2050" s="14">
        <v>44684.502083333333</v>
      </c>
      <c r="AA2050" t="s">
        <v>3121</v>
      </c>
      <c r="AB2050" s="15">
        <v>1650465164396840</v>
      </c>
      <c r="AC2050" t="s">
        <v>68</v>
      </c>
      <c r="AD2050">
        <v>10738</v>
      </c>
      <c r="AE2050" t="s">
        <v>69</v>
      </c>
      <c r="AF2050" t="s">
        <v>70</v>
      </c>
    </row>
    <row r="2051" spans="1:32" x14ac:dyDescent="0.25">
      <c r="A2051" s="4">
        <f t="shared" si="305"/>
        <v>44671</v>
      </c>
      <c r="B2051" s="5">
        <f t="shared" si="306"/>
        <v>0.5</v>
      </c>
      <c r="C2051" s="6">
        <f t="shared" si="307"/>
        <v>0.51736111111111105</v>
      </c>
      <c r="D2051" s="7">
        <f t="shared" si="310"/>
        <v>3.2291666648234241E-3</v>
      </c>
      <c r="E2051" s="6" t="str">
        <f t="shared" si="311"/>
        <v>BIANCA</v>
      </c>
      <c r="F2051" s="6" t="str">
        <f t="shared" si="308"/>
        <v>qua</v>
      </c>
      <c r="G2051" s="6" t="str">
        <f t="shared" si="309"/>
        <v>16</v>
      </c>
      <c r="H2051" s="6" t="str">
        <f>IFERROR(VLOOKUP($G2051,DDD!$B:$D,3,0),"-")</f>
        <v>SP</v>
      </c>
      <c r="I2051" s="6" t="str">
        <f>IFERROR(VLOOKUP($H2051,DDD!$I:$K,3,0),"-")</f>
        <v>Sudeste</v>
      </c>
      <c r="J2051">
        <v>8836344</v>
      </c>
      <c r="K2051">
        <v>23637826</v>
      </c>
      <c r="L2051" s="14">
        <v>44671.51798611111</v>
      </c>
      <c r="M2051" s="14">
        <v>44671.521215277775</v>
      </c>
      <c r="N2051" t="s">
        <v>3133</v>
      </c>
      <c r="O2051" t="s">
        <v>78</v>
      </c>
      <c r="P2051">
        <v>17283</v>
      </c>
      <c r="Q2051" t="s">
        <v>65</v>
      </c>
      <c r="R2051" t="s">
        <v>136</v>
      </c>
      <c r="S2051" t="s">
        <v>137</v>
      </c>
      <c r="T2051" t="s">
        <v>136</v>
      </c>
      <c r="U2051" t="s">
        <v>137</v>
      </c>
      <c r="X2051">
        <v>16993008689</v>
      </c>
      <c r="Y2051">
        <v>16993008689</v>
      </c>
      <c r="Z2051" s="14">
        <v>44671.540972222225</v>
      </c>
      <c r="AA2051" t="s">
        <v>108</v>
      </c>
      <c r="AB2051" s="15">
        <v>1650468340470580</v>
      </c>
      <c r="AC2051" t="s">
        <v>68</v>
      </c>
      <c r="AD2051">
        <v>10738</v>
      </c>
      <c r="AE2051" t="s">
        <v>69</v>
      </c>
      <c r="AF2051" t="s">
        <v>70</v>
      </c>
    </row>
    <row r="2052" spans="1:32" x14ac:dyDescent="0.25">
      <c r="A2052" s="4">
        <f t="shared" si="305"/>
        <v>44671</v>
      </c>
      <c r="B2052" s="5">
        <f t="shared" si="306"/>
        <v>0.52083333333333337</v>
      </c>
      <c r="C2052" s="6">
        <f t="shared" si="307"/>
        <v>0.52430555555555558</v>
      </c>
      <c r="D2052" s="7">
        <f t="shared" si="310"/>
        <v>9.8379629343980923E-4</v>
      </c>
      <c r="E2052" s="6" t="str">
        <f t="shared" si="311"/>
        <v>BIANCA</v>
      </c>
      <c r="F2052" s="6" t="str">
        <f t="shared" si="308"/>
        <v>qua</v>
      </c>
      <c r="G2052" s="6" t="str">
        <f t="shared" si="309"/>
        <v>77</v>
      </c>
      <c r="H2052" s="6" t="str">
        <f>IFERROR(VLOOKUP($G2052,DDD!$B:$D,3,0),"-")</f>
        <v>BA</v>
      </c>
      <c r="I2052" s="6" t="str">
        <f>IFERROR(VLOOKUP($H2052,DDD!$I:$K,3,0),"-")</f>
        <v>Nordeste</v>
      </c>
      <c r="J2052">
        <v>8837730</v>
      </c>
      <c r="K2052">
        <v>25724520</v>
      </c>
      <c r="L2052" s="14">
        <v>44671.524525462963</v>
      </c>
      <c r="M2052" s="14">
        <v>44671.525509259256</v>
      </c>
      <c r="N2052" t="s">
        <v>3133</v>
      </c>
      <c r="O2052" t="s">
        <v>78</v>
      </c>
      <c r="P2052">
        <v>17283</v>
      </c>
      <c r="Q2052" t="s">
        <v>65</v>
      </c>
      <c r="R2052" t="s">
        <v>136</v>
      </c>
      <c r="S2052" t="s">
        <v>420</v>
      </c>
      <c r="T2052" t="s">
        <v>136</v>
      </c>
      <c r="U2052" t="s">
        <v>420</v>
      </c>
      <c r="X2052">
        <v>77999305181</v>
      </c>
      <c r="Y2052">
        <v>77999305181</v>
      </c>
      <c r="Z2052" s="14">
        <v>44671.544444444444</v>
      </c>
      <c r="AA2052" t="s">
        <v>113</v>
      </c>
      <c r="AB2052" s="15">
        <v>1650468851487120</v>
      </c>
      <c r="AC2052" t="s">
        <v>68</v>
      </c>
      <c r="AD2052">
        <v>10738</v>
      </c>
      <c r="AE2052" t="s">
        <v>69</v>
      </c>
      <c r="AF2052" t="s">
        <v>70</v>
      </c>
    </row>
    <row r="2053" spans="1:32" x14ac:dyDescent="0.25">
      <c r="A2053" s="4">
        <f t="shared" si="305"/>
        <v>44671</v>
      </c>
      <c r="B2053" s="5">
        <f t="shared" si="306"/>
        <v>0.52083333333333337</v>
      </c>
      <c r="C2053" s="6">
        <f t="shared" si="307"/>
        <v>0.52569444444444446</v>
      </c>
      <c r="D2053" s="7">
        <f t="shared" si="310"/>
        <v>1.0879629626288079E-3</v>
      </c>
      <c r="E2053" s="6" t="str">
        <f t="shared" si="311"/>
        <v>BIANCA</v>
      </c>
      <c r="F2053" s="6" t="str">
        <f t="shared" si="308"/>
        <v>qua</v>
      </c>
      <c r="G2053" s="6" t="str">
        <f t="shared" si="309"/>
        <v>16</v>
      </c>
      <c r="H2053" s="6" t="str">
        <f>IFERROR(VLOOKUP($G2053,DDD!$B:$D,3,0),"-")</f>
        <v>SP</v>
      </c>
      <c r="I2053" s="6" t="str">
        <f>IFERROR(VLOOKUP($H2053,DDD!$I:$K,3,0),"-")</f>
        <v>Sudeste</v>
      </c>
      <c r="J2053">
        <v>8838160</v>
      </c>
      <c r="K2053">
        <v>25536945</v>
      </c>
      <c r="L2053" s="14">
        <v>44671.526296296295</v>
      </c>
      <c r="M2053" s="14">
        <v>44671.527384259258</v>
      </c>
      <c r="N2053" t="s">
        <v>3133</v>
      </c>
      <c r="O2053" t="s">
        <v>78</v>
      </c>
      <c r="P2053">
        <v>17283</v>
      </c>
      <c r="Q2053" t="s">
        <v>65</v>
      </c>
      <c r="R2053" t="s">
        <v>66</v>
      </c>
      <c r="S2053" t="s">
        <v>1017</v>
      </c>
      <c r="T2053" t="s">
        <v>66</v>
      </c>
      <c r="U2053" t="s">
        <v>1017</v>
      </c>
      <c r="X2053">
        <v>16997976043</v>
      </c>
      <c r="AA2053" t="s">
        <v>174</v>
      </c>
      <c r="AB2053" s="15">
        <v>1650469065493900</v>
      </c>
      <c r="AC2053" t="s">
        <v>68</v>
      </c>
      <c r="AD2053">
        <v>10738</v>
      </c>
      <c r="AE2053" t="s">
        <v>69</v>
      </c>
      <c r="AF2053" t="s">
        <v>70</v>
      </c>
    </row>
    <row r="2054" spans="1:32" x14ac:dyDescent="0.25">
      <c r="A2054" s="4">
        <f t="shared" si="305"/>
        <v>44671</v>
      </c>
      <c r="B2054" s="5">
        <f t="shared" si="306"/>
        <v>0.54166666666666663</v>
      </c>
      <c r="C2054" s="6">
        <f t="shared" si="307"/>
        <v>0.54305555555555551</v>
      </c>
      <c r="D2054" s="7">
        <f t="shared" si="310"/>
        <v>1.8750000017462298E-3</v>
      </c>
      <c r="E2054" s="6" t="str">
        <f t="shared" si="311"/>
        <v>BIANCA</v>
      </c>
      <c r="F2054" s="6" t="str">
        <f t="shared" si="308"/>
        <v>qua</v>
      </c>
      <c r="G2054" s="6" t="str">
        <f t="shared" si="309"/>
        <v>13</v>
      </c>
      <c r="H2054" s="6" t="str">
        <f>IFERROR(VLOOKUP($G2054,DDD!$B:$D,3,0),"-")</f>
        <v>SP</v>
      </c>
      <c r="I2054" s="6" t="str">
        <f>IFERROR(VLOOKUP($H2054,DDD!$I:$K,3,0),"-")</f>
        <v>Sudeste</v>
      </c>
      <c r="J2054">
        <v>8841921</v>
      </c>
      <c r="K2054">
        <v>25724637</v>
      </c>
      <c r="L2054" s="14">
        <v>44671.54347222222</v>
      </c>
      <c r="M2054" s="14">
        <v>44671.545347222222</v>
      </c>
      <c r="N2054" t="s">
        <v>3133</v>
      </c>
      <c r="O2054" t="s">
        <v>78</v>
      </c>
      <c r="P2054">
        <v>17283</v>
      </c>
      <c r="Q2054" t="s">
        <v>65</v>
      </c>
      <c r="R2054" t="s">
        <v>136</v>
      </c>
      <c r="S2054" t="s">
        <v>137</v>
      </c>
      <c r="T2054" t="s">
        <v>136</v>
      </c>
      <c r="U2054" t="s">
        <v>137</v>
      </c>
      <c r="X2054">
        <v>13991206611</v>
      </c>
      <c r="Y2054">
        <v>13991206611</v>
      </c>
      <c r="Z2054" s="14">
        <v>44671.56527777778</v>
      </c>
      <c r="AA2054" t="s">
        <v>113</v>
      </c>
      <c r="AB2054" s="15">
        <v>1650470541546930</v>
      </c>
      <c r="AC2054" t="s">
        <v>68</v>
      </c>
      <c r="AD2054">
        <v>10738</v>
      </c>
      <c r="AE2054" t="s">
        <v>69</v>
      </c>
      <c r="AF2054" t="s">
        <v>70</v>
      </c>
    </row>
    <row r="2055" spans="1:32" x14ac:dyDescent="0.25">
      <c r="A2055" s="4">
        <f t="shared" si="305"/>
        <v>44671</v>
      </c>
      <c r="B2055" s="5">
        <f t="shared" si="306"/>
        <v>0.54166666666666663</v>
      </c>
      <c r="C2055" s="6">
        <f t="shared" si="307"/>
        <v>0.54513888888888895</v>
      </c>
      <c r="D2055" s="7">
        <f t="shared" si="310"/>
        <v>5.7870370801538229E-4</v>
      </c>
      <c r="E2055" s="6" t="str">
        <f t="shared" si="311"/>
        <v>BIANCA</v>
      </c>
      <c r="F2055" s="6" t="str">
        <f t="shared" si="308"/>
        <v>qua</v>
      </c>
      <c r="G2055" s="6" t="str">
        <f t="shared" si="309"/>
        <v>48</v>
      </c>
      <c r="H2055" s="6" t="str">
        <f>IFERROR(VLOOKUP($G2055,DDD!$B:$D,3,0),"-")</f>
        <v>SC</v>
      </c>
      <c r="I2055" s="6" t="str">
        <f>IFERROR(VLOOKUP($H2055,DDD!$I:$K,3,0),"-")</f>
        <v>Sul</v>
      </c>
      <c r="J2055">
        <v>8842366</v>
      </c>
      <c r="K2055">
        <v>27637647</v>
      </c>
      <c r="L2055" s="14">
        <v>44671.545648148145</v>
      </c>
      <c r="M2055" s="14">
        <v>44671.546226851853</v>
      </c>
      <c r="N2055" t="s">
        <v>3133</v>
      </c>
      <c r="O2055" t="s">
        <v>78</v>
      </c>
      <c r="P2055">
        <v>17283</v>
      </c>
      <c r="Q2055" t="s">
        <v>65</v>
      </c>
      <c r="R2055" t="s">
        <v>136</v>
      </c>
      <c r="S2055" t="s">
        <v>273</v>
      </c>
      <c r="T2055" t="s">
        <v>136</v>
      </c>
      <c r="U2055" t="s">
        <v>273</v>
      </c>
      <c r="X2055">
        <v>48992059973</v>
      </c>
      <c r="Y2055">
        <v>48992059973</v>
      </c>
      <c r="Z2055" s="14">
        <v>44671.791666666664</v>
      </c>
      <c r="AA2055" t="s">
        <v>2499</v>
      </c>
      <c r="AB2055" s="15">
        <v>1650470729554180</v>
      </c>
      <c r="AC2055" t="s">
        <v>68</v>
      </c>
      <c r="AD2055">
        <v>10738</v>
      </c>
      <c r="AE2055" t="s">
        <v>69</v>
      </c>
      <c r="AF2055" t="s">
        <v>70</v>
      </c>
    </row>
    <row r="2056" spans="1:32" x14ac:dyDescent="0.25">
      <c r="A2056" s="4">
        <f t="shared" si="305"/>
        <v>44671</v>
      </c>
      <c r="B2056" s="5">
        <f t="shared" si="306"/>
        <v>0.54166666666666663</v>
      </c>
      <c r="C2056" s="6">
        <f t="shared" si="307"/>
        <v>0.54722222222222217</v>
      </c>
      <c r="D2056" s="7">
        <f t="shared" si="310"/>
        <v>3.0439814800047316E-3</v>
      </c>
      <c r="E2056" s="6" t="str">
        <f t="shared" si="311"/>
        <v>SILVIO</v>
      </c>
      <c r="F2056" s="6" t="str">
        <f t="shared" si="308"/>
        <v>qua</v>
      </c>
      <c r="G2056" s="6" t="str">
        <f t="shared" si="309"/>
        <v>19</v>
      </c>
      <c r="H2056" s="6" t="str">
        <f>IFERROR(VLOOKUP($G2056,DDD!$B:$D,3,0),"-")</f>
        <v>SP</v>
      </c>
      <c r="I2056" s="6" t="str">
        <f>IFERROR(VLOOKUP($H2056,DDD!$I:$K,3,0),"-")</f>
        <v>Sudeste</v>
      </c>
      <c r="J2056">
        <v>8842717</v>
      </c>
      <c r="K2056">
        <v>27637765</v>
      </c>
      <c r="L2056" s="14">
        <v>44671.547395833331</v>
      </c>
      <c r="M2056" s="14">
        <v>44671.550439814811</v>
      </c>
      <c r="N2056" t="s">
        <v>3133</v>
      </c>
      <c r="O2056" t="s">
        <v>84</v>
      </c>
      <c r="P2056">
        <v>17286</v>
      </c>
      <c r="Q2056" t="s">
        <v>65</v>
      </c>
      <c r="R2056" t="s">
        <v>136</v>
      </c>
      <c r="S2056" t="s">
        <v>273</v>
      </c>
      <c r="T2056" t="s">
        <v>136</v>
      </c>
      <c r="U2056" t="s">
        <v>273</v>
      </c>
      <c r="X2056">
        <v>19983076828</v>
      </c>
      <c r="Y2056">
        <v>19983076828</v>
      </c>
      <c r="Z2056" s="14">
        <v>44671.756944444445</v>
      </c>
      <c r="AA2056" t="s">
        <v>2499</v>
      </c>
      <c r="AB2056" s="15">
        <v>1650470866559990</v>
      </c>
      <c r="AC2056" t="s">
        <v>68</v>
      </c>
      <c r="AD2056">
        <v>10738</v>
      </c>
      <c r="AE2056" t="s">
        <v>69</v>
      </c>
      <c r="AF2056" t="s">
        <v>70</v>
      </c>
    </row>
    <row r="2057" spans="1:32" x14ac:dyDescent="0.25">
      <c r="A2057" s="4">
        <f t="shared" si="305"/>
        <v>44671</v>
      </c>
      <c r="B2057" s="5">
        <f t="shared" si="306"/>
        <v>0.54166666666666663</v>
      </c>
      <c r="C2057" s="6">
        <f t="shared" si="307"/>
        <v>0.54722222222222217</v>
      </c>
      <c r="D2057" s="7">
        <f t="shared" si="310"/>
        <v>3.8888888884685002E-3</v>
      </c>
      <c r="E2057" s="6" t="str">
        <f t="shared" si="311"/>
        <v>BIANCA</v>
      </c>
      <c r="F2057" s="6" t="str">
        <f t="shared" si="308"/>
        <v>qua</v>
      </c>
      <c r="G2057" s="6" t="str">
        <f t="shared" si="309"/>
        <v>11</v>
      </c>
      <c r="H2057" s="6" t="str">
        <f>IFERROR(VLOOKUP($G2057,DDD!$B:$D,3,0),"-")</f>
        <v>SP</v>
      </c>
      <c r="I2057" s="6" t="str">
        <f>IFERROR(VLOOKUP($H2057,DDD!$I:$K,3,0),"-")</f>
        <v>Sudeste</v>
      </c>
      <c r="J2057">
        <v>8842790</v>
      </c>
      <c r="K2057">
        <v>25536912</v>
      </c>
      <c r="L2057" s="14">
        <v>44671.547777777778</v>
      </c>
      <c r="M2057" s="14">
        <v>44671.551666666666</v>
      </c>
      <c r="N2057" t="s">
        <v>3133</v>
      </c>
      <c r="O2057" t="s">
        <v>78</v>
      </c>
      <c r="P2057">
        <v>17283</v>
      </c>
      <c r="Q2057" t="s">
        <v>65</v>
      </c>
      <c r="R2057" t="s">
        <v>136</v>
      </c>
      <c r="S2057" t="s">
        <v>137</v>
      </c>
      <c r="T2057" t="s">
        <v>136</v>
      </c>
      <c r="U2057" t="s">
        <v>137</v>
      </c>
      <c r="X2057">
        <v>11946349093</v>
      </c>
      <c r="Y2057">
        <v>11946349093</v>
      </c>
      <c r="Z2057" s="14">
        <v>44671.571527777778</v>
      </c>
      <c r="AA2057" t="s">
        <v>174</v>
      </c>
      <c r="AB2057" s="15">
        <v>1650470915561780</v>
      </c>
      <c r="AC2057" t="s">
        <v>68</v>
      </c>
      <c r="AD2057">
        <v>10738</v>
      </c>
      <c r="AE2057" t="s">
        <v>69</v>
      </c>
      <c r="AF2057" t="s">
        <v>70</v>
      </c>
    </row>
    <row r="2058" spans="1:32" x14ac:dyDescent="0.25">
      <c r="A2058" s="4">
        <f t="shared" si="305"/>
        <v>44671</v>
      </c>
      <c r="B2058" s="5">
        <f t="shared" si="306"/>
        <v>0.54166666666666663</v>
      </c>
      <c r="C2058" s="6">
        <f t="shared" si="307"/>
        <v>0.55694444444444446</v>
      </c>
      <c r="D2058" s="7">
        <f t="shared" si="310"/>
        <v>6.3657407008577138E-4</v>
      </c>
      <c r="E2058" s="6" t="str">
        <f t="shared" si="311"/>
        <v>BIANCA</v>
      </c>
      <c r="F2058" s="6" t="str">
        <f t="shared" si="308"/>
        <v>qua</v>
      </c>
      <c r="G2058" s="6" t="str">
        <f t="shared" si="309"/>
        <v>51</v>
      </c>
      <c r="H2058" s="6" t="str">
        <f>IFERROR(VLOOKUP($G2058,DDD!$B:$D,3,0),"-")</f>
        <v>RS</v>
      </c>
      <c r="I2058" s="6" t="str">
        <f>IFERROR(VLOOKUP($H2058,DDD!$I:$K,3,0),"-")</f>
        <v>Sul</v>
      </c>
      <c r="J2058">
        <v>8844736</v>
      </c>
      <c r="K2058">
        <v>25426189</v>
      </c>
      <c r="L2058" s="14">
        <v>44671.557534722226</v>
      </c>
      <c r="M2058" s="14">
        <v>44671.558171296296</v>
      </c>
      <c r="N2058" t="s">
        <v>3133</v>
      </c>
      <c r="O2058" t="s">
        <v>78</v>
      </c>
      <c r="P2058">
        <v>17283</v>
      </c>
      <c r="Q2058" t="s">
        <v>65</v>
      </c>
      <c r="R2058" t="s">
        <v>136</v>
      </c>
      <c r="S2058" t="s">
        <v>674</v>
      </c>
      <c r="T2058" t="s">
        <v>136</v>
      </c>
      <c r="U2058" t="s">
        <v>674</v>
      </c>
      <c r="X2058">
        <v>51996742107</v>
      </c>
      <c r="Y2058">
        <v>51996742107</v>
      </c>
      <c r="Z2058" s="14">
        <v>44671.577777777777</v>
      </c>
      <c r="AA2058" t="s">
        <v>118</v>
      </c>
      <c r="AB2058" s="15">
        <v>1650471758586610</v>
      </c>
      <c r="AC2058" t="s">
        <v>68</v>
      </c>
      <c r="AD2058">
        <v>10738</v>
      </c>
      <c r="AE2058" t="s">
        <v>69</v>
      </c>
      <c r="AF2058" t="s">
        <v>70</v>
      </c>
    </row>
    <row r="2059" spans="1:32" x14ac:dyDescent="0.25">
      <c r="A2059" s="4">
        <f t="shared" si="305"/>
        <v>44671</v>
      </c>
      <c r="B2059" s="5">
        <f t="shared" si="306"/>
        <v>0.54166666666666663</v>
      </c>
      <c r="C2059" s="6">
        <f t="shared" si="307"/>
        <v>0.56111111111111112</v>
      </c>
      <c r="D2059" s="7">
        <f t="shared" si="310"/>
        <v>1.9212963015888818E-3</v>
      </c>
      <c r="E2059" s="6" t="str">
        <f t="shared" si="311"/>
        <v>SILVIO</v>
      </c>
      <c r="F2059" s="6" t="str">
        <f t="shared" si="308"/>
        <v>qua</v>
      </c>
      <c r="G2059" s="6" t="str">
        <f t="shared" si="309"/>
        <v>11</v>
      </c>
      <c r="H2059" s="6" t="str">
        <f>IFERROR(VLOOKUP($G2059,DDD!$B:$D,3,0),"-")</f>
        <v>SP</v>
      </c>
      <c r="I2059" s="6" t="str">
        <f>IFERROR(VLOOKUP($H2059,DDD!$I:$K,3,0),"-")</f>
        <v>Sudeste</v>
      </c>
      <c r="J2059">
        <v>8845533</v>
      </c>
      <c r="K2059">
        <v>25724808</v>
      </c>
      <c r="L2059" s="14">
        <v>44671.561365740738</v>
      </c>
      <c r="M2059" s="14">
        <v>44671.563287037039</v>
      </c>
      <c r="N2059" t="s">
        <v>3133</v>
      </c>
      <c r="O2059" t="s">
        <v>84</v>
      </c>
      <c r="P2059">
        <v>17286</v>
      </c>
      <c r="Q2059" t="s">
        <v>65</v>
      </c>
      <c r="R2059" t="s">
        <v>136</v>
      </c>
      <c r="S2059" t="s">
        <v>273</v>
      </c>
      <c r="T2059" t="s">
        <v>136</v>
      </c>
      <c r="U2059" t="s">
        <v>273</v>
      </c>
      <c r="X2059">
        <v>11982453243</v>
      </c>
      <c r="Y2059">
        <v>11982453243</v>
      </c>
      <c r="Z2059" s="14">
        <v>44671.760416666664</v>
      </c>
      <c r="AA2059" t="s">
        <v>113</v>
      </c>
      <c r="AB2059" s="15">
        <v>1650472087600040</v>
      </c>
      <c r="AC2059" t="s">
        <v>68</v>
      </c>
      <c r="AD2059">
        <v>10738</v>
      </c>
      <c r="AE2059" t="s">
        <v>69</v>
      </c>
      <c r="AF2059" t="s">
        <v>70</v>
      </c>
    </row>
    <row r="2060" spans="1:32" x14ac:dyDescent="0.25">
      <c r="A2060" s="4">
        <f t="shared" si="305"/>
        <v>44671</v>
      </c>
      <c r="B2060" s="5">
        <f t="shared" si="306"/>
        <v>0.5625</v>
      </c>
      <c r="C2060" s="6">
        <f t="shared" si="307"/>
        <v>0.5625</v>
      </c>
      <c r="D2060" s="7">
        <f t="shared" si="310"/>
        <v>2.3148148175096139E-3</v>
      </c>
      <c r="E2060" s="6" t="str">
        <f t="shared" si="311"/>
        <v>BIANCA</v>
      </c>
      <c r="F2060" s="6" t="str">
        <f t="shared" si="308"/>
        <v>qua</v>
      </c>
      <c r="G2060" s="6" t="str">
        <f t="shared" si="309"/>
        <v>17</v>
      </c>
      <c r="H2060" s="6" t="str">
        <f>IFERROR(VLOOKUP($G2060,DDD!$B:$D,3,0),"-")</f>
        <v>SP</v>
      </c>
      <c r="I2060" s="6" t="str">
        <f>IFERROR(VLOOKUP($H2060,DDD!$I:$K,3,0),"-")</f>
        <v>Sudeste</v>
      </c>
      <c r="J2060">
        <v>8845770</v>
      </c>
      <c r="K2060">
        <v>23414219</v>
      </c>
      <c r="L2060" s="14">
        <v>44671.562800925924</v>
      </c>
      <c r="M2060" s="14">
        <v>44671.565115740741</v>
      </c>
      <c r="N2060" t="s">
        <v>3133</v>
      </c>
      <c r="O2060" t="s">
        <v>78</v>
      </c>
      <c r="P2060">
        <v>17283</v>
      </c>
      <c r="Q2060" t="s">
        <v>65</v>
      </c>
      <c r="R2060" t="s">
        <v>136</v>
      </c>
      <c r="S2060" t="s">
        <v>137</v>
      </c>
      <c r="T2060" t="s">
        <v>136</v>
      </c>
      <c r="U2060" t="s">
        <v>137</v>
      </c>
      <c r="X2060">
        <v>17992251040</v>
      </c>
      <c r="Y2060">
        <v>17992251040</v>
      </c>
      <c r="Z2060" s="14">
        <v>44671.584722222222</v>
      </c>
      <c r="AA2060" t="s">
        <v>141</v>
      </c>
      <c r="AB2060" s="15">
        <v>1650472208603900</v>
      </c>
      <c r="AC2060" t="s">
        <v>68</v>
      </c>
      <c r="AD2060">
        <v>10738</v>
      </c>
      <c r="AE2060" t="s">
        <v>69</v>
      </c>
      <c r="AF2060" t="s">
        <v>70</v>
      </c>
    </row>
    <row r="2061" spans="1:32" x14ac:dyDescent="0.25">
      <c r="A2061" s="4">
        <f t="shared" si="305"/>
        <v>44671</v>
      </c>
      <c r="B2061" s="5">
        <f t="shared" si="306"/>
        <v>0.5625</v>
      </c>
      <c r="C2061" s="6">
        <f t="shared" si="307"/>
        <v>0.5756944444444444</v>
      </c>
      <c r="D2061" s="7">
        <f t="shared" si="310"/>
        <v>7.7546296233776957E-4</v>
      </c>
      <c r="E2061" s="6" t="str">
        <f t="shared" si="311"/>
        <v>SILVIO</v>
      </c>
      <c r="F2061" s="6" t="str">
        <f t="shared" si="308"/>
        <v>qua</v>
      </c>
      <c r="G2061" s="6" t="str">
        <f t="shared" si="309"/>
        <v>19</v>
      </c>
      <c r="H2061" s="6" t="str">
        <f>IFERROR(VLOOKUP($G2061,DDD!$B:$D,3,0),"-")</f>
        <v>SP</v>
      </c>
      <c r="I2061" s="6" t="str">
        <f>IFERROR(VLOOKUP($H2061,DDD!$I:$K,3,0),"-")</f>
        <v>Sudeste</v>
      </c>
      <c r="J2061">
        <v>8847800</v>
      </c>
      <c r="K2061">
        <v>23618639</v>
      </c>
      <c r="L2061" s="14">
        <v>44671.576041666667</v>
      </c>
      <c r="M2061" s="14">
        <v>44671.576817129629</v>
      </c>
      <c r="N2061" t="s">
        <v>3133</v>
      </c>
      <c r="O2061" t="s">
        <v>84</v>
      </c>
      <c r="P2061">
        <v>17286</v>
      </c>
      <c r="Q2061" t="s">
        <v>65</v>
      </c>
      <c r="R2061" t="s">
        <v>136</v>
      </c>
      <c r="S2061" t="s">
        <v>832</v>
      </c>
      <c r="T2061" t="s">
        <v>136</v>
      </c>
      <c r="U2061" t="s">
        <v>832</v>
      </c>
      <c r="X2061">
        <v>19992774449</v>
      </c>
      <c r="Y2061">
        <v>19992774449</v>
      </c>
      <c r="Z2061" s="14">
        <v>44671.597222222219</v>
      </c>
      <c r="AA2061" t="s">
        <v>449</v>
      </c>
      <c r="AB2061" s="15">
        <v>1650473353627980</v>
      </c>
      <c r="AC2061" t="s">
        <v>68</v>
      </c>
      <c r="AD2061">
        <v>10738</v>
      </c>
      <c r="AE2061" t="s">
        <v>69</v>
      </c>
      <c r="AF2061" t="s">
        <v>70</v>
      </c>
    </row>
    <row r="2062" spans="1:32" x14ac:dyDescent="0.25">
      <c r="A2062" s="4">
        <f t="shared" si="305"/>
        <v>44671</v>
      </c>
      <c r="B2062" s="5">
        <f t="shared" si="306"/>
        <v>0.5625</v>
      </c>
      <c r="C2062" s="6">
        <f t="shared" si="307"/>
        <v>0.57708333333333328</v>
      </c>
      <c r="D2062" s="7">
        <f t="shared" si="310"/>
        <v>1.898148148029577E-3</v>
      </c>
      <c r="E2062" s="6" t="str">
        <f t="shared" si="311"/>
        <v>SILVIO</v>
      </c>
      <c r="F2062" s="6" t="str">
        <f t="shared" si="308"/>
        <v>qua</v>
      </c>
      <c r="G2062" s="6" t="str">
        <f t="shared" si="309"/>
        <v>51</v>
      </c>
      <c r="H2062" s="6" t="str">
        <f>IFERROR(VLOOKUP($G2062,DDD!$B:$D,3,0),"-")</f>
        <v>RS</v>
      </c>
      <c r="I2062" s="6" t="str">
        <f>IFERROR(VLOOKUP($H2062,DDD!$I:$K,3,0),"-")</f>
        <v>Sul</v>
      </c>
      <c r="J2062">
        <v>8847946</v>
      </c>
      <c r="K2062">
        <v>23694317</v>
      </c>
      <c r="L2062" s="14">
        <v>44671.577268518522</v>
      </c>
      <c r="M2062" s="14">
        <v>44671.57916666667</v>
      </c>
      <c r="N2062" t="s">
        <v>3133</v>
      </c>
      <c r="O2062" t="s">
        <v>84</v>
      </c>
      <c r="P2062">
        <v>17286</v>
      </c>
      <c r="Q2062" t="s">
        <v>65</v>
      </c>
      <c r="R2062" t="s">
        <v>66</v>
      </c>
      <c r="S2062" t="s">
        <v>889</v>
      </c>
      <c r="T2062" t="s">
        <v>66</v>
      </c>
      <c r="U2062" t="s">
        <v>889</v>
      </c>
      <c r="X2062">
        <v>51998176528</v>
      </c>
      <c r="AA2062" t="s">
        <v>179</v>
      </c>
      <c r="AB2062" s="15">
        <v>1650473457630490</v>
      </c>
      <c r="AC2062" t="s">
        <v>68</v>
      </c>
      <c r="AD2062">
        <v>10738</v>
      </c>
      <c r="AE2062" t="s">
        <v>69</v>
      </c>
      <c r="AF2062" t="s">
        <v>70</v>
      </c>
    </row>
    <row r="2063" spans="1:32" x14ac:dyDescent="0.25">
      <c r="A2063" s="4">
        <f t="shared" si="305"/>
        <v>44671</v>
      </c>
      <c r="B2063" s="5">
        <f t="shared" si="306"/>
        <v>0.58333333333333337</v>
      </c>
      <c r="C2063" s="6">
        <f t="shared" si="307"/>
        <v>0.58333333333333337</v>
      </c>
      <c r="D2063" s="7">
        <f t="shared" si="310"/>
        <v>1.111111108912155E-3</v>
      </c>
      <c r="E2063" s="6" t="str">
        <f t="shared" si="311"/>
        <v>BIANCA</v>
      </c>
      <c r="F2063" s="6" t="str">
        <f t="shared" si="308"/>
        <v>qua</v>
      </c>
      <c r="G2063" s="6" t="str">
        <f t="shared" si="309"/>
        <v>47</v>
      </c>
      <c r="H2063" s="6" t="str">
        <f>IFERROR(VLOOKUP($G2063,DDD!$B:$D,3,0),"-")</f>
        <v>SC</v>
      </c>
      <c r="I2063" s="6" t="str">
        <f>IFERROR(VLOOKUP($H2063,DDD!$I:$K,3,0),"-")</f>
        <v>Sul</v>
      </c>
      <c r="J2063">
        <v>8848914</v>
      </c>
      <c r="K2063">
        <v>24073056</v>
      </c>
      <c r="L2063" s="14">
        <v>44671.583738425928</v>
      </c>
      <c r="M2063" s="14">
        <v>44671.584849537037</v>
      </c>
      <c r="N2063" t="s">
        <v>3133</v>
      </c>
      <c r="O2063" t="s">
        <v>78</v>
      </c>
      <c r="P2063">
        <v>17283</v>
      </c>
      <c r="Q2063" t="s">
        <v>65</v>
      </c>
      <c r="R2063" t="s">
        <v>136</v>
      </c>
      <c r="S2063" t="s">
        <v>273</v>
      </c>
      <c r="T2063" t="s">
        <v>136</v>
      </c>
      <c r="U2063" t="s">
        <v>273</v>
      </c>
      <c r="X2063">
        <v>47991110191</v>
      </c>
      <c r="Y2063">
        <v>47991110191</v>
      </c>
      <c r="Z2063" s="14">
        <v>44671.666666666664</v>
      </c>
      <c r="AA2063" t="s">
        <v>87</v>
      </c>
      <c r="AB2063" s="15">
        <v>1650474017642130</v>
      </c>
      <c r="AC2063" t="s">
        <v>68</v>
      </c>
      <c r="AD2063">
        <v>10738</v>
      </c>
      <c r="AE2063" t="s">
        <v>69</v>
      </c>
      <c r="AF2063" t="s">
        <v>70</v>
      </c>
    </row>
    <row r="2064" spans="1:32" x14ac:dyDescent="0.25">
      <c r="A2064" s="4">
        <f t="shared" si="305"/>
        <v>44671</v>
      </c>
      <c r="B2064" s="5">
        <f t="shared" si="306"/>
        <v>0.58333333333333337</v>
      </c>
      <c r="C2064" s="6">
        <f t="shared" si="307"/>
        <v>0.58333333333333337</v>
      </c>
      <c r="D2064" s="7">
        <f t="shared" si="310"/>
        <v>1.1921296318178065E-3</v>
      </c>
      <c r="E2064" s="6" t="str">
        <f t="shared" si="311"/>
        <v>SILVIO</v>
      </c>
      <c r="F2064" s="6" t="str">
        <f t="shared" si="308"/>
        <v>qua</v>
      </c>
      <c r="G2064" s="6" t="str">
        <f t="shared" si="309"/>
        <v>47</v>
      </c>
      <c r="H2064" s="6" t="str">
        <f>IFERROR(VLOOKUP($G2064,DDD!$B:$D,3,0),"-")</f>
        <v>SC</v>
      </c>
      <c r="I2064" s="6" t="str">
        <f>IFERROR(VLOOKUP($H2064,DDD!$I:$K,3,0),"-")</f>
        <v>Sul</v>
      </c>
      <c r="J2064">
        <v>8848940</v>
      </c>
      <c r="K2064">
        <v>25724760</v>
      </c>
      <c r="L2064" s="14">
        <v>44671.583877314813</v>
      </c>
      <c r="M2064" s="14">
        <v>44671.585069444445</v>
      </c>
      <c r="N2064" t="s">
        <v>3133</v>
      </c>
      <c r="O2064" t="s">
        <v>84</v>
      </c>
      <c r="P2064">
        <v>17286</v>
      </c>
      <c r="Q2064" t="s">
        <v>65</v>
      </c>
      <c r="R2064" t="s">
        <v>136</v>
      </c>
      <c r="S2064" t="s">
        <v>273</v>
      </c>
      <c r="T2064" t="s">
        <v>136</v>
      </c>
      <c r="U2064" t="s">
        <v>273</v>
      </c>
      <c r="X2064">
        <v>47991147543</v>
      </c>
      <c r="Y2064">
        <v>47991147543</v>
      </c>
      <c r="Z2064" s="14">
        <v>44671.666666666664</v>
      </c>
      <c r="AA2064" t="s">
        <v>113</v>
      </c>
      <c r="AB2064" s="15">
        <v>1650474028642500</v>
      </c>
      <c r="AC2064" t="s">
        <v>68</v>
      </c>
      <c r="AD2064">
        <v>10738</v>
      </c>
      <c r="AE2064" t="s">
        <v>69</v>
      </c>
      <c r="AF2064" t="s">
        <v>70</v>
      </c>
    </row>
    <row r="2065" spans="1:32" x14ac:dyDescent="0.25">
      <c r="A2065" s="4">
        <f t="shared" si="305"/>
        <v>44671</v>
      </c>
      <c r="B2065" s="5">
        <f t="shared" si="306"/>
        <v>0.58333333333333337</v>
      </c>
      <c r="C2065" s="6">
        <f t="shared" si="307"/>
        <v>0.5854166666666667</v>
      </c>
      <c r="D2065" s="7">
        <f t="shared" si="310"/>
        <v>8.6805555474711582E-4</v>
      </c>
      <c r="E2065" s="6" t="str">
        <f t="shared" si="311"/>
        <v>SILVIO</v>
      </c>
      <c r="F2065" s="6" t="str">
        <f t="shared" si="308"/>
        <v>qua</v>
      </c>
      <c r="G2065" s="6" t="str">
        <f t="shared" si="309"/>
        <v>11</v>
      </c>
      <c r="H2065" s="6" t="str">
        <f>IFERROR(VLOOKUP($G2065,DDD!$B:$D,3,0),"-")</f>
        <v>SP</v>
      </c>
      <c r="I2065" s="6" t="str">
        <f>IFERROR(VLOOKUP($H2065,DDD!$I:$K,3,0),"-")</f>
        <v>Sudeste</v>
      </c>
      <c r="J2065">
        <v>8849216</v>
      </c>
      <c r="K2065">
        <v>25386745</v>
      </c>
      <c r="L2065" s="14">
        <v>44671.585474537038</v>
      </c>
      <c r="M2065" s="14">
        <v>44671.586342592593</v>
      </c>
      <c r="N2065" t="s">
        <v>3133</v>
      </c>
      <c r="O2065" t="s">
        <v>84</v>
      </c>
      <c r="P2065">
        <v>17286</v>
      </c>
      <c r="Q2065" t="s">
        <v>65</v>
      </c>
      <c r="R2065" t="s">
        <v>136</v>
      </c>
      <c r="S2065" t="s">
        <v>273</v>
      </c>
      <c r="T2065" t="s">
        <v>136</v>
      </c>
      <c r="U2065" t="s">
        <v>273</v>
      </c>
      <c r="X2065">
        <v>11973495806</v>
      </c>
      <c r="Y2065">
        <v>11973495806</v>
      </c>
      <c r="Z2065" s="14">
        <v>44673.416666666664</v>
      </c>
      <c r="AA2065" t="s">
        <v>520</v>
      </c>
      <c r="AB2065" s="15">
        <v>1650474160644570</v>
      </c>
      <c r="AC2065" t="s">
        <v>68</v>
      </c>
      <c r="AD2065">
        <v>10738</v>
      </c>
      <c r="AE2065" t="s">
        <v>69</v>
      </c>
      <c r="AF2065" t="s">
        <v>70</v>
      </c>
    </row>
    <row r="2066" spans="1:32" x14ac:dyDescent="0.25">
      <c r="A2066" s="4">
        <f t="shared" ref="A2066:A2090" si="312">DATEVALUE(TEXT(L2066,"dd/mm"))</f>
        <v>44671</v>
      </c>
      <c r="B2066" s="5">
        <f t="shared" ref="B2066:B2090" si="313">TIMEVALUE(TEXT(LEFT(TEXT(L2066,"hh:mm"),2)&amp;":"&amp;IF(RIGHT(TEXT(L2066,"hh:mm"),2)&lt;"30",0,30),"hh:mm"))</f>
        <v>0.58333333333333337</v>
      </c>
      <c r="C2066" s="6">
        <f t="shared" ref="C2066:C2090" si="314">TIMEVALUE(TEXT(L2066,"hh:mm"))</f>
        <v>0.58888888888888891</v>
      </c>
      <c r="D2066" s="7">
        <f t="shared" si="310"/>
        <v>6.2499999330611899E-4</v>
      </c>
      <c r="E2066" s="6" t="str">
        <f t="shared" si="311"/>
        <v>BIANCA</v>
      </c>
      <c r="F2066" s="6" t="str">
        <f t="shared" ref="F2066:F2090" si="315">TEXT(L2066,"ddd")</f>
        <v>qua</v>
      </c>
      <c r="G2066" s="6" t="str">
        <f t="shared" si="309"/>
        <v>48</v>
      </c>
      <c r="H2066" s="6" t="str">
        <f>IFERROR(VLOOKUP($G2066,DDD!$B:$D,3,0),"-")</f>
        <v>SC</v>
      </c>
      <c r="I2066" s="6" t="str">
        <f>IFERROR(VLOOKUP($H2066,DDD!$I:$K,3,0),"-")</f>
        <v>Sul</v>
      </c>
      <c r="J2066">
        <v>8849964</v>
      </c>
      <c r="K2066">
        <v>25724595</v>
      </c>
      <c r="L2066" s="14">
        <v>44671.589189814818</v>
      </c>
      <c r="M2066" s="14">
        <v>44671.589814814812</v>
      </c>
      <c r="N2066" t="s">
        <v>3133</v>
      </c>
      <c r="O2066" t="s">
        <v>78</v>
      </c>
      <c r="P2066">
        <v>17283</v>
      </c>
      <c r="Q2066" t="s">
        <v>65</v>
      </c>
      <c r="R2066" t="s">
        <v>136</v>
      </c>
      <c r="S2066" t="s">
        <v>273</v>
      </c>
      <c r="T2066" t="s">
        <v>136</v>
      </c>
      <c r="U2066" t="s">
        <v>273</v>
      </c>
      <c r="X2066">
        <v>48920022263</v>
      </c>
      <c r="Y2066">
        <v>48920022263</v>
      </c>
      <c r="Z2066" s="14">
        <v>44671.6875</v>
      </c>
      <c r="AA2066" t="s">
        <v>113</v>
      </c>
      <c r="AB2066" s="15">
        <v>1650474487651840</v>
      </c>
      <c r="AC2066" t="s">
        <v>68</v>
      </c>
      <c r="AD2066">
        <v>10738</v>
      </c>
      <c r="AE2066" t="s">
        <v>69</v>
      </c>
      <c r="AF2066" t="s">
        <v>70</v>
      </c>
    </row>
    <row r="2067" spans="1:32" x14ac:dyDescent="0.25">
      <c r="A2067" s="4">
        <f t="shared" si="312"/>
        <v>44671</v>
      </c>
      <c r="B2067" s="5">
        <f t="shared" si="313"/>
        <v>0.58333333333333337</v>
      </c>
      <c r="C2067" s="6">
        <f t="shared" si="314"/>
        <v>0.58958333333333335</v>
      </c>
      <c r="D2067" s="7">
        <f t="shared" si="310"/>
        <v>8.3333333896007389E-4</v>
      </c>
      <c r="E2067" s="6" t="str">
        <f t="shared" si="311"/>
        <v>BIANCA</v>
      </c>
      <c r="F2067" s="6" t="str">
        <f t="shared" si="315"/>
        <v>qua</v>
      </c>
      <c r="G2067" s="6" t="str">
        <f t="shared" si="309"/>
        <v>15</v>
      </c>
      <c r="H2067" s="6" t="str">
        <f>IFERROR(VLOOKUP($G2067,DDD!$B:$D,3,0),"-")</f>
        <v>SP</v>
      </c>
      <c r="I2067" s="6" t="str">
        <f>IFERROR(VLOOKUP($H2067,DDD!$I:$K,3,0),"-")</f>
        <v>Sudeste</v>
      </c>
      <c r="J2067">
        <v>8850168</v>
      </c>
      <c r="K2067">
        <v>24073109</v>
      </c>
      <c r="L2067" s="14">
        <v>44671.590162037035</v>
      </c>
      <c r="M2067" s="14">
        <v>44671.590995370374</v>
      </c>
      <c r="N2067" t="s">
        <v>3133</v>
      </c>
      <c r="O2067" t="s">
        <v>78</v>
      </c>
      <c r="P2067">
        <v>17283</v>
      </c>
      <c r="Q2067" t="s">
        <v>65</v>
      </c>
      <c r="R2067" t="s">
        <v>136</v>
      </c>
      <c r="S2067" t="s">
        <v>273</v>
      </c>
      <c r="T2067" t="s">
        <v>136</v>
      </c>
      <c r="U2067" t="s">
        <v>273</v>
      </c>
      <c r="X2067">
        <v>15997944412</v>
      </c>
      <c r="Y2067">
        <v>15997944412</v>
      </c>
      <c r="Z2067" s="14">
        <v>44671.708333333336</v>
      </c>
      <c r="AA2067" t="s">
        <v>87</v>
      </c>
      <c r="AB2067" s="15">
        <v>1650474572654420</v>
      </c>
      <c r="AC2067" t="s">
        <v>68</v>
      </c>
      <c r="AD2067">
        <v>10738</v>
      </c>
      <c r="AE2067" t="s">
        <v>69</v>
      </c>
      <c r="AF2067" t="s">
        <v>70</v>
      </c>
    </row>
    <row r="2068" spans="1:32" x14ac:dyDescent="0.25">
      <c r="A2068" s="4">
        <f t="shared" si="312"/>
        <v>44671</v>
      </c>
      <c r="B2068" s="5">
        <f t="shared" si="313"/>
        <v>0.58333333333333337</v>
      </c>
      <c r="C2068" s="6">
        <f t="shared" si="314"/>
        <v>0.59513888888888888</v>
      </c>
      <c r="D2068" s="7">
        <f t="shared" si="310"/>
        <v>5.3240740817273036E-4</v>
      </c>
      <c r="E2068" s="6" t="str">
        <f t="shared" si="311"/>
        <v>BIANCA</v>
      </c>
      <c r="F2068" s="6" t="str">
        <f t="shared" si="315"/>
        <v>qua</v>
      </c>
      <c r="G2068" s="6" t="str">
        <f t="shared" si="309"/>
        <v>13</v>
      </c>
      <c r="H2068" s="6" t="str">
        <f>IFERROR(VLOOKUP($G2068,DDD!$B:$D,3,0),"-")</f>
        <v>SP</v>
      </c>
      <c r="I2068" s="6" t="str">
        <f>IFERROR(VLOOKUP($H2068,DDD!$I:$K,3,0),"-")</f>
        <v>Sudeste</v>
      </c>
      <c r="J2068">
        <v>8851257</v>
      </c>
      <c r="K2068">
        <v>24073079</v>
      </c>
      <c r="L2068" s="14">
        <v>44671.595555555556</v>
      </c>
      <c r="M2068" s="14">
        <v>44671.596087962964</v>
      </c>
      <c r="N2068" t="s">
        <v>3133</v>
      </c>
      <c r="O2068" t="s">
        <v>78</v>
      </c>
      <c r="P2068">
        <v>17283</v>
      </c>
      <c r="Q2068" t="s">
        <v>65</v>
      </c>
      <c r="R2068" t="s">
        <v>136</v>
      </c>
      <c r="S2068" t="s">
        <v>273</v>
      </c>
      <c r="T2068" t="s">
        <v>136</v>
      </c>
      <c r="U2068" t="s">
        <v>273</v>
      </c>
      <c r="X2068">
        <v>13996289662</v>
      </c>
      <c r="Y2068">
        <v>13996289662</v>
      </c>
      <c r="Z2068" s="14">
        <v>44671.791666666664</v>
      </c>
      <c r="AA2068" t="s">
        <v>87</v>
      </c>
      <c r="AB2068" s="15">
        <v>1650475028664060</v>
      </c>
      <c r="AC2068" t="s">
        <v>68</v>
      </c>
      <c r="AD2068">
        <v>10738</v>
      </c>
      <c r="AE2068" t="s">
        <v>69</v>
      </c>
      <c r="AF2068" t="s">
        <v>70</v>
      </c>
    </row>
    <row r="2069" spans="1:32" x14ac:dyDescent="0.25">
      <c r="A2069" s="4">
        <f t="shared" si="312"/>
        <v>44671</v>
      </c>
      <c r="B2069" s="5">
        <f t="shared" si="313"/>
        <v>0.58333333333333337</v>
      </c>
      <c r="C2069" s="6">
        <f t="shared" si="314"/>
        <v>0.59652777777777777</v>
      </c>
      <c r="D2069" s="7">
        <f t="shared" si="310"/>
        <v>1.5509259246755391E-3</v>
      </c>
      <c r="E2069" s="6" t="str">
        <f t="shared" si="311"/>
        <v>BIANCA</v>
      </c>
      <c r="F2069" s="6" t="str">
        <f t="shared" si="315"/>
        <v>qua</v>
      </c>
      <c r="G2069" s="6" t="str">
        <f t="shared" si="309"/>
        <v>55</v>
      </c>
      <c r="H2069" s="6" t="str">
        <f>IFERROR(VLOOKUP($G2069,DDD!$B:$D,3,0),"-")</f>
        <v>RS</v>
      </c>
      <c r="I2069" s="6" t="str">
        <f>IFERROR(VLOOKUP($H2069,DDD!$I:$K,3,0),"-")</f>
        <v>Sul</v>
      </c>
      <c r="J2069">
        <v>8851598</v>
      </c>
      <c r="K2069">
        <v>27637526</v>
      </c>
      <c r="L2069" s="14">
        <v>44671.597141203703</v>
      </c>
      <c r="M2069" s="14">
        <v>44671.598692129628</v>
      </c>
      <c r="N2069" t="s">
        <v>3133</v>
      </c>
      <c r="O2069" t="s">
        <v>78</v>
      </c>
      <c r="P2069">
        <v>17283</v>
      </c>
      <c r="Q2069" t="s">
        <v>65</v>
      </c>
      <c r="R2069" t="s">
        <v>136</v>
      </c>
      <c r="S2069" t="s">
        <v>137</v>
      </c>
      <c r="T2069" t="s">
        <v>136</v>
      </c>
      <c r="U2069" t="s">
        <v>137</v>
      </c>
      <c r="X2069">
        <v>55984213853</v>
      </c>
      <c r="Y2069">
        <v>55984213853</v>
      </c>
      <c r="Z2069" s="14">
        <v>44671.618750000001</v>
      </c>
      <c r="AA2069" t="s">
        <v>2499</v>
      </c>
      <c r="AB2069" s="15">
        <v>1650475170667090</v>
      </c>
      <c r="AC2069" t="s">
        <v>68</v>
      </c>
      <c r="AD2069">
        <v>10738</v>
      </c>
      <c r="AE2069" t="s">
        <v>69</v>
      </c>
      <c r="AF2069" t="s">
        <v>70</v>
      </c>
    </row>
    <row r="2070" spans="1:32" x14ac:dyDescent="0.25">
      <c r="A2070" s="4">
        <f t="shared" si="312"/>
        <v>44671</v>
      </c>
      <c r="B2070" s="5">
        <f t="shared" si="313"/>
        <v>0.58333333333333337</v>
      </c>
      <c r="C2070" s="6">
        <f t="shared" si="314"/>
        <v>0.60347222222222219</v>
      </c>
      <c r="D2070" s="7">
        <f t="shared" si="310"/>
        <v>4.0277777734445408E-3</v>
      </c>
      <c r="E2070" s="6" t="str">
        <f t="shared" si="311"/>
        <v>SILVIO</v>
      </c>
      <c r="F2070" s="6" t="str">
        <f t="shared" si="315"/>
        <v>qua</v>
      </c>
      <c r="G2070" s="6" t="str">
        <f t="shared" si="309"/>
        <v>12</v>
      </c>
      <c r="H2070" s="6" t="str">
        <f>IFERROR(VLOOKUP($G2070,DDD!$B:$D,3,0),"-")</f>
        <v>SP</v>
      </c>
      <c r="I2070" s="6" t="str">
        <f>IFERROR(VLOOKUP($H2070,DDD!$I:$K,3,0),"-")</f>
        <v>Sudeste</v>
      </c>
      <c r="J2070">
        <v>8852888</v>
      </c>
      <c r="K2070">
        <v>25724833</v>
      </c>
      <c r="L2070" s="14">
        <v>44671.60359953704</v>
      </c>
      <c r="M2070" s="14">
        <v>44671.607627314814</v>
      </c>
      <c r="N2070" t="s">
        <v>3133</v>
      </c>
      <c r="O2070" t="s">
        <v>84</v>
      </c>
      <c r="P2070">
        <v>17286</v>
      </c>
      <c r="Q2070" t="s">
        <v>65</v>
      </c>
      <c r="R2070" t="s">
        <v>136</v>
      </c>
      <c r="S2070" t="s">
        <v>137</v>
      </c>
      <c r="T2070" t="s">
        <v>136</v>
      </c>
      <c r="U2070" t="s">
        <v>137</v>
      </c>
      <c r="X2070">
        <v>12981463488</v>
      </c>
      <c r="Y2070">
        <v>12981463488</v>
      </c>
      <c r="Z2070" s="14">
        <v>44683.62777777778</v>
      </c>
      <c r="AA2070" t="s">
        <v>113</v>
      </c>
      <c r="AB2070" s="15">
        <v>1650475733679840</v>
      </c>
      <c r="AC2070" t="s">
        <v>68</v>
      </c>
      <c r="AD2070">
        <v>10738</v>
      </c>
      <c r="AE2070" t="s">
        <v>69</v>
      </c>
      <c r="AF2070" t="s">
        <v>70</v>
      </c>
    </row>
    <row r="2071" spans="1:32" x14ac:dyDescent="0.25">
      <c r="A2071" s="4">
        <f t="shared" si="312"/>
        <v>44671</v>
      </c>
      <c r="B2071" s="5">
        <f t="shared" si="313"/>
        <v>0.625</v>
      </c>
      <c r="C2071" s="6">
        <f t="shared" si="314"/>
        <v>0.62569444444444444</v>
      </c>
      <c r="D2071" s="7">
        <f t="shared" si="310"/>
        <v>4.0277777807204984E-3</v>
      </c>
      <c r="E2071" s="6" t="str">
        <f t="shared" si="311"/>
        <v>SILVIO</v>
      </c>
      <c r="F2071" s="6" t="str">
        <f t="shared" si="315"/>
        <v>qua</v>
      </c>
      <c r="G2071" s="6" t="str">
        <f t="shared" si="309"/>
        <v>13</v>
      </c>
      <c r="H2071" s="6" t="str">
        <f>IFERROR(VLOOKUP($G2071,DDD!$B:$D,3,0),"-")</f>
        <v>SP</v>
      </c>
      <c r="I2071" s="6" t="str">
        <f>IFERROR(VLOOKUP($H2071,DDD!$I:$K,3,0),"-")</f>
        <v>Sudeste</v>
      </c>
      <c r="J2071">
        <v>8855976</v>
      </c>
      <c r="K2071">
        <v>28790231</v>
      </c>
      <c r="L2071" s="14">
        <v>44671.626273148147</v>
      </c>
      <c r="M2071" s="14">
        <v>44671.630300925928</v>
      </c>
      <c r="N2071" t="s">
        <v>3133</v>
      </c>
      <c r="O2071" t="s">
        <v>84</v>
      </c>
      <c r="P2071">
        <v>17286</v>
      </c>
      <c r="Q2071" t="s">
        <v>65</v>
      </c>
      <c r="R2071" t="s">
        <v>136</v>
      </c>
      <c r="S2071" t="s">
        <v>137</v>
      </c>
      <c r="T2071" t="s">
        <v>136</v>
      </c>
      <c r="U2071" t="s">
        <v>137</v>
      </c>
      <c r="X2071">
        <v>13988849926</v>
      </c>
      <c r="Y2071">
        <v>13988849926</v>
      </c>
      <c r="Z2071" s="14">
        <v>44676.650694444441</v>
      </c>
      <c r="AA2071" t="s">
        <v>3122</v>
      </c>
      <c r="AB2071" s="15">
        <v>1650477693749260</v>
      </c>
      <c r="AC2071" t="s">
        <v>68</v>
      </c>
      <c r="AD2071">
        <v>10738</v>
      </c>
      <c r="AE2071" t="s">
        <v>69</v>
      </c>
      <c r="AF2071" t="s">
        <v>70</v>
      </c>
    </row>
    <row r="2072" spans="1:32" x14ac:dyDescent="0.25">
      <c r="A2072" s="4">
        <f t="shared" si="312"/>
        <v>44671</v>
      </c>
      <c r="B2072" s="5">
        <f t="shared" si="313"/>
        <v>0.625</v>
      </c>
      <c r="C2072" s="6">
        <f t="shared" si="314"/>
        <v>0.63055555555555554</v>
      </c>
      <c r="D2072" s="7">
        <f t="shared" si="310"/>
        <v>1.8055555556202307E-3</v>
      </c>
      <c r="E2072" s="6" t="str">
        <f t="shared" si="311"/>
        <v>SILVIO</v>
      </c>
      <c r="F2072" s="6" t="str">
        <f t="shared" si="315"/>
        <v>qua</v>
      </c>
      <c r="G2072" s="6" t="str">
        <f t="shared" si="309"/>
        <v>13</v>
      </c>
      <c r="H2072" s="6" t="str">
        <f>IFERROR(VLOOKUP($G2072,DDD!$B:$D,3,0),"-")</f>
        <v>SP</v>
      </c>
      <c r="I2072" s="6" t="str">
        <f>IFERROR(VLOOKUP($H2072,DDD!$I:$K,3,0),"-")</f>
        <v>Sudeste</v>
      </c>
      <c r="J2072">
        <v>8856367</v>
      </c>
      <c r="K2072">
        <v>28772442</v>
      </c>
      <c r="L2072" s="14">
        <v>44671.630567129629</v>
      </c>
      <c r="M2072" s="14">
        <v>44671.632372685184</v>
      </c>
      <c r="N2072" t="s">
        <v>3133</v>
      </c>
      <c r="O2072" t="s">
        <v>84</v>
      </c>
      <c r="P2072">
        <v>17286</v>
      </c>
      <c r="Q2072" t="s">
        <v>65</v>
      </c>
      <c r="R2072" t="s">
        <v>136</v>
      </c>
      <c r="S2072" t="s">
        <v>273</v>
      </c>
      <c r="T2072" t="s">
        <v>136</v>
      </c>
      <c r="U2072" t="s">
        <v>273</v>
      </c>
      <c r="X2072">
        <v>13991875013</v>
      </c>
      <c r="Y2072">
        <v>13991875013</v>
      </c>
      <c r="Z2072" s="14">
        <v>44671.763888888891</v>
      </c>
      <c r="AA2072" t="s">
        <v>3121</v>
      </c>
      <c r="AB2072" s="15">
        <v>1650478067768280</v>
      </c>
      <c r="AC2072" t="s">
        <v>68</v>
      </c>
      <c r="AD2072">
        <v>10738</v>
      </c>
      <c r="AE2072" t="s">
        <v>69</v>
      </c>
      <c r="AF2072" t="s">
        <v>70</v>
      </c>
    </row>
    <row r="2073" spans="1:32" x14ac:dyDescent="0.25">
      <c r="A2073" s="4">
        <f t="shared" si="312"/>
        <v>44671</v>
      </c>
      <c r="B2073" s="5">
        <f t="shared" si="313"/>
        <v>0.66666666666666663</v>
      </c>
      <c r="C2073" s="6">
        <f t="shared" si="314"/>
        <v>0.66736111111111107</v>
      </c>
      <c r="D2073" s="7">
        <f t="shared" si="310"/>
        <v>1.377314816636499E-3</v>
      </c>
      <c r="E2073" s="6" t="str">
        <f t="shared" si="311"/>
        <v>SILVIO</v>
      </c>
      <c r="F2073" s="6" t="str">
        <f t="shared" si="315"/>
        <v>qua</v>
      </c>
      <c r="G2073" s="6" t="str">
        <f t="shared" si="309"/>
        <v>19</v>
      </c>
      <c r="H2073" s="6" t="str">
        <f>IFERROR(VLOOKUP($G2073,DDD!$B:$D,3,0),"-")</f>
        <v>SP</v>
      </c>
      <c r="I2073" s="6" t="str">
        <f>IFERROR(VLOOKUP($H2073,DDD!$I:$K,3,0),"-")</f>
        <v>Sudeste</v>
      </c>
      <c r="J2073">
        <v>8862164</v>
      </c>
      <c r="K2073">
        <v>25724844</v>
      </c>
      <c r="L2073" s="14">
        <v>44671.667858796296</v>
      </c>
      <c r="M2073" s="14">
        <v>44671.669236111113</v>
      </c>
      <c r="N2073" t="s">
        <v>3133</v>
      </c>
      <c r="O2073" t="s">
        <v>84</v>
      </c>
      <c r="P2073">
        <v>17286</v>
      </c>
      <c r="Q2073" t="s">
        <v>65</v>
      </c>
      <c r="R2073" t="s">
        <v>136</v>
      </c>
      <c r="S2073" t="s">
        <v>273</v>
      </c>
      <c r="T2073" t="s">
        <v>136</v>
      </c>
      <c r="U2073" t="s">
        <v>273</v>
      </c>
      <c r="X2073">
        <v>19995490192</v>
      </c>
      <c r="Y2073">
        <v>19995490192</v>
      </c>
      <c r="Z2073" s="14">
        <v>44676.689583333333</v>
      </c>
      <c r="AA2073" t="s">
        <v>113</v>
      </c>
      <c r="AB2073" s="15">
        <v>1.65048129211759E+16</v>
      </c>
      <c r="AC2073" t="s">
        <v>68</v>
      </c>
      <c r="AD2073">
        <v>10738</v>
      </c>
      <c r="AE2073" t="s">
        <v>69</v>
      </c>
      <c r="AF2073" t="s">
        <v>70</v>
      </c>
    </row>
    <row r="2074" spans="1:32" x14ac:dyDescent="0.25">
      <c r="A2074" s="4">
        <f t="shared" si="312"/>
        <v>44671</v>
      </c>
      <c r="B2074" s="5">
        <f t="shared" si="313"/>
        <v>0.70833333333333337</v>
      </c>
      <c r="C2074" s="6">
        <f t="shared" si="314"/>
        <v>0.72013888888888899</v>
      </c>
      <c r="D2074" s="7">
        <f t="shared" si="310"/>
        <v>5.4398147767642513E-4</v>
      </c>
      <c r="E2074" s="6" t="str">
        <f t="shared" si="311"/>
        <v>SILVIO</v>
      </c>
      <c r="F2074" s="6" t="str">
        <f t="shared" si="315"/>
        <v>qua</v>
      </c>
      <c r="G2074" s="6" t="str">
        <f t="shared" si="309"/>
        <v>16</v>
      </c>
      <c r="H2074" s="6" t="str">
        <f>IFERROR(VLOOKUP($G2074,DDD!$B:$D,3,0),"-")</f>
        <v>SP</v>
      </c>
      <c r="I2074" s="6" t="str">
        <f>IFERROR(VLOOKUP($H2074,DDD!$I:$K,3,0),"-")</f>
        <v>Sudeste</v>
      </c>
      <c r="J2074">
        <v>8869157</v>
      </c>
      <c r="K2074">
        <v>24072978</v>
      </c>
      <c r="L2074" s="14">
        <v>44671.72016203704</v>
      </c>
      <c r="M2074" s="14">
        <v>44671.720706018517</v>
      </c>
      <c r="N2074" t="s">
        <v>3133</v>
      </c>
      <c r="O2074" t="s">
        <v>84</v>
      </c>
      <c r="P2074">
        <v>17286</v>
      </c>
      <c r="Q2074" t="s">
        <v>65</v>
      </c>
      <c r="R2074" t="s">
        <v>136</v>
      </c>
      <c r="S2074" t="s">
        <v>273</v>
      </c>
      <c r="T2074" t="s">
        <v>136</v>
      </c>
      <c r="U2074" t="s">
        <v>273</v>
      </c>
      <c r="X2074">
        <v>16981447443</v>
      </c>
      <c r="Y2074">
        <v>16981447443</v>
      </c>
      <c r="Z2074" s="14">
        <v>44676.740972222222</v>
      </c>
      <c r="AA2074" t="s">
        <v>87</v>
      </c>
      <c r="AB2074" s="15">
        <v>1.65048580717026E+16</v>
      </c>
      <c r="AC2074" t="s">
        <v>68</v>
      </c>
      <c r="AD2074">
        <v>10738</v>
      </c>
      <c r="AE2074" t="s">
        <v>69</v>
      </c>
      <c r="AF2074" t="s">
        <v>70</v>
      </c>
    </row>
    <row r="2075" spans="1:32" x14ac:dyDescent="0.25">
      <c r="A2075" s="4">
        <f t="shared" si="312"/>
        <v>44671</v>
      </c>
      <c r="B2075" s="5">
        <f t="shared" si="313"/>
        <v>0.75</v>
      </c>
      <c r="C2075" s="6">
        <f t="shared" si="314"/>
        <v>0.76111111111111107</v>
      </c>
      <c r="D2075" s="7">
        <f t="shared" si="310"/>
        <v>1.6087962940218858E-3</v>
      </c>
      <c r="E2075" s="6" t="str">
        <f t="shared" si="311"/>
        <v>SILVIO</v>
      </c>
      <c r="F2075" s="6" t="str">
        <f t="shared" si="315"/>
        <v>qua</v>
      </c>
      <c r="G2075" s="6" t="str">
        <f t="shared" si="309"/>
        <v>48</v>
      </c>
      <c r="H2075" s="6" t="str">
        <f>IFERROR(VLOOKUP($G2075,DDD!$B:$D,3,0),"-")</f>
        <v>SC</v>
      </c>
      <c r="I2075" s="6" t="str">
        <f>IFERROR(VLOOKUP($H2075,DDD!$I:$K,3,0),"-")</f>
        <v>Sul</v>
      </c>
      <c r="J2075">
        <v>8874037</v>
      </c>
      <c r="K2075">
        <v>25426068</v>
      </c>
      <c r="L2075" s="14">
        <v>44671.761111111111</v>
      </c>
      <c r="M2075" s="14">
        <v>44671.762719907405</v>
      </c>
      <c r="N2075" t="s">
        <v>3133</v>
      </c>
      <c r="O2075" t="s">
        <v>84</v>
      </c>
      <c r="P2075">
        <v>17286</v>
      </c>
      <c r="Q2075" t="s">
        <v>65</v>
      </c>
      <c r="R2075" t="s">
        <v>136</v>
      </c>
      <c r="S2075" t="s">
        <v>273</v>
      </c>
      <c r="T2075" t="s">
        <v>136</v>
      </c>
      <c r="U2075" t="s">
        <v>273</v>
      </c>
      <c r="X2075">
        <v>48996214536</v>
      </c>
      <c r="Y2075">
        <v>48996214536</v>
      </c>
      <c r="Z2075" s="14">
        <v>44673.416666666664</v>
      </c>
      <c r="AA2075" t="s">
        <v>118</v>
      </c>
      <c r="AB2075" s="15">
        <v>1.6504893342045E+16</v>
      </c>
      <c r="AC2075" t="s">
        <v>68</v>
      </c>
      <c r="AD2075">
        <v>10738</v>
      </c>
      <c r="AE2075" t="s">
        <v>69</v>
      </c>
      <c r="AF2075" t="s">
        <v>70</v>
      </c>
    </row>
    <row r="2076" spans="1:32" x14ac:dyDescent="0.25">
      <c r="A2076" s="4">
        <f t="shared" si="312"/>
        <v>44671</v>
      </c>
      <c r="B2076" s="5">
        <f t="shared" si="313"/>
        <v>0.79166666666666663</v>
      </c>
      <c r="C2076" s="6">
        <f t="shared" si="314"/>
        <v>0.7944444444444444</v>
      </c>
      <c r="D2076" s="7">
        <f t="shared" si="310"/>
        <v>2.0023148172185756E-3</v>
      </c>
      <c r="E2076" s="6" t="str">
        <f t="shared" si="311"/>
        <v>SILVIO</v>
      </c>
      <c r="F2076" s="6" t="str">
        <f t="shared" si="315"/>
        <v>qua</v>
      </c>
      <c r="G2076" s="6" t="str">
        <f t="shared" si="309"/>
        <v>48</v>
      </c>
      <c r="H2076" s="6" t="str">
        <f>IFERROR(VLOOKUP($G2076,DDD!$B:$D,3,0),"-")</f>
        <v>SC</v>
      </c>
      <c r="I2076" s="6" t="str">
        <f>IFERROR(VLOOKUP($H2076,DDD!$I:$K,3,0),"-")</f>
        <v>Sul</v>
      </c>
      <c r="J2076">
        <v>8876974</v>
      </c>
      <c r="K2076">
        <v>28790058</v>
      </c>
      <c r="L2076" s="14">
        <v>44671.794560185182</v>
      </c>
      <c r="M2076" s="14">
        <v>44671.7965625</v>
      </c>
      <c r="N2076" t="s">
        <v>3133</v>
      </c>
      <c r="O2076" t="s">
        <v>84</v>
      </c>
      <c r="P2076">
        <v>17286</v>
      </c>
      <c r="Q2076" t="s">
        <v>65</v>
      </c>
      <c r="R2076" t="s">
        <v>136</v>
      </c>
      <c r="S2076" t="s">
        <v>137</v>
      </c>
      <c r="T2076" t="s">
        <v>136</v>
      </c>
      <c r="U2076" t="s">
        <v>137</v>
      </c>
      <c r="X2076">
        <v>48999527829</v>
      </c>
      <c r="Y2076">
        <v>48999527829</v>
      </c>
      <c r="Z2076" s="14">
        <v>44683.625</v>
      </c>
      <c r="AA2076" t="s">
        <v>3122</v>
      </c>
      <c r="AB2076" s="15">
        <v>1.65049223123057E+16</v>
      </c>
      <c r="AC2076" t="s">
        <v>68</v>
      </c>
      <c r="AD2076">
        <v>10738</v>
      </c>
      <c r="AE2076" t="s">
        <v>69</v>
      </c>
      <c r="AF2076" t="s">
        <v>70</v>
      </c>
    </row>
    <row r="2077" spans="1:32" x14ac:dyDescent="0.25">
      <c r="A2077" s="4">
        <f t="shared" si="312"/>
        <v>44671</v>
      </c>
      <c r="B2077" s="5">
        <f t="shared" si="313"/>
        <v>0.79166666666666663</v>
      </c>
      <c r="C2077" s="6">
        <f t="shared" si="314"/>
        <v>0.79652777777777783</v>
      </c>
      <c r="D2077" s="7">
        <f t="shared" si="310"/>
        <v>7.4074073927477002E-4</v>
      </c>
      <c r="E2077" s="6" t="str">
        <f t="shared" si="311"/>
        <v>SILVIO</v>
      </c>
      <c r="F2077" s="6" t="str">
        <f t="shared" si="315"/>
        <v>qua</v>
      </c>
      <c r="G2077" s="6" t="str">
        <f t="shared" si="309"/>
        <v>48</v>
      </c>
      <c r="H2077" s="6" t="str">
        <f>IFERROR(VLOOKUP($G2077,DDD!$B:$D,3,0),"-")</f>
        <v>SC</v>
      </c>
      <c r="I2077" s="6" t="str">
        <f>IFERROR(VLOOKUP($H2077,DDD!$I:$K,3,0),"-")</f>
        <v>Sul</v>
      </c>
      <c r="J2077">
        <v>8877053</v>
      </c>
      <c r="K2077">
        <v>28790114</v>
      </c>
      <c r="L2077" s="14">
        <v>44671.796620370369</v>
      </c>
      <c r="M2077" s="14">
        <v>44671.797361111108</v>
      </c>
      <c r="N2077" t="s">
        <v>3133</v>
      </c>
      <c r="O2077" t="s">
        <v>84</v>
      </c>
      <c r="P2077">
        <v>17286</v>
      </c>
      <c r="Q2077" t="s">
        <v>65</v>
      </c>
      <c r="R2077" t="s">
        <v>136</v>
      </c>
      <c r="S2077" t="s">
        <v>273</v>
      </c>
      <c r="T2077" t="s">
        <v>136</v>
      </c>
      <c r="U2077" t="s">
        <v>273</v>
      </c>
      <c r="X2077">
        <v>48984250806</v>
      </c>
      <c r="Y2077">
        <v>48984250806</v>
      </c>
      <c r="Z2077" s="14">
        <v>44673.776388888888</v>
      </c>
      <c r="AA2077" t="s">
        <v>3122</v>
      </c>
      <c r="AB2077" s="15">
        <v>1.65049239323077E+16</v>
      </c>
      <c r="AC2077" t="s">
        <v>68</v>
      </c>
      <c r="AD2077">
        <v>10738</v>
      </c>
      <c r="AE2077" t="s">
        <v>69</v>
      </c>
      <c r="AF2077" t="s">
        <v>70</v>
      </c>
    </row>
    <row r="2078" spans="1:32" x14ac:dyDescent="0.25">
      <c r="A2078" s="4">
        <f t="shared" si="312"/>
        <v>44670</v>
      </c>
      <c r="B2078" s="5">
        <f t="shared" si="313"/>
        <v>0.625</v>
      </c>
      <c r="C2078" s="6">
        <f t="shared" si="314"/>
        <v>0.62708333333333333</v>
      </c>
      <c r="D2078" s="7">
        <f t="shared" si="310"/>
        <v>7.4074073927477002E-4</v>
      </c>
      <c r="E2078" s="6" t="str">
        <f t="shared" si="311"/>
        <v>ANA</v>
      </c>
      <c r="F2078" s="6" t="str">
        <f t="shared" si="315"/>
        <v>ter</v>
      </c>
      <c r="G2078" s="6" t="str">
        <f t="shared" si="309"/>
        <v>12</v>
      </c>
      <c r="H2078" s="6" t="str">
        <f>IFERROR(VLOOKUP($G2078,DDD!$B:$D,3,0),"-")</f>
        <v>SP</v>
      </c>
      <c r="I2078" s="6" t="str">
        <f>IFERROR(VLOOKUP($H2078,DDD!$I:$K,3,0),"-")</f>
        <v>Sudeste</v>
      </c>
      <c r="J2078">
        <v>8775031</v>
      </c>
      <c r="K2078">
        <v>27637725</v>
      </c>
      <c r="L2078" s="14">
        <v>44670.627743055556</v>
      </c>
      <c r="M2078" s="14">
        <v>44670.628483796296</v>
      </c>
      <c r="N2078" t="s">
        <v>3133</v>
      </c>
      <c r="O2078" t="s">
        <v>64</v>
      </c>
      <c r="P2078">
        <v>17281</v>
      </c>
      <c r="Q2078" t="s">
        <v>65</v>
      </c>
      <c r="R2078" t="s">
        <v>136</v>
      </c>
      <c r="S2078" t="s">
        <v>273</v>
      </c>
      <c r="T2078" t="s">
        <v>136</v>
      </c>
      <c r="U2078" t="s">
        <v>273</v>
      </c>
      <c r="X2078">
        <v>12997744373</v>
      </c>
      <c r="Y2078">
        <v>12997744373</v>
      </c>
      <c r="Z2078" s="14">
        <v>44670.648611111108</v>
      </c>
      <c r="AA2078" t="s">
        <v>2499</v>
      </c>
      <c r="AB2078" s="15">
        <v>1650391421943210</v>
      </c>
      <c r="AC2078" t="s">
        <v>68</v>
      </c>
      <c r="AD2078">
        <v>10738</v>
      </c>
      <c r="AE2078" t="s">
        <v>69</v>
      </c>
      <c r="AF2078" t="s">
        <v>70</v>
      </c>
    </row>
    <row r="2079" spans="1:32" x14ac:dyDescent="0.25">
      <c r="A2079" s="4">
        <f t="shared" si="312"/>
        <v>44670</v>
      </c>
      <c r="B2079" s="5">
        <f t="shared" si="313"/>
        <v>0.625</v>
      </c>
      <c r="C2079" s="6">
        <f t="shared" si="314"/>
        <v>0.63402777777777775</v>
      </c>
      <c r="D2079" s="7">
        <f t="shared" si="310"/>
        <v>9.2592592409346253E-4</v>
      </c>
      <c r="E2079" s="6" t="str">
        <f t="shared" si="311"/>
        <v>ANA</v>
      </c>
      <c r="F2079" s="6" t="str">
        <f t="shared" si="315"/>
        <v>ter</v>
      </c>
      <c r="G2079" s="6" t="str">
        <f t="shared" si="309"/>
        <v>14</v>
      </c>
      <c r="H2079" s="6" t="str">
        <f>IFERROR(VLOOKUP($G2079,DDD!$B:$D,3,0),"-")</f>
        <v>SP</v>
      </c>
      <c r="I2079" s="6" t="str">
        <f>IFERROR(VLOOKUP($H2079,DDD!$I:$K,3,0),"-")</f>
        <v>Sudeste</v>
      </c>
      <c r="J2079">
        <v>8775766</v>
      </c>
      <c r="K2079">
        <v>27637937</v>
      </c>
      <c r="L2079" s="14">
        <v>44670.634317129632</v>
      </c>
      <c r="M2079" s="14">
        <v>44670.635243055556</v>
      </c>
      <c r="N2079" t="s">
        <v>3133</v>
      </c>
      <c r="O2079" t="s">
        <v>64</v>
      </c>
      <c r="P2079">
        <v>17281</v>
      </c>
      <c r="Q2079" t="s">
        <v>65</v>
      </c>
      <c r="R2079" t="s">
        <v>136</v>
      </c>
      <c r="S2079" t="s">
        <v>420</v>
      </c>
      <c r="T2079" t="s">
        <v>136</v>
      </c>
      <c r="U2079" t="s">
        <v>420</v>
      </c>
      <c r="X2079">
        <v>14996306909</v>
      </c>
      <c r="Y2079">
        <v>14996306909</v>
      </c>
      <c r="Z2079" s="14">
        <v>44670.655555555553</v>
      </c>
      <c r="AA2079" t="s">
        <v>2499</v>
      </c>
      <c r="AB2079" s="15">
        <v>1650391993975690</v>
      </c>
      <c r="AC2079" t="s">
        <v>68</v>
      </c>
      <c r="AD2079">
        <v>10738</v>
      </c>
      <c r="AE2079" t="s">
        <v>69</v>
      </c>
      <c r="AF2079" t="s">
        <v>70</v>
      </c>
    </row>
    <row r="2080" spans="1:32" x14ac:dyDescent="0.25">
      <c r="A2080" s="4">
        <f t="shared" si="312"/>
        <v>44670</v>
      </c>
      <c r="B2080" s="5">
        <f t="shared" si="313"/>
        <v>0.5</v>
      </c>
      <c r="C2080" s="6">
        <f t="shared" si="314"/>
        <v>0.51736111111111105</v>
      </c>
      <c r="D2080" s="7">
        <f t="shared" si="310"/>
        <v>4.6412037045229226E-3</v>
      </c>
      <c r="E2080" s="6" t="str">
        <f t="shared" si="311"/>
        <v>BIANCA</v>
      </c>
      <c r="F2080" s="6" t="str">
        <f t="shared" si="315"/>
        <v>ter</v>
      </c>
      <c r="G2080" s="6" t="str">
        <f t="shared" si="309"/>
        <v>55</v>
      </c>
      <c r="H2080" s="6" t="str">
        <f>IFERROR(VLOOKUP($G2080,DDD!$B:$D,3,0),"-")</f>
        <v>RS</v>
      </c>
      <c r="I2080" s="6" t="str">
        <f>IFERROR(VLOOKUP($H2080,DDD!$I:$K,3,0),"-")</f>
        <v>Sul</v>
      </c>
      <c r="J2080">
        <v>8756641</v>
      </c>
      <c r="K2080">
        <v>25724885</v>
      </c>
      <c r="L2080" s="14">
        <v>44670.517858796295</v>
      </c>
      <c r="M2080" s="14">
        <v>44670.522499999999</v>
      </c>
      <c r="N2080" t="s">
        <v>3133</v>
      </c>
      <c r="O2080" t="s">
        <v>78</v>
      </c>
      <c r="P2080">
        <v>17283</v>
      </c>
      <c r="Q2080" t="s">
        <v>65</v>
      </c>
      <c r="R2080" t="s">
        <v>136</v>
      </c>
      <c r="S2080" t="s">
        <v>273</v>
      </c>
      <c r="T2080" t="s">
        <v>136</v>
      </c>
      <c r="U2080" t="s">
        <v>273</v>
      </c>
      <c r="X2080">
        <v>55999782703</v>
      </c>
      <c r="Y2080">
        <v>55999782703</v>
      </c>
      <c r="Z2080" s="14">
        <v>44681.542361111111</v>
      </c>
      <c r="AA2080" t="s">
        <v>113</v>
      </c>
      <c r="AB2080" s="15">
        <v>1650381926591980</v>
      </c>
      <c r="AC2080" t="s">
        <v>68</v>
      </c>
      <c r="AD2080">
        <v>10738</v>
      </c>
      <c r="AE2080" t="s">
        <v>69</v>
      </c>
      <c r="AF2080" t="s">
        <v>70</v>
      </c>
    </row>
    <row r="2081" spans="1:32" x14ac:dyDescent="0.25">
      <c r="A2081" s="4">
        <f t="shared" si="312"/>
        <v>44670</v>
      </c>
      <c r="B2081" s="5">
        <f t="shared" si="313"/>
        <v>0.625</v>
      </c>
      <c r="C2081" s="6">
        <f t="shared" si="314"/>
        <v>0.64236111111111105</v>
      </c>
      <c r="D2081" s="7">
        <f t="shared" si="310"/>
        <v>8.6805555474711582E-4</v>
      </c>
      <c r="E2081" s="6" t="str">
        <f t="shared" si="311"/>
        <v>ANA</v>
      </c>
      <c r="F2081" s="6" t="str">
        <f t="shared" si="315"/>
        <v>ter</v>
      </c>
      <c r="G2081" s="6" t="str">
        <f t="shared" si="309"/>
        <v>13</v>
      </c>
      <c r="H2081" s="6" t="str">
        <f>IFERROR(VLOOKUP($G2081,DDD!$B:$D,3,0),"-")</f>
        <v>SP</v>
      </c>
      <c r="I2081" s="6" t="str">
        <f>IFERROR(VLOOKUP($H2081,DDD!$I:$K,3,0),"-")</f>
        <v>Sudeste</v>
      </c>
      <c r="J2081">
        <v>8777153</v>
      </c>
      <c r="K2081">
        <v>27637884</v>
      </c>
      <c r="L2081" s="14">
        <v>44670.642847222225</v>
      </c>
      <c r="M2081" s="14">
        <v>44670.64371527778</v>
      </c>
      <c r="N2081" t="s">
        <v>3133</v>
      </c>
      <c r="O2081" t="s">
        <v>64</v>
      </c>
      <c r="P2081">
        <v>17281</v>
      </c>
      <c r="Q2081" t="s">
        <v>65</v>
      </c>
      <c r="R2081" t="s">
        <v>136</v>
      </c>
      <c r="S2081" t="s">
        <v>273</v>
      </c>
      <c r="T2081" t="s">
        <v>136</v>
      </c>
      <c r="U2081" t="s">
        <v>273</v>
      </c>
      <c r="X2081">
        <v>13991705662</v>
      </c>
      <c r="Y2081">
        <v>13991705662</v>
      </c>
      <c r="Z2081" s="14">
        <v>44670.708333333336</v>
      </c>
      <c r="AA2081" t="s">
        <v>2499</v>
      </c>
      <c r="AB2081" s="15">
        <v>1.65039272910685E+16</v>
      </c>
      <c r="AC2081" t="s">
        <v>68</v>
      </c>
      <c r="AD2081">
        <v>10738</v>
      </c>
      <c r="AE2081" t="s">
        <v>69</v>
      </c>
      <c r="AF2081" t="s">
        <v>70</v>
      </c>
    </row>
    <row r="2082" spans="1:32" x14ac:dyDescent="0.25">
      <c r="A2082" s="4">
        <f t="shared" si="312"/>
        <v>44670</v>
      </c>
      <c r="B2082" s="5">
        <f t="shared" si="313"/>
        <v>0.66666666666666663</v>
      </c>
      <c r="C2082" s="6">
        <f t="shared" si="314"/>
        <v>0.66875000000000007</v>
      </c>
      <c r="D2082" s="7">
        <f t="shared" si="310"/>
        <v>1.0300925932824612E-3</v>
      </c>
      <c r="E2082" s="6" t="str">
        <f t="shared" si="311"/>
        <v>ANA</v>
      </c>
      <c r="F2082" s="6" t="str">
        <f t="shared" si="315"/>
        <v>ter</v>
      </c>
      <c r="G2082" s="6" t="str">
        <f t="shared" si="309"/>
        <v>53</v>
      </c>
      <c r="H2082" s="6" t="str">
        <f>IFERROR(VLOOKUP($G2082,DDD!$B:$D,3,0),"-")</f>
        <v>RS</v>
      </c>
      <c r="I2082" s="6" t="str">
        <f>IFERROR(VLOOKUP($H2082,DDD!$I:$K,3,0),"-")</f>
        <v>Sul</v>
      </c>
      <c r="J2082">
        <v>8781413</v>
      </c>
      <c r="K2082">
        <v>27231074</v>
      </c>
      <c r="L2082" s="14">
        <v>44670.669004629628</v>
      </c>
      <c r="M2082" s="14">
        <v>44670.670034722221</v>
      </c>
      <c r="N2082" t="s">
        <v>3133</v>
      </c>
      <c r="O2082" t="s">
        <v>64</v>
      </c>
      <c r="P2082">
        <v>17281</v>
      </c>
      <c r="Q2082" t="s">
        <v>65</v>
      </c>
      <c r="R2082" t="s">
        <v>136</v>
      </c>
      <c r="S2082" t="s">
        <v>273</v>
      </c>
      <c r="T2082" t="s">
        <v>136</v>
      </c>
      <c r="U2082" t="s">
        <v>273</v>
      </c>
      <c r="X2082">
        <v>53999657820</v>
      </c>
      <c r="Y2082">
        <v>53999657820</v>
      </c>
      <c r="Z2082" s="14">
        <v>44670.69027777778</v>
      </c>
      <c r="AA2082" t="s">
        <v>167</v>
      </c>
      <c r="AB2082" s="15">
        <v>1.65039498813198E+16</v>
      </c>
      <c r="AC2082" t="s">
        <v>68</v>
      </c>
      <c r="AD2082">
        <v>10738</v>
      </c>
      <c r="AE2082" t="s">
        <v>69</v>
      </c>
      <c r="AF2082" t="s">
        <v>70</v>
      </c>
    </row>
    <row r="2083" spans="1:32" x14ac:dyDescent="0.25">
      <c r="A2083" s="4">
        <f t="shared" si="312"/>
        <v>44670</v>
      </c>
      <c r="B2083" s="5">
        <f t="shared" si="313"/>
        <v>0.66666666666666663</v>
      </c>
      <c r="C2083" s="6">
        <f t="shared" si="314"/>
        <v>0.67013888888888884</v>
      </c>
      <c r="D2083" s="7">
        <f t="shared" si="310"/>
        <v>1.527777778392192E-3</v>
      </c>
      <c r="E2083" s="6" t="str">
        <f t="shared" si="311"/>
        <v>ANA</v>
      </c>
      <c r="F2083" s="6" t="str">
        <f t="shared" si="315"/>
        <v>ter</v>
      </c>
      <c r="G2083" s="6" t="str">
        <f t="shared" si="309"/>
        <v>54</v>
      </c>
      <c r="H2083" s="6" t="str">
        <f>IFERROR(VLOOKUP($G2083,DDD!$B:$D,3,0),"-")</f>
        <v>RS</v>
      </c>
      <c r="I2083" s="6" t="str">
        <f>IFERROR(VLOOKUP($H2083,DDD!$I:$K,3,0),"-")</f>
        <v>Sul</v>
      </c>
      <c r="J2083">
        <v>8781654</v>
      </c>
      <c r="K2083">
        <v>27637582</v>
      </c>
      <c r="L2083" s="14">
        <v>44670.670555555553</v>
      </c>
      <c r="M2083" s="14">
        <v>44670.672083333331</v>
      </c>
      <c r="N2083" t="s">
        <v>3133</v>
      </c>
      <c r="O2083" t="s">
        <v>64</v>
      </c>
      <c r="P2083">
        <v>17281</v>
      </c>
      <c r="Q2083" t="s">
        <v>65</v>
      </c>
      <c r="R2083" t="s">
        <v>136</v>
      </c>
      <c r="S2083" t="s">
        <v>137</v>
      </c>
      <c r="T2083" t="s">
        <v>136</v>
      </c>
      <c r="U2083" t="s">
        <v>137</v>
      </c>
      <c r="X2083">
        <v>54996112787</v>
      </c>
      <c r="Y2083">
        <v>54996112787</v>
      </c>
      <c r="Z2083" s="14">
        <v>44670.692361111112</v>
      </c>
      <c r="AA2083" t="s">
        <v>2499</v>
      </c>
      <c r="AB2083" s="15">
        <v>1.65039511813418E+16</v>
      </c>
      <c r="AC2083" t="s">
        <v>68</v>
      </c>
      <c r="AD2083">
        <v>10738</v>
      </c>
      <c r="AE2083" t="s">
        <v>69</v>
      </c>
      <c r="AF2083" t="s">
        <v>70</v>
      </c>
    </row>
    <row r="2084" spans="1:32" x14ac:dyDescent="0.25">
      <c r="A2084" s="4">
        <f t="shared" si="312"/>
        <v>44670</v>
      </c>
      <c r="B2084" s="5">
        <f t="shared" si="313"/>
        <v>0.66666666666666663</v>
      </c>
      <c r="C2084" s="6">
        <f t="shared" si="314"/>
        <v>0.67222222222222217</v>
      </c>
      <c r="D2084" s="7">
        <f t="shared" si="310"/>
        <v>8.3333333168411627E-4</v>
      </c>
      <c r="E2084" s="6" t="str">
        <f t="shared" si="311"/>
        <v>ANA</v>
      </c>
      <c r="F2084" s="6" t="str">
        <f t="shared" si="315"/>
        <v>ter</v>
      </c>
      <c r="G2084" s="6" t="str">
        <f t="shared" si="309"/>
        <v>18</v>
      </c>
      <c r="H2084" s="6" t="str">
        <f>IFERROR(VLOOKUP($G2084,DDD!$B:$D,3,0),"-")</f>
        <v>SP</v>
      </c>
      <c r="I2084" s="6" t="str">
        <f>IFERROR(VLOOKUP($H2084,DDD!$I:$K,3,0),"-")</f>
        <v>Sudeste</v>
      </c>
      <c r="J2084">
        <v>8781940</v>
      </c>
      <c r="K2084">
        <v>24072995</v>
      </c>
      <c r="L2084" s="14">
        <v>44670.672754629632</v>
      </c>
      <c r="M2084" s="14">
        <v>44670.673587962963</v>
      </c>
      <c r="N2084" t="s">
        <v>3133</v>
      </c>
      <c r="O2084" t="s">
        <v>64</v>
      </c>
      <c r="P2084">
        <v>17281</v>
      </c>
      <c r="Q2084" t="s">
        <v>65</v>
      </c>
      <c r="R2084" t="s">
        <v>136</v>
      </c>
      <c r="S2084" t="s">
        <v>420</v>
      </c>
      <c r="T2084" t="s">
        <v>136</v>
      </c>
      <c r="U2084" t="s">
        <v>420</v>
      </c>
      <c r="X2084">
        <v>18997521967</v>
      </c>
      <c r="Y2084">
        <v>18997521967</v>
      </c>
      <c r="Z2084" s="14">
        <v>44670.693749999999</v>
      </c>
      <c r="AA2084" t="s">
        <v>87</v>
      </c>
      <c r="AB2084" s="15">
        <v>1.65039530813663E+16</v>
      </c>
      <c r="AC2084" t="s">
        <v>68</v>
      </c>
      <c r="AD2084">
        <v>10738</v>
      </c>
      <c r="AE2084" t="s">
        <v>69</v>
      </c>
      <c r="AF2084" t="s">
        <v>70</v>
      </c>
    </row>
    <row r="2085" spans="1:32" x14ac:dyDescent="0.25">
      <c r="A2085" s="4">
        <f t="shared" si="312"/>
        <v>44670</v>
      </c>
      <c r="B2085" s="5">
        <f t="shared" si="313"/>
        <v>0.66666666666666663</v>
      </c>
      <c r="C2085" s="6">
        <f t="shared" si="314"/>
        <v>0.67361111111111116</v>
      </c>
      <c r="D2085" s="7">
        <f t="shared" si="310"/>
        <v>2.6620370772434399E-4</v>
      </c>
      <c r="E2085" s="6" t="str">
        <f t="shared" si="311"/>
        <v>ANA</v>
      </c>
      <c r="F2085" s="6" t="str">
        <f t="shared" si="315"/>
        <v>ter</v>
      </c>
      <c r="G2085" s="6" t="str">
        <f t="shared" si="309"/>
        <v>19</v>
      </c>
      <c r="H2085" s="6" t="str">
        <f>IFERROR(VLOOKUP($G2085,DDD!$B:$D,3,0),"-")</f>
        <v>SP</v>
      </c>
      <c r="I2085" s="6" t="str">
        <f>IFERROR(VLOOKUP($H2085,DDD!$I:$K,3,0),"-")</f>
        <v>Sudeste</v>
      </c>
      <c r="J2085">
        <v>8782120</v>
      </c>
      <c r="K2085">
        <v>25449651</v>
      </c>
      <c r="L2085" s="14">
        <v>44670.674050925925</v>
      </c>
      <c r="M2085" s="14">
        <v>44670.674317129633</v>
      </c>
      <c r="N2085" t="s">
        <v>3133</v>
      </c>
      <c r="O2085" t="s">
        <v>64</v>
      </c>
      <c r="P2085">
        <v>17281</v>
      </c>
      <c r="Q2085" t="s">
        <v>65</v>
      </c>
      <c r="R2085" t="s">
        <v>136</v>
      </c>
      <c r="S2085" t="s">
        <v>674</v>
      </c>
      <c r="T2085" t="s">
        <v>136</v>
      </c>
      <c r="U2085" t="s">
        <v>674</v>
      </c>
      <c r="X2085">
        <v>19991546071</v>
      </c>
      <c r="Y2085">
        <v>19991546071</v>
      </c>
      <c r="Z2085" s="14">
        <v>44670.695138888892</v>
      </c>
      <c r="AA2085" t="s">
        <v>223</v>
      </c>
      <c r="AB2085" s="15">
        <v>1.65039541613813E+16</v>
      </c>
      <c r="AC2085" t="s">
        <v>68</v>
      </c>
      <c r="AD2085">
        <v>10738</v>
      </c>
      <c r="AE2085" t="s">
        <v>69</v>
      </c>
      <c r="AF2085" t="s">
        <v>70</v>
      </c>
    </row>
    <row r="2086" spans="1:32" x14ac:dyDescent="0.25">
      <c r="A2086" s="4">
        <f t="shared" si="312"/>
        <v>44670</v>
      </c>
      <c r="B2086" s="5">
        <f t="shared" si="313"/>
        <v>0.52083333333333337</v>
      </c>
      <c r="C2086" s="6">
        <f t="shared" si="314"/>
        <v>0.54027777777777775</v>
      </c>
      <c r="D2086" s="7">
        <f t="shared" si="310"/>
        <v>4.5833333351765759E-3</v>
      </c>
      <c r="E2086" s="6" t="str">
        <f t="shared" si="311"/>
        <v>BIANCA</v>
      </c>
      <c r="F2086" s="6" t="str">
        <f t="shared" si="315"/>
        <v>ter</v>
      </c>
      <c r="G2086" s="6" t="str">
        <f t="shared" si="309"/>
        <v>54</v>
      </c>
      <c r="H2086" s="6" t="str">
        <f>IFERROR(VLOOKUP($G2086,DDD!$B:$D,3,0),"-")</f>
        <v>RS</v>
      </c>
      <c r="I2086" s="6" t="str">
        <f>IFERROR(VLOOKUP($H2086,DDD!$I:$K,3,0),"-")</f>
        <v>Sul</v>
      </c>
      <c r="J2086">
        <v>8761525</v>
      </c>
      <c r="K2086">
        <v>27637587</v>
      </c>
      <c r="L2086" s="14">
        <v>44670.540451388886</v>
      </c>
      <c r="M2086" s="14">
        <v>44670.545034722221</v>
      </c>
      <c r="N2086" t="s">
        <v>3133</v>
      </c>
      <c r="O2086" t="s">
        <v>78</v>
      </c>
      <c r="P2086">
        <v>17283</v>
      </c>
      <c r="Q2086" t="s">
        <v>65</v>
      </c>
      <c r="R2086" t="s">
        <v>85</v>
      </c>
      <c r="S2086" t="s">
        <v>86</v>
      </c>
      <c r="T2086" t="s">
        <v>85</v>
      </c>
      <c r="U2086" t="s">
        <v>86</v>
      </c>
      <c r="X2086">
        <v>54992184920</v>
      </c>
      <c r="AA2086" t="s">
        <v>2499</v>
      </c>
      <c r="AB2086" s="15">
        <v>1650383853685590</v>
      </c>
      <c r="AC2086" t="s">
        <v>68</v>
      </c>
      <c r="AD2086">
        <v>10738</v>
      </c>
      <c r="AE2086" t="s">
        <v>69</v>
      </c>
      <c r="AF2086" t="s">
        <v>70</v>
      </c>
    </row>
    <row r="2087" spans="1:32" x14ac:dyDescent="0.25">
      <c r="A2087" s="4">
        <f t="shared" si="312"/>
        <v>44670</v>
      </c>
      <c r="B2087" s="5">
        <f t="shared" si="313"/>
        <v>0.625</v>
      </c>
      <c r="C2087" s="6">
        <f t="shared" si="314"/>
        <v>0.62569444444444444</v>
      </c>
      <c r="D2087" s="7">
        <f t="shared" si="310"/>
        <v>1.6087962940218858E-3</v>
      </c>
      <c r="E2087" s="6" t="str">
        <f t="shared" si="311"/>
        <v>ANA</v>
      </c>
      <c r="F2087" s="6" t="str">
        <f t="shared" si="315"/>
        <v>ter</v>
      </c>
      <c r="G2087" s="6" t="str">
        <f t="shared" si="309"/>
        <v>11</v>
      </c>
      <c r="H2087" s="6" t="str">
        <f>IFERROR(VLOOKUP($G2087,DDD!$B:$D,3,0),"-")</f>
        <v>SP</v>
      </c>
      <c r="I2087" s="6" t="str">
        <f>IFERROR(VLOOKUP($H2087,DDD!$I:$K,3,0),"-")</f>
        <v>Sudeste</v>
      </c>
      <c r="J2087">
        <v>8774815</v>
      </c>
      <c r="K2087">
        <v>27637676</v>
      </c>
      <c r="L2087" s="14">
        <v>44670.625879629632</v>
      </c>
      <c r="M2087" s="14">
        <v>44670.627488425926</v>
      </c>
      <c r="N2087" t="s">
        <v>3133</v>
      </c>
      <c r="O2087" t="s">
        <v>64</v>
      </c>
      <c r="P2087">
        <v>17281</v>
      </c>
      <c r="Q2087" t="s">
        <v>65</v>
      </c>
      <c r="R2087" t="s">
        <v>85</v>
      </c>
      <c r="S2087" t="s">
        <v>86</v>
      </c>
      <c r="T2087" t="s">
        <v>85</v>
      </c>
      <c r="U2087" t="s">
        <v>86</v>
      </c>
      <c r="X2087">
        <v>11940039497</v>
      </c>
      <c r="AA2087" t="s">
        <v>2499</v>
      </c>
      <c r="AB2087" s="15">
        <v>1650391255927910</v>
      </c>
      <c r="AC2087" t="s">
        <v>68</v>
      </c>
      <c r="AD2087">
        <v>10738</v>
      </c>
      <c r="AE2087" t="s">
        <v>69</v>
      </c>
      <c r="AF2087" t="s">
        <v>70</v>
      </c>
    </row>
    <row r="2088" spans="1:32" x14ac:dyDescent="0.25">
      <c r="A2088" s="4">
        <f t="shared" si="312"/>
        <v>44671</v>
      </c>
      <c r="B2088" s="5">
        <f t="shared" si="313"/>
        <v>0.4375</v>
      </c>
      <c r="C2088" s="6">
        <f t="shared" si="314"/>
        <v>0.44097222222222227</v>
      </c>
      <c r="D2088" s="7">
        <f t="shared" si="310"/>
        <v>2.0023148172185756E-3</v>
      </c>
      <c r="E2088" s="6" t="str">
        <f t="shared" si="311"/>
        <v>BIANCA</v>
      </c>
      <c r="F2088" s="6" t="str">
        <f t="shared" si="315"/>
        <v>qua</v>
      </c>
      <c r="G2088" s="6" t="str">
        <f t="shared" si="309"/>
        <v>11</v>
      </c>
      <c r="H2088" s="6" t="str">
        <f>IFERROR(VLOOKUP($G2088,DDD!$B:$D,3,0),"-")</f>
        <v>SP</v>
      </c>
      <c r="I2088" s="6" t="str">
        <f>IFERROR(VLOOKUP($H2088,DDD!$I:$K,3,0),"-")</f>
        <v>Sudeste</v>
      </c>
      <c r="J2088">
        <v>8820728</v>
      </c>
      <c r="K2088">
        <v>25426413</v>
      </c>
      <c r="L2088" s="14">
        <v>44671.441018518519</v>
      </c>
      <c r="M2088" s="14">
        <v>44671.443020833336</v>
      </c>
      <c r="N2088" t="s">
        <v>3133</v>
      </c>
      <c r="O2088" t="s">
        <v>78</v>
      </c>
      <c r="P2088">
        <v>17283</v>
      </c>
      <c r="Q2088" t="s">
        <v>65</v>
      </c>
      <c r="R2088" t="s">
        <v>85</v>
      </c>
      <c r="S2088" t="s">
        <v>86</v>
      </c>
      <c r="T2088" t="s">
        <v>85</v>
      </c>
      <c r="U2088" t="s">
        <v>86</v>
      </c>
      <c r="X2088">
        <v>11934162760</v>
      </c>
      <c r="AA2088" t="s">
        <v>128</v>
      </c>
      <c r="AB2088" s="15">
        <v>1650461679242650</v>
      </c>
      <c r="AC2088" t="s">
        <v>68</v>
      </c>
      <c r="AD2088">
        <v>10738</v>
      </c>
      <c r="AE2088" t="s">
        <v>69</v>
      </c>
      <c r="AF2088" t="s">
        <v>70</v>
      </c>
    </row>
    <row r="2089" spans="1:32" x14ac:dyDescent="0.25">
      <c r="A2089" s="4">
        <f t="shared" si="312"/>
        <v>44671</v>
      </c>
      <c r="B2089" s="5">
        <f t="shared" si="313"/>
        <v>0.5625</v>
      </c>
      <c r="C2089" s="6">
        <f t="shared" si="314"/>
        <v>0.56388888888888888</v>
      </c>
      <c r="D2089" s="7">
        <f t="shared" si="310"/>
        <v>1.1863425919727888E-2</v>
      </c>
      <c r="E2089" s="6" t="str">
        <f t="shared" si="311"/>
        <v>SILVIO</v>
      </c>
      <c r="F2089" s="6" t="str">
        <f t="shared" si="315"/>
        <v>qua</v>
      </c>
      <c r="G2089" s="6" t="str">
        <f t="shared" si="309"/>
        <v>14</v>
      </c>
      <c r="H2089" s="6" t="str">
        <f>IFERROR(VLOOKUP($G2089,DDD!$B:$D,3,0),"-")</f>
        <v>SP</v>
      </c>
      <c r="I2089" s="6" t="str">
        <f>IFERROR(VLOOKUP($H2089,DDD!$I:$K,3,0),"-")</f>
        <v>Sudeste</v>
      </c>
      <c r="J2089">
        <v>8845981</v>
      </c>
      <c r="K2089">
        <v>27637753</v>
      </c>
      <c r="L2089" s="14">
        <v>44671.563946759263</v>
      </c>
      <c r="M2089" s="14">
        <v>44671.575810185182</v>
      </c>
      <c r="N2089" t="s">
        <v>3133</v>
      </c>
      <c r="O2089" t="s">
        <v>84</v>
      </c>
      <c r="P2089">
        <v>17286</v>
      </c>
      <c r="Q2089" t="s">
        <v>65</v>
      </c>
      <c r="R2089" t="s">
        <v>85</v>
      </c>
      <c r="S2089" t="s">
        <v>86</v>
      </c>
      <c r="T2089" t="s">
        <v>85</v>
      </c>
      <c r="U2089" t="s">
        <v>86</v>
      </c>
      <c r="X2089">
        <v>14997783930</v>
      </c>
      <c r="AA2089" t="s">
        <v>2499</v>
      </c>
      <c r="AB2089" s="15">
        <v>1650472310606730</v>
      </c>
      <c r="AC2089" t="s">
        <v>68</v>
      </c>
      <c r="AD2089">
        <v>10738</v>
      </c>
      <c r="AE2089" t="s">
        <v>69</v>
      </c>
      <c r="AF2089" t="s">
        <v>70</v>
      </c>
    </row>
    <row r="2090" spans="1:32" x14ac:dyDescent="0.25">
      <c r="A2090" s="4">
        <f t="shared" si="312"/>
        <v>44671</v>
      </c>
      <c r="B2090" s="5">
        <f t="shared" si="313"/>
        <v>0.66666666666666663</v>
      </c>
      <c r="C2090" s="6">
        <f t="shared" si="314"/>
        <v>0.67361111111111116</v>
      </c>
      <c r="D2090" s="7">
        <f t="shared" si="310"/>
        <v>3.5416666651144624E-3</v>
      </c>
      <c r="E2090" s="6" t="str">
        <f t="shared" si="311"/>
        <v>ANA</v>
      </c>
      <c r="F2090" s="6" t="str">
        <f t="shared" si="315"/>
        <v>qua</v>
      </c>
      <c r="G2090" s="6" t="str">
        <f t="shared" si="309"/>
        <v>14</v>
      </c>
      <c r="H2090" s="6" t="str">
        <f>IFERROR(VLOOKUP($G2090,DDD!$B:$D,3,0),"-")</f>
        <v>SP</v>
      </c>
      <c r="I2090" s="6" t="str">
        <f>IFERROR(VLOOKUP($H2090,DDD!$I:$K,3,0),"-")</f>
        <v>Sudeste</v>
      </c>
      <c r="J2090">
        <v>8863063</v>
      </c>
      <c r="K2090">
        <v>27637957</v>
      </c>
      <c r="L2090" s="14">
        <v>44671.674097222225</v>
      </c>
      <c r="M2090" s="14">
        <v>44671.67763888889</v>
      </c>
      <c r="N2090" t="s">
        <v>3133</v>
      </c>
      <c r="O2090" t="s">
        <v>64</v>
      </c>
      <c r="P2090">
        <v>17281</v>
      </c>
      <c r="Q2090" t="s">
        <v>65</v>
      </c>
      <c r="R2090" t="s">
        <v>85</v>
      </c>
      <c r="S2090" t="s">
        <v>86</v>
      </c>
      <c r="T2090" t="s">
        <v>85</v>
      </c>
      <c r="U2090" t="s">
        <v>86</v>
      </c>
      <c r="X2090">
        <v>14991354678</v>
      </c>
      <c r="AA2090" t="s">
        <v>2499</v>
      </c>
      <c r="AB2090" s="15">
        <v>1.65048182912495E+16</v>
      </c>
      <c r="AC2090" t="s">
        <v>68</v>
      </c>
      <c r="AD2090">
        <v>10738</v>
      </c>
      <c r="AE2090" t="s">
        <v>69</v>
      </c>
      <c r="AF2090" t="s">
        <v>70</v>
      </c>
    </row>
    <row r="2091" spans="1:32" x14ac:dyDescent="0.25">
      <c r="A2091" s="4">
        <f t="shared" ref="A2091:A2154" si="316">DATEVALUE(TEXT(L2091,"dd/mm"))</f>
        <v>44671</v>
      </c>
      <c r="B2091" s="5">
        <f t="shared" ref="B2091:B2154" si="317">TIMEVALUE(TEXT(LEFT(TEXT(L2091,"hh:mm"),2)&amp;":"&amp;IF(RIGHT(TEXT(L2091,"hh:mm"),2)&lt;"30",0,30),"hh:mm"))</f>
        <v>0.39583333333333331</v>
      </c>
      <c r="C2091" s="6">
        <f t="shared" ref="C2091:C2154" si="318">TIMEVALUE(TEXT(L2091,"hh:mm"))</f>
        <v>0.41597222222222219</v>
      </c>
      <c r="D2091" s="7">
        <f t="shared" si="310"/>
        <v>6.0185185429872945E-4</v>
      </c>
      <c r="E2091" s="6" t="str">
        <f t="shared" si="311"/>
        <v>YANE</v>
      </c>
      <c r="F2091" s="6" t="str">
        <f t="shared" ref="F2091:F2154" si="319">TEXT(L2091,"ddd")</f>
        <v>qua</v>
      </c>
      <c r="G2091" s="6" t="str">
        <f t="shared" si="309"/>
        <v>15</v>
      </c>
      <c r="H2091" s="6" t="str">
        <f>IFERROR(VLOOKUP($G2091,DDD!$B:$D,3,0),"-")</f>
        <v>SP</v>
      </c>
      <c r="I2091" s="6" t="str">
        <f>IFERROR(VLOOKUP($H2091,DDD!$I:$K,3,0),"-")</f>
        <v>Sudeste</v>
      </c>
      <c r="J2091">
        <v>8815287</v>
      </c>
      <c r="K2091">
        <v>25451642</v>
      </c>
      <c r="L2091" s="14">
        <v>44671.416296296295</v>
      </c>
      <c r="M2091" s="14">
        <v>44671.416898148149</v>
      </c>
      <c r="N2091" t="s">
        <v>3134</v>
      </c>
      <c r="O2091" t="s">
        <v>1728</v>
      </c>
      <c r="P2091">
        <v>17285</v>
      </c>
      <c r="Q2091" t="s">
        <v>65</v>
      </c>
      <c r="R2091" t="s">
        <v>136</v>
      </c>
      <c r="S2091" t="s">
        <v>273</v>
      </c>
      <c r="T2091" t="s">
        <v>136</v>
      </c>
      <c r="U2091" t="s">
        <v>273</v>
      </c>
      <c r="X2091">
        <v>15997869967</v>
      </c>
      <c r="Y2091">
        <v>15997869967</v>
      </c>
      <c r="Z2091" s="14">
        <v>44671.75</v>
      </c>
      <c r="AA2091" t="s">
        <v>1724</v>
      </c>
      <c r="AB2091" s="15">
        <v>1650459552135670</v>
      </c>
      <c r="AC2091" t="s">
        <v>68</v>
      </c>
      <c r="AD2091">
        <v>10739</v>
      </c>
      <c r="AE2091" t="s">
        <v>1726</v>
      </c>
      <c r="AF2091" t="s">
        <v>70</v>
      </c>
    </row>
    <row r="2092" spans="1:32" x14ac:dyDescent="0.25">
      <c r="A2092" s="4">
        <f t="shared" si="316"/>
        <v>44671</v>
      </c>
      <c r="B2092" s="5">
        <f t="shared" si="317"/>
        <v>0.41666666666666669</v>
      </c>
      <c r="C2092" s="6">
        <f t="shared" si="318"/>
        <v>0.41736111111111113</v>
      </c>
      <c r="D2092" s="7">
        <f t="shared" si="310"/>
        <v>4.2824073898373172E-4</v>
      </c>
      <c r="E2092" s="6" t="str">
        <f t="shared" si="311"/>
        <v>YANE</v>
      </c>
      <c r="F2092" s="6" t="str">
        <f t="shared" si="319"/>
        <v>qua</v>
      </c>
      <c r="G2092" s="6" t="str">
        <f t="shared" si="309"/>
        <v>15</v>
      </c>
      <c r="H2092" s="6" t="str">
        <f>IFERROR(VLOOKUP($G2092,DDD!$B:$D,3,0),"-")</f>
        <v>SP</v>
      </c>
      <c r="I2092" s="6" t="str">
        <f>IFERROR(VLOOKUP($H2092,DDD!$I:$K,3,0),"-")</f>
        <v>Sudeste</v>
      </c>
      <c r="J2092">
        <v>8815640</v>
      </c>
      <c r="K2092">
        <v>25451658</v>
      </c>
      <c r="L2092" s="14">
        <v>44671.417893518519</v>
      </c>
      <c r="M2092" s="14">
        <v>44671.418321759258</v>
      </c>
      <c r="N2092" t="s">
        <v>3134</v>
      </c>
      <c r="O2092" t="s">
        <v>1728</v>
      </c>
      <c r="P2092">
        <v>17285</v>
      </c>
      <c r="Q2092" t="s">
        <v>65</v>
      </c>
      <c r="R2092" t="s">
        <v>136</v>
      </c>
      <c r="S2092" t="s">
        <v>273</v>
      </c>
      <c r="T2092" t="s">
        <v>136</v>
      </c>
      <c r="U2092" t="s">
        <v>273</v>
      </c>
      <c r="X2092">
        <v>15981695265</v>
      </c>
      <c r="Y2092">
        <v>15981695265</v>
      </c>
      <c r="Z2092" s="14">
        <v>44671.75</v>
      </c>
      <c r="AA2092" t="s">
        <v>1724</v>
      </c>
      <c r="AB2092" s="15">
        <v>1650459681141090</v>
      </c>
      <c r="AC2092" t="s">
        <v>68</v>
      </c>
      <c r="AD2092">
        <v>10739</v>
      </c>
      <c r="AE2092" t="s">
        <v>1726</v>
      </c>
      <c r="AF2092" t="s">
        <v>70</v>
      </c>
    </row>
    <row r="2093" spans="1:32" x14ac:dyDescent="0.25">
      <c r="A2093" s="4">
        <f t="shared" si="316"/>
        <v>44671</v>
      </c>
      <c r="B2093" s="5">
        <f t="shared" si="317"/>
        <v>0.41666666666666669</v>
      </c>
      <c r="C2093" s="6">
        <f t="shared" si="318"/>
        <v>0.41944444444444445</v>
      </c>
      <c r="D2093" s="7">
        <f t="shared" si="310"/>
        <v>6.36574077361729E-4</v>
      </c>
      <c r="E2093" s="6" t="str">
        <f t="shared" si="311"/>
        <v>YANE</v>
      </c>
      <c r="F2093" s="6" t="str">
        <f t="shared" si="319"/>
        <v>qua</v>
      </c>
      <c r="G2093" s="6" t="str">
        <f t="shared" si="309"/>
        <v>15</v>
      </c>
      <c r="H2093" s="6" t="str">
        <f>IFERROR(VLOOKUP($G2093,DDD!$B:$D,3,0),"-")</f>
        <v>SP</v>
      </c>
      <c r="I2093" s="6" t="str">
        <f>IFERROR(VLOOKUP($H2093,DDD!$I:$K,3,0),"-")</f>
        <v>Sudeste</v>
      </c>
      <c r="J2093">
        <v>8816051</v>
      </c>
      <c r="K2093">
        <v>25451683</v>
      </c>
      <c r="L2093" s="14">
        <v>44671.419594907406</v>
      </c>
      <c r="M2093" s="14">
        <v>44671.420231481483</v>
      </c>
      <c r="N2093" t="s">
        <v>3134</v>
      </c>
      <c r="O2093" t="s">
        <v>1728</v>
      </c>
      <c r="P2093">
        <v>17285</v>
      </c>
      <c r="Q2093" t="s">
        <v>65</v>
      </c>
      <c r="R2093" t="s">
        <v>136</v>
      </c>
      <c r="S2093" t="s">
        <v>273</v>
      </c>
      <c r="T2093" t="s">
        <v>136</v>
      </c>
      <c r="U2093" t="s">
        <v>273</v>
      </c>
      <c r="X2093">
        <v>15988064101</v>
      </c>
      <c r="Y2093">
        <v>15988064101</v>
      </c>
      <c r="Z2093" s="14">
        <v>44671.541666666664</v>
      </c>
      <c r="AA2093" t="s">
        <v>1724</v>
      </c>
      <c r="AB2093" s="15">
        <v>1650459835149540</v>
      </c>
      <c r="AC2093" t="s">
        <v>68</v>
      </c>
      <c r="AD2093">
        <v>10739</v>
      </c>
      <c r="AE2093" t="s">
        <v>1726</v>
      </c>
      <c r="AF2093" t="s">
        <v>70</v>
      </c>
    </row>
    <row r="2094" spans="1:32" x14ac:dyDescent="0.25">
      <c r="A2094" s="4">
        <f t="shared" si="316"/>
        <v>44671</v>
      </c>
      <c r="B2094" s="5">
        <f t="shared" si="317"/>
        <v>0.41666666666666669</v>
      </c>
      <c r="C2094" s="6">
        <f t="shared" si="318"/>
        <v>0.42083333333333334</v>
      </c>
      <c r="D2094" s="7">
        <f t="shared" si="310"/>
        <v>5.671296312357299E-4</v>
      </c>
      <c r="E2094" s="6" t="str">
        <f t="shared" si="311"/>
        <v>YANE</v>
      </c>
      <c r="F2094" s="6" t="str">
        <f t="shared" si="319"/>
        <v>qua</v>
      </c>
      <c r="G2094" s="6" t="str">
        <f t="shared" si="309"/>
        <v>15</v>
      </c>
      <c r="H2094" s="6" t="str">
        <f>IFERROR(VLOOKUP($G2094,DDD!$B:$D,3,0),"-")</f>
        <v>SP</v>
      </c>
      <c r="I2094" s="6" t="str">
        <f>IFERROR(VLOOKUP($H2094,DDD!$I:$K,3,0),"-")</f>
        <v>Sudeste</v>
      </c>
      <c r="J2094">
        <v>8816378</v>
      </c>
      <c r="K2094">
        <v>25451696</v>
      </c>
      <c r="L2094" s="14">
        <v>44671.420972222222</v>
      </c>
      <c r="M2094" s="14">
        <v>44671.421539351853</v>
      </c>
      <c r="N2094" t="s">
        <v>3134</v>
      </c>
      <c r="O2094" t="s">
        <v>1728</v>
      </c>
      <c r="P2094">
        <v>17285</v>
      </c>
      <c r="Q2094" t="s">
        <v>65</v>
      </c>
      <c r="R2094" t="s">
        <v>136</v>
      </c>
      <c r="S2094" t="s">
        <v>273</v>
      </c>
      <c r="T2094" t="s">
        <v>136</v>
      </c>
      <c r="U2094" t="s">
        <v>273</v>
      </c>
      <c r="X2094">
        <v>15981530047</v>
      </c>
      <c r="Y2094">
        <v>15981530047</v>
      </c>
      <c r="Z2094" s="14">
        <v>44671.583333333336</v>
      </c>
      <c r="AA2094" t="s">
        <v>1724</v>
      </c>
      <c r="AB2094" s="15">
        <v>1650459950155270</v>
      </c>
      <c r="AC2094" t="s">
        <v>68</v>
      </c>
      <c r="AD2094">
        <v>10739</v>
      </c>
      <c r="AE2094" t="s">
        <v>1726</v>
      </c>
      <c r="AF2094" t="s">
        <v>70</v>
      </c>
    </row>
    <row r="2095" spans="1:32" x14ac:dyDescent="0.25">
      <c r="A2095" s="4">
        <f t="shared" si="316"/>
        <v>44671</v>
      </c>
      <c r="B2095" s="5">
        <f t="shared" si="317"/>
        <v>0.41666666666666669</v>
      </c>
      <c r="C2095" s="6">
        <f t="shared" si="318"/>
        <v>0.42222222222222222</v>
      </c>
      <c r="D2095" s="7">
        <f t="shared" si="310"/>
        <v>7.4074073927477002E-4</v>
      </c>
      <c r="E2095" s="6" t="str">
        <f t="shared" si="311"/>
        <v>YANE</v>
      </c>
      <c r="F2095" s="6" t="str">
        <f t="shared" si="319"/>
        <v>qua</v>
      </c>
      <c r="G2095" s="6" t="str">
        <f t="shared" ref="G2095:G2158" si="320">TRIM(LEFT($X2095,2))</f>
        <v>15</v>
      </c>
      <c r="H2095" s="6" t="str">
        <f>IFERROR(VLOOKUP($G2095,DDD!$B:$D,3,0),"-")</f>
        <v>SP</v>
      </c>
      <c r="I2095" s="6" t="str">
        <f>IFERROR(VLOOKUP($H2095,DDD!$I:$K,3,0),"-")</f>
        <v>Sudeste</v>
      </c>
      <c r="J2095">
        <v>8816641</v>
      </c>
      <c r="K2095">
        <v>25451702</v>
      </c>
      <c r="L2095" s="14">
        <v>44671.422222222223</v>
      </c>
      <c r="M2095" s="14">
        <v>44671.422962962963</v>
      </c>
      <c r="N2095" t="s">
        <v>3134</v>
      </c>
      <c r="O2095" t="s">
        <v>1728</v>
      </c>
      <c r="P2095">
        <v>17285</v>
      </c>
      <c r="Q2095" t="s">
        <v>65</v>
      </c>
      <c r="R2095" t="s">
        <v>136</v>
      </c>
      <c r="S2095" t="s">
        <v>273</v>
      </c>
      <c r="T2095" t="s">
        <v>136</v>
      </c>
      <c r="U2095" t="s">
        <v>273</v>
      </c>
      <c r="X2095">
        <v>15988259080</v>
      </c>
      <c r="Y2095">
        <v>15988259080</v>
      </c>
      <c r="Z2095" s="14">
        <v>44671.736111111109</v>
      </c>
      <c r="AA2095" t="s">
        <v>1724</v>
      </c>
      <c r="AB2095" s="15">
        <v>1650460062161360</v>
      </c>
      <c r="AC2095" t="s">
        <v>68</v>
      </c>
      <c r="AD2095">
        <v>10739</v>
      </c>
      <c r="AE2095" t="s">
        <v>1726</v>
      </c>
      <c r="AF2095" t="s">
        <v>70</v>
      </c>
    </row>
    <row r="2096" spans="1:32" x14ac:dyDescent="0.25">
      <c r="A2096" s="4">
        <f t="shared" si="316"/>
        <v>44671</v>
      </c>
      <c r="B2096" s="5">
        <f t="shared" si="317"/>
        <v>0.375</v>
      </c>
      <c r="C2096" s="6">
        <f t="shared" si="318"/>
        <v>0.38750000000000001</v>
      </c>
      <c r="D2096" s="7">
        <f t="shared" si="310"/>
        <v>7.9861110862111673E-4</v>
      </c>
      <c r="E2096" s="6" t="str">
        <f t="shared" si="311"/>
        <v>YANE</v>
      </c>
      <c r="F2096" s="6" t="str">
        <f t="shared" si="319"/>
        <v>qua</v>
      </c>
      <c r="G2096" s="6" t="str">
        <f t="shared" si="320"/>
        <v>15</v>
      </c>
      <c r="H2096" s="6" t="str">
        <f>IFERROR(VLOOKUP($G2096,DDD!$B:$D,3,0),"-")</f>
        <v>SP</v>
      </c>
      <c r="I2096" s="6" t="str">
        <f>IFERROR(VLOOKUP($H2096,DDD!$I:$K,3,0),"-")</f>
        <v>Sudeste</v>
      </c>
      <c r="J2096">
        <v>8808471</v>
      </c>
      <c r="K2096">
        <v>25451345</v>
      </c>
      <c r="L2096" s="14">
        <v>44671.387708333335</v>
      </c>
      <c r="M2096" s="14">
        <v>44671.388506944444</v>
      </c>
      <c r="N2096" t="s">
        <v>3134</v>
      </c>
      <c r="O2096" t="s">
        <v>1728</v>
      </c>
      <c r="P2096">
        <v>17285</v>
      </c>
      <c r="Q2096" t="s">
        <v>65</v>
      </c>
      <c r="R2096" t="s">
        <v>136</v>
      </c>
      <c r="S2096" t="s">
        <v>273</v>
      </c>
      <c r="T2096" t="s">
        <v>136</v>
      </c>
      <c r="U2096" t="s">
        <v>273</v>
      </c>
      <c r="X2096">
        <v>15997857477</v>
      </c>
      <c r="Y2096">
        <v>15997857477</v>
      </c>
      <c r="Z2096" s="14">
        <v>44671.548611111109</v>
      </c>
      <c r="AA2096" t="s">
        <v>1724</v>
      </c>
      <c r="AB2096" s="15">
        <v>165045705571484</v>
      </c>
      <c r="AC2096" t="s">
        <v>68</v>
      </c>
      <c r="AD2096">
        <v>10739</v>
      </c>
      <c r="AE2096" t="s">
        <v>1726</v>
      </c>
      <c r="AF2096" t="s">
        <v>70</v>
      </c>
    </row>
    <row r="2097" spans="1:32" x14ac:dyDescent="0.25">
      <c r="A2097" s="4">
        <f t="shared" si="316"/>
        <v>44671</v>
      </c>
      <c r="B2097" s="5">
        <f t="shared" si="317"/>
        <v>0.41666666666666669</v>
      </c>
      <c r="C2097" s="6">
        <f t="shared" si="318"/>
        <v>0.4284722222222222</v>
      </c>
      <c r="D2097" s="7">
        <f t="shared" si="310"/>
        <v>5.671296312357299E-4</v>
      </c>
      <c r="E2097" s="6" t="str">
        <f t="shared" si="311"/>
        <v>YANE</v>
      </c>
      <c r="F2097" s="6" t="str">
        <f t="shared" si="319"/>
        <v>qua</v>
      </c>
      <c r="G2097" s="6" t="str">
        <f t="shared" si="320"/>
        <v>71</v>
      </c>
      <c r="H2097" s="6" t="str">
        <f>IFERROR(VLOOKUP($G2097,DDD!$B:$D,3,0),"-")</f>
        <v>BA</v>
      </c>
      <c r="I2097" s="6" t="str">
        <f>IFERROR(VLOOKUP($H2097,DDD!$I:$K,3,0),"-")</f>
        <v>Nordeste</v>
      </c>
      <c r="J2097">
        <v>8818120</v>
      </c>
      <c r="K2097">
        <v>25451782</v>
      </c>
      <c r="L2097" s="14">
        <v>44671.429143518515</v>
      </c>
      <c r="M2097" s="14">
        <v>44671.429710648146</v>
      </c>
      <c r="N2097" t="s">
        <v>3134</v>
      </c>
      <c r="O2097" t="s">
        <v>1728</v>
      </c>
      <c r="P2097">
        <v>17285</v>
      </c>
      <c r="Q2097" t="s">
        <v>65</v>
      </c>
      <c r="R2097" t="s">
        <v>136</v>
      </c>
      <c r="S2097" t="s">
        <v>273</v>
      </c>
      <c r="T2097" t="s">
        <v>136</v>
      </c>
      <c r="U2097" t="s">
        <v>273</v>
      </c>
      <c r="X2097">
        <v>71993269250</v>
      </c>
      <c r="Y2097">
        <v>71993269250</v>
      </c>
      <c r="Z2097" s="14">
        <v>44671.576388888891</v>
      </c>
      <c r="AA2097" t="s">
        <v>1724</v>
      </c>
      <c r="AB2097" s="15">
        <v>1650460659194960</v>
      </c>
      <c r="AC2097" t="s">
        <v>68</v>
      </c>
      <c r="AD2097">
        <v>10739</v>
      </c>
      <c r="AE2097" t="s">
        <v>1726</v>
      </c>
      <c r="AF2097" t="s">
        <v>70</v>
      </c>
    </row>
    <row r="2098" spans="1:32" x14ac:dyDescent="0.25">
      <c r="A2098" s="4">
        <f t="shared" si="316"/>
        <v>44671</v>
      </c>
      <c r="B2098" s="5">
        <f t="shared" si="317"/>
        <v>0.4375</v>
      </c>
      <c r="C2098" s="6">
        <f t="shared" si="318"/>
        <v>0.45277777777777778</v>
      </c>
      <c r="D2098" s="7">
        <f t="shared" si="310"/>
        <v>2.2337962946039625E-3</v>
      </c>
      <c r="E2098" s="6" t="str">
        <f t="shared" si="311"/>
        <v>YANE</v>
      </c>
      <c r="F2098" s="6" t="str">
        <f t="shared" si="319"/>
        <v>qua</v>
      </c>
      <c r="G2098" s="6" t="str">
        <f t="shared" si="320"/>
        <v>15</v>
      </c>
      <c r="H2098" s="6" t="str">
        <f>IFERROR(VLOOKUP($G2098,DDD!$B:$D,3,0),"-")</f>
        <v>SP</v>
      </c>
      <c r="I2098" s="6" t="str">
        <f>IFERROR(VLOOKUP($H2098,DDD!$I:$K,3,0),"-")</f>
        <v>Sudeste</v>
      </c>
      <c r="J2098">
        <v>8823253</v>
      </c>
      <c r="K2098">
        <v>25452057</v>
      </c>
      <c r="L2098" s="14">
        <v>44671.453263888892</v>
      </c>
      <c r="M2098" s="14">
        <v>44671.455497685187</v>
      </c>
      <c r="N2098" t="s">
        <v>3134</v>
      </c>
      <c r="O2098" t="s">
        <v>1728</v>
      </c>
      <c r="P2098">
        <v>17285</v>
      </c>
      <c r="Q2098" t="s">
        <v>65</v>
      </c>
      <c r="R2098" t="s">
        <v>136</v>
      </c>
      <c r="S2098" t="s">
        <v>273</v>
      </c>
      <c r="T2098" t="s">
        <v>136</v>
      </c>
      <c r="U2098" t="s">
        <v>273</v>
      </c>
      <c r="X2098">
        <v>15996141399</v>
      </c>
      <c r="Y2098">
        <v>15996141399</v>
      </c>
      <c r="Z2098" s="14">
        <v>44673.375</v>
      </c>
      <c r="AA2098" t="s">
        <v>1724</v>
      </c>
      <c r="AB2098" s="15">
        <v>1650462754293550</v>
      </c>
      <c r="AC2098" t="s">
        <v>68</v>
      </c>
      <c r="AD2098">
        <v>10739</v>
      </c>
      <c r="AE2098" t="s">
        <v>1726</v>
      </c>
      <c r="AF2098" t="s">
        <v>70</v>
      </c>
    </row>
    <row r="2099" spans="1:32" x14ac:dyDescent="0.25">
      <c r="A2099" s="4">
        <f t="shared" si="316"/>
        <v>44671</v>
      </c>
      <c r="B2099" s="5">
        <f t="shared" si="317"/>
        <v>0.35416666666666669</v>
      </c>
      <c r="C2099" s="6">
        <f t="shared" si="318"/>
        <v>0.37152777777777773</v>
      </c>
      <c r="D2099" s="7">
        <f t="shared" si="310"/>
        <v>3.9351852319668978E-4</v>
      </c>
      <c r="E2099" s="6" t="str">
        <f t="shared" si="311"/>
        <v>THALITA</v>
      </c>
      <c r="F2099" s="6" t="str">
        <f t="shared" si="319"/>
        <v>qua</v>
      </c>
      <c r="G2099" s="6" t="str">
        <f t="shared" si="320"/>
        <v>15</v>
      </c>
      <c r="H2099" s="6" t="str">
        <f>IFERROR(VLOOKUP($G2099,DDD!$B:$D,3,0),"-")</f>
        <v>SP</v>
      </c>
      <c r="I2099" s="6" t="str">
        <f>IFERROR(VLOOKUP($H2099,DDD!$I:$K,3,0),"-")</f>
        <v>Sudeste</v>
      </c>
      <c r="J2099">
        <v>8805234</v>
      </c>
      <c r="K2099">
        <v>25451183</v>
      </c>
      <c r="L2099" s="14">
        <v>44671.371967592589</v>
      </c>
      <c r="M2099" s="14">
        <v>44671.372361111113</v>
      </c>
      <c r="N2099" t="s">
        <v>3134</v>
      </c>
      <c r="O2099" t="s">
        <v>1723</v>
      </c>
      <c r="P2099">
        <v>17719</v>
      </c>
      <c r="Q2099" t="s">
        <v>65</v>
      </c>
      <c r="R2099" t="s">
        <v>136</v>
      </c>
      <c r="S2099" t="s">
        <v>273</v>
      </c>
      <c r="T2099" t="s">
        <v>136</v>
      </c>
      <c r="U2099" t="s">
        <v>273</v>
      </c>
      <c r="X2099">
        <v>15981437208</v>
      </c>
      <c r="Y2099">
        <v>15981437208</v>
      </c>
      <c r="Z2099" s="14">
        <v>44671.479166666664</v>
      </c>
      <c r="AA2099" t="s">
        <v>1724</v>
      </c>
      <c r="AB2099" s="15">
        <v>165045567850794</v>
      </c>
      <c r="AC2099" t="s">
        <v>68</v>
      </c>
      <c r="AD2099">
        <v>10739</v>
      </c>
      <c r="AE2099" t="s">
        <v>1726</v>
      </c>
      <c r="AF2099" t="s">
        <v>70</v>
      </c>
    </row>
    <row r="2100" spans="1:32" x14ac:dyDescent="0.25">
      <c r="A2100" s="4">
        <f t="shared" si="316"/>
        <v>44670</v>
      </c>
      <c r="B2100" s="5">
        <f t="shared" si="317"/>
        <v>0.47916666666666669</v>
      </c>
      <c r="C2100" s="6">
        <f t="shared" si="318"/>
        <v>0.47986111111111113</v>
      </c>
      <c r="D2100" s="7">
        <f t="shared" si="310"/>
        <v>9.8379630071576685E-4</v>
      </c>
      <c r="E2100" s="6" t="str">
        <f t="shared" si="311"/>
        <v>THALITA</v>
      </c>
      <c r="F2100" s="6" t="str">
        <f t="shared" si="319"/>
        <v>ter</v>
      </c>
      <c r="G2100" s="6" t="str">
        <f t="shared" si="320"/>
        <v>43</v>
      </c>
      <c r="H2100" s="6" t="str">
        <f>IFERROR(VLOOKUP($G2100,DDD!$B:$D,3,0),"-")</f>
        <v>PR</v>
      </c>
      <c r="I2100" s="6" t="str">
        <f>IFERROR(VLOOKUP($H2100,DDD!$I:$K,3,0),"-")</f>
        <v>Sul</v>
      </c>
      <c r="J2100">
        <v>8748951</v>
      </c>
      <c r="K2100">
        <v>25450998</v>
      </c>
      <c r="L2100" s="14">
        <v>44670.480439814812</v>
      </c>
      <c r="M2100" s="14">
        <v>44670.481423611112</v>
      </c>
      <c r="N2100" t="s">
        <v>3134</v>
      </c>
      <c r="O2100" t="s">
        <v>1723</v>
      </c>
      <c r="P2100">
        <v>17719</v>
      </c>
      <c r="Q2100" t="s">
        <v>65</v>
      </c>
      <c r="R2100" t="s">
        <v>136</v>
      </c>
      <c r="S2100" t="s">
        <v>273</v>
      </c>
      <c r="T2100" t="s">
        <v>136</v>
      </c>
      <c r="U2100" t="s">
        <v>273</v>
      </c>
      <c r="X2100">
        <v>43999229153</v>
      </c>
      <c r="Y2100">
        <v>43999229153</v>
      </c>
      <c r="Z2100" s="14">
        <v>44670.543749999997</v>
      </c>
      <c r="AA2100" t="s">
        <v>1724</v>
      </c>
      <c r="AC2100" t="s">
        <v>202</v>
      </c>
      <c r="AD2100">
        <v>10739</v>
      </c>
      <c r="AE2100" t="s">
        <v>1726</v>
      </c>
      <c r="AF2100" t="s">
        <v>70</v>
      </c>
    </row>
    <row r="2101" spans="1:32" x14ac:dyDescent="0.25">
      <c r="A2101" s="4">
        <f t="shared" si="316"/>
        <v>44670</v>
      </c>
      <c r="B2101" s="5">
        <f t="shared" si="317"/>
        <v>0.4375</v>
      </c>
      <c r="C2101" s="6">
        <f t="shared" si="318"/>
        <v>0.4513888888888889</v>
      </c>
      <c r="D2101" s="7">
        <f t="shared" si="310"/>
        <v>9.0277777781011537E-4</v>
      </c>
      <c r="E2101" s="6" t="str">
        <f t="shared" si="311"/>
        <v>THALITA</v>
      </c>
      <c r="F2101" s="6" t="str">
        <f t="shared" si="319"/>
        <v>ter</v>
      </c>
      <c r="G2101" s="6" t="str">
        <f t="shared" si="320"/>
        <v>15</v>
      </c>
      <c r="H2101" s="6" t="str">
        <f>IFERROR(VLOOKUP($G2101,DDD!$B:$D,3,0),"-")</f>
        <v>SP</v>
      </c>
      <c r="I2101" s="6" t="str">
        <f>IFERROR(VLOOKUP($H2101,DDD!$I:$K,3,0),"-")</f>
        <v>Sudeste</v>
      </c>
      <c r="J2101">
        <v>8744535</v>
      </c>
      <c r="K2101">
        <v>25450972</v>
      </c>
      <c r="L2101" s="14">
        <v>44670.451886574076</v>
      </c>
      <c r="M2101" s="14">
        <v>44670.452789351853</v>
      </c>
      <c r="N2101" t="s">
        <v>3134</v>
      </c>
      <c r="O2101" t="s">
        <v>1723</v>
      </c>
      <c r="P2101">
        <v>17719</v>
      </c>
      <c r="Q2101" t="s">
        <v>65</v>
      </c>
      <c r="R2101" t="s">
        <v>136</v>
      </c>
      <c r="S2101" t="s">
        <v>273</v>
      </c>
      <c r="T2101" t="s">
        <v>136</v>
      </c>
      <c r="U2101" t="s">
        <v>273</v>
      </c>
      <c r="X2101">
        <v>15998471829</v>
      </c>
      <c r="Y2101">
        <v>15998471829</v>
      </c>
      <c r="Z2101" s="14">
        <v>44670.472916666666</v>
      </c>
      <c r="AA2101" t="s">
        <v>1724</v>
      </c>
      <c r="AB2101" s="15">
        <v>1650376216352810</v>
      </c>
      <c r="AC2101" t="s">
        <v>68</v>
      </c>
      <c r="AD2101">
        <v>10739</v>
      </c>
      <c r="AE2101" t="s">
        <v>1726</v>
      </c>
      <c r="AF2101" t="s">
        <v>70</v>
      </c>
    </row>
    <row r="2102" spans="1:32" x14ac:dyDescent="0.25">
      <c r="A2102" s="4">
        <f t="shared" si="316"/>
        <v>44670</v>
      </c>
      <c r="B2102" s="5">
        <f t="shared" si="317"/>
        <v>0.54166666666666663</v>
      </c>
      <c r="C2102" s="6">
        <f t="shared" si="318"/>
        <v>0.55555555555555558</v>
      </c>
      <c r="D2102" s="7">
        <f t="shared" si="310"/>
        <v>6.8287036992842332E-4</v>
      </c>
      <c r="E2102" s="6" t="str">
        <f t="shared" si="311"/>
        <v>THALITA</v>
      </c>
      <c r="F2102" s="6" t="str">
        <f t="shared" si="319"/>
        <v>ter</v>
      </c>
      <c r="G2102" s="6" t="str">
        <f t="shared" si="320"/>
        <v>15</v>
      </c>
      <c r="H2102" s="6" t="str">
        <f>IFERROR(VLOOKUP($G2102,DDD!$B:$D,3,0),"-")</f>
        <v>SP</v>
      </c>
      <c r="I2102" s="6" t="str">
        <f>IFERROR(VLOOKUP($H2102,DDD!$I:$K,3,0),"-")</f>
        <v>Sudeste</v>
      </c>
      <c r="J2102">
        <v>8764269</v>
      </c>
      <c r="K2102">
        <v>25451871</v>
      </c>
      <c r="L2102" s="14">
        <v>44670.555821759262</v>
      </c>
      <c r="M2102" s="14">
        <v>44670.556504629632</v>
      </c>
      <c r="N2102" t="s">
        <v>3134</v>
      </c>
      <c r="O2102" t="s">
        <v>1723</v>
      </c>
      <c r="P2102">
        <v>17719</v>
      </c>
      <c r="Q2102" t="s">
        <v>65</v>
      </c>
      <c r="R2102" t="s">
        <v>136</v>
      </c>
      <c r="S2102" t="s">
        <v>273</v>
      </c>
      <c r="T2102" t="s">
        <v>136</v>
      </c>
      <c r="U2102" t="s">
        <v>273</v>
      </c>
      <c r="X2102">
        <v>15991139860</v>
      </c>
      <c r="Y2102">
        <v>15991139860</v>
      </c>
      <c r="Z2102" s="14">
        <v>44670.583333333336</v>
      </c>
      <c r="AA2102" t="s">
        <v>1724</v>
      </c>
      <c r="AC2102" t="s">
        <v>202</v>
      </c>
      <c r="AD2102">
        <v>10739</v>
      </c>
      <c r="AE2102" t="s">
        <v>1726</v>
      </c>
      <c r="AF2102" t="s">
        <v>70</v>
      </c>
    </row>
    <row r="2103" spans="1:32" x14ac:dyDescent="0.25">
      <c r="A2103" s="4">
        <f t="shared" si="316"/>
        <v>44670</v>
      </c>
      <c r="B2103" s="5">
        <f t="shared" si="317"/>
        <v>0.33333333333333331</v>
      </c>
      <c r="C2103" s="6">
        <f t="shared" si="318"/>
        <v>0.34375</v>
      </c>
      <c r="D2103" s="7">
        <f t="shared" si="310"/>
        <v>6.5972222364507616E-4</v>
      </c>
      <c r="E2103" s="6" t="str">
        <f t="shared" si="311"/>
        <v>THALITA</v>
      </c>
      <c r="F2103" s="6" t="str">
        <f t="shared" si="319"/>
        <v>ter</v>
      </c>
      <c r="G2103" s="6" t="str">
        <f t="shared" si="320"/>
        <v>71</v>
      </c>
      <c r="H2103" s="6" t="str">
        <f>IFERROR(VLOOKUP($G2103,DDD!$B:$D,3,0),"-")</f>
        <v>BA</v>
      </c>
      <c r="I2103" s="6" t="str">
        <f>IFERROR(VLOOKUP($H2103,DDD!$I:$K,3,0),"-")</f>
        <v>Nordeste</v>
      </c>
      <c r="J2103">
        <v>8727973</v>
      </c>
      <c r="K2103">
        <v>25451763</v>
      </c>
      <c r="L2103" s="14">
        <v>44670.344085648147</v>
      </c>
      <c r="M2103" s="14">
        <v>44670.34474537037</v>
      </c>
      <c r="N2103" t="s">
        <v>3134</v>
      </c>
      <c r="O2103" t="s">
        <v>1723</v>
      </c>
      <c r="P2103">
        <v>17719</v>
      </c>
      <c r="Q2103" t="s">
        <v>65</v>
      </c>
      <c r="R2103" t="s">
        <v>136</v>
      </c>
      <c r="S2103" t="s">
        <v>273</v>
      </c>
      <c r="T2103" t="s">
        <v>136</v>
      </c>
      <c r="U2103" t="s">
        <v>273</v>
      </c>
      <c r="X2103">
        <v>71986386156</v>
      </c>
      <c r="Y2103">
        <v>71986386156</v>
      </c>
      <c r="Z2103" s="14">
        <v>44670.5</v>
      </c>
      <c r="AA2103" t="s">
        <v>1724</v>
      </c>
      <c r="AB2103" s="15">
        <v>1650366907654</v>
      </c>
      <c r="AC2103" t="s">
        <v>68</v>
      </c>
      <c r="AD2103">
        <v>10739</v>
      </c>
      <c r="AE2103" t="s">
        <v>1726</v>
      </c>
      <c r="AF2103" t="s">
        <v>70</v>
      </c>
    </row>
    <row r="2104" spans="1:32" x14ac:dyDescent="0.25">
      <c r="A2104" s="4">
        <f t="shared" si="316"/>
        <v>44670</v>
      </c>
      <c r="B2104" s="5">
        <f t="shared" si="317"/>
        <v>0.375</v>
      </c>
      <c r="C2104" s="6">
        <f t="shared" si="318"/>
        <v>0.37847222222222227</v>
      </c>
      <c r="D2104" s="7">
        <f t="shared" si="310"/>
        <v>6.7129630042472854E-4</v>
      </c>
      <c r="E2104" s="6" t="str">
        <f t="shared" si="311"/>
        <v>THALITA</v>
      </c>
      <c r="F2104" s="6" t="str">
        <f t="shared" si="319"/>
        <v>ter</v>
      </c>
      <c r="G2104" s="6" t="str">
        <f t="shared" si="320"/>
        <v>15</v>
      </c>
      <c r="H2104" s="6" t="str">
        <f>IFERROR(VLOOKUP($G2104,DDD!$B:$D,3,0),"-")</f>
        <v>SP</v>
      </c>
      <c r="I2104" s="6" t="str">
        <f>IFERROR(VLOOKUP($H2104,DDD!$I:$K,3,0),"-")</f>
        <v>Sudeste</v>
      </c>
      <c r="J2104">
        <v>8729608</v>
      </c>
      <c r="K2104">
        <v>25451452</v>
      </c>
      <c r="L2104" s="14">
        <v>44670.378854166665</v>
      </c>
      <c r="M2104" s="14">
        <v>44670.379525462966</v>
      </c>
      <c r="N2104" t="s">
        <v>3134</v>
      </c>
      <c r="O2104" t="s">
        <v>1723</v>
      </c>
      <c r="P2104">
        <v>17719</v>
      </c>
      <c r="Q2104" t="s">
        <v>65</v>
      </c>
      <c r="R2104" t="s">
        <v>136</v>
      </c>
      <c r="S2104" t="s">
        <v>273</v>
      </c>
      <c r="T2104" t="s">
        <v>136</v>
      </c>
      <c r="U2104" t="s">
        <v>273</v>
      </c>
      <c r="X2104">
        <v>15991409299</v>
      </c>
      <c r="Y2104">
        <v>15991409299</v>
      </c>
      <c r="Z2104" s="14">
        <v>44670.479166666664</v>
      </c>
      <c r="AA2104" t="s">
        <v>1724</v>
      </c>
      <c r="AB2104" s="15">
        <v>165036991148124</v>
      </c>
      <c r="AC2104" t="s">
        <v>68</v>
      </c>
      <c r="AD2104">
        <v>10739</v>
      </c>
      <c r="AE2104" t="s">
        <v>1726</v>
      </c>
      <c r="AF2104" t="s">
        <v>70</v>
      </c>
    </row>
    <row r="2105" spans="1:32" x14ac:dyDescent="0.25">
      <c r="A2105" s="4">
        <f t="shared" si="316"/>
        <v>44670</v>
      </c>
      <c r="B2105" s="5">
        <f t="shared" si="317"/>
        <v>0.33333333333333331</v>
      </c>
      <c r="C2105" s="6">
        <f t="shared" si="318"/>
        <v>0.34791666666666665</v>
      </c>
      <c r="D2105" s="7">
        <f t="shared" si="310"/>
        <v>5.3240740817273036E-4</v>
      </c>
      <c r="E2105" s="6" t="str">
        <f t="shared" si="311"/>
        <v>THALITA</v>
      </c>
      <c r="F2105" s="6" t="str">
        <f t="shared" si="319"/>
        <v>ter</v>
      </c>
      <c r="G2105" s="6" t="str">
        <f t="shared" si="320"/>
        <v>15</v>
      </c>
      <c r="H2105" s="6" t="str">
        <f>IFERROR(VLOOKUP($G2105,DDD!$B:$D,3,0),"-")</f>
        <v>SP</v>
      </c>
      <c r="I2105" s="6" t="str">
        <f>IFERROR(VLOOKUP($H2105,DDD!$I:$K,3,0),"-")</f>
        <v>Sudeste</v>
      </c>
      <c r="J2105">
        <v>8727979</v>
      </c>
      <c r="K2105">
        <v>25451853</v>
      </c>
      <c r="L2105" s="14">
        <v>44670.348344907405</v>
      </c>
      <c r="M2105" s="14">
        <v>44670.348877314813</v>
      </c>
      <c r="N2105" t="s">
        <v>3134</v>
      </c>
      <c r="O2105" t="s">
        <v>1723</v>
      </c>
      <c r="P2105">
        <v>17719</v>
      </c>
      <c r="Q2105" t="s">
        <v>65</v>
      </c>
      <c r="R2105" t="s">
        <v>136</v>
      </c>
      <c r="S2105" t="s">
        <v>273</v>
      </c>
      <c r="T2105" t="s">
        <v>136</v>
      </c>
      <c r="U2105" t="s">
        <v>273</v>
      </c>
      <c r="X2105">
        <v>15991529191</v>
      </c>
      <c r="Y2105">
        <v>15991529191</v>
      </c>
      <c r="Z2105" s="14">
        <v>44670.375</v>
      </c>
      <c r="AA2105" t="s">
        <v>1724</v>
      </c>
      <c r="AB2105" s="15">
        <v>16503672784794</v>
      </c>
      <c r="AC2105" t="s">
        <v>68</v>
      </c>
      <c r="AD2105">
        <v>10739</v>
      </c>
      <c r="AE2105" t="s">
        <v>1726</v>
      </c>
      <c r="AF2105" t="s">
        <v>70</v>
      </c>
    </row>
    <row r="2106" spans="1:32" x14ac:dyDescent="0.25">
      <c r="A2106" s="4">
        <f t="shared" si="316"/>
        <v>44670</v>
      </c>
      <c r="B2106" s="5">
        <f t="shared" si="317"/>
        <v>0.52083333333333337</v>
      </c>
      <c r="C2106" s="6">
        <f t="shared" si="318"/>
        <v>0.52430555555555558</v>
      </c>
      <c r="D2106" s="7">
        <f t="shared" si="310"/>
        <v>4.6296296204673126E-4</v>
      </c>
      <c r="E2106" s="6" t="str">
        <f t="shared" si="311"/>
        <v>THALITA</v>
      </c>
      <c r="F2106" s="6" t="str">
        <f t="shared" si="319"/>
        <v>ter</v>
      </c>
      <c r="G2106" s="6" t="str">
        <f t="shared" si="320"/>
        <v>15</v>
      </c>
      <c r="H2106" s="6" t="str">
        <f>IFERROR(VLOOKUP($G2106,DDD!$B:$D,3,0),"-")</f>
        <v>SP</v>
      </c>
      <c r="I2106" s="6" t="str">
        <f>IFERROR(VLOOKUP($H2106,DDD!$I:$K,3,0),"-")</f>
        <v>Sudeste</v>
      </c>
      <c r="J2106">
        <v>8758241</v>
      </c>
      <c r="K2106">
        <v>25451222</v>
      </c>
      <c r="L2106" s="14">
        <v>44670.524872685186</v>
      </c>
      <c r="M2106" s="14">
        <v>44670.525335648148</v>
      </c>
      <c r="N2106" t="s">
        <v>3134</v>
      </c>
      <c r="O2106" t="s">
        <v>1723</v>
      </c>
      <c r="P2106">
        <v>17719</v>
      </c>
      <c r="Q2106" t="s">
        <v>65</v>
      </c>
      <c r="R2106" t="s">
        <v>136</v>
      </c>
      <c r="S2106" t="s">
        <v>273</v>
      </c>
      <c r="T2106" t="s">
        <v>136</v>
      </c>
      <c r="U2106" t="s">
        <v>273</v>
      </c>
      <c r="X2106">
        <v>15991641947</v>
      </c>
      <c r="Y2106">
        <v>15991641947</v>
      </c>
      <c r="Z2106" s="14">
        <v>44670.8125</v>
      </c>
      <c r="AA2106" t="s">
        <v>1724</v>
      </c>
      <c r="AB2106" s="15">
        <v>1650382524621000</v>
      </c>
      <c r="AC2106" t="s">
        <v>68</v>
      </c>
      <c r="AD2106">
        <v>10739</v>
      </c>
      <c r="AE2106" t="s">
        <v>1726</v>
      </c>
      <c r="AF2106" t="s">
        <v>70</v>
      </c>
    </row>
    <row r="2107" spans="1:32" x14ac:dyDescent="0.25">
      <c r="A2107" s="4">
        <f t="shared" si="316"/>
        <v>44670</v>
      </c>
      <c r="B2107" s="5">
        <f t="shared" si="317"/>
        <v>0.77083333333333337</v>
      </c>
      <c r="C2107" s="6">
        <f t="shared" si="318"/>
        <v>0.77361111111111114</v>
      </c>
      <c r="D2107" s="7">
        <f t="shared" ref="D2107:D2170" si="321">IFERROR(($M2107-$L2107),0)</f>
        <v>6.4814814686542377E-4</v>
      </c>
      <c r="E2107" s="6" t="str">
        <f t="shared" ref="E2107:E2170" si="322">SUBSTITUTE(MID($O2107,1,SEARCH(" ",$O2107,1))," ","")</f>
        <v>JOHN</v>
      </c>
      <c r="F2107" s="6" t="str">
        <f t="shared" si="319"/>
        <v>ter</v>
      </c>
      <c r="G2107" s="6" t="str">
        <f t="shared" si="320"/>
        <v>43</v>
      </c>
      <c r="H2107" s="6" t="str">
        <f>IFERROR(VLOOKUP($G2107,DDD!$B:$D,3,0),"-")</f>
        <v>PR</v>
      </c>
      <c r="I2107" s="6" t="str">
        <f>IFERROR(VLOOKUP($H2107,DDD!$I:$K,3,0),"-")</f>
        <v>Sul</v>
      </c>
      <c r="J2107">
        <v>8795190</v>
      </c>
      <c r="K2107">
        <v>25452010</v>
      </c>
      <c r="L2107" s="14">
        <v>44670.773784722223</v>
      </c>
      <c r="M2107" s="14">
        <v>44670.77443287037</v>
      </c>
      <c r="N2107" t="s">
        <v>3134</v>
      </c>
      <c r="O2107" t="s">
        <v>1781</v>
      </c>
      <c r="P2107">
        <v>17284</v>
      </c>
      <c r="Q2107" t="s">
        <v>65</v>
      </c>
      <c r="R2107" t="s">
        <v>136</v>
      </c>
      <c r="S2107" t="s">
        <v>273</v>
      </c>
      <c r="T2107" t="s">
        <v>136</v>
      </c>
      <c r="U2107" t="s">
        <v>273</v>
      </c>
      <c r="X2107">
        <v>43999453262</v>
      </c>
      <c r="Y2107">
        <v>43999453262</v>
      </c>
      <c r="Z2107" s="14">
        <v>44670.791666666664</v>
      </c>
      <c r="AA2107" t="s">
        <v>1724</v>
      </c>
      <c r="AB2107" s="15">
        <v>1.65040403922709E+16</v>
      </c>
      <c r="AC2107" t="s">
        <v>68</v>
      </c>
      <c r="AD2107">
        <v>10739</v>
      </c>
      <c r="AE2107" t="s">
        <v>1726</v>
      </c>
      <c r="AF2107" t="s">
        <v>70</v>
      </c>
    </row>
    <row r="2108" spans="1:32" x14ac:dyDescent="0.25">
      <c r="A2108" s="4">
        <f t="shared" si="316"/>
        <v>44670</v>
      </c>
      <c r="B2108" s="5">
        <f t="shared" si="317"/>
        <v>0.5625</v>
      </c>
      <c r="C2108" s="6">
        <f t="shared" si="318"/>
        <v>0.57708333333333328</v>
      </c>
      <c r="D2108" s="7">
        <f t="shared" si="321"/>
        <v>5.7870370073942468E-4</v>
      </c>
      <c r="E2108" s="6" t="str">
        <f t="shared" si="322"/>
        <v>JOHN</v>
      </c>
      <c r="F2108" s="6" t="str">
        <f t="shared" si="319"/>
        <v>ter</v>
      </c>
      <c r="G2108" s="6" t="str">
        <f t="shared" si="320"/>
        <v>15</v>
      </c>
      <c r="H2108" s="6" t="str">
        <f>IFERROR(VLOOKUP($G2108,DDD!$B:$D,3,0),"-")</f>
        <v>SP</v>
      </c>
      <c r="I2108" s="6" t="str">
        <f>IFERROR(VLOOKUP($H2108,DDD!$I:$K,3,0),"-")</f>
        <v>Sudeste</v>
      </c>
      <c r="J2108">
        <v>8767758</v>
      </c>
      <c r="K2108">
        <v>25451897</v>
      </c>
      <c r="L2108" s="14">
        <v>44670.577407407407</v>
      </c>
      <c r="M2108" s="14">
        <v>44670.577986111108</v>
      </c>
      <c r="N2108" t="s">
        <v>3134</v>
      </c>
      <c r="O2108" t="s">
        <v>1781</v>
      </c>
      <c r="P2108">
        <v>17284</v>
      </c>
      <c r="Q2108" t="s">
        <v>65</v>
      </c>
      <c r="R2108" t="s">
        <v>136</v>
      </c>
      <c r="S2108" t="s">
        <v>273</v>
      </c>
      <c r="T2108" t="s">
        <v>136</v>
      </c>
      <c r="U2108" t="s">
        <v>273</v>
      </c>
      <c r="X2108">
        <v>15981871191</v>
      </c>
      <c r="Y2108">
        <v>15981871191</v>
      </c>
      <c r="Z2108" s="14">
        <v>44670.75</v>
      </c>
      <c r="AA2108" t="s">
        <v>1724</v>
      </c>
      <c r="AB2108" s="15">
        <v>1650387076791660</v>
      </c>
      <c r="AC2108" t="s">
        <v>68</v>
      </c>
      <c r="AD2108">
        <v>10739</v>
      </c>
      <c r="AE2108" t="s">
        <v>1726</v>
      </c>
      <c r="AF2108" t="s">
        <v>70</v>
      </c>
    </row>
    <row r="2109" spans="1:32" x14ac:dyDescent="0.25">
      <c r="A2109" s="4">
        <f t="shared" si="316"/>
        <v>44671</v>
      </c>
      <c r="B2109" s="5">
        <f t="shared" si="317"/>
        <v>0.54166666666666663</v>
      </c>
      <c r="C2109" s="6">
        <f t="shared" si="318"/>
        <v>0.5444444444444444</v>
      </c>
      <c r="D2109" s="7">
        <f t="shared" si="321"/>
        <v>8.1018518540076911E-4</v>
      </c>
      <c r="E2109" s="6" t="str">
        <f t="shared" si="322"/>
        <v>JOHN</v>
      </c>
      <c r="F2109" s="6" t="str">
        <f t="shared" si="319"/>
        <v>qua</v>
      </c>
      <c r="G2109" s="6" t="str">
        <f t="shared" si="320"/>
        <v>15</v>
      </c>
      <c r="H2109" s="6" t="str">
        <f>IFERROR(VLOOKUP($G2109,DDD!$B:$D,3,0),"-")</f>
        <v>SP</v>
      </c>
      <c r="I2109" s="6" t="str">
        <f>IFERROR(VLOOKUP($H2109,DDD!$I:$K,3,0),"-")</f>
        <v>Sudeste</v>
      </c>
      <c r="J2109">
        <v>8842164</v>
      </c>
      <c r="K2109">
        <v>25451708</v>
      </c>
      <c r="L2109" s="14">
        <v>44671.544629629629</v>
      </c>
      <c r="M2109" s="14">
        <v>44671.545439814814</v>
      </c>
      <c r="N2109" t="s">
        <v>3134</v>
      </c>
      <c r="O2109" t="s">
        <v>1781</v>
      </c>
      <c r="P2109">
        <v>17284</v>
      </c>
      <c r="Q2109" t="s">
        <v>65</v>
      </c>
      <c r="R2109" t="s">
        <v>136</v>
      </c>
      <c r="S2109" t="s">
        <v>273</v>
      </c>
      <c r="T2109" t="s">
        <v>136</v>
      </c>
      <c r="U2109" t="s">
        <v>273</v>
      </c>
      <c r="X2109">
        <v>15981376880</v>
      </c>
      <c r="Y2109">
        <v>15981376880</v>
      </c>
      <c r="Z2109" s="14">
        <v>44671.71875</v>
      </c>
      <c r="AA2109" t="s">
        <v>1724</v>
      </c>
      <c r="AB2109" s="15">
        <v>1650470639550680</v>
      </c>
      <c r="AC2109" t="s">
        <v>68</v>
      </c>
      <c r="AD2109">
        <v>10739</v>
      </c>
      <c r="AE2109" t="s">
        <v>1726</v>
      </c>
      <c r="AF2109" t="s">
        <v>70</v>
      </c>
    </row>
    <row r="2110" spans="1:32" x14ac:dyDescent="0.25">
      <c r="A2110" s="4">
        <f t="shared" si="316"/>
        <v>44671</v>
      </c>
      <c r="B2110" s="5">
        <f t="shared" si="317"/>
        <v>0.54166666666666663</v>
      </c>
      <c r="C2110" s="6">
        <f t="shared" si="318"/>
        <v>0.55833333333333335</v>
      </c>
      <c r="D2110" s="7">
        <f t="shared" si="321"/>
        <v>6.944444467080757E-4</v>
      </c>
      <c r="E2110" s="6" t="str">
        <f t="shared" si="322"/>
        <v>JOHN</v>
      </c>
      <c r="F2110" s="6" t="str">
        <f t="shared" si="319"/>
        <v>qua</v>
      </c>
      <c r="G2110" s="6" t="str">
        <f t="shared" si="320"/>
        <v>15</v>
      </c>
      <c r="H2110" s="6" t="str">
        <f>IFERROR(VLOOKUP($G2110,DDD!$B:$D,3,0),"-")</f>
        <v>SP</v>
      </c>
      <c r="I2110" s="6" t="str">
        <f>IFERROR(VLOOKUP($H2110,DDD!$I:$K,3,0),"-")</f>
        <v>Sudeste</v>
      </c>
      <c r="J2110">
        <v>8844976</v>
      </c>
      <c r="K2110">
        <v>25452024</v>
      </c>
      <c r="L2110" s="14">
        <v>44671.558634259258</v>
      </c>
      <c r="M2110" s="14">
        <v>44671.559328703705</v>
      </c>
      <c r="N2110" t="s">
        <v>3134</v>
      </c>
      <c r="O2110" t="s">
        <v>1781</v>
      </c>
      <c r="P2110">
        <v>17284</v>
      </c>
      <c r="Q2110" t="s">
        <v>65</v>
      </c>
      <c r="R2110" t="s">
        <v>136</v>
      </c>
      <c r="S2110" t="s">
        <v>273</v>
      </c>
      <c r="T2110" t="s">
        <v>136</v>
      </c>
      <c r="U2110" t="s">
        <v>273</v>
      </c>
      <c r="X2110">
        <v>15974030909</v>
      </c>
      <c r="Y2110">
        <v>15974030909</v>
      </c>
      <c r="Z2110" s="14">
        <v>44671.666666666664</v>
      </c>
      <c r="AA2110" t="s">
        <v>1724</v>
      </c>
      <c r="AB2110" s="15">
        <v>1650471852590610</v>
      </c>
      <c r="AC2110" t="s">
        <v>68</v>
      </c>
      <c r="AD2110">
        <v>10739</v>
      </c>
      <c r="AE2110" t="s">
        <v>1726</v>
      </c>
      <c r="AF2110" t="s">
        <v>70</v>
      </c>
    </row>
    <row r="2111" spans="1:32" x14ac:dyDescent="0.25">
      <c r="A2111" s="4">
        <f t="shared" si="316"/>
        <v>44671</v>
      </c>
      <c r="B2111" s="5">
        <f t="shared" si="317"/>
        <v>0.54166666666666663</v>
      </c>
      <c r="C2111" s="6">
        <f t="shared" si="318"/>
        <v>0.54791666666666672</v>
      </c>
      <c r="D2111" s="7">
        <f t="shared" si="321"/>
        <v>7.6388888555811718E-4</v>
      </c>
      <c r="E2111" s="6" t="str">
        <f t="shared" si="322"/>
        <v>YANE</v>
      </c>
      <c r="F2111" s="6" t="str">
        <f t="shared" si="319"/>
        <v>qua</v>
      </c>
      <c r="G2111" s="6" t="str">
        <f t="shared" si="320"/>
        <v>43</v>
      </c>
      <c r="H2111" s="6" t="str">
        <f>IFERROR(VLOOKUP($G2111,DDD!$B:$D,3,0),"-")</f>
        <v>PR</v>
      </c>
      <c r="I2111" s="6" t="str">
        <f>IFERROR(VLOOKUP($H2111,DDD!$I:$K,3,0),"-")</f>
        <v>Sul</v>
      </c>
      <c r="J2111">
        <v>8842845</v>
      </c>
      <c r="K2111">
        <v>25451810</v>
      </c>
      <c r="L2111" s="14">
        <v>44671.548032407409</v>
      </c>
      <c r="M2111" s="14">
        <v>44671.548796296294</v>
      </c>
      <c r="N2111" t="s">
        <v>3134</v>
      </c>
      <c r="O2111" t="s">
        <v>1728</v>
      </c>
      <c r="P2111">
        <v>17285</v>
      </c>
      <c r="Q2111" t="s">
        <v>65</v>
      </c>
      <c r="R2111" t="s">
        <v>136</v>
      </c>
      <c r="S2111" t="s">
        <v>273</v>
      </c>
      <c r="T2111" t="s">
        <v>136</v>
      </c>
      <c r="U2111" t="s">
        <v>273</v>
      </c>
      <c r="X2111">
        <v>43996332560</v>
      </c>
      <c r="Y2111">
        <v>43996332560</v>
      </c>
      <c r="Z2111" s="14">
        <v>44671.583333333336</v>
      </c>
      <c r="AA2111" t="s">
        <v>1724</v>
      </c>
      <c r="AB2111" s="15">
        <v>1650470930562140</v>
      </c>
      <c r="AC2111" t="s">
        <v>68</v>
      </c>
      <c r="AD2111">
        <v>10739</v>
      </c>
      <c r="AE2111" t="s">
        <v>1726</v>
      </c>
      <c r="AF2111" t="s">
        <v>70</v>
      </c>
    </row>
    <row r="2112" spans="1:32" x14ac:dyDescent="0.25">
      <c r="A2112" s="4">
        <f t="shared" si="316"/>
        <v>44671</v>
      </c>
      <c r="B2112" s="5">
        <f t="shared" si="317"/>
        <v>0.5625</v>
      </c>
      <c r="C2112" s="6">
        <f t="shared" si="318"/>
        <v>0.5756944444444444</v>
      </c>
      <c r="D2112" s="7">
        <f t="shared" si="321"/>
        <v>2.6967592566506937E-3</v>
      </c>
      <c r="E2112" s="6" t="str">
        <f t="shared" si="322"/>
        <v>YANE</v>
      </c>
      <c r="F2112" s="6" t="str">
        <f t="shared" si="319"/>
        <v>qua</v>
      </c>
      <c r="G2112" s="6" t="str">
        <f t="shared" si="320"/>
        <v>15</v>
      </c>
      <c r="H2112" s="6" t="str">
        <f>IFERROR(VLOOKUP($G2112,DDD!$B:$D,3,0),"-")</f>
        <v>SP</v>
      </c>
      <c r="I2112" s="6" t="str">
        <f>IFERROR(VLOOKUP($H2112,DDD!$I:$K,3,0),"-")</f>
        <v>Sudeste</v>
      </c>
      <c r="J2112">
        <v>8847756</v>
      </c>
      <c r="K2112">
        <v>25451643</v>
      </c>
      <c r="L2112" s="14">
        <v>44671.575706018521</v>
      </c>
      <c r="M2112" s="14">
        <v>44671.578402777777</v>
      </c>
      <c r="N2112" t="s">
        <v>3134</v>
      </c>
      <c r="O2112" t="s">
        <v>1728</v>
      </c>
      <c r="P2112">
        <v>17285</v>
      </c>
      <c r="Q2112" t="s">
        <v>65</v>
      </c>
      <c r="R2112" t="s">
        <v>136</v>
      </c>
      <c r="S2112" t="s">
        <v>273</v>
      </c>
      <c r="T2112" t="s">
        <v>136</v>
      </c>
      <c r="U2112" t="s">
        <v>273</v>
      </c>
      <c r="X2112">
        <v>15988038018</v>
      </c>
      <c r="Y2112">
        <v>15988038018</v>
      </c>
      <c r="Z2112" s="14">
        <v>44671.75</v>
      </c>
      <c r="AA2112" t="s">
        <v>1724</v>
      </c>
      <c r="AB2112" s="15">
        <v>1650473328627480</v>
      </c>
      <c r="AC2112" t="s">
        <v>68</v>
      </c>
      <c r="AD2112">
        <v>10739</v>
      </c>
      <c r="AE2112" t="s">
        <v>1726</v>
      </c>
      <c r="AF2112" t="s">
        <v>70</v>
      </c>
    </row>
    <row r="2113" spans="1:32" x14ac:dyDescent="0.25">
      <c r="A2113" s="4">
        <f t="shared" si="316"/>
        <v>44671</v>
      </c>
      <c r="B2113" s="5">
        <f t="shared" si="317"/>
        <v>0.52083333333333337</v>
      </c>
      <c r="C2113" s="6">
        <f t="shared" si="318"/>
        <v>0.52569444444444446</v>
      </c>
      <c r="D2113" s="7">
        <f t="shared" si="321"/>
        <v>4.9768518510973081E-4</v>
      </c>
      <c r="E2113" s="6" t="str">
        <f t="shared" si="322"/>
        <v>YANE</v>
      </c>
      <c r="F2113" s="6" t="str">
        <f t="shared" si="319"/>
        <v>qua</v>
      </c>
      <c r="G2113" s="6" t="str">
        <f t="shared" si="320"/>
        <v>43</v>
      </c>
      <c r="H2113" s="6" t="str">
        <f>IFERROR(VLOOKUP($G2113,DDD!$B:$D,3,0),"-")</f>
        <v>PR</v>
      </c>
      <c r="I2113" s="6" t="str">
        <f>IFERROR(VLOOKUP($H2113,DDD!$I:$K,3,0),"-")</f>
        <v>Sul</v>
      </c>
      <c r="J2113">
        <v>8838174</v>
      </c>
      <c r="K2113">
        <v>25451278</v>
      </c>
      <c r="L2113" s="14">
        <v>44671.526365740741</v>
      </c>
      <c r="M2113" s="14">
        <v>44671.526863425926</v>
      </c>
      <c r="N2113" t="s">
        <v>3134</v>
      </c>
      <c r="O2113" t="s">
        <v>1728</v>
      </c>
      <c r="P2113">
        <v>17285</v>
      </c>
      <c r="Q2113" t="s">
        <v>65</v>
      </c>
      <c r="R2113" t="s">
        <v>136</v>
      </c>
      <c r="S2113" t="s">
        <v>273</v>
      </c>
      <c r="T2113" t="s">
        <v>136</v>
      </c>
      <c r="U2113" t="s">
        <v>273</v>
      </c>
      <c r="X2113">
        <v>43996257654</v>
      </c>
      <c r="Y2113">
        <v>43996257654</v>
      </c>
      <c r="Z2113" s="14">
        <v>44671.75</v>
      </c>
      <c r="AA2113" t="s">
        <v>1724</v>
      </c>
      <c r="AB2113" s="15">
        <v>1650469061493730</v>
      </c>
      <c r="AC2113" t="s">
        <v>68</v>
      </c>
      <c r="AD2113">
        <v>10739</v>
      </c>
      <c r="AE2113" t="s">
        <v>1726</v>
      </c>
      <c r="AF2113" t="s">
        <v>70</v>
      </c>
    </row>
    <row r="2114" spans="1:32" x14ac:dyDescent="0.25">
      <c r="A2114" s="4">
        <f t="shared" si="316"/>
        <v>44671</v>
      </c>
      <c r="B2114" s="5">
        <f t="shared" si="317"/>
        <v>0.52083333333333337</v>
      </c>
      <c r="C2114" s="6">
        <f t="shared" si="318"/>
        <v>0.52708333333333335</v>
      </c>
      <c r="D2114" s="7">
        <f t="shared" si="321"/>
        <v>7.1759258571546525E-4</v>
      </c>
      <c r="E2114" s="6" t="str">
        <f t="shared" si="322"/>
        <v>YANE</v>
      </c>
      <c r="F2114" s="6" t="str">
        <f t="shared" si="319"/>
        <v>qua</v>
      </c>
      <c r="G2114" s="6" t="str">
        <f t="shared" si="320"/>
        <v>43</v>
      </c>
      <c r="H2114" s="6" t="str">
        <f>IFERROR(VLOOKUP($G2114,DDD!$B:$D,3,0),"-")</f>
        <v>PR</v>
      </c>
      <c r="I2114" s="6" t="str">
        <f>IFERROR(VLOOKUP($H2114,DDD!$I:$K,3,0),"-")</f>
        <v>Sul</v>
      </c>
      <c r="J2114">
        <v>8838482</v>
      </c>
      <c r="K2114">
        <v>25451296</v>
      </c>
      <c r="L2114" s="14">
        <v>44671.527685185189</v>
      </c>
      <c r="M2114" s="14">
        <v>44671.528402777774</v>
      </c>
      <c r="N2114" t="s">
        <v>3134</v>
      </c>
      <c r="O2114" t="s">
        <v>1728</v>
      </c>
      <c r="P2114">
        <v>17285</v>
      </c>
      <c r="Q2114" t="s">
        <v>65</v>
      </c>
      <c r="R2114" t="s">
        <v>136</v>
      </c>
      <c r="S2114" t="s">
        <v>273</v>
      </c>
      <c r="T2114" t="s">
        <v>136</v>
      </c>
      <c r="U2114" t="s">
        <v>273</v>
      </c>
      <c r="X2114">
        <v>43991619250</v>
      </c>
      <c r="Y2114">
        <v>43991619250</v>
      </c>
      <c r="Z2114" s="14">
        <v>44671.75</v>
      </c>
      <c r="AA2114" t="s">
        <v>1724</v>
      </c>
      <c r="AB2114" s="15">
        <v>1650469176496910</v>
      </c>
      <c r="AC2114" t="s">
        <v>68</v>
      </c>
      <c r="AD2114">
        <v>10739</v>
      </c>
      <c r="AE2114" t="s">
        <v>1726</v>
      </c>
      <c r="AF2114" t="s">
        <v>70</v>
      </c>
    </row>
    <row r="2115" spans="1:32" x14ac:dyDescent="0.25">
      <c r="A2115" s="4">
        <f t="shared" si="316"/>
        <v>44671</v>
      </c>
      <c r="B2115" s="5">
        <f t="shared" si="317"/>
        <v>0.77083333333333337</v>
      </c>
      <c r="C2115" s="6">
        <f t="shared" si="318"/>
        <v>0.78402777777777777</v>
      </c>
      <c r="D2115" s="7">
        <f t="shared" si="321"/>
        <v>7.2916666977107525E-4</v>
      </c>
      <c r="E2115" s="6" t="str">
        <f t="shared" si="322"/>
        <v>JOHN</v>
      </c>
      <c r="F2115" s="6" t="str">
        <f t="shared" si="319"/>
        <v>qua</v>
      </c>
      <c r="G2115" s="6" t="str">
        <f t="shared" si="320"/>
        <v>43</v>
      </c>
      <c r="H2115" s="6" t="str">
        <f>IFERROR(VLOOKUP($G2115,DDD!$B:$D,3,0),"-")</f>
        <v>PR</v>
      </c>
      <c r="I2115" s="6" t="str">
        <f>IFERROR(VLOOKUP($H2115,DDD!$I:$K,3,0),"-")</f>
        <v>Sul</v>
      </c>
      <c r="J2115">
        <v>8876384</v>
      </c>
      <c r="K2115">
        <v>25451669</v>
      </c>
      <c r="L2115" s="14">
        <v>44671.784363425926</v>
      </c>
      <c r="M2115" s="14">
        <v>44671.785092592596</v>
      </c>
      <c r="N2115" t="s">
        <v>3134</v>
      </c>
      <c r="O2115" t="s">
        <v>1781</v>
      </c>
      <c r="P2115">
        <v>17284</v>
      </c>
      <c r="Q2115" t="s">
        <v>65</v>
      </c>
      <c r="R2115" t="s">
        <v>136</v>
      </c>
      <c r="S2115" t="s">
        <v>273</v>
      </c>
      <c r="T2115" t="s">
        <v>136</v>
      </c>
      <c r="U2115" t="s">
        <v>273</v>
      </c>
      <c r="X2115">
        <v>43996041925</v>
      </c>
      <c r="Y2115">
        <v>43996041925</v>
      </c>
      <c r="Z2115" s="14">
        <v>44678.541666666664</v>
      </c>
      <c r="AA2115" t="s">
        <v>1724</v>
      </c>
      <c r="AB2115" s="15">
        <v>1.65049135322365E+16</v>
      </c>
      <c r="AC2115" t="s">
        <v>68</v>
      </c>
      <c r="AD2115">
        <v>10739</v>
      </c>
      <c r="AE2115" t="s">
        <v>1726</v>
      </c>
      <c r="AF2115" t="s">
        <v>70</v>
      </c>
    </row>
    <row r="2116" spans="1:32" x14ac:dyDescent="0.25">
      <c r="A2116" s="4">
        <f t="shared" si="316"/>
        <v>44671</v>
      </c>
      <c r="B2116" s="5">
        <f t="shared" si="317"/>
        <v>0.79166666666666663</v>
      </c>
      <c r="C2116" s="6">
        <f t="shared" si="318"/>
        <v>0.79305555555555562</v>
      </c>
      <c r="D2116" s="7">
        <f t="shared" si="321"/>
        <v>4.7453703155042604E-4</v>
      </c>
      <c r="E2116" s="6" t="str">
        <f t="shared" si="322"/>
        <v>JOHN</v>
      </c>
      <c r="F2116" s="6" t="str">
        <f t="shared" si="319"/>
        <v>qua</v>
      </c>
      <c r="G2116" s="6" t="str">
        <f t="shared" si="320"/>
        <v>15</v>
      </c>
      <c r="H2116" s="6" t="str">
        <f>IFERROR(VLOOKUP($G2116,DDD!$B:$D,3,0),"-")</f>
        <v>SP</v>
      </c>
      <c r="I2116" s="6" t="str">
        <f>IFERROR(VLOOKUP($H2116,DDD!$I:$K,3,0),"-")</f>
        <v>Sudeste</v>
      </c>
      <c r="J2116">
        <v>8876943</v>
      </c>
      <c r="K2116">
        <v>25451714</v>
      </c>
      <c r="L2116" s="14">
        <v>44671.793310185189</v>
      </c>
      <c r="M2116" s="14">
        <v>44671.79378472222</v>
      </c>
      <c r="N2116" t="s">
        <v>3134</v>
      </c>
      <c r="O2116" t="s">
        <v>1781</v>
      </c>
      <c r="P2116">
        <v>17284</v>
      </c>
      <c r="Q2116" t="s">
        <v>65</v>
      </c>
      <c r="R2116" t="s">
        <v>136</v>
      </c>
      <c r="S2116" t="s">
        <v>273</v>
      </c>
      <c r="T2116" t="s">
        <v>136</v>
      </c>
      <c r="U2116" t="s">
        <v>273</v>
      </c>
      <c r="X2116">
        <v>15991211320</v>
      </c>
      <c r="Y2116">
        <v>15991211320</v>
      </c>
      <c r="Z2116" s="14">
        <v>44673.416666666664</v>
      </c>
      <c r="AA2116" t="s">
        <v>1724</v>
      </c>
      <c r="AB2116" s="15">
        <v>1.65049213023016E+16</v>
      </c>
      <c r="AC2116" t="s">
        <v>68</v>
      </c>
      <c r="AD2116">
        <v>10739</v>
      </c>
      <c r="AE2116" t="s">
        <v>1726</v>
      </c>
      <c r="AF2116" t="s">
        <v>70</v>
      </c>
    </row>
    <row r="2117" spans="1:32" x14ac:dyDescent="0.25">
      <c r="A2117" s="4">
        <f t="shared" si="316"/>
        <v>44671</v>
      </c>
      <c r="B2117" s="5">
        <f t="shared" si="317"/>
        <v>0.58333333333333337</v>
      </c>
      <c r="C2117" s="6">
        <f t="shared" si="318"/>
        <v>0.59305555555555556</v>
      </c>
      <c r="D2117" s="7">
        <f t="shared" si="321"/>
        <v>5.6712962395977229E-4</v>
      </c>
      <c r="E2117" s="6" t="str">
        <f t="shared" si="322"/>
        <v>JOHN</v>
      </c>
      <c r="F2117" s="6" t="str">
        <f t="shared" si="319"/>
        <v>qua</v>
      </c>
      <c r="G2117" s="6" t="str">
        <f t="shared" si="320"/>
        <v>15</v>
      </c>
      <c r="H2117" s="6" t="str">
        <f>IFERROR(VLOOKUP($G2117,DDD!$B:$D,3,0),"-")</f>
        <v>SP</v>
      </c>
      <c r="I2117" s="6" t="str">
        <f>IFERROR(VLOOKUP($H2117,DDD!$I:$K,3,0),"-")</f>
        <v>Sudeste</v>
      </c>
      <c r="J2117">
        <v>8850752</v>
      </c>
      <c r="K2117">
        <v>25452059</v>
      </c>
      <c r="L2117" s="14">
        <v>44671.593136574076</v>
      </c>
      <c r="M2117" s="14">
        <v>44671.5937037037</v>
      </c>
      <c r="N2117" t="s">
        <v>3134</v>
      </c>
      <c r="O2117" t="s">
        <v>1781</v>
      </c>
      <c r="P2117">
        <v>17284</v>
      </c>
      <c r="Q2117" t="s">
        <v>65</v>
      </c>
      <c r="R2117" t="s">
        <v>136</v>
      </c>
      <c r="S2117" t="s">
        <v>273</v>
      </c>
      <c r="T2117" t="s">
        <v>136</v>
      </c>
      <c r="U2117" t="s">
        <v>273</v>
      </c>
      <c r="X2117">
        <v>15991126811</v>
      </c>
      <c r="Y2117">
        <v>15991126811</v>
      </c>
      <c r="Z2117" s="14">
        <v>44671.613888888889</v>
      </c>
      <c r="AA2117" t="s">
        <v>1724</v>
      </c>
      <c r="AB2117" s="15">
        <v>1650474765659150</v>
      </c>
      <c r="AC2117" t="s">
        <v>68</v>
      </c>
      <c r="AD2117">
        <v>10739</v>
      </c>
      <c r="AE2117" t="s">
        <v>1726</v>
      </c>
      <c r="AF2117" t="s">
        <v>70</v>
      </c>
    </row>
    <row r="2118" spans="1:32" x14ac:dyDescent="0.25">
      <c r="A2118" s="4">
        <f t="shared" si="316"/>
        <v>44671</v>
      </c>
      <c r="B2118" s="5">
        <f t="shared" si="317"/>
        <v>0.58333333333333337</v>
      </c>
      <c r="C2118" s="6">
        <f t="shared" si="318"/>
        <v>0.59305555555555556</v>
      </c>
      <c r="D2118" s="7">
        <f t="shared" si="321"/>
        <v>1.8518519209465012E-4</v>
      </c>
      <c r="E2118" s="6" t="str">
        <f t="shared" si="322"/>
        <v>JOHN</v>
      </c>
      <c r="F2118" s="6" t="str">
        <f t="shared" si="319"/>
        <v>qua</v>
      </c>
      <c r="G2118" s="6" t="str">
        <f t="shared" si="320"/>
        <v>15</v>
      </c>
      <c r="H2118" s="6" t="str">
        <f>IFERROR(VLOOKUP($G2118,DDD!$B:$D,3,0),"-")</f>
        <v>SP</v>
      </c>
      <c r="I2118" s="6" t="str">
        <f>IFERROR(VLOOKUP($H2118,DDD!$I:$K,3,0),"-")</f>
        <v>Sudeste</v>
      </c>
      <c r="J2118">
        <v>8850882</v>
      </c>
      <c r="K2118">
        <v>25452102</v>
      </c>
      <c r="L2118" s="14">
        <v>44671.5937037037</v>
      </c>
      <c r="M2118" s="14">
        <v>44671.593888888892</v>
      </c>
      <c r="N2118" t="s">
        <v>3134</v>
      </c>
      <c r="O2118" t="s">
        <v>1781</v>
      </c>
      <c r="P2118">
        <v>17284</v>
      </c>
      <c r="Q2118" t="s">
        <v>65</v>
      </c>
      <c r="R2118" t="s">
        <v>136</v>
      </c>
      <c r="S2118" t="s">
        <v>273</v>
      </c>
      <c r="T2118" t="s">
        <v>136</v>
      </c>
      <c r="U2118" t="s">
        <v>273</v>
      </c>
      <c r="X2118">
        <v>15981611875</v>
      </c>
      <c r="Y2118">
        <v>15981611875</v>
      </c>
      <c r="Z2118" s="14">
        <v>44671.75</v>
      </c>
      <c r="AA2118" t="s">
        <v>1724</v>
      </c>
      <c r="AB2118" s="15">
        <v>1650474797660150</v>
      </c>
      <c r="AC2118" t="s">
        <v>68</v>
      </c>
      <c r="AD2118">
        <v>10739</v>
      </c>
      <c r="AE2118" t="s">
        <v>1726</v>
      </c>
      <c r="AF2118" t="s">
        <v>70</v>
      </c>
    </row>
    <row r="2119" spans="1:32" x14ac:dyDescent="0.25">
      <c r="A2119" s="4">
        <f t="shared" si="316"/>
        <v>44671</v>
      </c>
      <c r="B2119" s="5">
        <f t="shared" si="317"/>
        <v>0.66666666666666663</v>
      </c>
      <c r="C2119" s="6">
        <f t="shared" si="318"/>
        <v>0.66805555555555562</v>
      </c>
      <c r="D2119" s="7">
        <f t="shared" si="321"/>
        <v>6.8287036992842332E-4</v>
      </c>
      <c r="E2119" s="6" t="str">
        <f t="shared" si="322"/>
        <v>JOHN</v>
      </c>
      <c r="F2119" s="6" t="str">
        <f t="shared" si="319"/>
        <v>qua</v>
      </c>
      <c r="G2119" s="6" t="str">
        <f t="shared" si="320"/>
        <v>43</v>
      </c>
      <c r="H2119" s="6" t="str">
        <f>IFERROR(VLOOKUP($G2119,DDD!$B:$D,3,0),"-")</f>
        <v>PR</v>
      </c>
      <c r="I2119" s="6" t="str">
        <f>IFERROR(VLOOKUP($H2119,DDD!$I:$K,3,0),"-")</f>
        <v>Sul</v>
      </c>
      <c r="J2119">
        <v>8862227</v>
      </c>
      <c r="K2119">
        <v>25451728</v>
      </c>
      <c r="L2119" s="14">
        <v>44671.668240740742</v>
      </c>
      <c r="M2119" s="14">
        <v>44671.668923611112</v>
      </c>
      <c r="N2119" t="s">
        <v>3134</v>
      </c>
      <c r="O2119" t="s">
        <v>1781</v>
      </c>
      <c r="P2119">
        <v>17284</v>
      </c>
      <c r="Q2119" t="s">
        <v>65</v>
      </c>
      <c r="R2119" t="s">
        <v>136</v>
      </c>
      <c r="S2119" t="s">
        <v>273</v>
      </c>
      <c r="T2119" t="s">
        <v>136</v>
      </c>
      <c r="U2119" t="s">
        <v>273</v>
      </c>
      <c r="X2119">
        <v>43999599060</v>
      </c>
      <c r="Y2119">
        <v>43999599060</v>
      </c>
      <c r="Z2119" s="14">
        <v>44671.708333333336</v>
      </c>
      <c r="AA2119" t="s">
        <v>1724</v>
      </c>
      <c r="AB2119" s="15">
        <v>1.6504813191179E+16</v>
      </c>
      <c r="AC2119" t="s">
        <v>68</v>
      </c>
      <c r="AD2119">
        <v>10739</v>
      </c>
      <c r="AE2119" t="s">
        <v>1726</v>
      </c>
      <c r="AF2119" t="s">
        <v>70</v>
      </c>
    </row>
    <row r="2120" spans="1:32" x14ac:dyDescent="0.25">
      <c r="A2120" s="4">
        <f t="shared" si="316"/>
        <v>44671</v>
      </c>
      <c r="B2120" s="5">
        <f t="shared" si="317"/>
        <v>0.66666666666666663</v>
      </c>
      <c r="C2120" s="6">
        <f t="shared" si="318"/>
        <v>0.6694444444444444</v>
      </c>
      <c r="D2120" s="7">
        <f t="shared" si="321"/>
        <v>7.638888928340748E-4</v>
      </c>
      <c r="E2120" s="6" t="str">
        <f t="shared" si="322"/>
        <v>JOHN</v>
      </c>
      <c r="F2120" s="6" t="str">
        <f t="shared" si="319"/>
        <v>qua</v>
      </c>
      <c r="G2120" s="6" t="str">
        <f t="shared" si="320"/>
        <v>71</v>
      </c>
      <c r="H2120" s="6" t="str">
        <f>IFERROR(VLOOKUP($G2120,DDD!$B:$D,3,0),"-")</f>
        <v>BA</v>
      </c>
      <c r="I2120" s="6" t="str">
        <f>IFERROR(VLOOKUP($H2120,DDD!$I:$K,3,0),"-")</f>
        <v>Nordeste</v>
      </c>
      <c r="J2120">
        <v>8862497</v>
      </c>
      <c r="K2120">
        <v>25451757</v>
      </c>
      <c r="L2120" s="14">
        <v>44671.670127314814</v>
      </c>
      <c r="M2120" s="14">
        <v>44671.670891203707</v>
      </c>
      <c r="N2120" t="s">
        <v>3134</v>
      </c>
      <c r="O2120" t="s">
        <v>1781</v>
      </c>
      <c r="P2120">
        <v>17284</v>
      </c>
      <c r="Q2120" t="s">
        <v>65</v>
      </c>
      <c r="R2120" t="s">
        <v>136</v>
      </c>
      <c r="S2120" t="s">
        <v>273</v>
      </c>
      <c r="T2120" t="s">
        <v>136</v>
      </c>
      <c r="U2120" t="s">
        <v>273</v>
      </c>
      <c r="X2120">
        <v>71988061114</v>
      </c>
      <c r="Y2120">
        <v>71988061114</v>
      </c>
      <c r="Z2120" s="14">
        <v>44671.690972222219</v>
      </c>
      <c r="AA2120" t="s">
        <v>1724</v>
      </c>
      <c r="AB2120" s="15">
        <v>1.65048147412006E+16</v>
      </c>
      <c r="AC2120" t="s">
        <v>68</v>
      </c>
      <c r="AD2120">
        <v>10739</v>
      </c>
      <c r="AE2120" t="s">
        <v>1726</v>
      </c>
      <c r="AF2120" t="s">
        <v>70</v>
      </c>
    </row>
    <row r="2121" spans="1:32" x14ac:dyDescent="0.25">
      <c r="A2121" s="4">
        <f t="shared" si="316"/>
        <v>44671</v>
      </c>
      <c r="B2121" s="5">
        <f t="shared" si="317"/>
        <v>0.45833333333333331</v>
      </c>
      <c r="C2121" s="6">
        <f t="shared" si="318"/>
        <v>0.46319444444444446</v>
      </c>
      <c r="D2121" s="7">
        <f t="shared" si="321"/>
        <v>4.5138889254303649E-4</v>
      </c>
      <c r="E2121" s="6" t="str">
        <f t="shared" si="322"/>
        <v>THALITA</v>
      </c>
      <c r="F2121" s="6" t="str">
        <f t="shared" si="319"/>
        <v>qua</v>
      </c>
      <c r="G2121" s="6" t="str">
        <f t="shared" si="320"/>
        <v>43</v>
      </c>
      <c r="H2121" s="6" t="str">
        <f>IFERROR(VLOOKUP($G2121,DDD!$B:$D,3,0),"-")</f>
        <v>PR</v>
      </c>
      <c r="I2121" s="6" t="str">
        <f>IFERROR(VLOOKUP($H2121,DDD!$I:$K,3,0),"-")</f>
        <v>Sul</v>
      </c>
      <c r="J2121">
        <v>8824912</v>
      </c>
      <c r="K2121">
        <v>25451005</v>
      </c>
      <c r="L2121" s="14">
        <v>44671.463692129626</v>
      </c>
      <c r="M2121" s="14">
        <v>44671.464143518519</v>
      </c>
      <c r="N2121" t="s">
        <v>3134</v>
      </c>
      <c r="O2121" t="s">
        <v>1723</v>
      </c>
      <c r="P2121">
        <v>17719</v>
      </c>
      <c r="Q2121" t="s">
        <v>65</v>
      </c>
      <c r="R2121" t="s">
        <v>136</v>
      </c>
      <c r="S2121" t="s">
        <v>273</v>
      </c>
      <c r="T2121" t="s">
        <v>136</v>
      </c>
      <c r="U2121" t="s">
        <v>273</v>
      </c>
      <c r="X2121">
        <v>43991288174</v>
      </c>
      <c r="Y2121">
        <v>43991288174</v>
      </c>
      <c r="Z2121" s="14">
        <v>44671.484027777777</v>
      </c>
      <c r="AA2121" t="s">
        <v>1724</v>
      </c>
      <c r="AB2121" s="15">
        <v>1650463590334660</v>
      </c>
      <c r="AC2121" t="s">
        <v>68</v>
      </c>
      <c r="AD2121">
        <v>10739</v>
      </c>
      <c r="AE2121" t="s">
        <v>1726</v>
      </c>
      <c r="AF2121" t="s">
        <v>70</v>
      </c>
    </row>
    <row r="2122" spans="1:32" x14ac:dyDescent="0.25">
      <c r="A2122" s="4">
        <f t="shared" si="316"/>
        <v>44671</v>
      </c>
      <c r="B2122" s="5">
        <f t="shared" si="317"/>
        <v>0.45833333333333331</v>
      </c>
      <c r="C2122" s="6">
        <f t="shared" si="318"/>
        <v>0.46388888888888885</v>
      </c>
      <c r="D2122" s="7">
        <f t="shared" si="321"/>
        <v>1.6203703853534535E-4</v>
      </c>
      <c r="E2122" s="6" t="str">
        <f t="shared" si="322"/>
        <v>THALITA</v>
      </c>
      <c r="F2122" s="6" t="str">
        <f t="shared" si="319"/>
        <v>qua</v>
      </c>
      <c r="G2122" s="6" t="str">
        <f t="shared" si="320"/>
        <v>43</v>
      </c>
      <c r="H2122" s="6" t="str">
        <f>IFERROR(VLOOKUP($G2122,DDD!$B:$D,3,0),"-")</f>
        <v>PR</v>
      </c>
      <c r="I2122" s="6" t="str">
        <f>IFERROR(VLOOKUP($H2122,DDD!$I:$K,3,0),"-")</f>
        <v>Sul</v>
      </c>
      <c r="J2122">
        <v>8824978</v>
      </c>
      <c r="K2122">
        <v>25451013</v>
      </c>
      <c r="L2122" s="14">
        <v>44671.464143518519</v>
      </c>
      <c r="M2122" s="14">
        <v>44671.464305555557</v>
      </c>
      <c r="N2122" t="s">
        <v>3134</v>
      </c>
      <c r="O2122" t="s">
        <v>1723</v>
      </c>
      <c r="P2122">
        <v>17719</v>
      </c>
      <c r="Q2122" t="s">
        <v>65</v>
      </c>
      <c r="R2122" t="s">
        <v>136</v>
      </c>
      <c r="S2122" t="s">
        <v>273</v>
      </c>
      <c r="T2122" t="s">
        <v>136</v>
      </c>
      <c r="U2122" t="s">
        <v>273</v>
      </c>
      <c r="X2122">
        <v>43988589006</v>
      </c>
      <c r="Y2122">
        <v>43988589006</v>
      </c>
      <c r="Z2122" s="14">
        <v>44671.583333333336</v>
      </c>
      <c r="AA2122" t="s">
        <v>1724</v>
      </c>
      <c r="AB2122" s="15">
        <v>1650463647336360</v>
      </c>
      <c r="AC2122" t="s">
        <v>68</v>
      </c>
      <c r="AD2122">
        <v>10739</v>
      </c>
      <c r="AE2122" t="s">
        <v>1726</v>
      </c>
      <c r="AF2122" t="s">
        <v>70</v>
      </c>
    </row>
    <row r="2123" spans="1:32" x14ac:dyDescent="0.25">
      <c r="A2123" s="4">
        <f t="shared" si="316"/>
        <v>44671</v>
      </c>
      <c r="B2123" s="5">
        <f t="shared" si="317"/>
        <v>0.39583333333333331</v>
      </c>
      <c r="C2123" s="6">
        <f t="shared" si="318"/>
        <v>0.4069444444444445</v>
      </c>
      <c r="D2123" s="7">
        <f t="shared" si="321"/>
        <v>1.5625000014551915E-3</v>
      </c>
      <c r="E2123" s="6" t="str">
        <f t="shared" si="322"/>
        <v>THALITA</v>
      </c>
      <c r="F2123" s="6" t="str">
        <f t="shared" si="319"/>
        <v>qua</v>
      </c>
      <c r="G2123" s="6" t="str">
        <f t="shared" si="320"/>
        <v>15</v>
      </c>
      <c r="H2123" s="6" t="str">
        <f>IFERROR(VLOOKUP($G2123,DDD!$B:$D,3,0),"-")</f>
        <v>SP</v>
      </c>
      <c r="I2123" s="6" t="str">
        <f>IFERROR(VLOOKUP($H2123,DDD!$I:$K,3,0),"-")</f>
        <v>Sudeste</v>
      </c>
      <c r="J2123">
        <v>8813289</v>
      </c>
      <c r="K2123">
        <v>25451539</v>
      </c>
      <c r="L2123" s="14">
        <v>44671.407395833332</v>
      </c>
      <c r="M2123" s="14">
        <v>44671.408958333333</v>
      </c>
      <c r="N2123" t="s">
        <v>3134</v>
      </c>
      <c r="O2123" t="s">
        <v>1723</v>
      </c>
      <c r="P2123">
        <v>17719</v>
      </c>
      <c r="Q2123" t="s">
        <v>65</v>
      </c>
      <c r="R2123" t="s">
        <v>136</v>
      </c>
      <c r="S2123" t="s">
        <v>273</v>
      </c>
      <c r="T2123" t="s">
        <v>136</v>
      </c>
      <c r="U2123" t="s">
        <v>273</v>
      </c>
      <c r="X2123">
        <v>15991409277</v>
      </c>
      <c r="Y2123">
        <v>15991409277</v>
      </c>
      <c r="Z2123" s="14">
        <v>44671.428472222222</v>
      </c>
      <c r="AA2123" t="s">
        <v>1724</v>
      </c>
      <c r="AB2123" s="15">
        <v>165045877698964</v>
      </c>
      <c r="AC2123" t="s">
        <v>68</v>
      </c>
      <c r="AD2123">
        <v>10739</v>
      </c>
      <c r="AE2123" t="s">
        <v>1726</v>
      </c>
      <c r="AF2123" t="s">
        <v>70</v>
      </c>
    </row>
    <row r="2124" spans="1:32" x14ac:dyDescent="0.25">
      <c r="A2124" s="4">
        <f t="shared" si="316"/>
        <v>44671</v>
      </c>
      <c r="B2124" s="5">
        <f t="shared" si="317"/>
        <v>0.5</v>
      </c>
      <c r="C2124" s="6">
        <f t="shared" si="318"/>
        <v>0.51388888888888895</v>
      </c>
      <c r="D2124" s="7">
        <f t="shared" si="321"/>
        <v>4.2824074625968933E-4</v>
      </c>
      <c r="E2124" s="6" t="str">
        <f t="shared" si="322"/>
        <v>THALITA</v>
      </c>
      <c r="F2124" s="6" t="str">
        <f t="shared" si="319"/>
        <v>qua</v>
      </c>
      <c r="G2124" s="6" t="str">
        <f t="shared" si="320"/>
        <v>71</v>
      </c>
      <c r="H2124" s="6" t="str">
        <f>IFERROR(VLOOKUP($G2124,DDD!$B:$D,3,0),"-")</f>
        <v>BA</v>
      </c>
      <c r="I2124" s="6" t="str">
        <f>IFERROR(VLOOKUP($H2124,DDD!$I:$K,3,0),"-")</f>
        <v>Nordeste</v>
      </c>
      <c r="J2124">
        <v>8835613</v>
      </c>
      <c r="K2124">
        <v>25450991</v>
      </c>
      <c r="L2124" s="14">
        <v>44671.514525462961</v>
      </c>
      <c r="M2124" s="14">
        <v>44671.514953703707</v>
      </c>
      <c r="N2124" t="s">
        <v>3134</v>
      </c>
      <c r="O2124" t="s">
        <v>1723</v>
      </c>
      <c r="P2124">
        <v>17719</v>
      </c>
      <c r="Q2124" t="s">
        <v>65</v>
      </c>
      <c r="R2124" t="s">
        <v>136</v>
      </c>
      <c r="S2124" t="s">
        <v>273</v>
      </c>
      <c r="T2124" t="s">
        <v>136</v>
      </c>
      <c r="U2124" t="s">
        <v>273</v>
      </c>
      <c r="X2124">
        <v>71993121337</v>
      </c>
      <c r="Y2124">
        <v>71993121337</v>
      </c>
      <c r="Z2124" s="14">
        <v>44671.541666666664</v>
      </c>
      <c r="AA2124" t="s">
        <v>1724</v>
      </c>
      <c r="AB2124" s="15">
        <v>1650468036463950</v>
      </c>
      <c r="AC2124" t="s">
        <v>68</v>
      </c>
      <c r="AD2124">
        <v>10739</v>
      </c>
      <c r="AE2124" t="s">
        <v>1726</v>
      </c>
      <c r="AF2124" t="s">
        <v>70</v>
      </c>
    </row>
    <row r="2125" spans="1:32" x14ac:dyDescent="0.25">
      <c r="A2125" s="4">
        <f t="shared" si="316"/>
        <v>44671</v>
      </c>
      <c r="B2125" s="5">
        <f t="shared" si="317"/>
        <v>0.47916666666666669</v>
      </c>
      <c r="C2125" s="6">
        <f t="shared" si="318"/>
        <v>0.48958333333333331</v>
      </c>
      <c r="D2125" s="7">
        <f t="shared" si="321"/>
        <v>1.3888888497604057E-4</v>
      </c>
      <c r="E2125" s="6" t="str">
        <f t="shared" si="322"/>
        <v>THALITA</v>
      </c>
      <c r="F2125" s="6" t="str">
        <f t="shared" si="319"/>
        <v>qua</v>
      </c>
      <c r="G2125" s="6" t="str">
        <f t="shared" si="320"/>
        <v>43</v>
      </c>
      <c r="H2125" s="6" t="str">
        <f>IFERROR(VLOOKUP($G2125,DDD!$B:$D,3,0),"-")</f>
        <v>PR</v>
      </c>
      <c r="I2125" s="6" t="str">
        <f>IFERROR(VLOOKUP($H2125,DDD!$I:$K,3,0),"-")</f>
        <v>Sul</v>
      </c>
      <c r="J2125">
        <v>8830814</v>
      </c>
      <c r="K2125">
        <v>25451735</v>
      </c>
      <c r="L2125" s="14">
        <v>44671.489988425928</v>
      </c>
      <c r="M2125" s="14">
        <v>44671.490127314813</v>
      </c>
      <c r="N2125" t="s">
        <v>3134</v>
      </c>
      <c r="O2125" t="s">
        <v>1723</v>
      </c>
      <c r="P2125">
        <v>17719</v>
      </c>
      <c r="Q2125" t="s">
        <v>65</v>
      </c>
      <c r="R2125" t="s">
        <v>136</v>
      </c>
      <c r="S2125" t="s">
        <v>273</v>
      </c>
      <c r="T2125" t="s">
        <v>136</v>
      </c>
      <c r="U2125" t="s">
        <v>273</v>
      </c>
      <c r="X2125">
        <v>43991718290</v>
      </c>
      <c r="Y2125">
        <v>43991718290</v>
      </c>
      <c r="Z2125" s="14">
        <v>44671.510416666664</v>
      </c>
      <c r="AA2125" t="s">
        <v>1724</v>
      </c>
      <c r="AB2125" s="15">
        <v>1650465875423020</v>
      </c>
      <c r="AC2125" t="s">
        <v>68</v>
      </c>
      <c r="AD2125">
        <v>10739</v>
      </c>
      <c r="AE2125" t="s">
        <v>1726</v>
      </c>
      <c r="AF2125" t="s">
        <v>70</v>
      </c>
    </row>
    <row r="2126" spans="1:32" x14ac:dyDescent="0.25">
      <c r="A2126" s="4">
        <f t="shared" si="316"/>
        <v>44671</v>
      </c>
      <c r="B2126" s="5">
        <f t="shared" si="317"/>
        <v>0.5625</v>
      </c>
      <c r="C2126" s="6">
        <f t="shared" si="318"/>
        <v>0.56666666666666665</v>
      </c>
      <c r="D2126" s="7">
        <f t="shared" si="321"/>
        <v>4.9768518510973081E-4</v>
      </c>
      <c r="E2126" s="6" t="str">
        <f t="shared" si="322"/>
        <v>THALITA</v>
      </c>
      <c r="F2126" s="6" t="str">
        <f t="shared" si="319"/>
        <v>qua</v>
      </c>
      <c r="G2126" s="6" t="str">
        <f t="shared" si="320"/>
        <v>43</v>
      </c>
      <c r="H2126" s="6" t="str">
        <f>IFERROR(VLOOKUP($G2126,DDD!$B:$D,3,0),"-")</f>
        <v>PR</v>
      </c>
      <c r="I2126" s="6" t="str">
        <f>IFERROR(VLOOKUP($H2126,DDD!$I:$K,3,0),"-")</f>
        <v>Sul</v>
      </c>
      <c r="J2126">
        <v>8846540</v>
      </c>
      <c r="K2126">
        <v>25451249</v>
      </c>
      <c r="L2126" s="14">
        <v>44671.56726851852</v>
      </c>
      <c r="M2126" s="14">
        <v>44671.567766203705</v>
      </c>
      <c r="N2126" t="s">
        <v>3134</v>
      </c>
      <c r="O2126" t="s">
        <v>1723</v>
      </c>
      <c r="P2126">
        <v>17719</v>
      </c>
      <c r="Q2126" t="s">
        <v>65</v>
      </c>
      <c r="R2126" t="s">
        <v>136</v>
      </c>
      <c r="S2126" t="s">
        <v>273</v>
      </c>
      <c r="T2126" t="s">
        <v>136</v>
      </c>
      <c r="U2126" t="s">
        <v>273</v>
      </c>
      <c r="X2126">
        <v>43996073178</v>
      </c>
      <c r="Y2126">
        <v>43996073178</v>
      </c>
      <c r="Z2126" s="14">
        <v>44671.611111111109</v>
      </c>
      <c r="AA2126" t="s">
        <v>1724</v>
      </c>
      <c r="AB2126" s="15">
        <v>1650472599613380</v>
      </c>
      <c r="AC2126" t="s">
        <v>68</v>
      </c>
      <c r="AD2126">
        <v>10739</v>
      </c>
      <c r="AE2126" t="s">
        <v>1726</v>
      </c>
      <c r="AF2126" t="s">
        <v>70</v>
      </c>
    </row>
    <row r="2127" spans="1:32" x14ac:dyDescent="0.25">
      <c r="A2127" s="4">
        <f t="shared" si="316"/>
        <v>44671</v>
      </c>
      <c r="B2127" s="5">
        <f t="shared" si="317"/>
        <v>0.58333333333333337</v>
      </c>
      <c r="C2127" s="6">
        <f t="shared" si="318"/>
        <v>0.58402777777777781</v>
      </c>
      <c r="D2127" s="7">
        <f t="shared" si="321"/>
        <v>5.9027777751907706E-4</v>
      </c>
      <c r="E2127" s="6" t="str">
        <f t="shared" si="322"/>
        <v>THALITA</v>
      </c>
      <c r="F2127" s="6" t="str">
        <f t="shared" si="319"/>
        <v>qua</v>
      </c>
      <c r="G2127" s="6" t="str">
        <f t="shared" si="320"/>
        <v>15</v>
      </c>
      <c r="H2127" s="6" t="str">
        <f>IFERROR(VLOOKUP($G2127,DDD!$B:$D,3,0),"-")</f>
        <v>SP</v>
      </c>
      <c r="I2127" s="6" t="str">
        <f>IFERROR(VLOOKUP($H2127,DDD!$I:$K,3,0),"-")</f>
        <v>Sudeste</v>
      </c>
      <c r="J2127">
        <v>8849040</v>
      </c>
      <c r="K2127">
        <v>25452078</v>
      </c>
      <c r="L2127" s="14">
        <v>44671.58457175926</v>
      </c>
      <c r="M2127" s="14">
        <v>44671.585162037038</v>
      </c>
      <c r="N2127" t="s">
        <v>3134</v>
      </c>
      <c r="O2127" t="s">
        <v>1723</v>
      </c>
      <c r="P2127">
        <v>17719</v>
      </c>
      <c r="Q2127" t="s">
        <v>65</v>
      </c>
      <c r="R2127" t="s">
        <v>136</v>
      </c>
      <c r="S2127" t="s">
        <v>273</v>
      </c>
      <c r="T2127" t="s">
        <v>136</v>
      </c>
      <c r="U2127" t="s">
        <v>273</v>
      </c>
      <c r="X2127">
        <v>15991858018</v>
      </c>
      <c r="Y2127">
        <v>15991858018</v>
      </c>
      <c r="Z2127" s="14">
        <v>44671.625</v>
      </c>
      <c r="AA2127" t="s">
        <v>1724</v>
      </c>
      <c r="AB2127" s="15">
        <v>1650474085643570</v>
      </c>
      <c r="AC2127" t="s">
        <v>68</v>
      </c>
      <c r="AD2127">
        <v>10739</v>
      </c>
      <c r="AE2127" t="s">
        <v>1726</v>
      </c>
      <c r="AF2127" t="s">
        <v>70</v>
      </c>
    </row>
    <row r="2128" spans="1:32" x14ac:dyDescent="0.25">
      <c r="A2128" s="4">
        <f t="shared" si="316"/>
        <v>44671</v>
      </c>
      <c r="B2128" s="5">
        <f t="shared" si="317"/>
        <v>0.52083333333333337</v>
      </c>
      <c r="C2128" s="6">
        <f t="shared" si="318"/>
        <v>0.53541666666666665</v>
      </c>
      <c r="D2128" s="7">
        <f t="shared" si="321"/>
        <v>1.0648148163454607E-3</v>
      </c>
      <c r="E2128" s="6" t="str">
        <f t="shared" si="322"/>
        <v>THALITA</v>
      </c>
      <c r="F2128" s="6" t="str">
        <f t="shared" si="319"/>
        <v>qua</v>
      </c>
      <c r="G2128" s="6" t="str">
        <f t="shared" si="320"/>
        <v>43</v>
      </c>
      <c r="H2128" s="6" t="str">
        <f>IFERROR(VLOOKUP($G2128,DDD!$B:$D,3,0),"-")</f>
        <v>PR</v>
      </c>
      <c r="I2128" s="6" t="str">
        <f>IFERROR(VLOOKUP($H2128,DDD!$I:$K,3,0),"-")</f>
        <v>Sul</v>
      </c>
      <c r="J2128">
        <v>8840238</v>
      </c>
      <c r="K2128">
        <v>25451441</v>
      </c>
      <c r="L2128" s="14">
        <v>44671.535532407404</v>
      </c>
      <c r="M2128" s="14">
        <v>44671.536597222221</v>
      </c>
      <c r="N2128" t="s">
        <v>3134</v>
      </c>
      <c r="O2128" t="s">
        <v>1723</v>
      </c>
      <c r="P2128">
        <v>17719</v>
      </c>
      <c r="Q2128" t="s">
        <v>65</v>
      </c>
      <c r="R2128" t="s">
        <v>136</v>
      </c>
      <c r="S2128" t="s">
        <v>273</v>
      </c>
      <c r="T2128" t="s">
        <v>136</v>
      </c>
      <c r="U2128" t="s">
        <v>273</v>
      </c>
      <c r="X2128">
        <v>43999665621</v>
      </c>
      <c r="Y2128">
        <v>43999665621</v>
      </c>
      <c r="Z2128" s="14">
        <v>44733.556944444441</v>
      </c>
      <c r="AA2128" t="s">
        <v>1724</v>
      </c>
      <c r="AB2128" s="15">
        <v>1650469856522520</v>
      </c>
      <c r="AC2128" t="s">
        <v>68</v>
      </c>
      <c r="AD2128">
        <v>10739</v>
      </c>
      <c r="AE2128" t="s">
        <v>1726</v>
      </c>
      <c r="AF2128" t="s">
        <v>70</v>
      </c>
    </row>
    <row r="2129" spans="1:32" x14ac:dyDescent="0.25">
      <c r="A2129" s="4">
        <f t="shared" si="316"/>
        <v>44671</v>
      </c>
      <c r="B2129" s="5">
        <f t="shared" si="317"/>
        <v>0.375</v>
      </c>
      <c r="C2129" s="6">
        <f t="shared" si="318"/>
        <v>0.39097222222222222</v>
      </c>
      <c r="D2129" s="7">
        <f t="shared" si="321"/>
        <v>7.5231481605442241E-4</v>
      </c>
      <c r="E2129" s="6" t="str">
        <f t="shared" si="322"/>
        <v>THALITA</v>
      </c>
      <c r="F2129" s="6" t="str">
        <f t="shared" si="319"/>
        <v>qua</v>
      </c>
      <c r="G2129" s="6" t="str">
        <f t="shared" si="320"/>
        <v>15</v>
      </c>
      <c r="H2129" s="6" t="str">
        <f>IFERROR(VLOOKUP($G2129,DDD!$B:$D,3,0),"-")</f>
        <v>SP</v>
      </c>
      <c r="I2129" s="6" t="str">
        <f>IFERROR(VLOOKUP($H2129,DDD!$I:$K,3,0),"-")</f>
        <v>Sudeste</v>
      </c>
      <c r="J2129">
        <v>8809338</v>
      </c>
      <c r="K2129">
        <v>25451386</v>
      </c>
      <c r="L2129" s="14">
        <v>44671.391250000001</v>
      </c>
      <c r="M2129" s="14">
        <v>44671.392002314817</v>
      </c>
      <c r="N2129" t="s">
        <v>3134</v>
      </c>
      <c r="O2129" t="s">
        <v>1723</v>
      </c>
      <c r="P2129">
        <v>17719</v>
      </c>
      <c r="Q2129" t="s">
        <v>65</v>
      </c>
      <c r="R2129" t="s">
        <v>136</v>
      </c>
      <c r="S2129" t="s">
        <v>273</v>
      </c>
      <c r="T2129" t="s">
        <v>136</v>
      </c>
      <c r="U2129" t="s">
        <v>273</v>
      </c>
      <c r="X2129">
        <v>15996467332</v>
      </c>
      <c r="Y2129">
        <v>15996467332</v>
      </c>
      <c r="Z2129" s="14">
        <v>44671.412499999999</v>
      </c>
      <c r="AA2129" t="s">
        <v>1724</v>
      </c>
      <c r="AB2129" s="15">
        <v>165045739274904</v>
      </c>
      <c r="AC2129" t="s">
        <v>68</v>
      </c>
      <c r="AD2129">
        <v>10739</v>
      </c>
      <c r="AE2129" t="s">
        <v>1726</v>
      </c>
      <c r="AF2129" t="s">
        <v>70</v>
      </c>
    </row>
    <row r="2130" spans="1:32" x14ac:dyDescent="0.25">
      <c r="A2130" s="4">
        <f t="shared" si="316"/>
        <v>44671</v>
      </c>
      <c r="B2130" s="5">
        <f t="shared" si="317"/>
        <v>0.41666666666666669</v>
      </c>
      <c r="C2130" s="6">
        <f t="shared" si="318"/>
        <v>0.41666666666666669</v>
      </c>
      <c r="D2130" s="7">
        <f t="shared" si="321"/>
        <v>1.4930555553291924E-3</v>
      </c>
      <c r="E2130" s="6" t="str">
        <f t="shared" si="322"/>
        <v>THALITA</v>
      </c>
      <c r="F2130" s="6" t="str">
        <f t="shared" si="319"/>
        <v>qua</v>
      </c>
      <c r="G2130" s="6" t="str">
        <f t="shared" si="320"/>
        <v>15</v>
      </c>
      <c r="H2130" s="6" t="str">
        <f>IFERROR(VLOOKUP($G2130,DDD!$B:$D,3,0),"-")</f>
        <v>SP</v>
      </c>
      <c r="I2130" s="6" t="str">
        <f>IFERROR(VLOOKUP($H2130,DDD!$I:$K,3,0),"-")</f>
        <v>Sudeste</v>
      </c>
      <c r="J2130">
        <v>8815478</v>
      </c>
      <c r="K2130">
        <v>25451649</v>
      </c>
      <c r="L2130" s="14">
        <v>44671.417175925926</v>
      </c>
      <c r="M2130" s="14">
        <v>44671.418668981481</v>
      </c>
      <c r="N2130" t="s">
        <v>3134</v>
      </c>
      <c r="O2130" t="s">
        <v>1723</v>
      </c>
      <c r="P2130">
        <v>17719</v>
      </c>
      <c r="Q2130" t="s">
        <v>65</v>
      </c>
      <c r="R2130" t="s">
        <v>136</v>
      </c>
      <c r="S2130" t="s">
        <v>273</v>
      </c>
      <c r="T2130" t="s">
        <v>136</v>
      </c>
      <c r="U2130" t="s">
        <v>273</v>
      </c>
      <c r="X2130">
        <v>15997442886</v>
      </c>
      <c r="Y2130">
        <v>15997442886</v>
      </c>
      <c r="Z2130" s="14">
        <v>44671.438194444447</v>
      </c>
      <c r="AA2130" t="s">
        <v>1724</v>
      </c>
      <c r="AB2130" s="15">
        <v>1650459628138070</v>
      </c>
      <c r="AC2130" t="s">
        <v>68</v>
      </c>
      <c r="AD2130">
        <v>10739</v>
      </c>
      <c r="AE2130" t="s">
        <v>1726</v>
      </c>
      <c r="AF2130" t="s">
        <v>70</v>
      </c>
    </row>
    <row r="2131" spans="1:32" x14ac:dyDescent="0.25">
      <c r="A2131" s="4">
        <f t="shared" si="316"/>
        <v>44671</v>
      </c>
      <c r="B2131" s="5">
        <f t="shared" si="317"/>
        <v>0.41666666666666669</v>
      </c>
      <c r="C2131" s="6">
        <f t="shared" si="318"/>
        <v>0.41805555555555557</v>
      </c>
      <c r="D2131" s="7">
        <f t="shared" si="321"/>
        <v>1.7361110803904012E-4</v>
      </c>
      <c r="E2131" s="6" t="str">
        <f t="shared" si="322"/>
        <v>THALITA</v>
      </c>
      <c r="F2131" s="6" t="str">
        <f t="shared" si="319"/>
        <v>qua</v>
      </c>
      <c r="G2131" s="6" t="str">
        <f t="shared" si="320"/>
        <v>15</v>
      </c>
      <c r="H2131" s="6" t="str">
        <f>IFERROR(VLOOKUP($G2131,DDD!$B:$D,3,0),"-")</f>
        <v>SP</v>
      </c>
      <c r="I2131" s="6" t="str">
        <f>IFERROR(VLOOKUP($H2131,DDD!$I:$K,3,0),"-")</f>
        <v>Sudeste</v>
      </c>
      <c r="J2131">
        <v>8815831</v>
      </c>
      <c r="K2131">
        <v>25451663</v>
      </c>
      <c r="L2131" s="14">
        <v>44671.418668981481</v>
      </c>
      <c r="M2131" s="14">
        <v>44671.418842592589</v>
      </c>
      <c r="N2131" t="s">
        <v>3134</v>
      </c>
      <c r="O2131" t="s">
        <v>1723</v>
      </c>
      <c r="P2131">
        <v>17719</v>
      </c>
      <c r="Q2131" t="s">
        <v>65</v>
      </c>
      <c r="R2131" t="s">
        <v>136</v>
      </c>
      <c r="S2131" t="s">
        <v>273</v>
      </c>
      <c r="T2131" t="s">
        <v>136</v>
      </c>
      <c r="U2131" t="s">
        <v>273</v>
      </c>
      <c r="X2131">
        <v>15996012879</v>
      </c>
      <c r="Y2131">
        <v>15996012879</v>
      </c>
      <c r="Z2131" s="14">
        <v>44671.510416666664</v>
      </c>
      <c r="AA2131" t="s">
        <v>1724</v>
      </c>
      <c r="AB2131" s="15">
        <v>1650459723143570</v>
      </c>
      <c r="AC2131" t="s">
        <v>68</v>
      </c>
      <c r="AD2131">
        <v>10739</v>
      </c>
      <c r="AE2131" t="s">
        <v>1726</v>
      </c>
      <c r="AF2131" t="s">
        <v>70</v>
      </c>
    </row>
    <row r="2132" spans="1:32" x14ac:dyDescent="0.25">
      <c r="A2132" s="4">
        <f t="shared" si="316"/>
        <v>44671</v>
      </c>
      <c r="B2132" s="5">
        <f t="shared" si="317"/>
        <v>0.41666666666666669</v>
      </c>
      <c r="C2132" s="6">
        <f t="shared" si="318"/>
        <v>0.4368055555555555</v>
      </c>
      <c r="D2132" s="7">
        <f t="shared" si="321"/>
        <v>4.5138888526707888E-4</v>
      </c>
      <c r="E2132" s="6" t="str">
        <f t="shared" si="322"/>
        <v>THALITA</v>
      </c>
      <c r="F2132" s="6" t="str">
        <f t="shared" si="319"/>
        <v>qua</v>
      </c>
      <c r="G2132" s="6" t="str">
        <f t="shared" si="320"/>
        <v>15</v>
      </c>
      <c r="H2132" s="6" t="str">
        <f>IFERROR(VLOOKUP($G2132,DDD!$B:$D,3,0),"-")</f>
        <v>SP</v>
      </c>
      <c r="I2132" s="6" t="str">
        <f>IFERROR(VLOOKUP($H2132,DDD!$I:$K,3,0),"-")</f>
        <v>Sudeste</v>
      </c>
      <c r="J2132">
        <v>8819940</v>
      </c>
      <c r="K2132">
        <v>25451897</v>
      </c>
      <c r="L2132" s="14">
        <v>44671.437349537038</v>
      </c>
      <c r="M2132" s="14">
        <v>44671.437800925924</v>
      </c>
      <c r="N2132" t="s">
        <v>3134</v>
      </c>
      <c r="O2132" t="s">
        <v>1723</v>
      </c>
      <c r="P2132">
        <v>17719</v>
      </c>
      <c r="Q2132" t="s">
        <v>65</v>
      </c>
      <c r="R2132" t="s">
        <v>136</v>
      </c>
      <c r="S2132" t="s">
        <v>273</v>
      </c>
      <c r="T2132" t="s">
        <v>136</v>
      </c>
      <c r="U2132" t="s">
        <v>273</v>
      </c>
      <c r="X2132">
        <v>15981871191</v>
      </c>
      <c r="Y2132">
        <v>15981871191</v>
      </c>
      <c r="Z2132" s="14">
        <v>44671.493750000001</v>
      </c>
      <c r="AA2132" t="s">
        <v>1724</v>
      </c>
      <c r="AB2132" s="15">
        <v>1650461275222840</v>
      </c>
      <c r="AC2132" t="s">
        <v>68</v>
      </c>
      <c r="AD2132">
        <v>10739</v>
      </c>
      <c r="AE2132" t="s">
        <v>1726</v>
      </c>
      <c r="AF2132" t="s">
        <v>70</v>
      </c>
    </row>
    <row r="2133" spans="1:32" x14ac:dyDescent="0.25">
      <c r="A2133" s="4">
        <f t="shared" si="316"/>
        <v>44671</v>
      </c>
      <c r="B2133" s="5">
        <f t="shared" si="317"/>
        <v>0.4375</v>
      </c>
      <c r="C2133" s="6">
        <f t="shared" si="318"/>
        <v>0.4375</v>
      </c>
      <c r="D2133" s="7">
        <f t="shared" si="321"/>
        <v>1.1574073869269341E-4</v>
      </c>
      <c r="E2133" s="6" t="str">
        <f t="shared" si="322"/>
        <v>THALITA</v>
      </c>
      <c r="F2133" s="6" t="str">
        <f t="shared" si="319"/>
        <v>qua</v>
      </c>
      <c r="G2133" s="6" t="str">
        <f t="shared" si="320"/>
        <v>15</v>
      </c>
      <c r="H2133" s="6" t="str">
        <f>IFERROR(VLOOKUP($G2133,DDD!$B:$D,3,0),"-")</f>
        <v>SP</v>
      </c>
      <c r="I2133" s="6" t="str">
        <f>IFERROR(VLOOKUP($H2133,DDD!$I:$K,3,0),"-")</f>
        <v>Sudeste</v>
      </c>
      <c r="J2133">
        <v>8820067</v>
      </c>
      <c r="K2133">
        <v>25451904</v>
      </c>
      <c r="L2133" s="14">
        <v>44671.437824074077</v>
      </c>
      <c r="M2133" s="14">
        <v>44671.437939814816</v>
      </c>
      <c r="N2133" t="s">
        <v>3134</v>
      </c>
      <c r="O2133" t="s">
        <v>1723</v>
      </c>
      <c r="P2133">
        <v>17719</v>
      </c>
      <c r="Q2133" t="s">
        <v>65</v>
      </c>
      <c r="R2133" t="s">
        <v>136</v>
      </c>
      <c r="S2133" t="s">
        <v>273</v>
      </c>
      <c r="T2133" t="s">
        <v>136</v>
      </c>
      <c r="U2133" t="s">
        <v>273</v>
      </c>
      <c r="X2133">
        <v>15996041546</v>
      </c>
      <c r="Y2133">
        <v>15996041546</v>
      </c>
      <c r="Z2133" s="14">
        <v>44671.479166666664</v>
      </c>
      <c r="AA2133" t="s">
        <v>1724</v>
      </c>
      <c r="AB2133" s="15">
        <v>1650461377227200</v>
      </c>
      <c r="AC2133" t="s">
        <v>68</v>
      </c>
      <c r="AD2133">
        <v>10739</v>
      </c>
      <c r="AE2133" t="s">
        <v>1726</v>
      </c>
      <c r="AF2133" t="s">
        <v>70</v>
      </c>
    </row>
    <row r="2134" spans="1:32" x14ac:dyDescent="0.25">
      <c r="A2134" s="4">
        <f t="shared" si="316"/>
        <v>44671</v>
      </c>
      <c r="B2134" s="5">
        <f t="shared" si="317"/>
        <v>0.41666666666666669</v>
      </c>
      <c r="C2134" s="6">
        <f t="shared" si="318"/>
        <v>0.43194444444444446</v>
      </c>
      <c r="D2134" s="7">
        <f t="shared" si="321"/>
        <v>4.9768518510973081E-4</v>
      </c>
      <c r="E2134" s="6" t="str">
        <f t="shared" si="322"/>
        <v>THALITA</v>
      </c>
      <c r="F2134" s="6" t="str">
        <f t="shared" si="319"/>
        <v>qua</v>
      </c>
      <c r="G2134" s="6" t="str">
        <f t="shared" si="320"/>
        <v>15</v>
      </c>
      <c r="H2134" s="6" t="str">
        <f>IFERROR(VLOOKUP($G2134,DDD!$B:$D,3,0),"-")</f>
        <v>SP</v>
      </c>
      <c r="I2134" s="6" t="str">
        <f>IFERROR(VLOOKUP($H2134,DDD!$I:$K,3,0),"-")</f>
        <v>Sudeste</v>
      </c>
      <c r="J2134">
        <v>8818796</v>
      </c>
      <c r="K2134">
        <v>25451842</v>
      </c>
      <c r="L2134" s="14">
        <v>44671.432118055556</v>
      </c>
      <c r="M2134" s="14">
        <v>44671.432615740741</v>
      </c>
      <c r="N2134" t="s">
        <v>3134</v>
      </c>
      <c r="O2134" t="s">
        <v>1723</v>
      </c>
      <c r="P2134">
        <v>17719</v>
      </c>
      <c r="Q2134" t="s">
        <v>65</v>
      </c>
      <c r="R2134" t="s">
        <v>136</v>
      </c>
      <c r="S2134" t="s">
        <v>273</v>
      </c>
      <c r="T2134" t="s">
        <v>136</v>
      </c>
      <c r="U2134" t="s">
        <v>273</v>
      </c>
      <c r="X2134">
        <v>15998246129</v>
      </c>
      <c r="Y2134">
        <v>15998246129</v>
      </c>
      <c r="Z2134" s="14">
        <v>44671.452777777777</v>
      </c>
      <c r="AA2134" t="s">
        <v>1724</v>
      </c>
      <c r="AB2134" s="15">
        <v>1650460920206370</v>
      </c>
      <c r="AC2134" t="s">
        <v>68</v>
      </c>
      <c r="AD2134">
        <v>10739</v>
      </c>
      <c r="AE2134" t="s">
        <v>1726</v>
      </c>
      <c r="AF2134" t="s">
        <v>70</v>
      </c>
    </row>
    <row r="2135" spans="1:32" x14ac:dyDescent="0.25">
      <c r="A2135" s="4">
        <f t="shared" si="316"/>
        <v>44671</v>
      </c>
      <c r="B2135" s="5">
        <f t="shared" si="317"/>
        <v>0.4375</v>
      </c>
      <c r="C2135" s="6">
        <f t="shared" si="318"/>
        <v>0.44722222222222219</v>
      </c>
      <c r="D2135" s="7">
        <f t="shared" si="321"/>
        <v>7.8703703911742195E-4</v>
      </c>
      <c r="E2135" s="6" t="str">
        <f t="shared" si="322"/>
        <v>THALITA</v>
      </c>
      <c r="F2135" s="6" t="str">
        <f t="shared" si="319"/>
        <v>qua</v>
      </c>
      <c r="G2135" s="6" t="str">
        <f t="shared" si="320"/>
        <v>43</v>
      </c>
      <c r="H2135" s="6" t="str">
        <f>IFERROR(VLOOKUP($G2135,DDD!$B:$D,3,0),"-")</f>
        <v>PR</v>
      </c>
      <c r="I2135" s="6" t="str">
        <f>IFERROR(VLOOKUP($H2135,DDD!$I:$K,3,0),"-")</f>
        <v>Sul</v>
      </c>
      <c r="J2135">
        <v>8821980</v>
      </c>
      <c r="K2135">
        <v>25451984</v>
      </c>
      <c r="L2135" s="14">
        <v>44671.447372685187</v>
      </c>
      <c r="M2135" s="14">
        <v>44671.448159722226</v>
      </c>
      <c r="N2135" t="s">
        <v>3134</v>
      </c>
      <c r="O2135" t="s">
        <v>1723</v>
      </c>
      <c r="P2135">
        <v>17719</v>
      </c>
      <c r="Q2135" t="s">
        <v>65</v>
      </c>
      <c r="R2135" t="s">
        <v>136</v>
      </c>
      <c r="S2135" t="s">
        <v>273</v>
      </c>
      <c r="T2135" t="s">
        <v>136</v>
      </c>
      <c r="U2135" t="s">
        <v>273</v>
      </c>
      <c r="X2135">
        <v>43998401436</v>
      </c>
      <c r="Y2135">
        <v>43998401436</v>
      </c>
      <c r="Z2135" s="14">
        <v>44671.46875</v>
      </c>
      <c r="AA2135" t="s">
        <v>1724</v>
      </c>
      <c r="AB2135" s="15">
        <v>1650462230268160</v>
      </c>
      <c r="AC2135" t="s">
        <v>68</v>
      </c>
      <c r="AD2135">
        <v>10739</v>
      </c>
      <c r="AE2135" t="s">
        <v>1726</v>
      </c>
      <c r="AF2135" t="s">
        <v>70</v>
      </c>
    </row>
    <row r="2136" spans="1:32" x14ac:dyDescent="0.25">
      <c r="A2136" s="4">
        <f t="shared" si="316"/>
        <v>44671</v>
      </c>
      <c r="B2136" s="5">
        <f t="shared" si="317"/>
        <v>0.58333333333333337</v>
      </c>
      <c r="C2136" s="6">
        <f t="shared" si="318"/>
        <v>0.59027777777777779</v>
      </c>
      <c r="D2136" s="7">
        <f t="shared" si="321"/>
        <v>1.8518518481869251E-4</v>
      </c>
      <c r="E2136" s="6" t="str">
        <f t="shared" si="322"/>
        <v>THALITA</v>
      </c>
      <c r="F2136" s="6" t="str">
        <f t="shared" si="319"/>
        <v>qua</v>
      </c>
      <c r="G2136" s="6" t="str">
        <f t="shared" si="320"/>
        <v>15</v>
      </c>
      <c r="H2136" s="6" t="str">
        <f>IFERROR(VLOOKUP($G2136,DDD!$B:$D,3,0),"-")</f>
        <v>SP</v>
      </c>
      <c r="I2136" s="6" t="str">
        <f>IFERROR(VLOOKUP($H2136,DDD!$I:$K,3,0),"-")</f>
        <v>Sudeste</v>
      </c>
      <c r="J2136">
        <v>8850207</v>
      </c>
      <c r="K2136">
        <v>25451848</v>
      </c>
      <c r="L2136" s="14">
        <v>44671.590370370373</v>
      </c>
      <c r="M2136" s="14">
        <v>44671.590555555558</v>
      </c>
      <c r="N2136" t="s">
        <v>3134</v>
      </c>
      <c r="O2136" t="s">
        <v>1723</v>
      </c>
      <c r="P2136">
        <v>17719</v>
      </c>
      <c r="Q2136" t="s">
        <v>65</v>
      </c>
      <c r="R2136" t="s">
        <v>136</v>
      </c>
      <c r="S2136" t="s">
        <v>273</v>
      </c>
      <c r="T2136" t="s">
        <v>136</v>
      </c>
      <c r="U2136" t="s">
        <v>273</v>
      </c>
      <c r="X2136">
        <v>15997592012</v>
      </c>
      <c r="Y2136">
        <v>15997592012</v>
      </c>
      <c r="Z2136" s="14">
        <v>44671.611111111109</v>
      </c>
      <c r="AA2136" t="s">
        <v>1724</v>
      </c>
      <c r="AB2136" s="15">
        <v>1650474590655060</v>
      </c>
      <c r="AC2136" t="s">
        <v>68</v>
      </c>
      <c r="AD2136">
        <v>10739</v>
      </c>
      <c r="AE2136" t="s">
        <v>1726</v>
      </c>
      <c r="AF2136" t="s">
        <v>70</v>
      </c>
    </row>
    <row r="2137" spans="1:32" x14ac:dyDescent="0.25">
      <c r="A2137" s="4">
        <f t="shared" si="316"/>
        <v>44670</v>
      </c>
      <c r="B2137" s="5">
        <f t="shared" si="317"/>
        <v>0.52083333333333337</v>
      </c>
      <c r="C2137" s="6">
        <f t="shared" si="318"/>
        <v>0.53472222222222221</v>
      </c>
      <c r="D2137" s="7">
        <f t="shared" si="321"/>
        <v>9.8379630071576685E-4</v>
      </c>
      <c r="E2137" s="6" t="str">
        <f t="shared" si="322"/>
        <v>YANE</v>
      </c>
      <c r="F2137" s="6" t="str">
        <f t="shared" si="319"/>
        <v>ter</v>
      </c>
      <c r="G2137" s="6" t="str">
        <f t="shared" si="320"/>
        <v>15</v>
      </c>
      <c r="H2137" s="6" t="str">
        <f>IFERROR(VLOOKUP($G2137,DDD!$B:$D,3,0),"-")</f>
        <v>SP</v>
      </c>
      <c r="I2137" s="6" t="str">
        <f>IFERROR(VLOOKUP($H2137,DDD!$I:$K,3,0),"-")</f>
        <v>Sudeste</v>
      </c>
      <c r="J2137">
        <v>8760368</v>
      </c>
      <c r="K2137">
        <v>25451158</v>
      </c>
      <c r="L2137" s="14">
        <v>44670.535034722219</v>
      </c>
      <c r="M2137" s="14">
        <v>44670.53601851852</v>
      </c>
      <c r="N2137" t="s">
        <v>3134</v>
      </c>
      <c r="O2137" t="s">
        <v>1728</v>
      </c>
      <c r="P2137">
        <v>17285</v>
      </c>
      <c r="Q2137" t="s">
        <v>65</v>
      </c>
      <c r="R2137" t="s">
        <v>136</v>
      </c>
      <c r="S2137" t="s">
        <v>273</v>
      </c>
      <c r="T2137" t="s">
        <v>136</v>
      </c>
      <c r="U2137" t="s">
        <v>273</v>
      </c>
      <c r="X2137">
        <v>15996189004</v>
      </c>
      <c r="Y2137">
        <v>15996189004</v>
      </c>
      <c r="Z2137" s="14">
        <v>44670.708333333336</v>
      </c>
      <c r="AA2137" t="s">
        <v>1724</v>
      </c>
      <c r="AC2137" t="s">
        <v>202</v>
      </c>
      <c r="AD2137">
        <v>10739</v>
      </c>
      <c r="AE2137" t="s">
        <v>1726</v>
      </c>
      <c r="AF2137" t="s">
        <v>70</v>
      </c>
    </row>
    <row r="2138" spans="1:32" x14ac:dyDescent="0.25">
      <c r="A2138" s="4">
        <f t="shared" si="316"/>
        <v>44670</v>
      </c>
      <c r="B2138" s="5">
        <f t="shared" si="317"/>
        <v>0.5625</v>
      </c>
      <c r="C2138" s="6">
        <f t="shared" si="318"/>
        <v>0.56458333333333333</v>
      </c>
      <c r="D2138" s="7">
        <f t="shared" si="321"/>
        <v>1.3541666703531519E-3</v>
      </c>
      <c r="E2138" s="6" t="str">
        <f t="shared" si="322"/>
        <v>YANE</v>
      </c>
      <c r="F2138" s="6" t="str">
        <f t="shared" si="319"/>
        <v>ter</v>
      </c>
      <c r="G2138" s="6" t="str">
        <f t="shared" si="320"/>
        <v>43</v>
      </c>
      <c r="H2138" s="6" t="str">
        <f>IFERROR(VLOOKUP($G2138,DDD!$B:$D,3,0),"-")</f>
        <v>PR</v>
      </c>
      <c r="I2138" s="6" t="str">
        <f>IFERROR(VLOOKUP($H2138,DDD!$I:$K,3,0),"-")</f>
        <v>Sul</v>
      </c>
      <c r="J2138">
        <v>8765945</v>
      </c>
      <c r="K2138">
        <v>25451278</v>
      </c>
      <c r="L2138" s="14">
        <v>44670.564953703702</v>
      </c>
      <c r="M2138" s="14">
        <v>44670.566307870373</v>
      </c>
      <c r="N2138" t="s">
        <v>3134</v>
      </c>
      <c r="O2138" t="s">
        <v>1728</v>
      </c>
      <c r="P2138">
        <v>17285</v>
      </c>
      <c r="Q2138" t="s">
        <v>65</v>
      </c>
      <c r="R2138" t="s">
        <v>136</v>
      </c>
      <c r="S2138" t="s">
        <v>273</v>
      </c>
      <c r="T2138" t="s">
        <v>136</v>
      </c>
      <c r="U2138" t="s">
        <v>273</v>
      </c>
      <c r="X2138">
        <v>43996257654</v>
      </c>
      <c r="Y2138">
        <v>43996257654</v>
      </c>
      <c r="Z2138" s="14">
        <v>44670.770833333336</v>
      </c>
      <c r="AA2138" t="s">
        <v>1724</v>
      </c>
      <c r="AB2138" s="15">
        <v>1650385996773610</v>
      </c>
      <c r="AC2138" t="s">
        <v>68</v>
      </c>
      <c r="AD2138">
        <v>10739</v>
      </c>
      <c r="AE2138" t="s">
        <v>1726</v>
      </c>
      <c r="AF2138" t="s">
        <v>70</v>
      </c>
    </row>
    <row r="2139" spans="1:32" x14ac:dyDescent="0.25">
      <c r="A2139" s="4">
        <f t="shared" si="316"/>
        <v>44670</v>
      </c>
      <c r="B2139" s="5">
        <f t="shared" si="317"/>
        <v>0.54166666666666663</v>
      </c>
      <c r="C2139" s="6">
        <f t="shared" si="318"/>
        <v>0.56111111111111112</v>
      </c>
      <c r="D2139" s="7">
        <f t="shared" si="321"/>
        <v>2.1527777789742686E-3</v>
      </c>
      <c r="E2139" s="6" t="str">
        <f t="shared" si="322"/>
        <v>YANE</v>
      </c>
      <c r="F2139" s="6" t="str">
        <f t="shared" si="319"/>
        <v>ter</v>
      </c>
      <c r="G2139" s="6" t="str">
        <f t="shared" si="320"/>
        <v>15</v>
      </c>
      <c r="H2139" s="6" t="str">
        <f>IFERROR(VLOOKUP($G2139,DDD!$B:$D,3,0),"-")</f>
        <v>SP</v>
      </c>
      <c r="I2139" s="6" t="str">
        <f>IFERROR(VLOOKUP($H2139,DDD!$I:$K,3,0),"-")</f>
        <v>Sudeste</v>
      </c>
      <c r="J2139">
        <v>8765340</v>
      </c>
      <c r="K2139">
        <v>25451223</v>
      </c>
      <c r="L2139" s="14">
        <v>44670.561550925922</v>
      </c>
      <c r="M2139" s="14">
        <v>44670.563703703701</v>
      </c>
      <c r="N2139" t="s">
        <v>3134</v>
      </c>
      <c r="O2139" t="s">
        <v>1728</v>
      </c>
      <c r="P2139">
        <v>17285</v>
      </c>
      <c r="Q2139" t="s">
        <v>65</v>
      </c>
      <c r="R2139" t="s">
        <v>136</v>
      </c>
      <c r="S2139" t="s">
        <v>137</v>
      </c>
      <c r="T2139" t="s">
        <v>136</v>
      </c>
      <c r="U2139" t="s">
        <v>137</v>
      </c>
      <c r="X2139">
        <v>15988346533</v>
      </c>
      <c r="Y2139">
        <v>15988346533</v>
      </c>
      <c r="Z2139" s="14">
        <v>44680.583333333336</v>
      </c>
      <c r="AA2139" t="s">
        <v>1724</v>
      </c>
      <c r="AB2139" s="15">
        <v>1650385705760090</v>
      </c>
      <c r="AC2139" t="s">
        <v>68</v>
      </c>
      <c r="AD2139">
        <v>10739</v>
      </c>
      <c r="AE2139" t="s">
        <v>1726</v>
      </c>
      <c r="AF2139" t="s">
        <v>70</v>
      </c>
    </row>
    <row r="2140" spans="1:32" x14ac:dyDescent="0.25">
      <c r="A2140" s="4">
        <f t="shared" si="316"/>
        <v>44671</v>
      </c>
      <c r="B2140" s="5">
        <f t="shared" si="317"/>
        <v>0.5625</v>
      </c>
      <c r="C2140" s="6">
        <f t="shared" si="318"/>
        <v>0.57916666666666672</v>
      </c>
      <c r="D2140" s="7">
        <f t="shared" si="321"/>
        <v>5.5555555591126904E-3</v>
      </c>
      <c r="E2140" s="6" t="str">
        <f t="shared" si="322"/>
        <v>YANE</v>
      </c>
      <c r="F2140" s="6" t="str">
        <f t="shared" si="319"/>
        <v>qua</v>
      </c>
      <c r="G2140" s="6" t="str">
        <f t="shared" si="320"/>
        <v>15</v>
      </c>
      <c r="H2140" s="6" t="str">
        <f>IFERROR(VLOOKUP($G2140,DDD!$B:$D,3,0),"-")</f>
        <v>SP</v>
      </c>
      <c r="I2140" s="6" t="str">
        <f>IFERROR(VLOOKUP($H2140,DDD!$I:$K,3,0),"-")</f>
        <v>Sudeste</v>
      </c>
      <c r="J2140">
        <v>8848247</v>
      </c>
      <c r="K2140">
        <v>25451890</v>
      </c>
      <c r="L2140" s="14">
        <v>44671.579201388886</v>
      </c>
      <c r="M2140" s="14">
        <v>44671.584756944445</v>
      </c>
      <c r="N2140" t="s">
        <v>3134</v>
      </c>
      <c r="O2140" t="s">
        <v>1728</v>
      </c>
      <c r="P2140">
        <v>17285</v>
      </c>
      <c r="Q2140" t="s">
        <v>65</v>
      </c>
      <c r="R2140" t="s">
        <v>136</v>
      </c>
      <c r="S2140" t="s">
        <v>137</v>
      </c>
      <c r="T2140" t="s">
        <v>136</v>
      </c>
      <c r="U2140" t="s">
        <v>137</v>
      </c>
      <c r="X2140">
        <v>15997252722</v>
      </c>
      <c r="Y2140">
        <v>15997252722</v>
      </c>
      <c r="Z2140" s="14">
        <v>44681.569444444445</v>
      </c>
      <c r="AA2140" t="s">
        <v>1724</v>
      </c>
      <c r="AB2140" s="15">
        <v>1650473626633430</v>
      </c>
      <c r="AC2140" t="s">
        <v>68</v>
      </c>
      <c r="AD2140">
        <v>10739</v>
      </c>
      <c r="AE2140" t="s">
        <v>1726</v>
      </c>
      <c r="AF2140" t="s">
        <v>70</v>
      </c>
    </row>
    <row r="2141" spans="1:32" x14ac:dyDescent="0.25">
      <c r="A2141" s="4">
        <f t="shared" si="316"/>
        <v>44671</v>
      </c>
      <c r="B2141" s="5">
        <f t="shared" si="317"/>
        <v>0.54166666666666663</v>
      </c>
      <c r="C2141" s="6">
        <f t="shared" si="318"/>
        <v>0.55833333333333335</v>
      </c>
      <c r="D2141" s="7">
        <f t="shared" si="321"/>
        <v>6.4814814686542377E-4</v>
      </c>
      <c r="E2141" s="6" t="str">
        <f t="shared" si="322"/>
        <v>YANE</v>
      </c>
      <c r="F2141" s="6" t="str">
        <f t="shared" si="319"/>
        <v>qua</v>
      </c>
      <c r="G2141" s="6" t="str">
        <f t="shared" si="320"/>
        <v>15</v>
      </c>
      <c r="H2141" s="6" t="str">
        <f>IFERROR(VLOOKUP($G2141,DDD!$B:$D,3,0),"-")</f>
        <v>SP</v>
      </c>
      <c r="I2141" s="6" t="str">
        <f>IFERROR(VLOOKUP($H2141,DDD!$I:$K,3,0),"-")</f>
        <v>Sudeste</v>
      </c>
      <c r="J2141">
        <v>8844989</v>
      </c>
      <c r="K2141">
        <v>25451943</v>
      </c>
      <c r="L2141" s="14">
        <v>44671.558680555558</v>
      </c>
      <c r="M2141" s="14">
        <v>44671.559328703705</v>
      </c>
      <c r="N2141" t="s">
        <v>3134</v>
      </c>
      <c r="O2141" t="s">
        <v>1728</v>
      </c>
      <c r="P2141">
        <v>17285</v>
      </c>
      <c r="Q2141" t="s">
        <v>65</v>
      </c>
      <c r="R2141" t="s">
        <v>136</v>
      </c>
      <c r="S2141" t="s">
        <v>137</v>
      </c>
      <c r="T2141" t="s">
        <v>136</v>
      </c>
      <c r="U2141" t="s">
        <v>137</v>
      </c>
      <c r="X2141">
        <v>15981243040</v>
      </c>
      <c r="Y2141">
        <v>15981243040</v>
      </c>
      <c r="Z2141" s="14">
        <v>44683.578472222223</v>
      </c>
      <c r="AA2141" t="s">
        <v>1724</v>
      </c>
      <c r="AB2141" s="15">
        <v>1650471543578290</v>
      </c>
      <c r="AC2141" t="s">
        <v>68</v>
      </c>
      <c r="AD2141">
        <v>10739</v>
      </c>
      <c r="AE2141" t="s">
        <v>1726</v>
      </c>
      <c r="AF2141" t="s">
        <v>70</v>
      </c>
    </row>
    <row r="2142" spans="1:32" x14ac:dyDescent="0.25">
      <c r="A2142" s="4">
        <f t="shared" si="316"/>
        <v>44671</v>
      </c>
      <c r="B2142" s="5">
        <f t="shared" si="317"/>
        <v>0.52083333333333337</v>
      </c>
      <c r="C2142" s="6">
        <f t="shared" si="318"/>
        <v>0.53611111111111109</v>
      </c>
      <c r="D2142" s="7">
        <f t="shared" si="321"/>
        <v>1.8055555556202307E-3</v>
      </c>
      <c r="E2142" s="6" t="str">
        <f t="shared" si="322"/>
        <v>YANE</v>
      </c>
      <c r="F2142" s="6" t="str">
        <f t="shared" si="319"/>
        <v>qua</v>
      </c>
      <c r="G2142" s="6" t="str">
        <f t="shared" si="320"/>
        <v>15</v>
      </c>
      <c r="H2142" s="6" t="str">
        <f>IFERROR(VLOOKUP($G2142,DDD!$B:$D,3,0),"-")</f>
        <v>SP</v>
      </c>
      <c r="I2142" s="6" t="str">
        <f>IFERROR(VLOOKUP($H2142,DDD!$I:$K,3,0),"-")</f>
        <v>Sudeste</v>
      </c>
      <c r="J2142">
        <v>8840359</v>
      </c>
      <c r="K2142">
        <v>25451454</v>
      </c>
      <c r="L2142" s="14">
        <v>44671.536111111112</v>
      </c>
      <c r="M2142" s="14">
        <v>44671.537916666668</v>
      </c>
      <c r="N2142" t="s">
        <v>3134</v>
      </c>
      <c r="O2142" t="s">
        <v>1728</v>
      </c>
      <c r="P2142">
        <v>17285</v>
      </c>
      <c r="Q2142" t="s">
        <v>65</v>
      </c>
      <c r="R2142" t="s">
        <v>136</v>
      </c>
      <c r="S2142" t="s">
        <v>137</v>
      </c>
      <c r="T2142" t="s">
        <v>136</v>
      </c>
      <c r="U2142" t="s">
        <v>137</v>
      </c>
      <c r="X2142">
        <v>15981717995</v>
      </c>
      <c r="Y2142">
        <v>15981717995</v>
      </c>
      <c r="Z2142" s="14">
        <v>44697.536805555559</v>
      </c>
      <c r="AA2142" t="s">
        <v>1724</v>
      </c>
      <c r="AB2142" s="15">
        <v>1650469910524310</v>
      </c>
      <c r="AC2142" t="s">
        <v>68</v>
      </c>
      <c r="AD2142">
        <v>10739</v>
      </c>
      <c r="AE2142" t="s">
        <v>1726</v>
      </c>
      <c r="AF2142" t="s">
        <v>70</v>
      </c>
    </row>
    <row r="2143" spans="1:32" x14ac:dyDescent="0.25">
      <c r="A2143" s="4">
        <f t="shared" si="316"/>
        <v>44671</v>
      </c>
      <c r="B2143" s="5">
        <f t="shared" si="317"/>
        <v>0.75</v>
      </c>
      <c r="C2143" s="6">
        <f t="shared" si="318"/>
        <v>0.75624999999999998</v>
      </c>
      <c r="D2143" s="7">
        <f t="shared" si="321"/>
        <v>2.2453703713836148E-3</v>
      </c>
      <c r="E2143" s="6" t="str">
        <f t="shared" si="322"/>
        <v>JOHN</v>
      </c>
      <c r="F2143" s="6" t="str">
        <f t="shared" si="319"/>
        <v>qua</v>
      </c>
      <c r="G2143" s="6" t="str">
        <f t="shared" si="320"/>
        <v>43</v>
      </c>
      <c r="H2143" s="6" t="str">
        <f>IFERROR(VLOOKUP($G2143,DDD!$B:$D,3,0),"-")</f>
        <v>PR</v>
      </c>
      <c r="I2143" s="6" t="str">
        <f>IFERROR(VLOOKUP($H2143,DDD!$I:$K,3,0),"-")</f>
        <v>Sul</v>
      </c>
      <c r="J2143">
        <v>8873541</v>
      </c>
      <c r="K2143">
        <v>25451301</v>
      </c>
      <c r="L2143" s="14">
        <v>44671.756782407407</v>
      </c>
      <c r="M2143" s="14">
        <v>44671.759027777778</v>
      </c>
      <c r="N2143" t="s">
        <v>3134</v>
      </c>
      <c r="O2143" t="s">
        <v>1781</v>
      </c>
      <c r="P2143">
        <v>17284</v>
      </c>
      <c r="Q2143" t="s">
        <v>65</v>
      </c>
      <c r="R2143" t="s">
        <v>136</v>
      </c>
      <c r="S2143" t="s">
        <v>137</v>
      </c>
      <c r="T2143" t="s">
        <v>136</v>
      </c>
      <c r="U2143" t="s">
        <v>137</v>
      </c>
      <c r="X2143">
        <v>43988524069</v>
      </c>
      <c r="Y2143">
        <v>43988524069</v>
      </c>
      <c r="Z2143" s="14">
        <v>44683.416666666664</v>
      </c>
      <c r="AA2143" t="s">
        <v>1724</v>
      </c>
      <c r="AB2143" s="15">
        <v>1.65048895920078E+16</v>
      </c>
      <c r="AC2143" t="s">
        <v>68</v>
      </c>
      <c r="AD2143">
        <v>10739</v>
      </c>
      <c r="AE2143" t="s">
        <v>1726</v>
      </c>
      <c r="AF2143" t="s">
        <v>70</v>
      </c>
    </row>
    <row r="2144" spans="1:32" x14ac:dyDescent="0.25">
      <c r="A2144" s="4">
        <f t="shared" si="316"/>
        <v>44671</v>
      </c>
      <c r="B2144" s="5">
        <f t="shared" si="317"/>
        <v>0.4375</v>
      </c>
      <c r="C2144" s="6">
        <f t="shared" si="318"/>
        <v>0.45555555555555555</v>
      </c>
      <c r="D2144" s="7">
        <f t="shared" si="321"/>
        <v>2.8472222256823443E-3</v>
      </c>
      <c r="E2144" s="6" t="str">
        <f t="shared" si="322"/>
        <v>YANE</v>
      </c>
      <c r="F2144" s="6" t="str">
        <f t="shared" si="319"/>
        <v>qua</v>
      </c>
      <c r="G2144" s="6" t="str">
        <f t="shared" si="320"/>
        <v>15</v>
      </c>
      <c r="H2144" s="6" t="str">
        <f>IFERROR(VLOOKUP($G2144,DDD!$B:$D,3,0),"-")</f>
        <v>SP</v>
      </c>
      <c r="I2144" s="6" t="str">
        <f>IFERROR(VLOOKUP($H2144,DDD!$I:$K,3,0),"-")</f>
        <v>Sudeste</v>
      </c>
      <c r="J2144">
        <v>8823769</v>
      </c>
      <c r="K2144">
        <v>25452090</v>
      </c>
      <c r="L2144" s="14">
        <v>44671.456226851849</v>
      </c>
      <c r="M2144" s="14">
        <v>44671.459074074075</v>
      </c>
      <c r="N2144" t="s">
        <v>3134</v>
      </c>
      <c r="O2144" t="s">
        <v>1728</v>
      </c>
      <c r="P2144">
        <v>17285</v>
      </c>
      <c r="Q2144" t="s">
        <v>65</v>
      </c>
      <c r="R2144" t="s">
        <v>136</v>
      </c>
      <c r="S2144" t="s">
        <v>137</v>
      </c>
      <c r="T2144" t="s">
        <v>136</v>
      </c>
      <c r="U2144" t="s">
        <v>137</v>
      </c>
      <c r="X2144">
        <v>15981810440</v>
      </c>
      <c r="Y2144">
        <v>15981810440</v>
      </c>
      <c r="Z2144" s="14">
        <v>44683.451388888891</v>
      </c>
      <c r="AA2144" t="s">
        <v>1724</v>
      </c>
      <c r="AB2144" s="15">
        <v>1650462992309580</v>
      </c>
      <c r="AC2144" t="s">
        <v>68</v>
      </c>
      <c r="AD2144">
        <v>10739</v>
      </c>
      <c r="AE2144" t="s">
        <v>1726</v>
      </c>
      <c r="AF2144" t="s">
        <v>70</v>
      </c>
    </row>
    <row r="2145" spans="1:32" x14ac:dyDescent="0.25">
      <c r="A2145" s="4">
        <f t="shared" si="316"/>
        <v>44671</v>
      </c>
      <c r="B2145" s="5">
        <f t="shared" si="317"/>
        <v>0.41666666666666669</v>
      </c>
      <c r="C2145" s="6">
        <f t="shared" si="318"/>
        <v>0.43402777777777773</v>
      </c>
      <c r="D2145" s="7">
        <f t="shared" si="321"/>
        <v>5.02314815093996E-3</v>
      </c>
      <c r="E2145" s="6" t="str">
        <f t="shared" si="322"/>
        <v>YANE</v>
      </c>
      <c r="F2145" s="6" t="str">
        <f t="shared" si="319"/>
        <v>qua</v>
      </c>
      <c r="G2145" s="6" t="str">
        <f t="shared" si="320"/>
        <v>43</v>
      </c>
      <c r="H2145" s="6" t="str">
        <f>IFERROR(VLOOKUP($G2145,DDD!$B:$D,3,0),"-")</f>
        <v>PR</v>
      </c>
      <c r="I2145" s="6" t="str">
        <f>IFERROR(VLOOKUP($H2145,DDD!$I:$K,3,0),"-")</f>
        <v>Sul</v>
      </c>
      <c r="J2145">
        <v>8819240</v>
      </c>
      <c r="K2145">
        <v>25451882</v>
      </c>
      <c r="L2145" s="14">
        <v>44671.43409722222</v>
      </c>
      <c r="M2145" s="14">
        <v>44671.439120370371</v>
      </c>
      <c r="N2145" t="s">
        <v>3134</v>
      </c>
      <c r="O2145" t="s">
        <v>1728</v>
      </c>
      <c r="P2145">
        <v>17285</v>
      </c>
      <c r="Q2145" t="s">
        <v>65</v>
      </c>
      <c r="R2145" t="s">
        <v>136</v>
      </c>
      <c r="S2145" t="s">
        <v>137</v>
      </c>
      <c r="T2145" t="s">
        <v>136</v>
      </c>
      <c r="U2145" t="s">
        <v>137</v>
      </c>
      <c r="X2145">
        <v>43988447474</v>
      </c>
      <c r="Y2145">
        <v>43988447474</v>
      </c>
      <c r="Z2145" s="14">
        <v>44743.458333333336</v>
      </c>
      <c r="AA2145" t="s">
        <v>1724</v>
      </c>
      <c r="AB2145" s="15">
        <v>1650461090214710</v>
      </c>
      <c r="AC2145" t="s">
        <v>68</v>
      </c>
      <c r="AD2145">
        <v>10739</v>
      </c>
      <c r="AE2145" t="s">
        <v>1726</v>
      </c>
      <c r="AF2145" t="s">
        <v>70</v>
      </c>
    </row>
    <row r="2146" spans="1:32" x14ac:dyDescent="0.25">
      <c r="A2146" s="4">
        <f t="shared" si="316"/>
        <v>44671</v>
      </c>
      <c r="B2146" s="5">
        <f t="shared" si="317"/>
        <v>0.35416666666666669</v>
      </c>
      <c r="C2146" s="6">
        <f t="shared" si="318"/>
        <v>0.36388888888888887</v>
      </c>
      <c r="D2146" s="7">
        <f t="shared" si="321"/>
        <v>2.3032407407299615E-3</v>
      </c>
      <c r="E2146" s="6" t="str">
        <f t="shared" si="322"/>
        <v>YANE</v>
      </c>
      <c r="F2146" s="6" t="str">
        <f t="shared" si="319"/>
        <v>qua</v>
      </c>
      <c r="G2146" s="6" t="str">
        <f t="shared" si="320"/>
        <v>15</v>
      </c>
      <c r="H2146" s="6" t="str">
        <f>IFERROR(VLOOKUP($G2146,DDD!$B:$D,3,0),"-")</f>
        <v>SP</v>
      </c>
      <c r="I2146" s="6" t="str">
        <f>IFERROR(VLOOKUP($H2146,DDD!$I:$K,3,0),"-")</f>
        <v>Sudeste</v>
      </c>
      <c r="J2146">
        <v>8804476</v>
      </c>
      <c r="K2146">
        <v>25451073</v>
      </c>
      <c r="L2146" s="14">
        <v>44671.363912037035</v>
      </c>
      <c r="M2146" s="14">
        <v>44671.366215277776</v>
      </c>
      <c r="N2146" t="s">
        <v>3134</v>
      </c>
      <c r="O2146" t="s">
        <v>1728</v>
      </c>
      <c r="P2146">
        <v>17285</v>
      </c>
      <c r="Q2146" t="s">
        <v>65</v>
      </c>
      <c r="R2146" t="s">
        <v>136</v>
      </c>
      <c r="S2146" t="s">
        <v>137</v>
      </c>
      <c r="T2146" t="s">
        <v>136</v>
      </c>
      <c r="U2146" t="s">
        <v>137</v>
      </c>
      <c r="X2146">
        <v>15997151752</v>
      </c>
      <c r="Y2146">
        <v>15997151752</v>
      </c>
      <c r="Z2146" s="14">
        <v>44680.386111111111</v>
      </c>
      <c r="AA2146" t="s">
        <v>1724</v>
      </c>
      <c r="AB2146" s="15">
        <v>165045502643384</v>
      </c>
      <c r="AC2146" t="s">
        <v>68</v>
      </c>
      <c r="AD2146">
        <v>10739</v>
      </c>
      <c r="AE2146" t="s">
        <v>1726</v>
      </c>
      <c r="AF2146" t="s">
        <v>70</v>
      </c>
    </row>
    <row r="2147" spans="1:32" x14ac:dyDescent="0.25">
      <c r="A2147" s="4">
        <f t="shared" si="316"/>
        <v>44670</v>
      </c>
      <c r="B2147" s="5">
        <f t="shared" si="317"/>
        <v>0.375</v>
      </c>
      <c r="C2147" s="6">
        <f t="shared" si="318"/>
        <v>0.37638888888888888</v>
      </c>
      <c r="D2147" s="7">
        <f t="shared" si="321"/>
        <v>1.4699074090458453E-3</v>
      </c>
      <c r="E2147" s="6" t="str">
        <f t="shared" si="322"/>
        <v>THALITA</v>
      </c>
      <c r="F2147" s="6" t="str">
        <f t="shared" si="319"/>
        <v>ter</v>
      </c>
      <c r="G2147" s="6" t="str">
        <f t="shared" si="320"/>
        <v>43</v>
      </c>
      <c r="H2147" s="6" t="str">
        <f>IFERROR(VLOOKUP($G2147,DDD!$B:$D,3,0),"-")</f>
        <v>PR</v>
      </c>
      <c r="I2147" s="6" t="str">
        <f>IFERROR(VLOOKUP($H2147,DDD!$I:$K,3,0),"-")</f>
        <v>Sul</v>
      </c>
      <c r="J2147">
        <v>8729178</v>
      </c>
      <c r="K2147">
        <v>25450882</v>
      </c>
      <c r="L2147" s="14">
        <v>44670.376423611109</v>
      </c>
      <c r="M2147" s="14">
        <v>44670.377893518518</v>
      </c>
      <c r="N2147" t="s">
        <v>3134</v>
      </c>
      <c r="O2147" t="s">
        <v>1723</v>
      </c>
      <c r="P2147">
        <v>17719</v>
      </c>
      <c r="Q2147" t="s">
        <v>65</v>
      </c>
      <c r="R2147" t="s">
        <v>136</v>
      </c>
      <c r="S2147" t="s">
        <v>137</v>
      </c>
      <c r="T2147" t="s">
        <v>136</v>
      </c>
      <c r="U2147" t="s">
        <v>137</v>
      </c>
      <c r="X2147">
        <v>43984918505</v>
      </c>
      <c r="Y2147">
        <v>43984918505</v>
      </c>
      <c r="Z2147" s="14">
        <v>44736.397916666669</v>
      </c>
      <c r="AA2147" t="s">
        <v>1724</v>
      </c>
      <c r="AB2147" s="15">
        <v>165036970641784</v>
      </c>
      <c r="AC2147" t="s">
        <v>68</v>
      </c>
      <c r="AD2147">
        <v>10739</v>
      </c>
      <c r="AE2147" t="s">
        <v>1726</v>
      </c>
      <c r="AF2147" t="s">
        <v>70</v>
      </c>
    </row>
    <row r="2148" spans="1:32" x14ac:dyDescent="0.25">
      <c r="A2148" s="4">
        <f t="shared" si="316"/>
        <v>44671</v>
      </c>
      <c r="B2148" s="5">
        <f t="shared" si="317"/>
        <v>0.45833333333333331</v>
      </c>
      <c r="C2148" s="6">
        <f t="shared" si="318"/>
        <v>0.45833333333333331</v>
      </c>
      <c r="D2148" s="7">
        <f t="shared" si="321"/>
        <v>8.7962963152676821E-4</v>
      </c>
      <c r="E2148" s="6" t="str">
        <f t="shared" si="322"/>
        <v>THALITA</v>
      </c>
      <c r="F2148" s="6" t="str">
        <f t="shared" si="319"/>
        <v>qua</v>
      </c>
      <c r="G2148" s="6" t="str">
        <f t="shared" si="320"/>
        <v>43</v>
      </c>
      <c r="H2148" s="6" t="str">
        <f>IFERROR(VLOOKUP($G2148,DDD!$B:$D,3,0),"-")</f>
        <v>PR</v>
      </c>
      <c r="I2148" s="6" t="str">
        <f>IFERROR(VLOOKUP($H2148,DDD!$I:$K,3,0),"-")</f>
        <v>Sul</v>
      </c>
      <c r="J2148">
        <v>8824193</v>
      </c>
      <c r="K2148">
        <v>25450867</v>
      </c>
      <c r="L2148" s="14">
        <v>44671.458657407406</v>
      </c>
      <c r="M2148" s="14">
        <v>44671.459537037037</v>
      </c>
      <c r="N2148" t="s">
        <v>3134</v>
      </c>
      <c r="O2148" t="s">
        <v>1723</v>
      </c>
      <c r="P2148">
        <v>17719</v>
      </c>
      <c r="Q2148" t="s">
        <v>65</v>
      </c>
      <c r="R2148" t="s">
        <v>136</v>
      </c>
      <c r="S2148" t="s">
        <v>137</v>
      </c>
      <c r="T2148" t="s">
        <v>136</v>
      </c>
      <c r="U2148" t="s">
        <v>137</v>
      </c>
      <c r="X2148">
        <v>43996544980</v>
      </c>
      <c r="Y2148">
        <v>43996544980</v>
      </c>
      <c r="Z2148" s="14">
        <v>44706.479861111111</v>
      </c>
      <c r="AA2148" t="s">
        <v>1724</v>
      </c>
      <c r="AB2148" s="15">
        <v>1650463212321180</v>
      </c>
      <c r="AC2148" t="s">
        <v>68</v>
      </c>
      <c r="AD2148">
        <v>10739</v>
      </c>
      <c r="AE2148" t="s">
        <v>1726</v>
      </c>
      <c r="AF2148" t="s">
        <v>70</v>
      </c>
    </row>
    <row r="2149" spans="1:32" x14ac:dyDescent="0.25">
      <c r="A2149" s="4">
        <f t="shared" si="316"/>
        <v>44671</v>
      </c>
      <c r="B2149" s="5">
        <f t="shared" si="317"/>
        <v>0.45833333333333331</v>
      </c>
      <c r="C2149" s="6">
        <f t="shared" si="318"/>
        <v>0.4694444444444445</v>
      </c>
      <c r="D2149" s="7">
        <f t="shared" si="321"/>
        <v>2.8935184673173353E-4</v>
      </c>
      <c r="E2149" s="6" t="str">
        <f t="shared" si="322"/>
        <v>THALITA</v>
      </c>
      <c r="F2149" s="6" t="str">
        <f t="shared" si="319"/>
        <v>qua</v>
      </c>
      <c r="G2149" s="6" t="str">
        <f t="shared" si="320"/>
        <v>15</v>
      </c>
      <c r="H2149" s="6" t="str">
        <f>IFERROR(VLOOKUP($G2149,DDD!$B:$D,3,0),"-")</f>
        <v>SP</v>
      </c>
      <c r="I2149" s="6" t="str">
        <f>IFERROR(VLOOKUP($H2149,DDD!$I:$K,3,0),"-")</f>
        <v>Sudeste</v>
      </c>
      <c r="J2149">
        <v>8826043</v>
      </c>
      <c r="K2149">
        <v>25451149</v>
      </c>
      <c r="L2149" s="14">
        <v>44671.469884259262</v>
      </c>
      <c r="M2149" s="14">
        <v>44671.470173611109</v>
      </c>
      <c r="N2149" t="s">
        <v>3134</v>
      </c>
      <c r="O2149" t="s">
        <v>1723</v>
      </c>
      <c r="P2149">
        <v>17719</v>
      </c>
      <c r="Q2149" t="s">
        <v>65</v>
      </c>
      <c r="R2149" t="s">
        <v>136</v>
      </c>
      <c r="S2149" t="s">
        <v>137</v>
      </c>
      <c r="T2149" t="s">
        <v>136</v>
      </c>
      <c r="U2149" t="s">
        <v>137</v>
      </c>
      <c r="X2149">
        <v>15997067062</v>
      </c>
      <c r="Y2149">
        <v>15997067062</v>
      </c>
      <c r="Z2149" s="14">
        <v>44671.490277777775</v>
      </c>
      <c r="AA2149" t="s">
        <v>1724</v>
      </c>
      <c r="AB2149" s="15">
        <v>1650464109354540</v>
      </c>
      <c r="AC2149" t="s">
        <v>68</v>
      </c>
      <c r="AD2149">
        <v>10739</v>
      </c>
      <c r="AE2149" t="s">
        <v>1726</v>
      </c>
      <c r="AF2149" t="s">
        <v>70</v>
      </c>
    </row>
    <row r="2150" spans="1:32" x14ac:dyDescent="0.25">
      <c r="A2150" s="4">
        <f t="shared" si="316"/>
        <v>44671</v>
      </c>
      <c r="B2150" s="5">
        <f t="shared" si="317"/>
        <v>0.45833333333333331</v>
      </c>
      <c r="C2150" s="6">
        <f t="shared" si="318"/>
        <v>0.46388888888888885</v>
      </c>
      <c r="D2150" s="7">
        <f t="shared" si="321"/>
        <v>2.0370370402815752E-3</v>
      </c>
      <c r="E2150" s="6" t="str">
        <f t="shared" si="322"/>
        <v>THALITA</v>
      </c>
      <c r="F2150" s="6" t="str">
        <f t="shared" si="319"/>
        <v>qua</v>
      </c>
      <c r="G2150" s="6" t="str">
        <f t="shared" si="320"/>
        <v>15</v>
      </c>
      <c r="H2150" s="6" t="str">
        <f>IFERROR(VLOOKUP($G2150,DDD!$B:$D,3,0),"-")</f>
        <v>SP</v>
      </c>
      <c r="I2150" s="6" t="str">
        <f>IFERROR(VLOOKUP($H2150,DDD!$I:$K,3,0),"-")</f>
        <v>Sudeste</v>
      </c>
      <c r="J2150">
        <v>8825020</v>
      </c>
      <c r="K2150">
        <v>25451021</v>
      </c>
      <c r="L2150" s="14">
        <v>44671.464456018519</v>
      </c>
      <c r="M2150" s="14">
        <v>44671.466493055559</v>
      </c>
      <c r="N2150" t="s">
        <v>3134</v>
      </c>
      <c r="O2150" t="s">
        <v>1723</v>
      </c>
      <c r="P2150">
        <v>17719</v>
      </c>
      <c r="Q2150" t="s">
        <v>65</v>
      </c>
      <c r="R2150" t="s">
        <v>136</v>
      </c>
      <c r="S2150" t="s">
        <v>137</v>
      </c>
      <c r="T2150" t="s">
        <v>136</v>
      </c>
      <c r="U2150" t="s">
        <v>137</v>
      </c>
      <c r="X2150">
        <v>15996138378</v>
      </c>
      <c r="Y2150">
        <v>15996138378</v>
      </c>
      <c r="Z2150" s="14">
        <v>44671.486805555556</v>
      </c>
      <c r="AA2150" t="s">
        <v>1724</v>
      </c>
      <c r="AB2150" s="15">
        <v>1650463656336560</v>
      </c>
      <c r="AC2150" t="s">
        <v>68</v>
      </c>
      <c r="AD2150">
        <v>10739</v>
      </c>
      <c r="AE2150" t="s">
        <v>1726</v>
      </c>
      <c r="AF2150" t="s">
        <v>70</v>
      </c>
    </row>
    <row r="2151" spans="1:32" x14ac:dyDescent="0.25">
      <c r="A2151" s="4">
        <f t="shared" si="316"/>
        <v>44671</v>
      </c>
      <c r="B2151" s="5">
        <f t="shared" si="317"/>
        <v>0.39583333333333331</v>
      </c>
      <c r="C2151" s="6">
        <f t="shared" si="318"/>
        <v>0.40416666666666662</v>
      </c>
      <c r="D2151" s="7">
        <f t="shared" si="321"/>
        <v>1.9328703638166189E-3</v>
      </c>
      <c r="E2151" s="6" t="str">
        <f t="shared" si="322"/>
        <v>THALITA</v>
      </c>
      <c r="F2151" s="6" t="str">
        <f t="shared" si="319"/>
        <v>qua</v>
      </c>
      <c r="G2151" s="6" t="str">
        <f t="shared" si="320"/>
        <v>15</v>
      </c>
      <c r="H2151" s="6" t="str">
        <f>IFERROR(VLOOKUP($G2151,DDD!$B:$D,3,0),"-")</f>
        <v>SP</v>
      </c>
      <c r="I2151" s="6" t="str">
        <f>IFERROR(VLOOKUP($H2151,DDD!$I:$K,3,0),"-")</f>
        <v>Sudeste</v>
      </c>
      <c r="J2151">
        <v>8812604</v>
      </c>
      <c r="K2151">
        <v>25451509</v>
      </c>
      <c r="L2151" s="14">
        <v>44671.404583333337</v>
      </c>
      <c r="M2151" s="14">
        <v>44671.4065162037</v>
      </c>
      <c r="N2151" t="s">
        <v>3134</v>
      </c>
      <c r="O2151" t="s">
        <v>1723</v>
      </c>
      <c r="P2151">
        <v>17719</v>
      </c>
      <c r="Q2151" t="s">
        <v>65</v>
      </c>
      <c r="R2151" t="s">
        <v>136</v>
      </c>
      <c r="S2151" t="s">
        <v>137</v>
      </c>
      <c r="T2151" t="s">
        <v>136</v>
      </c>
      <c r="U2151" t="s">
        <v>137</v>
      </c>
      <c r="X2151">
        <v>15997303293</v>
      </c>
      <c r="Y2151">
        <v>15997303293</v>
      </c>
      <c r="Z2151" s="14">
        <v>44671.427083333336</v>
      </c>
      <c r="AA2151" t="s">
        <v>1724</v>
      </c>
      <c r="AB2151" s="15">
        <v>165045853991814</v>
      </c>
      <c r="AC2151" t="s">
        <v>68</v>
      </c>
      <c r="AD2151">
        <v>10739</v>
      </c>
      <c r="AE2151" t="s">
        <v>1726</v>
      </c>
      <c r="AF2151" t="s">
        <v>70</v>
      </c>
    </row>
    <row r="2152" spans="1:32" x14ac:dyDescent="0.25">
      <c r="A2152" s="4">
        <f t="shared" si="316"/>
        <v>44671</v>
      </c>
      <c r="B2152" s="5">
        <f t="shared" si="317"/>
        <v>0.39583333333333331</v>
      </c>
      <c r="C2152" s="6">
        <f t="shared" si="318"/>
        <v>0.40347222222222223</v>
      </c>
      <c r="D2152" s="7">
        <f t="shared" si="321"/>
        <v>5.092592618893832E-4</v>
      </c>
      <c r="E2152" s="6" t="str">
        <f t="shared" si="322"/>
        <v>THALITA</v>
      </c>
      <c r="F2152" s="6" t="str">
        <f t="shared" si="319"/>
        <v>qua</v>
      </c>
      <c r="G2152" s="6" t="str">
        <f t="shared" si="320"/>
        <v>11</v>
      </c>
      <c r="H2152" s="6" t="str">
        <f>IFERROR(VLOOKUP($G2152,DDD!$B:$D,3,0),"-")</f>
        <v>SP</v>
      </c>
      <c r="I2152" s="6" t="str">
        <f>IFERROR(VLOOKUP($H2152,DDD!$I:$K,3,0),"-")</f>
        <v>Sudeste</v>
      </c>
      <c r="J2152">
        <v>8812395</v>
      </c>
      <c r="K2152">
        <v>25451488</v>
      </c>
      <c r="L2152" s="14">
        <v>44671.403749999998</v>
      </c>
      <c r="M2152" s="14">
        <v>44671.40425925926</v>
      </c>
      <c r="N2152" t="s">
        <v>3134</v>
      </c>
      <c r="O2152" t="s">
        <v>1723</v>
      </c>
      <c r="P2152">
        <v>17719</v>
      </c>
      <c r="Q2152" t="s">
        <v>65</v>
      </c>
      <c r="R2152" t="s">
        <v>136</v>
      </c>
      <c r="S2152" t="s">
        <v>137</v>
      </c>
      <c r="T2152" t="s">
        <v>136</v>
      </c>
      <c r="U2152" t="s">
        <v>137</v>
      </c>
      <c r="X2152">
        <v>11951905655</v>
      </c>
      <c r="Y2152">
        <v>11951905655</v>
      </c>
      <c r="Z2152" s="14">
        <v>44671.424305555556</v>
      </c>
      <c r="AA2152" t="s">
        <v>1724</v>
      </c>
      <c r="AB2152" s="15">
        <v>165045836088324</v>
      </c>
      <c r="AC2152" t="s">
        <v>68</v>
      </c>
      <c r="AD2152">
        <v>10739</v>
      </c>
      <c r="AE2152" t="s">
        <v>1726</v>
      </c>
      <c r="AF2152" t="s">
        <v>70</v>
      </c>
    </row>
    <row r="2153" spans="1:32" x14ac:dyDescent="0.25">
      <c r="A2153" s="4">
        <f t="shared" si="316"/>
        <v>44671</v>
      </c>
      <c r="B2153" s="5">
        <f t="shared" si="317"/>
        <v>0.52083333333333337</v>
      </c>
      <c r="C2153" s="6">
        <f t="shared" si="318"/>
        <v>0.53680555555555554</v>
      </c>
      <c r="D2153" s="7">
        <f t="shared" si="321"/>
        <v>5.0925925461342558E-4</v>
      </c>
      <c r="E2153" s="6" t="str">
        <f t="shared" si="322"/>
        <v>THALITA</v>
      </c>
      <c r="F2153" s="6" t="str">
        <f t="shared" si="319"/>
        <v>qua</v>
      </c>
      <c r="G2153" s="6" t="str">
        <f t="shared" si="320"/>
        <v>11</v>
      </c>
      <c r="H2153" s="6" t="str">
        <f>IFERROR(VLOOKUP($G2153,DDD!$B:$D,3,0),"-")</f>
        <v>SP</v>
      </c>
      <c r="I2153" s="6" t="str">
        <f>IFERROR(VLOOKUP($H2153,DDD!$I:$K,3,0),"-")</f>
        <v>Sudeste</v>
      </c>
      <c r="J2153">
        <v>8840634</v>
      </c>
      <c r="K2153">
        <v>25451489</v>
      </c>
      <c r="L2153" s="14">
        <v>44671.537453703706</v>
      </c>
      <c r="M2153" s="14">
        <v>44671.537962962961</v>
      </c>
      <c r="N2153" t="s">
        <v>3134</v>
      </c>
      <c r="O2153" t="s">
        <v>1723</v>
      </c>
      <c r="P2153">
        <v>17719</v>
      </c>
      <c r="Q2153" t="s">
        <v>65</v>
      </c>
      <c r="R2153" t="s">
        <v>136</v>
      </c>
      <c r="S2153" t="s">
        <v>137</v>
      </c>
      <c r="T2153" t="s">
        <v>136</v>
      </c>
      <c r="U2153" t="s">
        <v>137</v>
      </c>
      <c r="X2153">
        <v>11991607977</v>
      </c>
      <c r="Y2153">
        <v>11991607977</v>
      </c>
      <c r="Z2153" s="14">
        <v>44706.558333333334</v>
      </c>
      <c r="AA2153" t="s">
        <v>1724</v>
      </c>
      <c r="AB2153" s="15">
        <v>1650470023527320</v>
      </c>
      <c r="AC2153" t="s">
        <v>68</v>
      </c>
      <c r="AD2153">
        <v>10739</v>
      </c>
      <c r="AE2153" t="s">
        <v>1726</v>
      </c>
      <c r="AF2153" t="s">
        <v>70</v>
      </c>
    </row>
    <row r="2154" spans="1:32" x14ac:dyDescent="0.25">
      <c r="A2154" s="4">
        <f t="shared" si="316"/>
        <v>44671</v>
      </c>
      <c r="B2154" s="5">
        <f t="shared" si="317"/>
        <v>0.45833333333333331</v>
      </c>
      <c r="C2154" s="6">
        <f t="shared" si="318"/>
        <v>0.47083333333333338</v>
      </c>
      <c r="D2154" s="7">
        <f t="shared" si="321"/>
        <v>2.2337962946039625E-3</v>
      </c>
      <c r="E2154" s="6" t="str">
        <f t="shared" si="322"/>
        <v>THALITA</v>
      </c>
      <c r="F2154" s="6" t="str">
        <f t="shared" si="319"/>
        <v>qua</v>
      </c>
      <c r="G2154" s="6" t="str">
        <f t="shared" si="320"/>
        <v>15</v>
      </c>
      <c r="H2154" s="6" t="str">
        <f>IFERROR(VLOOKUP($G2154,DDD!$B:$D,3,0),"-")</f>
        <v>SP</v>
      </c>
      <c r="I2154" s="6" t="str">
        <f>IFERROR(VLOOKUP($H2154,DDD!$I:$K,3,0),"-")</f>
        <v>Sudeste</v>
      </c>
      <c r="J2154">
        <v>8826388</v>
      </c>
      <c r="K2154">
        <v>25451227</v>
      </c>
      <c r="L2154" s="14">
        <v>44671.471516203703</v>
      </c>
      <c r="M2154" s="14">
        <v>44671.473749999997</v>
      </c>
      <c r="N2154" t="s">
        <v>3134</v>
      </c>
      <c r="O2154" t="s">
        <v>1723</v>
      </c>
      <c r="P2154">
        <v>17719</v>
      </c>
      <c r="Q2154" t="s">
        <v>65</v>
      </c>
      <c r="R2154" t="s">
        <v>136</v>
      </c>
      <c r="S2154" t="s">
        <v>137</v>
      </c>
      <c r="T2154" t="s">
        <v>136</v>
      </c>
      <c r="U2154" t="s">
        <v>137</v>
      </c>
      <c r="X2154">
        <v>15997234732</v>
      </c>
      <c r="Y2154">
        <v>15997234732</v>
      </c>
      <c r="Z2154" s="14">
        <v>44671.493750000001</v>
      </c>
      <c r="AA2154" t="s">
        <v>1724</v>
      </c>
      <c r="AB2154" s="15">
        <v>1650464324360380</v>
      </c>
      <c r="AC2154" t="s">
        <v>68</v>
      </c>
      <c r="AD2154">
        <v>10739</v>
      </c>
      <c r="AE2154" t="s">
        <v>1726</v>
      </c>
      <c r="AF2154" t="s">
        <v>70</v>
      </c>
    </row>
    <row r="2155" spans="1:32" x14ac:dyDescent="0.25">
      <c r="A2155" s="4">
        <f t="shared" ref="A2155:A2218" si="323">DATEVALUE(TEXT(L2155,"dd/mm"))</f>
        <v>44671</v>
      </c>
      <c r="B2155" s="5">
        <f t="shared" ref="B2155:B2218" si="324">TIMEVALUE(TEXT(LEFT(TEXT(L2155,"hh:mm"),2)&amp;":"&amp;IF(RIGHT(TEXT(L2155,"hh:mm"),2)&lt;"30",0,30),"hh:mm"))</f>
        <v>0.58333333333333337</v>
      </c>
      <c r="C2155" s="6">
        <f t="shared" ref="C2155:C2218" si="325">TIMEVALUE(TEXT(L2155,"hh:mm"))</f>
        <v>0.5854166666666667</v>
      </c>
      <c r="D2155" s="7">
        <f t="shared" si="321"/>
        <v>3.7847222192795016E-3</v>
      </c>
      <c r="E2155" s="6" t="str">
        <f t="shared" si="322"/>
        <v>THALITA</v>
      </c>
      <c r="F2155" s="6" t="str">
        <f t="shared" ref="F2155:F2218" si="326">TEXT(L2155,"ddd")</f>
        <v>qua</v>
      </c>
      <c r="G2155" s="6" t="str">
        <f t="shared" si="320"/>
        <v>43</v>
      </c>
      <c r="H2155" s="6" t="str">
        <f>IFERROR(VLOOKUP($G2155,DDD!$B:$D,3,0),"-")</f>
        <v>PR</v>
      </c>
      <c r="I2155" s="6" t="str">
        <f>IFERROR(VLOOKUP($H2155,DDD!$I:$K,3,0),"-")</f>
        <v>Sul</v>
      </c>
      <c r="J2155">
        <v>8849211</v>
      </c>
      <c r="K2155">
        <v>25450992</v>
      </c>
      <c r="L2155" s="14">
        <v>44671.585451388892</v>
      </c>
      <c r="M2155" s="14">
        <v>44671.589236111111</v>
      </c>
      <c r="N2155" t="s">
        <v>3134</v>
      </c>
      <c r="O2155" t="s">
        <v>1723</v>
      </c>
      <c r="P2155">
        <v>17719</v>
      </c>
      <c r="Q2155" t="s">
        <v>65</v>
      </c>
      <c r="R2155" t="s">
        <v>136</v>
      </c>
      <c r="S2155" t="s">
        <v>137</v>
      </c>
      <c r="T2155" t="s">
        <v>136</v>
      </c>
      <c r="U2155" t="s">
        <v>137</v>
      </c>
      <c r="X2155">
        <v>43984231350</v>
      </c>
      <c r="Y2155">
        <v>43984231350</v>
      </c>
      <c r="Z2155" s="14">
        <v>44671.60833333333</v>
      </c>
      <c r="AA2155" t="s">
        <v>1724</v>
      </c>
      <c r="AB2155" s="15">
        <v>1650474168644780</v>
      </c>
      <c r="AC2155" t="s">
        <v>68</v>
      </c>
      <c r="AD2155">
        <v>10739</v>
      </c>
      <c r="AE2155" t="s">
        <v>1726</v>
      </c>
      <c r="AF2155" t="s">
        <v>70</v>
      </c>
    </row>
    <row r="2156" spans="1:32" x14ac:dyDescent="0.25">
      <c r="A2156" s="4">
        <f t="shared" si="323"/>
        <v>44671</v>
      </c>
      <c r="B2156" s="5">
        <f t="shared" si="324"/>
        <v>0.45833333333333331</v>
      </c>
      <c r="C2156" s="6">
        <f t="shared" si="325"/>
        <v>0.46111111111111108</v>
      </c>
      <c r="D2156" s="7">
        <f t="shared" si="321"/>
        <v>3.055555556784384E-3</v>
      </c>
      <c r="E2156" s="6" t="str">
        <f t="shared" si="322"/>
        <v>YANE</v>
      </c>
      <c r="F2156" s="6" t="str">
        <f t="shared" si="326"/>
        <v>qua</v>
      </c>
      <c r="G2156" s="6" t="str">
        <f t="shared" si="320"/>
        <v>43</v>
      </c>
      <c r="H2156" s="6" t="str">
        <f>IFERROR(VLOOKUP($G2156,DDD!$B:$D,3,0),"-")</f>
        <v>PR</v>
      </c>
      <c r="I2156" s="6" t="str">
        <f>IFERROR(VLOOKUP($H2156,DDD!$I:$K,3,0),"-")</f>
        <v>Sul</v>
      </c>
      <c r="J2156">
        <v>8824629</v>
      </c>
      <c r="K2156">
        <v>25450976</v>
      </c>
      <c r="L2156" s="14">
        <v>44671.461736111109</v>
      </c>
      <c r="M2156" s="14">
        <v>44671.464791666665</v>
      </c>
      <c r="N2156" t="s">
        <v>3134</v>
      </c>
      <c r="O2156" t="s">
        <v>1728</v>
      </c>
      <c r="P2156">
        <v>17285</v>
      </c>
      <c r="Q2156" t="s">
        <v>65</v>
      </c>
      <c r="R2156" t="s">
        <v>136</v>
      </c>
      <c r="S2156" t="s">
        <v>273</v>
      </c>
      <c r="T2156" t="s">
        <v>136</v>
      </c>
      <c r="U2156" t="s">
        <v>273</v>
      </c>
      <c r="X2156">
        <v>43999975533</v>
      </c>
      <c r="Y2156">
        <v>43999975533</v>
      </c>
      <c r="Z2156" s="14">
        <v>44671.75</v>
      </c>
      <c r="AA2156" t="s">
        <v>1724</v>
      </c>
      <c r="AB2156" s="15">
        <v>1650463393328950</v>
      </c>
      <c r="AC2156" t="s">
        <v>68</v>
      </c>
      <c r="AD2156">
        <v>10739</v>
      </c>
      <c r="AE2156" t="s">
        <v>1726</v>
      </c>
      <c r="AF2156" t="s">
        <v>70</v>
      </c>
    </row>
    <row r="2157" spans="1:32" x14ac:dyDescent="0.25">
      <c r="A2157" s="4">
        <f t="shared" si="323"/>
        <v>44671</v>
      </c>
      <c r="B2157" s="5">
        <f t="shared" si="324"/>
        <v>0.45833333333333331</v>
      </c>
      <c r="C2157" s="6">
        <f t="shared" si="325"/>
        <v>0.47569444444444442</v>
      </c>
      <c r="D2157" s="7">
        <f t="shared" si="321"/>
        <v>6.5972222364507616E-4</v>
      </c>
      <c r="E2157" s="6" t="str">
        <f t="shared" si="322"/>
        <v>YANE</v>
      </c>
      <c r="F2157" s="6" t="str">
        <f t="shared" si="326"/>
        <v>qua</v>
      </c>
      <c r="G2157" s="6" t="str">
        <f t="shared" si="320"/>
        <v>43</v>
      </c>
      <c r="H2157" s="6" t="str">
        <f>IFERROR(VLOOKUP($G2157,DDD!$B:$D,3,0),"-")</f>
        <v>PR</v>
      </c>
      <c r="I2157" s="6" t="str">
        <f>IFERROR(VLOOKUP($H2157,DDD!$I:$K,3,0),"-")</f>
        <v>Sul</v>
      </c>
      <c r="J2157">
        <v>8827320</v>
      </c>
      <c r="K2157">
        <v>25451336</v>
      </c>
      <c r="L2157" s="14">
        <v>44671.475960648146</v>
      </c>
      <c r="M2157" s="14">
        <v>44671.476620370369</v>
      </c>
      <c r="N2157" t="s">
        <v>3134</v>
      </c>
      <c r="O2157" t="s">
        <v>1728</v>
      </c>
      <c r="P2157">
        <v>17285</v>
      </c>
      <c r="Q2157" t="s">
        <v>65</v>
      </c>
      <c r="R2157" t="s">
        <v>136</v>
      </c>
      <c r="S2157" t="s">
        <v>273</v>
      </c>
      <c r="T2157" t="s">
        <v>136</v>
      </c>
      <c r="U2157" t="s">
        <v>273</v>
      </c>
      <c r="X2157">
        <v>43999815593</v>
      </c>
      <c r="Y2157">
        <v>43999815593</v>
      </c>
      <c r="Z2157" s="14">
        <v>44671.534722222219</v>
      </c>
      <c r="AA2157" t="s">
        <v>1724</v>
      </c>
      <c r="AB2157" s="15">
        <v>1650464698374220</v>
      </c>
      <c r="AC2157" t="s">
        <v>68</v>
      </c>
      <c r="AD2157">
        <v>10739</v>
      </c>
      <c r="AE2157" t="s">
        <v>1726</v>
      </c>
      <c r="AF2157" t="s">
        <v>70</v>
      </c>
    </row>
    <row r="2158" spans="1:32" x14ac:dyDescent="0.25">
      <c r="A2158" s="4">
        <f t="shared" si="323"/>
        <v>44671</v>
      </c>
      <c r="B2158" s="5">
        <f t="shared" si="324"/>
        <v>0.47916666666666669</v>
      </c>
      <c r="C2158" s="6">
        <f t="shared" si="325"/>
        <v>0.47986111111111113</v>
      </c>
      <c r="D2158" s="7">
        <f t="shared" si="321"/>
        <v>8.7962963152676821E-4</v>
      </c>
      <c r="E2158" s="6" t="str">
        <f t="shared" si="322"/>
        <v>YANE</v>
      </c>
      <c r="F2158" s="6" t="str">
        <f t="shared" si="326"/>
        <v>qua</v>
      </c>
      <c r="G2158" s="6" t="str">
        <f t="shared" si="320"/>
        <v>15</v>
      </c>
      <c r="H2158" s="6" t="str">
        <f>IFERROR(VLOOKUP($G2158,DDD!$B:$D,3,0),"-")</f>
        <v>SP</v>
      </c>
      <c r="I2158" s="6" t="str">
        <f>IFERROR(VLOOKUP($H2158,DDD!$I:$K,3,0),"-")</f>
        <v>Sudeste</v>
      </c>
      <c r="J2158">
        <v>8828281</v>
      </c>
      <c r="K2158">
        <v>25451442</v>
      </c>
      <c r="L2158" s="14">
        <v>44671.480011574073</v>
      </c>
      <c r="M2158" s="14">
        <v>44671.480891203704</v>
      </c>
      <c r="N2158" t="s">
        <v>3134</v>
      </c>
      <c r="O2158" t="s">
        <v>1728</v>
      </c>
      <c r="P2158">
        <v>17285</v>
      </c>
      <c r="Q2158" t="s">
        <v>65</v>
      </c>
      <c r="R2158" t="s">
        <v>136</v>
      </c>
      <c r="S2158" t="s">
        <v>273</v>
      </c>
      <c r="T2158" t="s">
        <v>136</v>
      </c>
      <c r="U2158" t="s">
        <v>273</v>
      </c>
      <c r="X2158">
        <v>15991587119</v>
      </c>
      <c r="Y2158">
        <v>15991587119</v>
      </c>
      <c r="Z2158" s="14">
        <v>44671.770833333336</v>
      </c>
      <c r="AA2158" t="s">
        <v>1724</v>
      </c>
      <c r="AB2158" s="15">
        <v>1650465052392420</v>
      </c>
      <c r="AC2158" t="s">
        <v>68</v>
      </c>
      <c r="AD2158">
        <v>10739</v>
      </c>
      <c r="AE2158" t="s">
        <v>1726</v>
      </c>
      <c r="AF2158" t="s">
        <v>70</v>
      </c>
    </row>
    <row r="2159" spans="1:32" x14ac:dyDescent="0.25">
      <c r="A2159" s="4">
        <f t="shared" si="323"/>
        <v>44671</v>
      </c>
      <c r="B2159" s="5">
        <f t="shared" si="324"/>
        <v>0.47916666666666669</v>
      </c>
      <c r="C2159" s="6">
        <f t="shared" si="325"/>
        <v>0.48680555555555555</v>
      </c>
      <c r="D2159" s="7">
        <f t="shared" si="321"/>
        <v>7.4074074655072764E-4</v>
      </c>
      <c r="E2159" s="6" t="str">
        <f t="shared" si="322"/>
        <v>YANE</v>
      </c>
      <c r="F2159" s="6" t="str">
        <f t="shared" si="326"/>
        <v>qua</v>
      </c>
      <c r="G2159" s="6" t="str">
        <f t="shared" ref="G2159:G2222" si="327">TRIM(LEFT($X2159,2))</f>
        <v>15</v>
      </c>
      <c r="H2159" s="6" t="str">
        <f>IFERROR(VLOOKUP($G2159,DDD!$B:$D,3,0),"-")</f>
        <v>SP</v>
      </c>
      <c r="I2159" s="6" t="str">
        <f>IFERROR(VLOOKUP($H2159,DDD!$I:$K,3,0),"-")</f>
        <v>Sudeste</v>
      </c>
      <c r="J2159">
        <v>8829986</v>
      </c>
      <c r="K2159">
        <v>25451633</v>
      </c>
      <c r="L2159" s="14">
        <v>44671.486851851849</v>
      </c>
      <c r="M2159" s="14">
        <v>44671.487592592595</v>
      </c>
      <c r="N2159" t="s">
        <v>3134</v>
      </c>
      <c r="O2159" t="s">
        <v>1728</v>
      </c>
      <c r="P2159">
        <v>17285</v>
      </c>
      <c r="Q2159" t="s">
        <v>65</v>
      </c>
      <c r="R2159" t="s">
        <v>136</v>
      </c>
      <c r="S2159" t="s">
        <v>273</v>
      </c>
      <c r="T2159" t="s">
        <v>136</v>
      </c>
      <c r="U2159" t="s">
        <v>273</v>
      </c>
      <c r="X2159">
        <v>15981164391</v>
      </c>
      <c r="Y2159">
        <v>15981164391</v>
      </c>
      <c r="Z2159" s="14">
        <v>44671.506944444445</v>
      </c>
      <c r="AA2159" t="s">
        <v>1724</v>
      </c>
      <c r="AB2159" s="15">
        <v>1650465645413530</v>
      </c>
      <c r="AC2159" t="s">
        <v>68</v>
      </c>
      <c r="AD2159">
        <v>10739</v>
      </c>
      <c r="AE2159" t="s">
        <v>1726</v>
      </c>
      <c r="AF2159" t="s">
        <v>70</v>
      </c>
    </row>
    <row r="2160" spans="1:32" x14ac:dyDescent="0.25">
      <c r="A2160" s="4">
        <f t="shared" si="323"/>
        <v>44671</v>
      </c>
      <c r="B2160" s="5">
        <f t="shared" si="324"/>
        <v>0.47916666666666669</v>
      </c>
      <c r="C2160" s="6">
        <f t="shared" si="325"/>
        <v>0.48819444444444443</v>
      </c>
      <c r="D2160" s="7">
        <f t="shared" si="321"/>
        <v>8.5648148524342105E-4</v>
      </c>
      <c r="E2160" s="6" t="str">
        <f t="shared" si="322"/>
        <v>YANE</v>
      </c>
      <c r="F2160" s="6" t="str">
        <f t="shared" si="326"/>
        <v>qua</v>
      </c>
      <c r="G2160" s="6" t="str">
        <f t="shared" si="327"/>
        <v>15</v>
      </c>
      <c r="H2160" s="6" t="str">
        <f>IFERROR(VLOOKUP($G2160,DDD!$B:$D,3,0),"-")</f>
        <v>SP</v>
      </c>
      <c r="I2160" s="6" t="str">
        <f>IFERROR(VLOOKUP($H2160,DDD!$I:$K,3,0),"-")</f>
        <v>Sudeste</v>
      </c>
      <c r="J2160">
        <v>8830392</v>
      </c>
      <c r="K2160">
        <v>25451470</v>
      </c>
      <c r="L2160" s="14">
        <v>44671.488449074073</v>
      </c>
      <c r="M2160" s="14">
        <v>44671.489305555559</v>
      </c>
      <c r="N2160" t="s">
        <v>3134</v>
      </c>
      <c r="O2160" t="s">
        <v>1728</v>
      </c>
      <c r="P2160">
        <v>17285</v>
      </c>
      <c r="Q2160" t="s">
        <v>65</v>
      </c>
      <c r="R2160" t="s">
        <v>136</v>
      </c>
      <c r="S2160" t="s">
        <v>273</v>
      </c>
      <c r="T2160" t="s">
        <v>136</v>
      </c>
      <c r="U2160" t="s">
        <v>273</v>
      </c>
      <c r="X2160">
        <v>15998545884</v>
      </c>
      <c r="Y2160">
        <v>15998545884</v>
      </c>
      <c r="Z2160" s="14">
        <v>44671.666666666664</v>
      </c>
      <c r="AA2160" t="s">
        <v>1724</v>
      </c>
      <c r="AC2160" t="s">
        <v>202</v>
      </c>
      <c r="AD2160">
        <v>10739</v>
      </c>
      <c r="AE2160" t="s">
        <v>1726</v>
      </c>
      <c r="AF2160" t="s">
        <v>70</v>
      </c>
    </row>
    <row r="2161" spans="1:32" x14ac:dyDescent="0.25">
      <c r="A2161" s="4">
        <f t="shared" si="323"/>
        <v>44671</v>
      </c>
      <c r="B2161" s="5">
        <f t="shared" si="324"/>
        <v>0.47916666666666669</v>
      </c>
      <c r="C2161" s="6">
        <f t="shared" si="325"/>
        <v>0.48888888888888887</v>
      </c>
      <c r="D2161" s="7">
        <f t="shared" si="321"/>
        <v>1.6203703125938773E-4</v>
      </c>
      <c r="E2161" s="6" t="str">
        <f t="shared" si="322"/>
        <v>YANE</v>
      </c>
      <c r="F2161" s="6" t="str">
        <f t="shared" si="326"/>
        <v>qua</v>
      </c>
      <c r="G2161" s="6" t="str">
        <f t="shared" si="327"/>
        <v>15</v>
      </c>
      <c r="H2161" s="6" t="str">
        <f>IFERROR(VLOOKUP($G2161,DDD!$B:$D,3,0),"-")</f>
        <v>SP</v>
      </c>
      <c r="I2161" s="6" t="str">
        <f>IFERROR(VLOOKUP($H2161,DDD!$I:$K,3,0),"-")</f>
        <v>Sudeste</v>
      </c>
      <c r="J2161">
        <v>8830643</v>
      </c>
      <c r="K2161">
        <v>25451698</v>
      </c>
      <c r="L2161" s="14">
        <v>44671.489305555559</v>
      </c>
      <c r="M2161" s="14">
        <v>44671.48946759259</v>
      </c>
      <c r="N2161" t="s">
        <v>3134</v>
      </c>
      <c r="O2161" t="s">
        <v>1728</v>
      </c>
      <c r="P2161">
        <v>17285</v>
      </c>
      <c r="Q2161" t="s">
        <v>65</v>
      </c>
      <c r="R2161" t="s">
        <v>136</v>
      </c>
      <c r="S2161" t="s">
        <v>273</v>
      </c>
      <c r="T2161" t="s">
        <v>136</v>
      </c>
      <c r="U2161" t="s">
        <v>273</v>
      </c>
      <c r="X2161">
        <v>15991406141</v>
      </c>
      <c r="Y2161">
        <v>15991406141</v>
      </c>
      <c r="Z2161" s="14">
        <v>44671.666666666664</v>
      </c>
      <c r="AA2161" t="s">
        <v>1724</v>
      </c>
      <c r="AB2161" s="15">
        <v>1650465793419760</v>
      </c>
      <c r="AC2161" t="s">
        <v>68</v>
      </c>
      <c r="AD2161">
        <v>10739</v>
      </c>
      <c r="AE2161" t="s">
        <v>1726</v>
      </c>
      <c r="AF2161" t="s">
        <v>70</v>
      </c>
    </row>
    <row r="2162" spans="1:32" x14ac:dyDescent="0.25">
      <c r="A2162" s="4">
        <f t="shared" si="323"/>
        <v>44671</v>
      </c>
      <c r="B2162" s="5">
        <f t="shared" si="324"/>
        <v>0.35416666666666669</v>
      </c>
      <c r="C2162" s="6">
        <f t="shared" si="325"/>
        <v>0.37152777777777773</v>
      </c>
      <c r="D2162" s="7">
        <f t="shared" si="321"/>
        <v>7.1759259299142286E-4</v>
      </c>
      <c r="E2162" s="6" t="str">
        <f t="shared" si="322"/>
        <v>YANE</v>
      </c>
      <c r="F2162" s="6" t="str">
        <f t="shared" si="326"/>
        <v>qua</v>
      </c>
      <c r="G2162" s="6" t="str">
        <f t="shared" si="327"/>
        <v>15</v>
      </c>
      <c r="H2162" s="6" t="str">
        <f>IFERROR(VLOOKUP($G2162,DDD!$B:$D,3,0),"-")</f>
        <v>SP</v>
      </c>
      <c r="I2162" s="6" t="str">
        <f>IFERROR(VLOOKUP($H2162,DDD!$I:$K,3,0),"-")</f>
        <v>Sudeste</v>
      </c>
      <c r="J2162">
        <v>8805245</v>
      </c>
      <c r="K2162">
        <v>25451188</v>
      </c>
      <c r="L2162" s="14">
        <v>44671.372025462966</v>
      </c>
      <c r="M2162" s="14">
        <v>44671.372743055559</v>
      </c>
      <c r="N2162" t="s">
        <v>3134</v>
      </c>
      <c r="O2162" t="s">
        <v>1728</v>
      </c>
      <c r="P2162">
        <v>17285</v>
      </c>
      <c r="Q2162" t="s">
        <v>65</v>
      </c>
      <c r="R2162" t="s">
        <v>136</v>
      </c>
      <c r="S2162" t="s">
        <v>273</v>
      </c>
      <c r="T2162" t="s">
        <v>136</v>
      </c>
      <c r="U2162" t="s">
        <v>273</v>
      </c>
      <c r="X2162">
        <v>15981797706</v>
      </c>
      <c r="Y2162">
        <v>15981797706</v>
      </c>
      <c r="Z2162" s="14">
        <v>44672.416666666664</v>
      </c>
      <c r="AA2162" t="s">
        <v>1724</v>
      </c>
      <c r="AB2162" s="15">
        <v>165045573151294</v>
      </c>
      <c r="AC2162" t="s">
        <v>68</v>
      </c>
      <c r="AD2162">
        <v>10739</v>
      </c>
      <c r="AE2162" t="s">
        <v>1726</v>
      </c>
      <c r="AF2162" t="s">
        <v>70</v>
      </c>
    </row>
    <row r="2163" spans="1:32" x14ac:dyDescent="0.25">
      <c r="A2163" s="4">
        <f t="shared" si="323"/>
        <v>44671</v>
      </c>
      <c r="B2163" s="5">
        <f t="shared" si="324"/>
        <v>0.45833333333333331</v>
      </c>
      <c r="C2163" s="6">
        <f t="shared" si="325"/>
        <v>0.4680555555555555</v>
      </c>
      <c r="D2163" s="7">
        <f t="shared" si="321"/>
        <v>5.5555555445607752E-4</v>
      </c>
      <c r="E2163" s="6" t="str">
        <f t="shared" si="322"/>
        <v>YANE</v>
      </c>
      <c r="F2163" s="6" t="str">
        <f t="shared" si="326"/>
        <v>qua</v>
      </c>
      <c r="G2163" s="6" t="str">
        <f t="shared" si="327"/>
        <v>15</v>
      </c>
      <c r="H2163" s="6" t="str">
        <f>IFERROR(VLOOKUP($G2163,DDD!$B:$D,3,0),"-")</f>
        <v>SP</v>
      </c>
      <c r="I2163" s="6" t="str">
        <f>IFERROR(VLOOKUP($H2163,DDD!$I:$K,3,0),"-")</f>
        <v>Sudeste</v>
      </c>
      <c r="J2163">
        <v>8825770</v>
      </c>
      <c r="K2163">
        <v>25451138</v>
      </c>
      <c r="L2163" s="14">
        <v>44671.468634259261</v>
      </c>
      <c r="M2163" s="14">
        <v>44671.469189814816</v>
      </c>
      <c r="N2163" t="s">
        <v>3134</v>
      </c>
      <c r="O2163" t="s">
        <v>1728</v>
      </c>
      <c r="P2163">
        <v>17285</v>
      </c>
      <c r="Q2163" t="s">
        <v>65</v>
      </c>
      <c r="R2163" t="s">
        <v>136</v>
      </c>
      <c r="S2163" t="s">
        <v>273</v>
      </c>
      <c r="T2163" t="s">
        <v>136</v>
      </c>
      <c r="U2163" t="s">
        <v>273</v>
      </c>
      <c r="X2163">
        <v>15981324253</v>
      </c>
      <c r="Y2163">
        <v>15981324253</v>
      </c>
      <c r="Z2163" s="14">
        <v>44671.527777777781</v>
      </c>
      <c r="AA2163" t="s">
        <v>1724</v>
      </c>
      <c r="AB2163" s="15">
        <v>1650464075353420</v>
      </c>
      <c r="AC2163" t="s">
        <v>68</v>
      </c>
      <c r="AD2163">
        <v>10739</v>
      </c>
      <c r="AE2163" t="s">
        <v>1726</v>
      </c>
      <c r="AF2163" t="s">
        <v>70</v>
      </c>
    </row>
    <row r="2164" spans="1:32" x14ac:dyDescent="0.25">
      <c r="A2164" s="4">
        <f t="shared" si="323"/>
        <v>44671</v>
      </c>
      <c r="B2164" s="5">
        <f t="shared" si="324"/>
        <v>0.35416666666666669</v>
      </c>
      <c r="C2164" s="6">
        <f t="shared" si="325"/>
        <v>0.35694444444444445</v>
      </c>
      <c r="D2164" s="7">
        <f t="shared" si="321"/>
        <v>7.7546296233776957E-4</v>
      </c>
      <c r="E2164" s="6" t="str">
        <f t="shared" si="322"/>
        <v>YANE</v>
      </c>
      <c r="F2164" s="6" t="str">
        <f t="shared" si="326"/>
        <v>qua</v>
      </c>
      <c r="G2164" s="6" t="str">
        <f t="shared" si="327"/>
        <v>43</v>
      </c>
      <c r="H2164" s="6" t="str">
        <f>IFERROR(VLOOKUP($G2164,DDD!$B:$D,3,0),"-")</f>
        <v>PR</v>
      </c>
      <c r="I2164" s="6" t="str">
        <f>IFERROR(VLOOKUP($H2164,DDD!$I:$K,3,0),"-")</f>
        <v>Sul</v>
      </c>
      <c r="J2164">
        <v>8804372</v>
      </c>
      <c r="K2164">
        <v>25450969</v>
      </c>
      <c r="L2164" s="14">
        <v>44671.357222222221</v>
      </c>
      <c r="M2164" s="14">
        <v>44671.357997685183</v>
      </c>
      <c r="N2164" t="s">
        <v>3134</v>
      </c>
      <c r="O2164" t="s">
        <v>1728</v>
      </c>
      <c r="P2164">
        <v>17285</v>
      </c>
      <c r="Q2164" t="s">
        <v>65</v>
      </c>
      <c r="R2164" t="s">
        <v>136</v>
      </c>
      <c r="S2164" t="s">
        <v>273</v>
      </c>
      <c r="T2164" t="s">
        <v>136</v>
      </c>
      <c r="U2164" t="s">
        <v>273</v>
      </c>
      <c r="X2164">
        <v>43988298504</v>
      </c>
      <c r="Y2164">
        <v>43988298504</v>
      </c>
      <c r="Z2164" s="14">
        <v>44671.666666666664</v>
      </c>
      <c r="AA2164" t="s">
        <v>1724</v>
      </c>
      <c r="AB2164" s="15">
        <v>165045444236954</v>
      </c>
      <c r="AC2164" t="s">
        <v>68</v>
      </c>
      <c r="AD2164">
        <v>10739</v>
      </c>
      <c r="AE2164" t="s">
        <v>1726</v>
      </c>
      <c r="AF2164" t="s">
        <v>70</v>
      </c>
    </row>
    <row r="2165" spans="1:32" x14ac:dyDescent="0.25">
      <c r="A2165" s="4">
        <f t="shared" si="323"/>
        <v>44671</v>
      </c>
      <c r="B2165" s="5">
        <f t="shared" si="324"/>
        <v>0.35416666666666669</v>
      </c>
      <c r="C2165" s="6">
        <f t="shared" si="325"/>
        <v>0.3576388888888889</v>
      </c>
      <c r="D2165" s="7">
        <f t="shared" si="321"/>
        <v>4.1666666220407933E-4</v>
      </c>
      <c r="E2165" s="6" t="str">
        <f t="shared" si="322"/>
        <v>YANE</v>
      </c>
      <c r="F2165" s="6" t="str">
        <f t="shared" si="326"/>
        <v>qua</v>
      </c>
      <c r="G2165" s="6" t="str">
        <f t="shared" si="327"/>
        <v>71</v>
      </c>
      <c r="H2165" s="6" t="str">
        <f>IFERROR(VLOOKUP($G2165,DDD!$B:$D,3,0),"-")</f>
        <v>BA</v>
      </c>
      <c r="I2165" s="6" t="str">
        <f>IFERROR(VLOOKUP($H2165,DDD!$I:$K,3,0),"-")</f>
        <v>Nordeste</v>
      </c>
      <c r="J2165">
        <v>8804374</v>
      </c>
      <c r="K2165">
        <v>25450982</v>
      </c>
      <c r="L2165" s="14">
        <v>44671.358206018522</v>
      </c>
      <c r="M2165" s="14">
        <v>44671.358622685184</v>
      </c>
      <c r="N2165" t="s">
        <v>3134</v>
      </c>
      <c r="O2165" t="s">
        <v>1728</v>
      </c>
      <c r="P2165">
        <v>17285</v>
      </c>
      <c r="Q2165" t="s">
        <v>65</v>
      </c>
      <c r="R2165" t="s">
        <v>136</v>
      </c>
      <c r="S2165" t="s">
        <v>273</v>
      </c>
      <c r="T2165" t="s">
        <v>136</v>
      </c>
      <c r="U2165" t="s">
        <v>273</v>
      </c>
      <c r="X2165">
        <v>71992931432</v>
      </c>
      <c r="Y2165">
        <v>71992931432</v>
      </c>
      <c r="Z2165" s="14">
        <v>44671.444444444445</v>
      </c>
      <c r="AA2165" t="s">
        <v>1724</v>
      </c>
      <c r="AB2165" s="15">
        <v>165045453937974</v>
      </c>
      <c r="AC2165" t="s">
        <v>68</v>
      </c>
      <c r="AD2165">
        <v>10739</v>
      </c>
      <c r="AE2165" t="s">
        <v>1726</v>
      </c>
      <c r="AF2165" t="s">
        <v>70</v>
      </c>
    </row>
    <row r="2166" spans="1:32" x14ac:dyDescent="0.25">
      <c r="A2166" s="4">
        <f t="shared" si="323"/>
        <v>44671</v>
      </c>
      <c r="B2166" s="5">
        <f t="shared" si="324"/>
        <v>0.35416666666666669</v>
      </c>
      <c r="C2166" s="6">
        <f t="shared" si="325"/>
        <v>0.3611111111111111</v>
      </c>
      <c r="D2166" s="7">
        <f t="shared" si="321"/>
        <v>6.3657407008577138E-4</v>
      </c>
      <c r="E2166" s="6" t="str">
        <f t="shared" si="322"/>
        <v>YANE</v>
      </c>
      <c r="F2166" s="6" t="str">
        <f t="shared" si="326"/>
        <v>qua</v>
      </c>
      <c r="G2166" s="6" t="str">
        <f t="shared" si="327"/>
        <v>43</v>
      </c>
      <c r="H2166" s="6" t="str">
        <f>IFERROR(VLOOKUP($G2166,DDD!$B:$D,3,0),"-")</f>
        <v>PR</v>
      </c>
      <c r="I2166" s="6" t="str">
        <f>IFERROR(VLOOKUP($H2166,DDD!$I:$K,3,0),"-")</f>
        <v>Sul</v>
      </c>
      <c r="J2166">
        <v>8804390</v>
      </c>
      <c r="K2166">
        <v>25451037</v>
      </c>
      <c r="L2166" s="14">
        <v>44671.361747685187</v>
      </c>
      <c r="M2166" s="14">
        <v>44671.362384259257</v>
      </c>
      <c r="N2166" t="s">
        <v>3134</v>
      </c>
      <c r="O2166" t="s">
        <v>1728</v>
      </c>
      <c r="P2166">
        <v>17285</v>
      </c>
      <c r="Q2166" t="s">
        <v>65</v>
      </c>
      <c r="R2166" t="s">
        <v>136</v>
      </c>
      <c r="S2166" t="s">
        <v>273</v>
      </c>
      <c r="T2166" t="s">
        <v>136</v>
      </c>
      <c r="U2166" t="s">
        <v>273</v>
      </c>
      <c r="X2166">
        <v>43984393032</v>
      </c>
      <c r="Y2166">
        <v>43984393032</v>
      </c>
      <c r="Z2166" s="14">
        <v>44671.445833333331</v>
      </c>
      <c r="AA2166" t="s">
        <v>1724</v>
      </c>
      <c r="AB2166" s="15">
        <v>165045483541064</v>
      </c>
      <c r="AC2166" t="s">
        <v>68</v>
      </c>
      <c r="AD2166">
        <v>10739</v>
      </c>
      <c r="AE2166" t="s">
        <v>1726</v>
      </c>
      <c r="AF2166" t="s">
        <v>70</v>
      </c>
    </row>
    <row r="2167" spans="1:32" x14ac:dyDescent="0.25">
      <c r="A2167" s="4">
        <f t="shared" si="323"/>
        <v>44671</v>
      </c>
      <c r="B2167" s="5">
        <f t="shared" si="324"/>
        <v>0.35416666666666669</v>
      </c>
      <c r="C2167" s="6">
        <f t="shared" si="325"/>
        <v>0.36249999999999999</v>
      </c>
      <c r="D2167" s="7">
        <f t="shared" si="321"/>
        <v>6.2500000058207661E-4</v>
      </c>
      <c r="E2167" s="6" t="str">
        <f t="shared" si="322"/>
        <v>YANE</v>
      </c>
      <c r="F2167" s="6" t="str">
        <f t="shared" si="326"/>
        <v>qua</v>
      </c>
      <c r="G2167" s="6" t="str">
        <f t="shared" si="327"/>
        <v>43</v>
      </c>
      <c r="H2167" s="6" t="str">
        <f>IFERROR(VLOOKUP($G2167,DDD!$B:$D,3,0),"-")</f>
        <v>PR</v>
      </c>
      <c r="I2167" s="6" t="str">
        <f>IFERROR(VLOOKUP($H2167,DDD!$I:$K,3,0),"-")</f>
        <v>Sul</v>
      </c>
      <c r="J2167">
        <v>8804414</v>
      </c>
      <c r="K2167">
        <v>25451052</v>
      </c>
      <c r="L2167" s="14">
        <v>44671.362523148149</v>
      </c>
      <c r="M2167" s="14">
        <v>44671.36314814815</v>
      </c>
      <c r="N2167" t="s">
        <v>3134</v>
      </c>
      <c r="O2167" t="s">
        <v>1728</v>
      </c>
      <c r="P2167">
        <v>17285</v>
      </c>
      <c r="Q2167" t="s">
        <v>65</v>
      </c>
      <c r="R2167" t="s">
        <v>136</v>
      </c>
      <c r="S2167" t="s">
        <v>273</v>
      </c>
      <c r="T2167" t="s">
        <v>136</v>
      </c>
      <c r="U2167" t="s">
        <v>273</v>
      </c>
      <c r="X2167">
        <v>43991670022</v>
      </c>
      <c r="Y2167">
        <v>43991670022</v>
      </c>
      <c r="Z2167" s="14">
        <v>44671.395833333336</v>
      </c>
      <c r="AA2167" t="s">
        <v>1724</v>
      </c>
      <c r="AB2167" s="15">
        <v>165045489842054</v>
      </c>
      <c r="AC2167" t="s">
        <v>68</v>
      </c>
      <c r="AD2167">
        <v>10739</v>
      </c>
      <c r="AE2167" t="s">
        <v>1726</v>
      </c>
      <c r="AF2167" t="s">
        <v>70</v>
      </c>
    </row>
    <row r="2168" spans="1:32" x14ac:dyDescent="0.25">
      <c r="A2168" s="4">
        <f t="shared" si="323"/>
        <v>44671</v>
      </c>
      <c r="B2168" s="5">
        <f t="shared" si="324"/>
        <v>0.35416666666666669</v>
      </c>
      <c r="C2168" s="6">
        <f t="shared" si="325"/>
        <v>0.37013888888888885</v>
      </c>
      <c r="D2168" s="7">
        <f t="shared" si="321"/>
        <v>1.2962962937308475E-3</v>
      </c>
      <c r="E2168" s="6" t="str">
        <f t="shared" si="322"/>
        <v>THALITA</v>
      </c>
      <c r="F2168" s="6" t="str">
        <f t="shared" si="326"/>
        <v>qua</v>
      </c>
      <c r="G2168" s="6" t="str">
        <f t="shared" si="327"/>
        <v>15</v>
      </c>
      <c r="H2168" s="6" t="str">
        <f>IFERROR(VLOOKUP($G2168,DDD!$B:$D,3,0),"-")</f>
        <v>SP</v>
      </c>
      <c r="I2168" s="6" t="str">
        <f>IFERROR(VLOOKUP($H2168,DDD!$I:$K,3,0),"-")</f>
        <v>Sudeste</v>
      </c>
      <c r="J2168">
        <v>8805074</v>
      </c>
      <c r="K2168">
        <v>25451172</v>
      </c>
      <c r="L2168" s="14">
        <v>44671.370671296296</v>
      </c>
      <c r="M2168" s="14">
        <v>44671.371967592589</v>
      </c>
      <c r="N2168" t="s">
        <v>3134</v>
      </c>
      <c r="O2168" t="s">
        <v>1723</v>
      </c>
      <c r="P2168">
        <v>17719</v>
      </c>
      <c r="Q2168" t="s">
        <v>65</v>
      </c>
      <c r="R2168" t="s">
        <v>66</v>
      </c>
      <c r="S2168" t="s">
        <v>1729</v>
      </c>
      <c r="T2168" t="s">
        <v>66</v>
      </c>
      <c r="U2168" t="s">
        <v>1729</v>
      </c>
      <c r="X2168">
        <v>15997614679</v>
      </c>
      <c r="AA2168" t="s">
        <v>1724</v>
      </c>
      <c r="AB2168" s="15">
        <v>165045561850214</v>
      </c>
      <c r="AC2168" t="s">
        <v>68</v>
      </c>
      <c r="AD2168">
        <v>10739</v>
      </c>
      <c r="AE2168" t="s">
        <v>1726</v>
      </c>
      <c r="AF2168" t="s">
        <v>70</v>
      </c>
    </row>
    <row r="2169" spans="1:32" x14ac:dyDescent="0.25">
      <c r="A2169" s="4">
        <f t="shared" si="323"/>
        <v>44671</v>
      </c>
      <c r="B2169" s="5">
        <f t="shared" si="324"/>
        <v>0.45833333333333331</v>
      </c>
      <c r="C2169" s="6">
        <f t="shared" si="325"/>
        <v>0.46458333333333335</v>
      </c>
      <c r="D2169" s="7">
        <f t="shared" si="321"/>
        <v>9.0277777781011537E-4</v>
      </c>
      <c r="E2169" s="6" t="str">
        <f t="shared" si="322"/>
        <v>YANE</v>
      </c>
      <c r="F2169" s="6" t="str">
        <f t="shared" si="326"/>
        <v>qua</v>
      </c>
      <c r="G2169" s="6" t="str">
        <f t="shared" si="327"/>
        <v>71</v>
      </c>
      <c r="H2169" s="6" t="str">
        <f>IFERROR(VLOOKUP($G2169,DDD!$B:$D,3,0),"-")</f>
        <v>BA</v>
      </c>
      <c r="I2169" s="6" t="str">
        <f>IFERROR(VLOOKUP($H2169,DDD!$I:$K,3,0),"-")</f>
        <v>Nordeste</v>
      </c>
      <c r="J2169">
        <v>8825070</v>
      </c>
      <c r="K2169">
        <v>25450985</v>
      </c>
      <c r="L2169" s="14">
        <v>44671.464803240742</v>
      </c>
      <c r="M2169" s="14">
        <v>44671.46570601852</v>
      </c>
      <c r="N2169" t="s">
        <v>3134</v>
      </c>
      <c r="O2169" t="s">
        <v>1728</v>
      </c>
      <c r="P2169">
        <v>17285</v>
      </c>
      <c r="Q2169" t="s">
        <v>65</v>
      </c>
      <c r="R2169" t="s">
        <v>66</v>
      </c>
      <c r="S2169" t="s">
        <v>889</v>
      </c>
      <c r="T2169" t="s">
        <v>66</v>
      </c>
      <c r="U2169" t="s">
        <v>889</v>
      </c>
      <c r="X2169">
        <v>71991844942</v>
      </c>
      <c r="AA2169" t="s">
        <v>1724</v>
      </c>
      <c r="AB2169" s="15">
        <v>1650463453330480</v>
      </c>
      <c r="AC2169" t="s">
        <v>68</v>
      </c>
      <c r="AD2169">
        <v>10739</v>
      </c>
      <c r="AE2169" t="s">
        <v>1726</v>
      </c>
      <c r="AF2169" t="s">
        <v>70</v>
      </c>
    </row>
    <row r="2170" spans="1:32" x14ac:dyDescent="0.25">
      <c r="A2170" s="4">
        <f t="shared" si="323"/>
        <v>44670</v>
      </c>
      <c r="B2170" s="5">
        <f t="shared" si="324"/>
        <v>0.66666666666666663</v>
      </c>
      <c r="C2170" s="6">
        <f t="shared" si="325"/>
        <v>0.68194444444444446</v>
      </c>
      <c r="D2170" s="7">
        <f t="shared" si="321"/>
        <v>1.6898148169275373E-3</v>
      </c>
      <c r="E2170" s="6" t="str">
        <f t="shared" si="322"/>
        <v>JOHN</v>
      </c>
      <c r="F2170" s="6" t="str">
        <f t="shared" si="326"/>
        <v>ter</v>
      </c>
      <c r="G2170" s="6" t="str">
        <f t="shared" si="327"/>
        <v>15</v>
      </c>
      <c r="H2170" s="6" t="str">
        <f>IFERROR(VLOOKUP($G2170,DDD!$B:$D,3,0),"-")</f>
        <v>SP</v>
      </c>
      <c r="I2170" s="6" t="str">
        <f>IFERROR(VLOOKUP($H2170,DDD!$I:$K,3,0),"-")</f>
        <v>Sudeste</v>
      </c>
      <c r="J2170">
        <v>8783456</v>
      </c>
      <c r="K2170">
        <v>25450934</v>
      </c>
      <c r="L2170" s="14">
        <v>44670.682164351849</v>
      </c>
      <c r="M2170" s="14">
        <v>44670.683854166666</v>
      </c>
      <c r="N2170" t="s">
        <v>3134</v>
      </c>
      <c r="O2170" t="s">
        <v>1781</v>
      </c>
      <c r="P2170">
        <v>17284</v>
      </c>
      <c r="Q2170" t="s">
        <v>65</v>
      </c>
      <c r="R2170" t="s">
        <v>66</v>
      </c>
      <c r="S2170" t="s">
        <v>889</v>
      </c>
      <c r="T2170" t="s">
        <v>66</v>
      </c>
      <c r="U2170" t="s">
        <v>889</v>
      </c>
      <c r="X2170">
        <v>15974015552</v>
      </c>
      <c r="AA2170" t="s">
        <v>1724</v>
      </c>
      <c r="AC2170" t="s">
        <v>202</v>
      </c>
      <c r="AD2170">
        <v>10739</v>
      </c>
      <c r="AE2170" t="s">
        <v>1726</v>
      </c>
      <c r="AF2170" t="s">
        <v>70</v>
      </c>
    </row>
    <row r="2171" spans="1:32" x14ac:dyDescent="0.25">
      <c r="A2171" s="4">
        <f t="shared" si="323"/>
        <v>44671</v>
      </c>
      <c r="B2171" s="5">
        <f t="shared" si="324"/>
        <v>0.58333333333333337</v>
      </c>
      <c r="C2171" s="6">
        <f t="shared" si="325"/>
        <v>0.58472222222222225</v>
      </c>
      <c r="D2171" s="7">
        <f t="shared" ref="D2171:D2234" si="328">IFERROR(($M2171-$L2171),0)</f>
        <v>7.4074073927477002E-4</v>
      </c>
      <c r="E2171" s="6" t="str">
        <f t="shared" ref="E2171:E2234" si="329">SUBSTITUTE(MID($O2171,1,SEARCH(" ",$O2171,1))," ","")</f>
        <v>YANE</v>
      </c>
      <c r="F2171" s="6" t="str">
        <f t="shared" si="326"/>
        <v>qua</v>
      </c>
      <c r="G2171" s="6" t="str">
        <f t="shared" si="327"/>
        <v>43</v>
      </c>
      <c r="H2171" s="6" t="str">
        <f>IFERROR(VLOOKUP($G2171,DDD!$B:$D,3,0),"-")</f>
        <v>PR</v>
      </c>
      <c r="I2171" s="6" t="str">
        <f>IFERROR(VLOOKUP($H2171,DDD!$I:$K,3,0),"-")</f>
        <v>Sul</v>
      </c>
      <c r="J2171">
        <v>8849083</v>
      </c>
      <c r="K2171">
        <v>25451989</v>
      </c>
      <c r="L2171" s="14">
        <v>44671.584768518522</v>
      </c>
      <c r="M2171" s="14">
        <v>44671.585509259261</v>
      </c>
      <c r="N2171" t="s">
        <v>3134</v>
      </c>
      <c r="O2171" t="s">
        <v>1728</v>
      </c>
      <c r="P2171">
        <v>17285</v>
      </c>
      <c r="Q2171" t="s">
        <v>65</v>
      </c>
      <c r="R2171" t="s">
        <v>66</v>
      </c>
      <c r="S2171" t="s">
        <v>889</v>
      </c>
      <c r="T2171" t="s">
        <v>66</v>
      </c>
      <c r="U2171" t="s">
        <v>889</v>
      </c>
      <c r="X2171">
        <v>43984258597</v>
      </c>
      <c r="AA2171" t="s">
        <v>1724</v>
      </c>
      <c r="AB2171" s="15">
        <v>1650473858638020</v>
      </c>
      <c r="AC2171" t="s">
        <v>68</v>
      </c>
      <c r="AD2171">
        <v>10739</v>
      </c>
      <c r="AE2171" t="s">
        <v>1726</v>
      </c>
      <c r="AF2171" t="s">
        <v>70</v>
      </c>
    </row>
    <row r="2172" spans="1:32" x14ac:dyDescent="0.25">
      <c r="A2172" s="4">
        <f t="shared" si="323"/>
        <v>44671</v>
      </c>
      <c r="B2172" s="5">
        <f t="shared" si="324"/>
        <v>0.66666666666666663</v>
      </c>
      <c r="C2172" s="6">
        <f t="shared" si="325"/>
        <v>0.67152777777777783</v>
      </c>
      <c r="D2172" s="7">
        <f t="shared" si="328"/>
        <v>7.8240740695036948E-3</v>
      </c>
      <c r="E2172" s="6" t="str">
        <f t="shared" si="329"/>
        <v>JOHN</v>
      </c>
      <c r="F2172" s="6" t="str">
        <f t="shared" si="326"/>
        <v>qua</v>
      </c>
      <c r="G2172" s="6" t="str">
        <f t="shared" si="327"/>
        <v>71</v>
      </c>
      <c r="H2172" s="6" t="str">
        <f>IFERROR(VLOOKUP($G2172,DDD!$B:$D,3,0),"-")</f>
        <v>BA</v>
      </c>
      <c r="I2172" s="6" t="str">
        <f>IFERROR(VLOOKUP($H2172,DDD!$I:$K,3,0),"-")</f>
        <v>Nordeste</v>
      </c>
      <c r="J2172">
        <v>8862681</v>
      </c>
      <c r="K2172">
        <v>25451774</v>
      </c>
      <c r="L2172" s="14">
        <v>44671.671539351853</v>
      </c>
      <c r="M2172" s="14">
        <v>44671.679363425923</v>
      </c>
      <c r="N2172" t="s">
        <v>3134</v>
      </c>
      <c r="O2172" t="s">
        <v>1781</v>
      </c>
      <c r="P2172">
        <v>17284</v>
      </c>
      <c r="Q2172" t="s">
        <v>65</v>
      </c>
      <c r="R2172" t="s">
        <v>66</v>
      </c>
      <c r="S2172" t="s">
        <v>889</v>
      </c>
      <c r="T2172" t="s">
        <v>66</v>
      </c>
      <c r="U2172" t="s">
        <v>889</v>
      </c>
      <c r="X2172">
        <v>71987516101</v>
      </c>
      <c r="AA2172" t="s">
        <v>1724</v>
      </c>
      <c r="AB2172" s="15">
        <v>1.65048160112195E+16</v>
      </c>
      <c r="AC2172" t="s">
        <v>68</v>
      </c>
      <c r="AD2172">
        <v>10739</v>
      </c>
      <c r="AE2172" t="s">
        <v>1726</v>
      </c>
      <c r="AF2172" t="s">
        <v>70</v>
      </c>
    </row>
    <row r="2173" spans="1:32" x14ac:dyDescent="0.25">
      <c r="A2173" s="4">
        <f t="shared" si="323"/>
        <v>44671</v>
      </c>
      <c r="B2173" s="5">
        <f t="shared" si="324"/>
        <v>0.58333333333333337</v>
      </c>
      <c r="C2173" s="6">
        <f t="shared" si="325"/>
        <v>0.58611111111111114</v>
      </c>
      <c r="D2173" s="7">
        <f t="shared" si="328"/>
        <v>6.8287036992842332E-4</v>
      </c>
      <c r="E2173" s="6" t="str">
        <f t="shared" si="329"/>
        <v>YANE</v>
      </c>
      <c r="F2173" s="6" t="str">
        <f t="shared" si="326"/>
        <v>qua</v>
      </c>
      <c r="G2173" s="6" t="str">
        <f t="shared" si="327"/>
        <v>43</v>
      </c>
      <c r="H2173" s="6" t="str">
        <f>IFERROR(VLOOKUP($G2173,DDD!$B:$D,3,0),"-")</f>
        <v>PR</v>
      </c>
      <c r="I2173" s="6" t="str">
        <f>IFERROR(VLOOKUP($H2173,DDD!$I:$K,3,0),"-")</f>
        <v>Sul</v>
      </c>
      <c r="J2173">
        <v>8849412</v>
      </c>
      <c r="K2173">
        <v>25451285</v>
      </c>
      <c r="L2173" s="14">
        <v>44671.586400462962</v>
      </c>
      <c r="M2173" s="14">
        <v>44671.587083333332</v>
      </c>
      <c r="N2173" t="s">
        <v>3134</v>
      </c>
      <c r="O2173" t="s">
        <v>1728</v>
      </c>
      <c r="P2173">
        <v>17285</v>
      </c>
      <c r="Q2173" t="s">
        <v>65</v>
      </c>
      <c r="R2173" t="s">
        <v>66</v>
      </c>
      <c r="S2173" t="s">
        <v>1729</v>
      </c>
      <c r="T2173" t="s">
        <v>66</v>
      </c>
      <c r="U2173" t="s">
        <v>1729</v>
      </c>
      <c r="X2173">
        <v>43991606455</v>
      </c>
      <c r="AA2173" t="s">
        <v>1724</v>
      </c>
      <c r="AB2173" s="15">
        <v>1650474256646260</v>
      </c>
      <c r="AC2173" t="s">
        <v>68</v>
      </c>
      <c r="AD2173">
        <v>10739</v>
      </c>
      <c r="AE2173" t="s">
        <v>1726</v>
      </c>
      <c r="AF2173" t="s">
        <v>70</v>
      </c>
    </row>
    <row r="2174" spans="1:32" x14ac:dyDescent="0.25">
      <c r="A2174" s="4">
        <f t="shared" si="323"/>
        <v>44671</v>
      </c>
      <c r="B2174" s="5">
        <f t="shared" si="324"/>
        <v>0.54166666666666663</v>
      </c>
      <c r="C2174" s="6">
        <f t="shared" si="325"/>
        <v>0.54861111111111105</v>
      </c>
      <c r="D2174" s="7">
        <f t="shared" si="328"/>
        <v>4.3981481430819258E-3</v>
      </c>
      <c r="E2174" s="6" t="str">
        <f t="shared" si="329"/>
        <v>YANE</v>
      </c>
      <c r="F2174" s="6" t="str">
        <f t="shared" si="326"/>
        <v>qua</v>
      </c>
      <c r="G2174" s="6" t="str">
        <f t="shared" si="327"/>
        <v>15</v>
      </c>
      <c r="H2174" s="6" t="str">
        <f>IFERROR(VLOOKUP($G2174,DDD!$B:$D,3,0),"-")</f>
        <v>SP</v>
      </c>
      <c r="I2174" s="6" t="str">
        <f>IFERROR(VLOOKUP($H2174,DDD!$I:$K,3,0),"-")</f>
        <v>Sudeste</v>
      </c>
      <c r="J2174">
        <v>8843070</v>
      </c>
      <c r="K2174">
        <v>25451855</v>
      </c>
      <c r="L2174" s="14">
        <v>44671.549189814818</v>
      </c>
      <c r="M2174" s="14">
        <v>44671.553587962961</v>
      </c>
      <c r="N2174" t="s">
        <v>3134</v>
      </c>
      <c r="O2174" t="s">
        <v>1728</v>
      </c>
      <c r="P2174">
        <v>17285</v>
      </c>
      <c r="Q2174" t="s">
        <v>65</v>
      </c>
      <c r="R2174" t="s">
        <v>66</v>
      </c>
      <c r="S2174" t="s">
        <v>1729</v>
      </c>
      <c r="T2174" t="s">
        <v>66</v>
      </c>
      <c r="U2174" t="s">
        <v>1729</v>
      </c>
      <c r="X2174">
        <v>15981174133</v>
      </c>
      <c r="AA2174" t="s">
        <v>1724</v>
      </c>
      <c r="AB2174" s="15">
        <v>1650471034564450</v>
      </c>
      <c r="AC2174" t="s">
        <v>68</v>
      </c>
      <c r="AD2174">
        <v>10739</v>
      </c>
      <c r="AE2174" t="s">
        <v>1726</v>
      </c>
      <c r="AF2174" t="s">
        <v>70</v>
      </c>
    </row>
    <row r="2175" spans="1:32" x14ac:dyDescent="0.25">
      <c r="A2175" s="4">
        <f t="shared" si="323"/>
        <v>44671</v>
      </c>
      <c r="B2175" s="5">
        <f t="shared" si="324"/>
        <v>0.60416666666666663</v>
      </c>
      <c r="C2175" s="6">
        <f t="shared" si="325"/>
        <v>0.60972222222222217</v>
      </c>
      <c r="D2175" s="7">
        <f t="shared" si="328"/>
        <v>2.7546296259970404E-3</v>
      </c>
      <c r="E2175" s="6" t="str">
        <f t="shared" si="329"/>
        <v>JOHN</v>
      </c>
      <c r="F2175" s="6" t="str">
        <f t="shared" si="326"/>
        <v>qua</v>
      </c>
      <c r="G2175" s="6" t="str">
        <f t="shared" si="327"/>
        <v>43</v>
      </c>
      <c r="H2175" s="6" t="str">
        <f>IFERROR(VLOOKUP($G2175,DDD!$B:$D,3,0),"-")</f>
        <v>PR</v>
      </c>
      <c r="I2175" s="6" t="str">
        <f>IFERROR(VLOOKUP($H2175,DDD!$I:$K,3,0),"-")</f>
        <v>Sul</v>
      </c>
      <c r="J2175">
        <v>8853802</v>
      </c>
      <c r="K2175">
        <v>25451055</v>
      </c>
      <c r="L2175" s="14">
        <v>44671.610185185185</v>
      </c>
      <c r="M2175" s="14">
        <v>44671.612939814811</v>
      </c>
      <c r="N2175" t="s">
        <v>3134</v>
      </c>
      <c r="O2175" t="s">
        <v>1781</v>
      </c>
      <c r="P2175">
        <v>17284</v>
      </c>
      <c r="Q2175" t="s">
        <v>65</v>
      </c>
      <c r="R2175" t="s">
        <v>66</v>
      </c>
      <c r="S2175" t="s">
        <v>1729</v>
      </c>
      <c r="T2175" t="s">
        <v>66</v>
      </c>
      <c r="U2175" t="s">
        <v>1729</v>
      </c>
      <c r="X2175">
        <v>43991171678</v>
      </c>
      <c r="AA2175" t="s">
        <v>1724</v>
      </c>
      <c r="AB2175" s="15">
        <v>1650476307689260</v>
      </c>
      <c r="AC2175" t="s">
        <v>68</v>
      </c>
      <c r="AD2175">
        <v>10739</v>
      </c>
      <c r="AE2175" t="s">
        <v>1726</v>
      </c>
      <c r="AF2175" t="s">
        <v>70</v>
      </c>
    </row>
    <row r="2176" spans="1:32" x14ac:dyDescent="0.25">
      <c r="A2176" s="4">
        <f t="shared" si="323"/>
        <v>44671</v>
      </c>
      <c r="B2176" s="5">
        <f t="shared" si="324"/>
        <v>0.41666666666666669</v>
      </c>
      <c r="C2176" s="6">
        <f t="shared" si="325"/>
        <v>0.43194444444444446</v>
      </c>
      <c r="D2176" s="7">
        <f t="shared" si="328"/>
        <v>5.9027777751907706E-4</v>
      </c>
      <c r="E2176" s="6" t="str">
        <f t="shared" si="329"/>
        <v>YANE</v>
      </c>
      <c r="F2176" s="6" t="str">
        <f t="shared" si="326"/>
        <v>qua</v>
      </c>
      <c r="G2176" s="6" t="str">
        <f t="shared" si="327"/>
        <v>15</v>
      </c>
      <c r="H2176" s="6" t="str">
        <f>IFERROR(VLOOKUP($G2176,DDD!$B:$D,3,0),"-")</f>
        <v>SP</v>
      </c>
      <c r="I2176" s="6" t="str">
        <f>IFERROR(VLOOKUP($H2176,DDD!$I:$K,3,0),"-")</f>
        <v>Sudeste</v>
      </c>
      <c r="J2176">
        <v>8818902</v>
      </c>
      <c r="K2176">
        <v>25451853</v>
      </c>
      <c r="L2176" s="14">
        <v>44671.432581018518</v>
      </c>
      <c r="M2176" s="14">
        <v>44671.433171296296</v>
      </c>
      <c r="N2176" t="s">
        <v>3134</v>
      </c>
      <c r="O2176" t="s">
        <v>1728</v>
      </c>
      <c r="P2176">
        <v>17285</v>
      </c>
      <c r="Q2176" t="s">
        <v>65</v>
      </c>
      <c r="R2176" t="s">
        <v>66</v>
      </c>
      <c r="S2176" t="s">
        <v>1729</v>
      </c>
      <c r="T2176" t="s">
        <v>66</v>
      </c>
      <c r="U2176" t="s">
        <v>1729</v>
      </c>
      <c r="X2176">
        <v>15991529191</v>
      </c>
      <c r="AA2176" t="s">
        <v>1724</v>
      </c>
      <c r="AB2176" s="15">
        <v>1650460958208260</v>
      </c>
      <c r="AC2176" t="s">
        <v>68</v>
      </c>
      <c r="AD2176">
        <v>10739</v>
      </c>
      <c r="AE2176" t="s">
        <v>1726</v>
      </c>
      <c r="AF2176" t="s">
        <v>70</v>
      </c>
    </row>
    <row r="2177" spans="1:32" x14ac:dyDescent="0.25">
      <c r="A2177" s="4">
        <f t="shared" si="323"/>
        <v>44671</v>
      </c>
      <c r="B2177" s="5">
        <f t="shared" si="324"/>
        <v>0.375</v>
      </c>
      <c r="C2177" s="6">
        <f t="shared" si="325"/>
        <v>0.37708333333333338</v>
      </c>
      <c r="D2177" s="7">
        <f t="shared" si="328"/>
        <v>2.418981479422655E-3</v>
      </c>
      <c r="E2177" s="6" t="str">
        <f t="shared" si="329"/>
        <v>YANE</v>
      </c>
      <c r="F2177" s="6" t="str">
        <f t="shared" si="326"/>
        <v>qua</v>
      </c>
      <c r="G2177" s="6" t="str">
        <f t="shared" si="327"/>
        <v>43</v>
      </c>
      <c r="H2177" s="6" t="str">
        <f>IFERROR(VLOOKUP($G2177,DDD!$B:$D,3,0),"-")</f>
        <v>PR</v>
      </c>
      <c r="I2177" s="6" t="str">
        <f>IFERROR(VLOOKUP($H2177,DDD!$I:$K,3,0),"-")</f>
        <v>Sul</v>
      </c>
      <c r="J2177">
        <v>8806056</v>
      </c>
      <c r="K2177">
        <v>25451247</v>
      </c>
      <c r="L2177" s="14">
        <v>44671.377303240741</v>
      </c>
      <c r="M2177" s="14">
        <v>44671.37972222222</v>
      </c>
      <c r="N2177" t="s">
        <v>3134</v>
      </c>
      <c r="O2177" t="s">
        <v>1728</v>
      </c>
      <c r="P2177">
        <v>17285</v>
      </c>
      <c r="Q2177" t="s">
        <v>65</v>
      </c>
      <c r="R2177" t="s">
        <v>66</v>
      </c>
      <c r="S2177" t="s">
        <v>1729</v>
      </c>
      <c r="T2177" t="s">
        <v>66</v>
      </c>
      <c r="U2177" t="s">
        <v>1729</v>
      </c>
      <c r="X2177">
        <v>43984349550</v>
      </c>
      <c r="AA2177" t="s">
        <v>1724</v>
      </c>
      <c r="AB2177" s="15">
        <v>165045618461254</v>
      </c>
      <c r="AC2177" t="s">
        <v>68</v>
      </c>
      <c r="AD2177">
        <v>10739</v>
      </c>
      <c r="AE2177" t="s">
        <v>1726</v>
      </c>
      <c r="AF2177" t="s">
        <v>70</v>
      </c>
    </row>
    <row r="2178" spans="1:32" x14ac:dyDescent="0.25">
      <c r="A2178" s="4">
        <f t="shared" si="323"/>
        <v>44671</v>
      </c>
      <c r="B2178" s="5">
        <f t="shared" si="324"/>
        <v>0.33333333333333331</v>
      </c>
      <c r="C2178" s="6">
        <f t="shared" si="325"/>
        <v>0.3430555555555555</v>
      </c>
      <c r="D2178" s="7">
        <f t="shared" si="328"/>
        <v>7.9861111589707434E-4</v>
      </c>
      <c r="E2178" s="6" t="str">
        <f t="shared" si="329"/>
        <v>YANE</v>
      </c>
      <c r="F2178" s="6" t="str">
        <f t="shared" si="326"/>
        <v>qua</v>
      </c>
      <c r="G2178" s="6" t="str">
        <f t="shared" si="327"/>
        <v>15</v>
      </c>
      <c r="H2178" s="6" t="str">
        <f>IFERROR(VLOOKUP($G2178,DDD!$B:$D,3,0),"-")</f>
        <v>SP</v>
      </c>
      <c r="I2178" s="6" t="str">
        <f>IFERROR(VLOOKUP($H2178,DDD!$I:$K,3,0),"-")</f>
        <v>Sudeste</v>
      </c>
      <c r="J2178">
        <v>8804359</v>
      </c>
      <c r="K2178">
        <v>25451724</v>
      </c>
      <c r="L2178" s="14">
        <v>44671.343182870369</v>
      </c>
      <c r="M2178" s="14">
        <v>44671.343981481485</v>
      </c>
      <c r="N2178" t="s">
        <v>3134</v>
      </c>
      <c r="O2178" t="s">
        <v>1728</v>
      </c>
      <c r="P2178">
        <v>17285</v>
      </c>
      <c r="Q2178" t="s">
        <v>65</v>
      </c>
      <c r="R2178" t="s">
        <v>66</v>
      </c>
      <c r="S2178" t="s">
        <v>1729</v>
      </c>
      <c r="T2178" t="s">
        <v>66</v>
      </c>
      <c r="U2178" t="s">
        <v>1729</v>
      </c>
      <c r="X2178">
        <v>15996159415</v>
      </c>
      <c r="AA2178" t="s">
        <v>1724</v>
      </c>
      <c r="AB2178" s="15">
        <v>165045324112184</v>
      </c>
      <c r="AC2178" t="s">
        <v>68</v>
      </c>
      <c r="AD2178">
        <v>10739</v>
      </c>
      <c r="AE2178" t="s">
        <v>1726</v>
      </c>
      <c r="AF2178" t="s">
        <v>70</v>
      </c>
    </row>
    <row r="2179" spans="1:32" x14ac:dyDescent="0.25">
      <c r="A2179" s="4">
        <f t="shared" si="323"/>
        <v>44670</v>
      </c>
      <c r="B2179" s="5">
        <f t="shared" si="324"/>
        <v>0.375</v>
      </c>
      <c r="C2179" s="6">
        <f t="shared" si="325"/>
        <v>0.39374999999999999</v>
      </c>
      <c r="D2179" s="7">
        <f t="shared" si="328"/>
        <v>1.261574070667848E-3</v>
      </c>
      <c r="E2179" s="6" t="str">
        <f t="shared" si="329"/>
        <v>THALITA</v>
      </c>
      <c r="F2179" s="6" t="str">
        <f t="shared" si="326"/>
        <v>ter</v>
      </c>
      <c r="G2179" s="6" t="str">
        <f t="shared" si="327"/>
        <v>15</v>
      </c>
      <c r="H2179" s="6" t="str">
        <f>IFERROR(VLOOKUP($G2179,DDD!$B:$D,3,0),"-")</f>
        <v>SP</v>
      </c>
      <c r="I2179" s="6" t="str">
        <f>IFERROR(VLOOKUP($H2179,DDD!$I:$K,3,0),"-")</f>
        <v>Sudeste</v>
      </c>
      <c r="J2179">
        <v>8732955</v>
      </c>
      <c r="K2179">
        <v>25452018</v>
      </c>
      <c r="L2179" s="14">
        <v>44670.394328703704</v>
      </c>
      <c r="M2179" s="14">
        <v>44670.395590277774</v>
      </c>
      <c r="N2179" t="s">
        <v>3134</v>
      </c>
      <c r="O2179" t="s">
        <v>1723</v>
      </c>
      <c r="P2179">
        <v>17719</v>
      </c>
      <c r="Q2179" t="s">
        <v>65</v>
      </c>
      <c r="R2179" t="s">
        <v>66</v>
      </c>
      <c r="S2179" t="s">
        <v>1729</v>
      </c>
      <c r="T2179" t="s">
        <v>66</v>
      </c>
      <c r="U2179" t="s">
        <v>1729</v>
      </c>
      <c r="X2179">
        <v>15996825344</v>
      </c>
      <c r="AA2179" t="s">
        <v>1724</v>
      </c>
      <c r="AB2179" s="15">
        <v>1650371256105380</v>
      </c>
      <c r="AC2179" t="s">
        <v>68</v>
      </c>
      <c r="AD2179">
        <v>10739</v>
      </c>
      <c r="AE2179" t="s">
        <v>1726</v>
      </c>
      <c r="AF2179" t="s">
        <v>70</v>
      </c>
    </row>
    <row r="2180" spans="1:32" x14ac:dyDescent="0.25">
      <c r="A2180" s="4">
        <f t="shared" si="323"/>
        <v>44671</v>
      </c>
      <c r="B2180" s="5">
        <f t="shared" si="324"/>
        <v>0.4375</v>
      </c>
      <c r="C2180" s="6">
        <f t="shared" si="325"/>
        <v>0.44861111111111113</v>
      </c>
      <c r="D2180" s="7">
        <f t="shared" si="328"/>
        <v>2.6157407410209998E-3</v>
      </c>
      <c r="E2180" s="6" t="str">
        <f t="shared" si="329"/>
        <v>THALITA</v>
      </c>
      <c r="F2180" s="6" t="str">
        <f t="shared" si="326"/>
        <v>qua</v>
      </c>
      <c r="G2180" s="6" t="str">
        <f t="shared" si="327"/>
        <v>15</v>
      </c>
      <c r="H2180" s="6" t="str">
        <f>IFERROR(VLOOKUP($G2180,DDD!$B:$D,3,0),"-")</f>
        <v>SP</v>
      </c>
      <c r="I2180" s="6" t="str">
        <f>IFERROR(VLOOKUP($H2180,DDD!$I:$K,3,0),"-")</f>
        <v>Sudeste</v>
      </c>
      <c r="J2180">
        <v>8822300</v>
      </c>
      <c r="K2180">
        <v>25451998</v>
      </c>
      <c r="L2180" s="14">
        <v>44671.448946759258</v>
      </c>
      <c r="M2180" s="14">
        <v>44671.451562499999</v>
      </c>
      <c r="N2180" t="s">
        <v>3134</v>
      </c>
      <c r="O2180" t="s">
        <v>1723</v>
      </c>
      <c r="P2180">
        <v>17719</v>
      </c>
      <c r="Q2180" t="s">
        <v>65</v>
      </c>
      <c r="R2180" t="s">
        <v>66</v>
      </c>
      <c r="S2180" t="s">
        <v>1729</v>
      </c>
      <c r="T2180" t="s">
        <v>66</v>
      </c>
      <c r="U2180" t="s">
        <v>1729</v>
      </c>
      <c r="X2180">
        <v>15981593577</v>
      </c>
      <c r="AA2180" t="s">
        <v>1724</v>
      </c>
      <c r="AB2180" s="15">
        <v>1650462365275510</v>
      </c>
      <c r="AC2180" t="s">
        <v>68</v>
      </c>
      <c r="AD2180">
        <v>10739</v>
      </c>
      <c r="AE2180" t="s">
        <v>1726</v>
      </c>
      <c r="AF2180" t="s">
        <v>70</v>
      </c>
    </row>
    <row r="2181" spans="1:32" x14ac:dyDescent="0.25">
      <c r="A2181" s="4">
        <f t="shared" si="323"/>
        <v>44670</v>
      </c>
      <c r="B2181" s="5">
        <f t="shared" si="324"/>
        <v>0.5</v>
      </c>
      <c r="C2181" s="6">
        <f t="shared" si="325"/>
        <v>0.51874999999999993</v>
      </c>
      <c r="D2181" s="7">
        <f t="shared" si="328"/>
        <v>5.4398147767642513E-4</v>
      </c>
      <c r="E2181" s="6" t="str">
        <f t="shared" si="329"/>
        <v>THALITA</v>
      </c>
      <c r="F2181" s="6" t="str">
        <f t="shared" si="326"/>
        <v>ter</v>
      </c>
      <c r="G2181" s="6" t="str">
        <f t="shared" si="327"/>
        <v>43</v>
      </c>
      <c r="H2181" s="6" t="str">
        <f>IFERROR(VLOOKUP($G2181,DDD!$B:$D,3,0),"-")</f>
        <v>PR</v>
      </c>
      <c r="I2181" s="6" t="str">
        <f>IFERROR(VLOOKUP($H2181,DDD!$I:$K,3,0),"-")</f>
        <v>Sul</v>
      </c>
      <c r="J2181">
        <v>8756987</v>
      </c>
      <c r="K2181">
        <v>25451050</v>
      </c>
      <c r="L2181" s="14">
        <v>44670.519432870373</v>
      </c>
      <c r="M2181" s="14">
        <v>44670.519976851851</v>
      </c>
      <c r="N2181" t="s">
        <v>3134</v>
      </c>
      <c r="O2181" t="s">
        <v>1723</v>
      </c>
      <c r="P2181">
        <v>17719</v>
      </c>
      <c r="Q2181" t="s">
        <v>65</v>
      </c>
      <c r="R2181" t="s">
        <v>66</v>
      </c>
      <c r="S2181" t="s">
        <v>1039</v>
      </c>
      <c r="T2181" t="s">
        <v>66</v>
      </c>
      <c r="U2181" t="s">
        <v>1039</v>
      </c>
      <c r="X2181">
        <v>43984035496</v>
      </c>
      <c r="AA2181" t="s">
        <v>1724</v>
      </c>
      <c r="AC2181" t="s">
        <v>202</v>
      </c>
      <c r="AD2181">
        <v>10739</v>
      </c>
      <c r="AE2181" t="s">
        <v>1726</v>
      </c>
      <c r="AF2181" t="s">
        <v>70</v>
      </c>
    </row>
    <row r="2182" spans="1:32" x14ac:dyDescent="0.25">
      <c r="A2182" s="4">
        <f t="shared" si="323"/>
        <v>44670</v>
      </c>
      <c r="B2182" s="5">
        <f t="shared" si="324"/>
        <v>0.52083333333333337</v>
      </c>
      <c r="C2182" s="6">
        <f t="shared" si="325"/>
        <v>0.52777777777777779</v>
      </c>
      <c r="D2182" s="7">
        <f t="shared" si="328"/>
        <v>4.2129629582632333E-3</v>
      </c>
      <c r="E2182" s="6" t="str">
        <f t="shared" si="329"/>
        <v>YANE</v>
      </c>
      <c r="F2182" s="6" t="str">
        <f t="shared" si="326"/>
        <v>ter</v>
      </c>
      <c r="G2182" s="6" t="str">
        <f t="shared" si="327"/>
        <v>15</v>
      </c>
      <c r="H2182" s="6" t="str">
        <f>IFERROR(VLOOKUP($G2182,DDD!$B:$D,3,0),"-")</f>
        <v>SP</v>
      </c>
      <c r="I2182" s="6" t="str">
        <f>IFERROR(VLOOKUP($H2182,DDD!$I:$K,3,0),"-")</f>
        <v>Sudeste</v>
      </c>
      <c r="J2182">
        <v>8758969</v>
      </c>
      <c r="K2182">
        <v>25451837</v>
      </c>
      <c r="L2182" s="14">
        <v>44670.528391203705</v>
      </c>
      <c r="M2182" s="14">
        <v>44670.532604166663</v>
      </c>
      <c r="N2182" t="s">
        <v>3134</v>
      </c>
      <c r="O2182" t="s">
        <v>1728</v>
      </c>
      <c r="P2182">
        <v>17285</v>
      </c>
      <c r="Q2182" t="s">
        <v>65</v>
      </c>
      <c r="R2182" t="s">
        <v>66</v>
      </c>
      <c r="S2182" t="s">
        <v>1039</v>
      </c>
      <c r="T2182" t="s">
        <v>66</v>
      </c>
      <c r="U2182" t="s">
        <v>1039</v>
      </c>
      <c r="X2182">
        <v>15997279115</v>
      </c>
      <c r="AA2182" t="s">
        <v>1724</v>
      </c>
      <c r="AC2182" t="s">
        <v>202</v>
      </c>
      <c r="AD2182">
        <v>10739</v>
      </c>
      <c r="AE2182" t="s">
        <v>1726</v>
      </c>
      <c r="AF2182" t="s">
        <v>70</v>
      </c>
    </row>
    <row r="2183" spans="1:32" x14ac:dyDescent="0.25">
      <c r="A2183" s="4">
        <f t="shared" si="323"/>
        <v>44671</v>
      </c>
      <c r="B2183" s="5">
        <f t="shared" si="324"/>
        <v>0.45833333333333331</v>
      </c>
      <c r="C2183" s="6">
        <f t="shared" si="325"/>
        <v>0.47638888888888892</v>
      </c>
      <c r="D2183" s="7">
        <f t="shared" si="328"/>
        <v>2.0023148172185756E-3</v>
      </c>
      <c r="E2183" s="6" t="str">
        <f t="shared" si="329"/>
        <v>YANE</v>
      </c>
      <c r="F2183" s="6" t="str">
        <f t="shared" si="326"/>
        <v>qua</v>
      </c>
      <c r="G2183" s="6" t="str">
        <f t="shared" si="327"/>
        <v>15</v>
      </c>
      <c r="H2183" s="6" t="str">
        <f>IFERROR(VLOOKUP($G2183,DDD!$B:$D,3,0),"-")</f>
        <v>SP</v>
      </c>
      <c r="I2183" s="6" t="str">
        <f>IFERROR(VLOOKUP($H2183,DDD!$I:$K,3,0),"-")</f>
        <v>Sudeste</v>
      </c>
      <c r="J2183">
        <v>8827547</v>
      </c>
      <c r="K2183">
        <v>25451353</v>
      </c>
      <c r="L2183" s="14">
        <v>44671.476898148147</v>
      </c>
      <c r="M2183" s="14">
        <v>44671.478900462964</v>
      </c>
      <c r="N2183" t="s">
        <v>3134</v>
      </c>
      <c r="O2183" t="s">
        <v>1728</v>
      </c>
      <c r="P2183">
        <v>17285</v>
      </c>
      <c r="Q2183" t="s">
        <v>65</v>
      </c>
      <c r="R2183" t="s">
        <v>66</v>
      </c>
      <c r="S2183" t="s">
        <v>1039</v>
      </c>
      <c r="T2183" t="s">
        <v>66</v>
      </c>
      <c r="U2183" t="s">
        <v>1039</v>
      </c>
      <c r="X2183">
        <v>15991255628</v>
      </c>
      <c r="AA2183" t="s">
        <v>1724</v>
      </c>
      <c r="AB2183" s="15">
        <v>1650464777378720</v>
      </c>
      <c r="AC2183" t="s">
        <v>68</v>
      </c>
      <c r="AD2183">
        <v>10739</v>
      </c>
      <c r="AE2183" t="s">
        <v>1726</v>
      </c>
      <c r="AF2183" t="s">
        <v>70</v>
      </c>
    </row>
    <row r="2184" spans="1:32" x14ac:dyDescent="0.25">
      <c r="A2184" s="4">
        <f t="shared" si="323"/>
        <v>44671</v>
      </c>
      <c r="B2184" s="5">
        <f t="shared" si="324"/>
        <v>0.41666666666666669</v>
      </c>
      <c r="C2184" s="6">
        <f t="shared" si="325"/>
        <v>0.42986111111111108</v>
      </c>
      <c r="D2184" s="7">
        <f t="shared" si="328"/>
        <v>2.4189814866986126E-3</v>
      </c>
      <c r="E2184" s="6" t="str">
        <f t="shared" si="329"/>
        <v>YANE</v>
      </c>
      <c r="F2184" s="6" t="str">
        <f t="shared" si="326"/>
        <v>qua</v>
      </c>
      <c r="G2184" s="6" t="str">
        <f t="shared" si="327"/>
        <v>43</v>
      </c>
      <c r="H2184" s="6" t="str">
        <f>IFERROR(VLOOKUP($G2184,DDD!$B:$D,3,0),"-")</f>
        <v>PR</v>
      </c>
      <c r="I2184" s="6" t="str">
        <f>IFERROR(VLOOKUP($H2184,DDD!$I:$K,3,0),"-")</f>
        <v>Sul</v>
      </c>
      <c r="J2184">
        <v>8818356</v>
      </c>
      <c r="K2184">
        <v>25451803</v>
      </c>
      <c r="L2184" s="14">
        <v>44671.430115740739</v>
      </c>
      <c r="M2184" s="14">
        <v>44671.432534722226</v>
      </c>
      <c r="N2184" t="s">
        <v>3134</v>
      </c>
      <c r="O2184" t="s">
        <v>1728</v>
      </c>
      <c r="P2184">
        <v>17285</v>
      </c>
      <c r="Q2184" t="s">
        <v>65</v>
      </c>
      <c r="R2184" t="s">
        <v>66</v>
      </c>
      <c r="S2184" t="s">
        <v>1039</v>
      </c>
      <c r="T2184" t="s">
        <v>66</v>
      </c>
      <c r="U2184" t="s">
        <v>1039</v>
      </c>
      <c r="X2184">
        <v>43998282594</v>
      </c>
      <c r="AA2184" t="s">
        <v>1724</v>
      </c>
      <c r="AB2184" s="15">
        <v>1650460739198850</v>
      </c>
      <c r="AC2184" t="s">
        <v>68</v>
      </c>
      <c r="AD2184">
        <v>10739</v>
      </c>
      <c r="AE2184" t="s">
        <v>1726</v>
      </c>
      <c r="AF2184" t="s">
        <v>70</v>
      </c>
    </row>
    <row r="2185" spans="1:32" x14ac:dyDescent="0.25">
      <c r="A2185" s="4">
        <f t="shared" si="323"/>
        <v>44671</v>
      </c>
      <c r="B2185" s="5">
        <f t="shared" si="324"/>
        <v>0.45833333333333331</v>
      </c>
      <c r="C2185" s="6">
        <f t="shared" si="325"/>
        <v>0.46527777777777773</v>
      </c>
      <c r="D2185" s="7">
        <f t="shared" si="328"/>
        <v>2.4305556144099683E-4</v>
      </c>
      <c r="E2185" s="6" t="str">
        <f t="shared" si="329"/>
        <v>YANE</v>
      </c>
      <c r="F2185" s="6" t="str">
        <f t="shared" si="326"/>
        <v>qua</v>
      </c>
      <c r="G2185" s="6" t="str">
        <f t="shared" si="327"/>
        <v>14</v>
      </c>
      <c r="H2185" s="6" t="str">
        <f>IFERROR(VLOOKUP($G2185,DDD!$B:$D,3,0),"-")</f>
        <v>SP</v>
      </c>
      <c r="I2185" s="6" t="str">
        <f>IFERROR(VLOOKUP($H2185,DDD!$I:$K,3,0),"-")</f>
        <v>Sudeste</v>
      </c>
      <c r="J2185">
        <v>8825217</v>
      </c>
      <c r="K2185">
        <v>25451032</v>
      </c>
      <c r="L2185" s="14">
        <v>44671.465717592589</v>
      </c>
      <c r="M2185" s="14">
        <v>44671.465960648151</v>
      </c>
      <c r="N2185" t="s">
        <v>3134</v>
      </c>
      <c r="O2185" t="s">
        <v>1728</v>
      </c>
      <c r="P2185">
        <v>17285</v>
      </c>
      <c r="Q2185" t="s">
        <v>65</v>
      </c>
      <c r="R2185" t="s">
        <v>66</v>
      </c>
      <c r="S2185" t="s">
        <v>1039</v>
      </c>
      <c r="T2185" t="s">
        <v>66</v>
      </c>
      <c r="U2185" t="s">
        <v>1039</v>
      </c>
      <c r="X2185">
        <v>14981115031</v>
      </c>
      <c r="AA2185" t="s">
        <v>1724</v>
      </c>
      <c r="AB2185" s="15">
        <v>1650463767339400</v>
      </c>
      <c r="AC2185" t="s">
        <v>68</v>
      </c>
      <c r="AD2185">
        <v>10739</v>
      </c>
      <c r="AE2185" t="s">
        <v>1726</v>
      </c>
      <c r="AF2185" t="s">
        <v>70</v>
      </c>
    </row>
    <row r="2186" spans="1:32" x14ac:dyDescent="0.25">
      <c r="A2186" s="4">
        <f t="shared" si="323"/>
        <v>44670</v>
      </c>
      <c r="B2186" s="5">
        <f t="shared" si="324"/>
        <v>0.70833333333333337</v>
      </c>
      <c r="C2186" s="6">
        <f t="shared" si="325"/>
        <v>0.72361111111111109</v>
      </c>
      <c r="D2186" s="7">
        <f t="shared" si="328"/>
        <v>1.4351851859828457E-3</v>
      </c>
      <c r="E2186" s="6" t="str">
        <f t="shared" si="329"/>
        <v>JOHN</v>
      </c>
      <c r="F2186" s="6" t="str">
        <f t="shared" si="326"/>
        <v>ter</v>
      </c>
      <c r="G2186" s="6" t="str">
        <f t="shared" si="327"/>
        <v>15</v>
      </c>
      <c r="H2186" s="6" t="str">
        <f>IFERROR(VLOOKUP($G2186,DDD!$B:$D,3,0),"-")</f>
        <v>SP</v>
      </c>
      <c r="I2186" s="6" t="str">
        <f>IFERROR(VLOOKUP($H2186,DDD!$I:$K,3,0),"-")</f>
        <v>Sudeste</v>
      </c>
      <c r="J2186">
        <v>8788964</v>
      </c>
      <c r="K2186">
        <v>25452103</v>
      </c>
      <c r="L2186" s="14">
        <v>44670.724282407406</v>
      </c>
      <c r="M2186" s="14">
        <v>44670.725717592592</v>
      </c>
      <c r="N2186" t="s">
        <v>3134</v>
      </c>
      <c r="O2186" t="s">
        <v>1781</v>
      </c>
      <c r="P2186">
        <v>17284</v>
      </c>
      <c r="Q2186" t="s">
        <v>65</v>
      </c>
      <c r="R2186" t="s">
        <v>66</v>
      </c>
      <c r="S2186" t="s">
        <v>1039</v>
      </c>
      <c r="T2186" t="s">
        <v>66</v>
      </c>
      <c r="U2186" t="s">
        <v>1039</v>
      </c>
      <c r="X2186">
        <v>15997842229</v>
      </c>
      <c r="AA2186" t="s">
        <v>1724</v>
      </c>
      <c r="AB2186" s="15">
        <v>1.65039976519293E+16</v>
      </c>
      <c r="AC2186" t="s">
        <v>68</v>
      </c>
      <c r="AD2186">
        <v>10739</v>
      </c>
      <c r="AE2186" t="s">
        <v>1726</v>
      </c>
      <c r="AF2186" t="s">
        <v>70</v>
      </c>
    </row>
    <row r="2187" spans="1:32" x14ac:dyDescent="0.25">
      <c r="A2187" s="4">
        <f t="shared" si="323"/>
        <v>44671</v>
      </c>
      <c r="B2187" s="5">
        <f t="shared" si="324"/>
        <v>0.5625</v>
      </c>
      <c r="C2187" s="6">
        <f t="shared" si="325"/>
        <v>0.57777777777777783</v>
      </c>
      <c r="D2187" s="7">
        <f t="shared" si="328"/>
        <v>3.3564814657438546E-4</v>
      </c>
      <c r="E2187" s="6" t="str">
        <f t="shared" si="329"/>
        <v>YANE</v>
      </c>
      <c r="F2187" s="6" t="str">
        <f t="shared" si="326"/>
        <v>qua</v>
      </c>
      <c r="G2187" s="6" t="str">
        <f t="shared" si="327"/>
        <v>43</v>
      </c>
      <c r="H2187" s="6" t="str">
        <f>IFERROR(VLOOKUP($G2187,DDD!$B:$D,3,0),"-")</f>
        <v>PR</v>
      </c>
      <c r="I2187" s="6" t="str">
        <f>IFERROR(VLOOKUP($H2187,DDD!$I:$K,3,0),"-")</f>
        <v>Sul</v>
      </c>
      <c r="J2187">
        <v>8848123</v>
      </c>
      <c r="K2187">
        <v>25451730</v>
      </c>
      <c r="L2187" s="14">
        <v>44671.578414351854</v>
      </c>
      <c r="M2187" s="14">
        <v>44671.578750000001</v>
      </c>
      <c r="N2187" t="s">
        <v>3134</v>
      </c>
      <c r="O2187" t="s">
        <v>1728</v>
      </c>
      <c r="P2187">
        <v>17285</v>
      </c>
      <c r="Q2187" t="s">
        <v>65</v>
      </c>
      <c r="R2187" t="s">
        <v>66</v>
      </c>
      <c r="S2187" t="s">
        <v>1039</v>
      </c>
      <c r="T2187" t="s">
        <v>66</v>
      </c>
      <c r="U2187" t="s">
        <v>1039</v>
      </c>
      <c r="X2187">
        <v>43984625404</v>
      </c>
      <c r="AA2187" t="s">
        <v>1724</v>
      </c>
      <c r="AB2187" s="15">
        <v>1650473367628330</v>
      </c>
      <c r="AC2187" t="s">
        <v>68</v>
      </c>
      <c r="AD2187">
        <v>10739</v>
      </c>
      <c r="AE2187" t="s">
        <v>1726</v>
      </c>
      <c r="AF2187" t="s">
        <v>70</v>
      </c>
    </row>
    <row r="2188" spans="1:32" x14ac:dyDescent="0.25">
      <c r="A2188" s="4">
        <f t="shared" si="323"/>
        <v>44671</v>
      </c>
      <c r="B2188" s="5">
        <f t="shared" si="324"/>
        <v>0.54166666666666663</v>
      </c>
      <c r="C2188" s="6">
        <f t="shared" si="325"/>
        <v>0.55347222222222225</v>
      </c>
      <c r="D2188" s="7">
        <f t="shared" si="328"/>
        <v>4.756944443215616E-3</v>
      </c>
      <c r="E2188" s="6" t="str">
        <f t="shared" si="329"/>
        <v>YANE</v>
      </c>
      <c r="F2188" s="6" t="str">
        <f t="shared" si="326"/>
        <v>qua</v>
      </c>
      <c r="G2188" s="6" t="str">
        <f t="shared" si="327"/>
        <v>43</v>
      </c>
      <c r="H2188" s="6" t="str">
        <f>IFERROR(VLOOKUP($G2188,DDD!$B:$D,3,0),"-")</f>
        <v>PR</v>
      </c>
      <c r="I2188" s="6" t="str">
        <f>IFERROR(VLOOKUP($H2188,DDD!$I:$K,3,0),"-")</f>
        <v>Sul</v>
      </c>
      <c r="J2188">
        <v>8844037</v>
      </c>
      <c r="K2188">
        <v>25451933</v>
      </c>
      <c r="L2188" s="14">
        <v>44671.553912037038</v>
      </c>
      <c r="M2188" s="14">
        <v>44671.558668981481</v>
      </c>
      <c r="N2188" t="s">
        <v>3134</v>
      </c>
      <c r="O2188" t="s">
        <v>1728</v>
      </c>
      <c r="P2188">
        <v>17285</v>
      </c>
      <c r="Q2188" t="s">
        <v>65</v>
      </c>
      <c r="R2188" t="s">
        <v>66</v>
      </c>
      <c r="S2188" t="s">
        <v>25</v>
      </c>
      <c r="T2188" t="s">
        <v>66</v>
      </c>
      <c r="U2188" t="s">
        <v>25</v>
      </c>
      <c r="X2188">
        <v>43984599202</v>
      </c>
      <c r="AA2188" t="s">
        <v>1724</v>
      </c>
      <c r="AB2188" s="15">
        <v>1650471429575340</v>
      </c>
      <c r="AC2188" t="s">
        <v>68</v>
      </c>
      <c r="AD2188">
        <v>10739</v>
      </c>
      <c r="AE2188" t="s">
        <v>1726</v>
      </c>
      <c r="AF2188" t="s">
        <v>70</v>
      </c>
    </row>
    <row r="2189" spans="1:32" x14ac:dyDescent="0.25">
      <c r="A2189" s="4">
        <f t="shared" si="323"/>
        <v>44671</v>
      </c>
      <c r="B2189" s="5">
        <f t="shared" si="324"/>
        <v>0.58333333333333337</v>
      </c>
      <c r="C2189" s="6">
        <f t="shared" si="325"/>
        <v>0.59097222222222223</v>
      </c>
      <c r="D2189" s="7">
        <f t="shared" si="328"/>
        <v>2.7893518563359976E-3</v>
      </c>
      <c r="E2189" s="6" t="str">
        <f t="shared" si="329"/>
        <v>YANE</v>
      </c>
      <c r="F2189" s="6" t="str">
        <f t="shared" si="326"/>
        <v>qua</v>
      </c>
      <c r="G2189" s="6" t="str">
        <f t="shared" si="327"/>
        <v>43</v>
      </c>
      <c r="H2189" s="6" t="str">
        <f>IFERROR(VLOOKUP($G2189,DDD!$B:$D,3,0),"-")</f>
        <v>PR</v>
      </c>
      <c r="I2189" s="6" t="str">
        <f>IFERROR(VLOOKUP($H2189,DDD!$I:$K,3,0),"-")</f>
        <v>Sul</v>
      </c>
      <c r="J2189">
        <v>8850368</v>
      </c>
      <c r="K2189">
        <v>25451911</v>
      </c>
      <c r="L2189" s="14">
        <v>44671.591099537036</v>
      </c>
      <c r="M2189" s="14">
        <v>44671.593888888892</v>
      </c>
      <c r="N2189" t="s">
        <v>3134</v>
      </c>
      <c r="O2189" t="s">
        <v>1728</v>
      </c>
      <c r="P2189">
        <v>17285</v>
      </c>
      <c r="Q2189" t="s">
        <v>65</v>
      </c>
      <c r="R2189" t="s">
        <v>66</v>
      </c>
      <c r="S2189" t="s">
        <v>2653</v>
      </c>
      <c r="T2189" t="s">
        <v>66</v>
      </c>
      <c r="U2189" t="s">
        <v>2653</v>
      </c>
      <c r="X2189">
        <v>43999705555</v>
      </c>
      <c r="AA2189" t="s">
        <v>1724</v>
      </c>
      <c r="AB2189" s="15">
        <v>1650474657656530</v>
      </c>
      <c r="AC2189" t="s">
        <v>68</v>
      </c>
      <c r="AD2189">
        <v>10739</v>
      </c>
      <c r="AE2189" t="s">
        <v>1726</v>
      </c>
      <c r="AF2189" t="s">
        <v>70</v>
      </c>
    </row>
    <row r="2190" spans="1:32" x14ac:dyDescent="0.25">
      <c r="A2190" s="4">
        <f t="shared" si="323"/>
        <v>44671</v>
      </c>
      <c r="B2190" s="5">
        <f t="shared" si="324"/>
        <v>0.72916666666666663</v>
      </c>
      <c r="C2190" s="6">
        <f t="shared" si="325"/>
        <v>0.74861111111111101</v>
      </c>
      <c r="D2190" s="7">
        <f t="shared" si="328"/>
        <v>9.9537037021946162E-4</v>
      </c>
      <c r="E2190" s="6" t="str">
        <f t="shared" si="329"/>
        <v>JOHN</v>
      </c>
      <c r="F2190" s="6" t="str">
        <f t="shared" si="326"/>
        <v>qua</v>
      </c>
      <c r="G2190" s="6" t="str">
        <f t="shared" si="327"/>
        <v>15</v>
      </c>
      <c r="H2190" s="6" t="str">
        <f>IFERROR(VLOOKUP($G2190,DDD!$B:$D,3,0),"-")</f>
        <v>SP</v>
      </c>
      <c r="I2190" s="6" t="str">
        <f>IFERROR(VLOOKUP($H2190,DDD!$I:$K,3,0),"-")</f>
        <v>Sudeste</v>
      </c>
      <c r="J2190">
        <v>8872660</v>
      </c>
      <c r="K2190">
        <v>25451212</v>
      </c>
      <c r="L2190" s="14">
        <v>44671.748912037037</v>
      </c>
      <c r="M2190" s="14">
        <v>44671.749907407408</v>
      </c>
      <c r="N2190" t="s">
        <v>3134</v>
      </c>
      <c r="O2190" t="s">
        <v>1781</v>
      </c>
      <c r="P2190">
        <v>17284</v>
      </c>
      <c r="Q2190" t="s">
        <v>65</v>
      </c>
      <c r="R2190" t="s">
        <v>66</v>
      </c>
      <c r="S2190" t="s">
        <v>2653</v>
      </c>
      <c r="T2190" t="s">
        <v>66</v>
      </c>
      <c r="U2190" t="s">
        <v>2653</v>
      </c>
      <c r="X2190">
        <v>15991420258</v>
      </c>
      <c r="AA2190" t="s">
        <v>1724</v>
      </c>
      <c r="AB2190" s="15">
        <v>1.65048828619446E+16</v>
      </c>
      <c r="AC2190" t="s">
        <v>68</v>
      </c>
      <c r="AD2190">
        <v>10739</v>
      </c>
      <c r="AE2190" t="s">
        <v>1726</v>
      </c>
      <c r="AF2190" t="s">
        <v>70</v>
      </c>
    </row>
    <row r="2191" spans="1:32" x14ac:dyDescent="0.25">
      <c r="A2191" s="4">
        <f t="shared" si="323"/>
        <v>44671</v>
      </c>
      <c r="B2191" s="5">
        <f t="shared" si="324"/>
        <v>0.35416666666666669</v>
      </c>
      <c r="C2191" s="6">
        <f t="shared" si="325"/>
        <v>0.35555555555555557</v>
      </c>
      <c r="D2191" s="7">
        <f t="shared" si="328"/>
        <v>6.2500000058207661E-4</v>
      </c>
      <c r="E2191" s="6" t="str">
        <f t="shared" si="329"/>
        <v>YANE</v>
      </c>
      <c r="F2191" s="6" t="str">
        <f t="shared" si="326"/>
        <v>qua</v>
      </c>
      <c r="G2191" s="6" t="str">
        <f t="shared" si="327"/>
        <v>15</v>
      </c>
      <c r="H2191" s="6" t="str">
        <f>IFERROR(VLOOKUP($G2191,DDD!$B:$D,3,0),"-")</f>
        <v>SP</v>
      </c>
      <c r="I2191" s="6" t="str">
        <f>IFERROR(VLOOKUP($H2191,DDD!$I:$K,3,0),"-")</f>
        <v>Sudeste</v>
      </c>
      <c r="J2191">
        <v>8804370</v>
      </c>
      <c r="K2191">
        <v>25450936</v>
      </c>
      <c r="L2191" s="14">
        <v>44671.35597222222</v>
      </c>
      <c r="M2191" s="14">
        <v>44671.35659722222</v>
      </c>
      <c r="N2191" t="s">
        <v>3134</v>
      </c>
      <c r="O2191" t="s">
        <v>1728</v>
      </c>
      <c r="P2191">
        <v>17285</v>
      </c>
      <c r="Q2191" t="s">
        <v>65</v>
      </c>
      <c r="R2191" t="s">
        <v>66</v>
      </c>
      <c r="S2191" t="s">
        <v>421</v>
      </c>
      <c r="T2191" t="s">
        <v>66</v>
      </c>
      <c r="U2191" t="s">
        <v>421</v>
      </c>
      <c r="X2191">
        <v>15981777799</v>
      </c>
      <c r="AA2191" t="s">
        <v>1724</v>
      </c>
      <c r="AB2191" s="15">
        <v>165045434735934</v>
      </c>
      <c r="AC2191" t="s">
        <v>68</v>
      </c>
      <c r="AD2191">
        <v>10739</v>
      </c>
      <c r="AE2191" t="s">
        <v>1726</v>
      </c>
      <c r="AF2191" t="s">
        <v>70</v>
      </c>
    </row>
    <row r="2192" spans="1:32" x14ac:dyDescent="0.25">
      <c r="A2192" s="4">
        <f t="shared" si="323"/>
        <v>44671</v>
      </c>
      <c r="B2192" s="5">
        <f t="shared" si="324"/>
        <v>0.45833333333333331</v>
      </c>
      <c r="C2192" s="6">
        <f t="shared" si="325"/>
        <v>0.47430555555555554</v>
      </c>
      <c r="D2192" s="7">
        <f t="shared" si="328"/>
        <v>8.3333333168411627E-4</v>
      </c>
      <c r="E2192" s="6" t="str">
        <f t="shared" si="329"/>
        <v>YANE</v>
      </c>
      <c r="F2192" s="6" t="str">
        <f t="shared" si="326"/>
        <v>qua</v>
      </c>
      <c r="G2192" s="6" t="str">
        <f t="shared" si="327"/>
        <v>43</v>
      </c>
      <c r="H2192" s="6" t="str">
        <f>IFERROR(VLOOKUP($G2192,DDD!$B:$D,3,0),"-")</f>
        <v>PR</v>
      </c>
      <c r="I2192" s="6" t="str">
        <f>IFERROR(VLOOKUP($H2192,DDD!$I:$K,3,0),"-")</f>
        <v>Sul</v>
      </c>
      <c r="J2192">
        <v>8827081</v>
      </c>
      <c r="K2192">
        <v>25451320</v>
      </c>
      <c r="L2192" s="14">
        <v>44671.474861111114</v>
      </c>
      <c r="M2192" s="14">
        <v>44671.475694444445</v>
      </c>
      <c r="N2192" t="s">
        <v>3134</v>
      </c>
      <c r="O2192" t="s">
        <v>1728</v>
      </c>
      <c r="P2192">
        <v>17285</v>
      </c>
      <c r="Q2192" t="s">
        <v>65</v>
      </c>
      <c r="R2192" t="s">
        <v>66</v>
      </c>
      <c r="S2192" t="s">
        <v>421</v>
      </c>
      <c r="T2192" t="s">
        <v>66</v>
      </c>
      <c r="U2192" t="s">
        <v>421</v>
      </c>
      <c r="X2192">
        <v>43991482510</v>
      </c>
      <c r="AA2192" t="s">
        <v>1724</v>
      </c>
      <c r="AB2192" s="15">
        <v>1650464617372220</v>
      </c>
      <c r="AC2192" t="s">
        <v>68</v>
      </c>
      <c r="AD2192">
        <v>10739</v>
      </c>
      <c r="AE2192" t="s">
        <v>1726</v>
      </c>
      <c r="AF2192" t="s">
        <v>70</v>
      </c>
    </row>
    <row r="2193" spans="1:32" x14ac:dyDescent="0.25">
      <c r="A2193" s="4">
        <f t="shared" si="323"/>
        <v>44671</v>
      </c>
      <c r="B2193" s="5">
        <f t="shared" si="324"/>
        <v>0.45833333333333331</v>
      </c>
      <c r="C2193" s="6">
        <f t="shared" si="325"/>
        <v>0.4694444444444445</v>
      </c>
      <c r="D2193" s="7">
        <f t="shared" si="328"/>
        <v>1.1342592624714598E-3</v>
      </c>
      <c r="E2193" s="6" t="str">
        <f t="shared" si="329"/>
        <v>YANE</v>
      </c>
      <c r="F2193" s="6" t="str">
        <f t="shared" si="326"/>
        <v>qua</v>
      </c>
      <c r="G2193" s="6" t="str">
        <f t="shared" si="327"/>
        <v>15</v>
      </c>
      <c r="H2193" s="6" t="str">
        <f>IFERROR(VLOOKUP($G2193,DDD!$B:$D,3,0),"-")</f>
        <v>SP</v>
      </c>
      <c r="I2193" s="6" t="str">
        <f>IFERROR(VLOOKUP($H2193,DDD!$I:$K,3,0),"-")</f>
        <v>Sudeste</v>
      </c>
      <c r="J2193">
        <v>8826089</v>
      </c>
      <c r="K2193">
        <v>25451182</v>
      </c>
      <c r="L2193" s="14">
        <v>44671.470081018517</v>
      </c>
      <c r="M2193" s="14">
        <v>44671.471215277779</v>
      </c>
      <c r="N2193" t="s">
        <v>3134</v>
      </c>
      <c r="O2193" t="s">
        <v>1728</v>
      </c>
      <c r="P2193">
        <v>17285</v>
      </c>
      <c r="Q2193" t="s">
        <v>65</v>
      </c>
      <c r="R2193" t="s">
        <v>66</v>
      </c>
      <c r="S2193" t="s">
        <v>421</v>
      </c>
      <c r="T2193" t="s">
        <v>66</v>
      </c>
      <c r="U2193" t="s">
        <v>421</v>
      </c>
      <c r="X2193">
        <v>15988196768</v>
      </c>
      <c r="AA2193" t="s">
        <v>1724</v>
      </c>
      <c r="AB2193" s="15">
        <v>1650464207356620</v>
      </c>
      <c r="AC2193" t="s">
        <v>68</v>
      </c>
      <c r="AD2193">
        <v>10739</v>
      </c>
      <c r="AE2193" t="s">
        <v>1726</v>
      </c>
      <c r="AF2193" t="s">
        <v>70</v>
      </c>
    </row>
    <row r="2194" spans="1:32" x14ac:dyDescent="0.25">
      <c r="A2194" s="4">
        <f t="shared" si="323"/>
        <v>44671</v>
      </c>
      <c r="B2194" s="5">
        <f t="shared" si="324"/>
        <v>0.45833333333333331</v>
      </c>
      <c r="C2194" s="6">
        <f t="shared" si="325"/>
        <v>0.47152777777777777</v>
      </c>
      <c r="D2194" s="7">
        <f t="shared" si="328"/>
        <v>7.0601851621177047E-4</v>
      </c>
      <c r="E2194" s="6" t="str">
        <f t="shared" si="329"/>
        <v>YANE</v>
      </c>
      <c r="F2194" s="6" t="str">
        <f t="shared" si="326"/>
        <v>qua</v>
      </c>
      <c r="G2194" s="6" t="str">
        <f t="shared" si="327"/>
        <v>15</v>
      </c>
      <c r="H2194" s="6" t="str">
        <f>IFERROR(VLOOKUP($G2194,DDD!$B:$D,3,0),"-")</f>
        <v>SP</v>
      </c>
      <c r="I2194" s="6" t="str">
        <f>IFERROR(VLOOKUP($H2194,DDD!$I:$K,3,0),"-")</f>
        <v>Sudeste</v>
      </c>
      <c r="J2194">
        <v>8826480</v>
      </c>
      <c r="K2194">
        <v>25451238</v>
      </c>
      <c r="L2194" s="14">
        <v>44671.472002314818</v>
      </c>
      <c r="M2194" s="14">
        <v>44671.472708333335</v>
      </c>
      <c r="N2194" t="s">
        <v>3134</v>
      </c>
      <c r="O2194" t="s">
        <v>1728</v>
      </c>
      <c r="P2194">
        <v>17285</v>
      </c>
      <c r="Q2194" t="s">
        <v>65</v>
      </c>
      <c r="R2194" t="s">
        <v>66</v>
      </c>
      <c r="S2194" t="s">
        <v>421</v>
      </c>
      <c r="T2194" t="s">
        <v>66</v>
      </c>
      <c r="U2194" t="s">
        <v>421</v>
      </c>
      <c r="X2194">
        <v>15991447130</v>
      </c>
      <c r="AA2194" t="s">
        <v>1724</v>
      </c>
      <c r="AB2194" s="15">
        <v>1650464359361480</v>
      </c>
      <c r="AC2194" t="s">
        <v>68</v>
      </c>
      <c r="AD2194">
        <v>10739</v>
      </c>
      <c r="AE2194" t="s">
        <v>1726</v>
      </c>
      <c r="AF2194" t="s">
        <v>70</v>
      </c>
    </row>
    <row r="2195" spans="1:32" x14ac:dyDescent="0.25">
      <c r="A2195" s="4">
        <f t="shared" si="323"/>
        <v>44671</v>
      </c>
      <c r="B2195" s="5">
        <f t="shared" si="324"/>
        <v>0.35416666666666669</v>
      </c>
      <c r="C2195" s="6">
        <f t="shared" si="325"/>
        <v>0.3743055555555555</v>
      </c>
      <c r="D2195" s="7">
        <f t="shared" si="328"/>
        <v>2.0601851792889647E-3</v>
      </c>
      <c r="E2195" s="6" t="str">
        <f t="shared" si="329"/>
        <v>YANE</v>
      </c>
      <c r="F2195" s="6" t="str">
        <f t="shared" si="326"/>
        <v>qua</v>
      </c>
      <c r="G2195" s="6" t="str">
        <f t="shared" si="327"/>
        <v>15</v>
      </c>
      <c r="H2195" s="6" t="str">
        <f>IFERROR(VLOOKUP($G2195,DDD!$B:$D,3,0),"-")</f>
        <v>SP</v>
      </c>
      <c r="I2195" s="6" t="str">
        <f>IFERROR(VLOOKUP($H2195,DDD!$I:$K,3,0),"-")</f>
        <v>Sudeste</v>
      </c>
      <c r="J2195">
        <v>8805615</v>
      </c>
      <c r="K2195">
        <v>25451222</v>
      </c>
      <c r="L2195" s="14">
        <v>44671.374699074076</v>
      </c>
      <c r="M2195" s="14">
        <v>44671.376759259256</v>
      </c>
      <c r="N2195" t="s">
        <v>3134</v>
      </c>
      <c r="O2195" t="s">
        <v>1728</v>
      </c>
      <c r="P2195">
        <v>17285</v>
      </c>
      <c r="Q2195" t="s">
        <v>65</v>
      </c>
      <c r="R2195" t="s">
        <v>66</v>
      </c>
      <c r="S2195" t="s">
        <v>421</v>
      </c>
      <c r="T2195" t="s">
        <v>66</v>
      </c>
      <c r="U2195" t="s">
        <v>421</v>
      </c>
      <c r="X2195">
        <v>15991641947</v>
      </c>
      <c r="AA2195" t="s">
        <v>1724</v>
      </c>
      <c r="AB2195" s="15">
        <v>165045595253344</v>
      </c>
      <c r="AC2195" t="s">
        <v>68</v>
      </c>
      <c r="AD2195">
        <v>10739</v>
      </c>
      <c r="AE2195" t="s">
        <v>1726</v>
      </c>
      <c r="AF2195" t="s">
        <v>70</v>
      </c>
    </row>
    <row r="2196" spans="1:32" x14ac:dyDescent="0.25">
      <c r="A2196" s="4">
        <f t="shared" si="323"/>
        <v>44671</v>
      </c>
      <c r="B2196" s="5">
        <f t="shared" si="324"/>
        <v>0.375</v>
      </c>
      <c r="C2196" s="6">
        <f t="shared" si="325"/>
        <v>0.37638888888888888</v>
      </c>
      <c r="D2196" s="7">
        <f t="shared" si="328"/>
        <v>3.125000002910383E-4</v>
      </c>
      <c r="E2196" s="6" t="str">
        <f t="shared" si="329"/>
        <v>YANE</v>
      </c>
      <c r="F2196" s="6" t="str">
        <f t="shared" si="326"/>
        <v>qua</v>
      </c>
      <c r="G2196" s="6" t="str">
        <f t="shared" si="327"/>
        <v>15</v>
      </c>
      <c r="H2196" s="6" t="str">
        <f>IFERROR(VLOOKUP($G2196,DDD!$B:$D,3,0),"-")</f>
        <v>SP</v>
      </c>
      <c r="I2196" s="6" t="str">
        <f>IFERROR(VLOOKUP($H2196,DDD!$I:$K,3,0),"-")</f>
        <v>Sudeste</v>
      </c>
      <c r="J2196">
        <v>8805951</v>
      </c>
      <c r="K2196">
        <v>25451235</v>
      </c>
      <c r="L2196" s="14">
        <v>44671.376770833333</v>
      </c>
      <c r="M2196" s="14">
        <v>44671.377083333333</v>
      </c>
      <c r="N2196" t="s">
        <v>3134</v>
      </c>
      <c r="O2196" t="s">
        <v>1728</v>
      </c>
      <c r="P2196">
        <v>17285</v>
      </c>
      <c r="Q2196" t="s">
        <v>65</v>
      </c>
      <c r="R2196" t="s">
        <v>66</v>
      </c>
      <c r="S2196" t="s">
        <v>421</v>
      </c>
      <c r="T2196" t="s">
        <v>66</v>
      </c>
      <c r="U2196" t="s">
        <v>421</v>
      </c>
      <c r="X2196">
        <v>15996137077</v>
      </c>
      <c r="AA2196" t="s">
        <v>1724</v>
      </c>
      <c r="AB2196" s="15">
        <v>165045605756954</v>
      </c>
      <c r="AC2196" t="s">
        <v>68</v>
      </c>
      <c r="AD2196">
        <v>10739</v>
      </c>
      <c r="AE2196" t="s">
        <v>1726</v>
      </c>
      <c r="AF2196" t="s">
        <v>70</v>
      </c>
    </row>
    <row r="2197" spans="1:32" x14ac:dyDescent="0.25">
      <c r="A2197" s="4">
        <f t="shared" si="323"/>
        <v>44671</v>
      </c>
      <c r="B2197" s="5">
        <f t="shared" si="324"/>
        <v>0.54166666666666663</v>
      </c>
      <c r="C2197" s="6">
        <f t="shared" si="325"/>
        <v>0.55763888888888891</v>
      </c>
      <c r="D2197" s="7">
        <f t="shared" si="328"/>
        <v>7.9398148154723458E-3</v>
      </c>
      <c r="E2197" s="6" t="str">
        <f t="shared" si="329"/>
        <v>THALITA</v>
      </c>
      <c r="F2197" s="6" t="str">
        <f t="shared" si="326"/>
        <v>qua</v>
      </c>
      <c r="G2197" s="6" t="str">
        <f t="shared" si="327"/>
        <v>43</v>
      </c>
      <c r="H2197" s="6" t="str">
        <f>IFERROR(VLOOKUP($G2197,DDD!$B:$D,3,0),"-")</f>
        <v>PR</v>
      </c>
      <c r="I2197" s="6" t="str">
        <f>IFERROR(VLOOKUP($H2197,DDD!$I:$K,3,0),"-")</f>
        <v>Sul</v>
      </c>
      <c r="J2197">
        <v>8844857</v>
      </c>
      <c r="K2197">
        <v>25451902</v>
      </c>
      <c r="L2197" s="14">
        <v>44671.558136574073</v>
      </c>
      <c r="M2197" s="14">
        <v>44671.566076388888</v>
      </c>
      <c r="N2197" t="s">
        <v>3134</v>
      </c>
      <c r="O2197" t="s">
        <v>1723</v>
      </c>
      <c r="P2197">
        <v>17719</v>
      </c>
      <c r="Q2197" t="s">
        <v>65</v>
      </c>
      <c r="R2197" t="s">
        <v>66</v>
      </c>
      <c r="S2197" t="s">
        <v>421</v>
      </c>
      <c r="T2197" t="s">
        <v>66</v>
      </c>
      <c r="U2197" t="s">
        <v>421</v>
      </c>
      <c r="X2197">
        <v>43991912054</v>
      </c>
      <c r="AA2197" t="s">
        <v>1724</v>
      </c>
      <c r="AB2197" s="15">
        <v>1650471268569690</v>
      </c>
      <c r="AC2197" t="s">
        <v>68</v>
      </c>
      <c r="AD2197">
        <v>10739</v>
      </c>
      <c r="AE2197" t="s">
        <v>1726</v>
      </c>
      <c r="AF2197" t="s">
        <v>70</v>
      </c>
    </row>
    <row r="2198" spans="1:32" x14ac:dyDescent="0.25">
      <c r="A2198" s="4">
        <f t="shared" si="323"/>
        <v>44671</v>
      </c>
      <c r="B2198" s="5">
        <f t="shared" si="324"/>
        <v>0.39583333333333331</v>
      </c>
      <c r="C2198" s="6">
        <f t="shared" si="325"/>
        <v>0.40208333333333335</v>
      </c>
      <c r="D2198" s="7">
        <f t="shared" si="328"/>
        <v>1.631944440305233E-3</v>
      </c>
      <c r="E2198" s="6" t="str">
        <f t="shared" si="329"/>
        <v>THALITA</v>
      </c>
      <c r="F2198" s="6" t="str">
        <f t="shared" si="326"/>
        <v>qua</v>
      </c>
      <c r="G2198" s="6" t="str">
        <f t="shared" si="327"/>
        <v>15</v>
      </c>
      <c r="H2198" s="6" t="str">
        <f>IFERROR(VLOOKUP($G2198,DDD!$B:$D,3,0),"-")</f>
        <v>SP</v>
      </c>
      <c r="I2198" s="6" t="str">
        <f>IFERROR(VLOOKUP($H2198,DDD!$I:$K,3,0),"-")</f>
        <v>Sudeste</v>
      </c>
      <c r="J2198">
        <v>8812023</v>
      </c>
      <c r="K2198">
        <v>25451476</v>
      </c>
      <c r="L2198" s="14">
        <v>44671.402118055557</v>
      </c>
      <c r="M2198" s="14">
        <v>44671.403749999998</v>
      </c>
      <c r="N2198" t="s">
        <v>3134</v>
      </c>
      <c r="O2198" t="s">
        <v>1723</v>
      </c>
      <c r="P2198">
        <v>17719</v>
      </c>
      <c r="Q2198" t="s">
        <v>65</v>
      </c>
      <c r="R2198" t="s">
        <v>66</v>
      </c>
      <c r="S2198" t="s">
        <v>421</v>
      </c>
      <c r="T2198" t="s">
        <v>66</v>
      </c>
      <c r="U2198" t="s">
        <v>421</v>
      </c>
      <c r="X2198">
        <v>15997378575</v>
      </c>
      <c r="AA2198" t="s">
        <v>1724</v>
      </c>
      <c r="AB2198" s="15">
        <v>165045828286594</v>
      </c>
      <c r="AC2198" t="s">
        <v>68</v>
      </c>
      <c r="AD2198">
        <v>10739</v>
      </c>
      <c r="AE2198" t="s">
        <v>1726</v>
      </c>
      <c r="AF2198" t="s">
        <v>70</v>
      </c>
    </row>
    <row r="2199" spans="1:32" x14ac:dyDescent="0.25">
      <c r="A2199" s="4">
        <f t="shared" si="323"/>
        <v>44671</v>
      </c>
      <c r="B2199" s="5">
        <f t="shared" si="324"/>
        <v>0.39583333333333331</v>
      </c>
      <c r="C2199" s="6">
        <f t="shared" si="325"/>
        <v>0.41111111111111115</v>
      </c>
      <c r="D2199" s="7">
        <f t="shared" si="328"/>
        <v>1.0416666700621136E-3</v>
      </c>
      <c r="E2199" s="6" t="str">
        <f t="shared" si="329"/>
        <v>THALITA</v>
      </c>
      <c r="F2199" s="6" t="str">
        <f t="shared" si="326"/>
        <v>qua</v>
      </c>
      <c r="G2199" s="6" t="str">
        <f t="shared" si="327"/>
        <v>43</v>
      </c>
      <c r="H2199" s="6" t="str">
        <f>IFERROR(VLOOKUP($G2199,DDD!$B:$D,3,0),"-")</f>
        <v>PR</v>
      </c>
      <c r="I2199" s="6" t="str">
        <f>IFERROR(VLOOKUP($H2199,DDD!$I:$K,3,0),"-")</f>
        <v>Sul</v>
      </c>
      <c r="J2199">
        <v>8814194</v>
      </c>
      <c r="K2199">
        <v>25451593</v>
      </c>
      <c r="L2199" s="14">
        <v>44671.411226851851</v>
      </c>
      <c r="M2199" s="14">
        <v>44671.412268518521</v>
      </c>
      <c r="N2199" t="s">
        <v>3134</v>
      </c>
      <c r="O2199" t="s">
        <v>1723</v>
      </c>
      <c r="P2199">
        <v>17719</v>
      </c>
      <c r="Q2199" t="s">
        <v>65</v>
      </c>
      <c r="R2199" t="s">
        <v>66</v>
      </c>
      <c r="S2199" t="s">
        <v>421</v>
      </c>
      <c r="T2199" t="s">
        <v>66</v>
      </c>
      <c r="U2199" t="s">
        <v>421</v>
      </c>
      <c r="X2199">
        <v>43998696656</v>
      </c>
      <c r="AA2199" t="s">
        <v>1724</v>
      </c>
      <c r="AB2199" s="15">
        <v>1650459118116000</v>
      </c>
      <c r="AC2199" t="s">
        <v>68</v>
      </c>
      <c r="AD2199">
        <v>10739</v>
      </c>
      <c r="AE2199" t="s">
        <v>1726</v>
      </c>
      <c r="AF2199" t="s">
        <v>70</v>
      </c>
    </row>
    <row r="2200" spans="1:32" x14ac:dyDescent="0.25">
      <c r="A2200" s="4">
        <f t="shared" si="323"/>
        <v>44671</v>
      </c>
      <c r="B2200" s="5">
        <f t="shared" si="324"/>
        <v>0.4375</v>
      </c>
      <c r="C2200" s="6">
        <f t="shared" si="325"/>
        <v>0.43958333333333338</v>
      </c>
      <c r="D2200" s="7">
        <f t="shared" si="328"/>
        <v>6.7129629314877093E-4</v>
      </c>
      <c r="E2200" s="6" t="str">
        <f t="shared" si="329"/>
        <v>THALITA</v>
      </c>
      <c r="F2200" s="6" t="str">
        <f t="shared" si="326"/>
        <v>qua</v>
      </c>
      <c r="G2200" s="6" t="str">
        <f t="shared" si="327"/>
        <v>15</v>
      </c>
      <c r="H2200" s="6" t="str">
        <f>IFERROR(VLOOKUP($G2200,DDD!$B:$D,3,0),"-")</f>
        <v>SP</v>
      </c>
      <c r="I2200" s="6" t="str">
        <f>IFERROR(VLOOKUP($H2200,DDD!$I:$K,3,0),"-")</f>
        <v>Sudeste</v>
      </c>
      <c r="J2200">
        <v>8820571</v>
      </c>
      <c r="K2200">
        <v>25451914</v>
      </c>
      <c r="L2200" s="14">
        <v>44671.440185185187</v>
      </c>
      <c r="M2200" s="14">
        <v>44671.44085648148</v>
      </c>
      <c r="N2200" t="s">
        <v>3134</v>
      </c>
      <c r="O2200" t="s">
        <v>1723</v>
      </c>
      <c r="P2200">
        <v>17719</v>
      </c>
      <c r="Q2200" t="s">
        <v>65</v>
      </c>
      <c r="R2200" t="s">
        <v>66</v>
      </c>
      <c r="S2200" t="s">
        <v>421</v>
      </c>
      <c r="T2200" t="s">
        <v>66</v>
      </c>
      <c r="U2200" t="s">
        <v>421</v>
      </c>
      <c r="X2200">
        <v>15991760677</v>
      </c>
      <c r="AA2200" t="s">
        <v>1724</v>
      </c>
      <c r="AB2200" s="15">
        <v>1650461524234740</v>
      </c>
      <c r="AC2200" t="s">
        <v>68</v>
      </c>
      <c r="AD2200">
        <v>10739</v>
      </c>
      <c r="AE2200" t="s">
        <v>1726</v>
      </c>
      <c r="AF2200" t="s">
        <v>70</v>
      </c>
    </row>
    <row r="2201" spans="1:32" x14ac:dyDescent="0.25">
      <c r="A2201" s="4">
        <f t="shared" si="323"/>
        <v>44671</v>
      </c>
      <c r="B2201" s="5">
        <f t="shared" si="324"/>
        <v>0.4375</v>
      </c>
      <c r="C2201" s="6">
        <f t="shared" si="325"/>
        <v>0.4375</v>
      </c>
      <c r="D2201" s="7">
        <f t="shared" si="328"/>
        <v>2.0833333328482695E-3</v>
      </c>
      <c r="E2201" s="6" t="str">
        <f t="shared" si="329"/>
        <v>THALITA</v>
      </c>
      <c r="F2201" s="6" t="str">
        <f t="shared" si="326"/>
        <v>qua</v>
      </c>
      <c r="G2201" s="6" t="str">
        <f t="shared" si="327"/>
        <v>15</v>
      </c>
      <c r="H2201" s="6" t="str">
        <f>IFERROR(VLOOKUP($G2201,DDD!$B:$D,3,0),"-")</f>
        <v>SP</v>
      </c>
      <c r="I2201" s="6" t="str">
        <f>IFERROR(VLOOKUP($H2201,DDD!$I:$K,3,0),"-")</f>
        <v>Sudeste</v>
      </c>
      <c r="J2201">
        <v>8820127</v>
      </c>
      <c r="K2201">
        <v>25451907</v>
      </c>
      <c r="L2201" s="14">
        <v>44671.438090277778</v>
      </c>
      <c r="M2201" s="14">
        <v>44671.44017361111</v>
      </c>
      <c r="N2201" t="s">
        <v>3134</v>
      </c>
      <c r="O2201" t="s">
        <v>1723</v>
      </c>
      <c r="P2201">
        <v>17719</v>
      </c>
      <c r="Q2201" t="s">
        <v>65</v>
      </c>
      <c r="R2201" t="s">
        <v>136</v>
      </c>
      <c r="S2201" t="s">
        <v>420</v>
      </c>
      <c r="T2201" t="s">
        <v>136</v>
      </c>
      <c r="U2201" t="s">
        <v>420</v>
      </c>
      <c r="X2201">
        <v>15991458802</v>
      </c>
      <c r="Y2201">
        <v>15991458802</v>
      </c>
      <c r="Z2201" s="14">
        <v>44671.459722222222</v>
      </c>
      <c r="AA2201" t="s">
        <v>1724</v>
      </c>
      <c r="AB2201" s="15">
        <v>1650461421229770</v>
      </c>
      <c r="AC2201" t="s">
        <v>68</v>
      </c>
      <c r="AD2201">
        <v>10739</v>
      </c>
      <c r="AE2201" t="s">
        <v>1726</v>
      </c>
      <c r="AF2201" t="s">
        <v>70</v>
      </c>
    </row>
    <row r="2202" spans="1:32" x14ac:dyDescent="0.25">
      <c r="A2202" s="4">
        <f t="shared" si="323"/>
        <v>44671</v>
      </c>
      <c r="B2202" s="5">
        <f t="shared" si="324"/>
        <v>0.47916666666666669</v>
      </c>
      <c r="C2202" s="6">
        <f t="shared" si="325"/>
        <v>0.48055555555555557</v>
      </c>
      <c r="D2202" s="7">
        <f t="shared" si="328"/>
        <v>4.652777781302575E-3</v>
      </c>
      <c r="E2202" s="6" t="str">
        <f t="shared" si="329"/>
        <v>YANE</v>
      </c>
      <c r="F2202" s="6" t="str">
        <f t="shared" si="326"/>
        <v>qua</v>
      </c>
      <c r="G2202" s="6" t="str">
        <f t="shared" si="327"/>
        <v>15</v>
      </c>
      <c r="H2202" s="6" t="str">
        <f>IFERROR(VLOOKUP($G2202,DDD!$B:$D,3,0),"-")</f>
        <v>SP</v>
      </c>
      <c r="I2202" s="6" t="str">
        <f>IFERROR(VLOOKUP($H2202,DDD!$I:$K,3,0),"-")</f>
        <v>Sudeste</v>
      </c>
      <c r="J2202">
        <v>8828564</v>
      </c>
      <c r="K2202">
        <v>25451470</v>
      </c>
      <c r="L2202" s="14">
        <v>44671.481064814812</v>
      </c>
      <c r="M2202" s="14">
        <v>44671.485717592594</v>
      </c>
      <c r="N2202" t="s">
        <v>3134</v>
      </c>
      <c r="O2202" t="s">
        <v>1728</v>
      </c>
      <c r="P2202">
        <v>17285</v>
      </c>
      <c r="Q2202" t="s">
        <v>65</v>
      </c>
      <c r="R2202" t="s">
        <v>136</v>
      </c>
      <c r="S2202" t="s">
        <v>420</v>
      </c>
      <c r="T2202" t="s">
        <v>136</v>
      </c>
      <c r="U2202" t="s">
        <v>420</v>
      </c>
      <c r="X2202">
        <v>15998545884</v>
      </c>
      <c r="Y2202">
        <v>15998545884</v>
      </c>
      <c r="Z2202" s="14">
        <v>44671.486111111109</v>
      </c>
      <c r="AA2202" t="s">
        <v>1724</v>
      </c>
      <c r="AB2202" s="15">
        <v>1650465148396080</v>
      </c>
      <c r="AC2202" t="s">
        <v>68</v>
      </c>
      <c r="AD2202">
        <v>10739</v>
      </c>
      <c r="AE2202" t="s">
        <v>1726</v>
      </c>
      <c r="AF2202" t="s">
        <v>70</v>
      </c>
    </row>
    <row r="2203" spans="1:32" x14ac:dyDescent="0.25">
      <c r="A2203" s="4">
        <f t="shared" si="323"/>
        <v>44671</v>
      </c>
      <c r="B2203" s="5">
        <f t="shared" si="324"/>
        <v>0.75</v>
      </c>
      <c r="C2203" s="6">
        <f t="shared" si="325"/>
        <v>0.75069444444444444</v>
      </c>
      <c r="D2203" s="7">
        <f t="shared" si="328"/>
        <v>6.0185185429872945E-4</v>
      </c>
      <c r="E2203" s="6" t="str">
        <f t="shared" si="329"/>
        <v>JOHN</v>
      </c>
      <c r="F2203" s="6" t="str">
        <f t="shared" si="326"/>
        <v>qua</v>
      </c>
      <c r="G2203" s="6" t="str">
        <f t="shared" si="327"/>
        <v>15</v>
      </c>
      <c r="H2203" s="6" t="str">
        <f>IFERROR(VLOOKUP($G2203,DDD!$B:$D,3,0),"-")</f>
        <v>SP</v>
      </c>
      <c r="I2203" s="6" t="str">
        <f>IFERROR(VLOOKUP($H2203,DDD!$I:$K,3,0),"-")</f>
        <v>Sudeste</v>
      </c>
      <c r="J2203">
        <v>8872918</v>
      </c>
      <c r="K2203">
        <v>25451236</v>
      </c>
      <c r="L2203" s="14">
        <v>44671.751261574071</v>
      </c>
      <c r="M2203" s="14">
        <v>44671.751863425925</v>
      </c>
      <c r="N2203" t="s">
        <v>3134</v>
      </c>
      <c r="O2203" t="s">
        <v>1781</v>
      </c>
      <c r="P2203">
        <v>17284</v>
      </c>
      <c r="Q2203" t="s">
        <v>65</v>
      </c>
      <c r="R2203" t="s">
        <v>66</v>
      </c>
      <c r="S2203" t="s">
        <v>421</v>
      </c>
      <c r="T2203" t="s">
        <v>66</v>
      </c>
      <c r="U2203" t="s">
        <v>421</v>
      </c>
      <c r="X2203">
        <v>15991090920</v>
      </c>
      <c r="AA2203" t="s">
        <v>1724</v>
      </c>
      <c r="AB2203" s="15">
        <v>1.65048849519669E+16</v>
      </c>
      <c r="AC2203" t="s">
        <v>68</v>
      </c>
      <c r="AD2203">
        <v>10739</v>
      </c>
      <c r="AE2203" t="s">
        <v>1726</v>
      </c>
      <c r="AF2203" t="s">
        <v>70</v>
      </c>
    </row>
    <row r="2204" spans="1:32" x14ac:dyDescent="0.25">
      <c r="A2204" s="4">
        <f t="shared" si="323"/>
        <v>44671</v>
      </c>
      <c r="B2204" s="5">
        <f t="shared" si="324"/>
        <v>0.70833333333333337</v>
      </c>
      <c r="C2204" s="6">
        <f t="shared" si="325"/>
        <v>0.72361111111111109</v>
      </c>
      <c r="D2204" s="7">
        <f t="shared" si="328"/>
        <v>3.9351851592073217E-4</v>
      </c>
      <c r="E2204" s="6" t="str">
        <f t="shared" si="329"/>
        <v>JOHN</v>
      </c>
      <c r="F2204" s="6" t="str">
        <f t="shared" si="326"/>
        <v>qua</v>
      </c>
      <c r="G2204" s="6" t="str">
        <f t="shared" si="327"/>
        <v>43</v>
      </c>
      <c r="H2204" s="6" t="str">
        <f>IFERROR(VLOOKUP($G2204,DDD!$B:$D,3,0),"-")</f>
        <v>PR</v>
      </c>
      <c r="I2204" s="6" t="str">
        <f>IFERROR(VLOOKUP($H2204,DDD!$I:$K,3,0),"-")</f>
        <v>Sul</v>
      </c>
      <c r="J2204">
        <v>8869661</v>
      </c>
      <c r="K2204">
        <v>25450977</v>
      </c>
      <c r="L2204" s="14">
        <v>44671.724293981482</v>
      </c>
      <c r="M2204" s="14">
        <v>44671.724687499998</v>
      </c>
      <c r="N2204" t="s">
        <v>3134</v>
      </c>
      <c r="O2204" t="s">
        <v>1781</v>
      </c>
      <c r="P2204">
        <v>17284</v>
      </c>
      <c r="Q2204" t="s">
        <v>65</v>
      </c>
      <c r="R2204" t="s">
        <v>66</v>
      </c>
      <c r="S2204" t="s">
        <v>421</v>
      </c>
      <c r="T2204" t="s">
        <v>66</v>
      </c>
      <c r="U2204" t="s">
        <v>421</v>
      </c>
      <c r="X2204">
        <v>43999245036</v>
      </c>
      <c r="AA2204" t="s">
        <v>1724</v>
      </c>
      <c r="AB2204" s="15">
        <v>1.65048616117436E+16</v>
      </c>
      <c r="AC2204" t="s">
        <v>68</v>
      </c>
      <c r="AD2204">
        <v>10739</v>
      </c>
      <c r="AE2204" t="s">
        <v>1726</v>
      </c>
      <c r="AF2204" t="s">
        <v>70</v>
      </c>
    </row>
    <row r="2205" spans="1:32" x14ac:dyDescent="0.25">
      <c r="A2205" s="4">
        <f t="shared" si="323"/>
        <v>44671</v>
      </c>
      <c r="B2205" s="5">
        <f t="shared" si="324"/>
        <v>0.6875</v>
      </c>
      <c r="C2205" s="6">
        <f t="shared" si="325"/>
        <v>0.70416666666666661</v>
      </c>
      <c r="D2205" s="7">
        <f t="shared" si="328"/>
        <v>6.5972221636911854E-4</v>
      </c>
      <c r="E2205" s="6" t="str">
        <f t="shared" si="329"/>
        <v>JOHN</v>
      </c>
      <c r="F2205" s="6" t="str">
        <f t="shared" si="326"/>
        <v>qua</v>
      </c>
      <c r="G2205" s="6" t="str">
        <f t="shared" si="327"/>
        <v>15</v>
      </c>
      <c r="H2205" s="6" t="str">
        <f>IFERROR(VLOOKUP($G2205,DDD!$B:$D,3,0),"-")</f>
        <v>SP</v>
      </c>
      <c r="I2205" s="6" t="str">
        <f>IFERROR(VLOOKUP($H2205,DDD!$I:$K,3,0),"-")</f>
        <v>Sudeste</v>
      </c>
      <c r="J2205">
        <v>8867442</v>
      </c>
      <c r="K2205">
        <v>25451704</v>
      </c>
      <c r="L2205" s="14">
        <v>44671.704259259262</v>
      </c>
      <c r="M2205" s="14">
        <v>44671.704918981479</v>
      </c>
      <c r="N2205" t="s">
        <v>3134</v>
      </c>
      <c r="O2205" t="s">
        <v>1781</v>
      </c>
      <c r="P2205">
        <v>17284</v>
      </c>
      <c r="Q2205" t="s">
        <v>65</v>
      </c>
      <c r="R2205" t="s">
        <v>66</v>
      </c>
      <c r="S2205" t="s">
        <v>421</v>
      </c>
      <c r="T2205" t="s">
        <v>66</v>
      </c>
      <c r="U2205" t="s">
        <v>421</v>
      </c>
      <c r="X2205">
        <v>15997820505</v>
      </c>
      <c r="AA2205" t="s">
        <v>1724</v>
      </c>
      <c r="AB2205" s="15">
        <v>1.65048443615821E+16</v>
      </c>
      <c r="AC2205" t="s">
        <v>68</v>
      </c>
      <c r="AD2205">
        <v>10739</v>
      </c>
      <c r="AE2205" t="s">
        <v>1726</v>
      </c>
      <c r="AF2205" t="s">
        <v>70</v>
      </c>
    </row>
    <row r="2206" spans="1:32" x14ac:dyDescent="0.25">
      <c r="A2206" s="4">
        <f t="shared" si="323"/>
        <v>44671</v>
      </c>
      <c r="B2206" s="5">
        <f t="shared" si="324"/>
        <v>0.52083333333333337</v>
      </c>
      <c r="C2206" s="6">
        <f t="shared" si="325"/>
        <v>0.53402777777777777</v>
      </c>
      <c r="D2206" s="7">
        <f t="shared" si="328"/>
        <v>5.6712962395977229E-4</v>
      </c>
      <c r="E2206" s="6" t="str">
        <f t="shared" si="329"/>
        <v>YANE</v>
      </c>
      <c r="F2206" s="6" t="str">
        <f t="shared" si="326"/>
        <v>qua</v>
      </c>
      <c r="G2206" s="6" t="str">
        <f t="shared" si="327"/>
        <v>15</v>
      </c>
      <c r="H2206" s="6" t="str">
        <f>IFERROR(VLOOKUP($G2206,DDD!$B:$D,3,0),"-")</f>
        <v>SP</v>
      </c>
      <c r="I2206" s="6" t="str">
        <f>IFERROR(VLOOKUP($H2206,DDD!$I:$K,3,0),"-")</f>
        <v>Sudeste</v>
      </c>
      <c r="J2206">
        <v>8840058</v>
      </c>
      <c r="K2206">
        <v>25451429</v>
      </c>
      <c r="L2206" s="14">
        <v>44671.53465277778</v>
      </c>
      <c r="M2206" s="14">
        <v>44671.535219907404</v>
      </c>
      <c r="N2206" t="s">
        <v>3134</v>
      </c>
      <c r="O2206" t="s">
        <v>1728</v>
      </c>
      <c r="P2206">
        <v>17285</v>
      </c>
      <c r="Q2206" t="s">
        <v>65</v>
      </c>
      <c r="R2206" t="s">
        <v>66</v>
      </c>
      <c r="S2206" t="s">
        <v>421</v>
      </c>
      <c r="T2206" t="s">
        <v>66</v>
      </c>
      <c r="U2206" t="s">
        <v>421</v>
      </c>
      <c r="X2206">
        <v>15997776394</v>
      </c>
      <c r="AA2206" t="s">
        <v>1724</v>
      </c>
      <c r="AB2206" s="15">
        <v>1650469784519920</v>
      </c>
      <c r="AC2206" t="s">
        <v>68</v>
      </c>
      <c r="AD2206">
        <v>10739</v>
      </c>
      <c r="AE2206" t="s">
        <v>1726</v>
      </c>
      <c r="AF2206" t="s">
        <v>70</v>
      </c>
    </row>
    <row r="2207" spans="1:32" x14ac:dyDescent="0.25">
      <c r="A2207" s="4">
        <f t="shared" si="323"/>
        <v>44671</v>
      </c>
      <c r="B2207" s="5">
        <f t="shared" si="324"/>
        <v>0.58333333333333337</v>
      </c>
      <c r="C2207" s="6">
        <f t="shared" si="325"/>
        <v>0.59027777777777779</v>
      </c>
      <c r="D2207" s="7">
        <f t="shared" si="328"/>
        <v>2.2222222178243101E-3</v>
      </c>
      <c r="E2207" s="6" t="str">
        <f t="shared" si="329"/>
        <v>JOHN</v>
      </c>
      <c r="F2207" s="6" t="str">
        <f t="shared" si="326"/>
        <v>qua</v>
      </c>
      <c r="G2207" s="6" t="str">
        <f t="shared" si="327"/>
        <v>15</v>
      </c>
      <c r="H2207" s="6" t="str">
        <f>IFERROR(VLOOKUP($G2207,DDD!$B:$D,3,0),"-")</f>
        <v>SP</v>
      </c>
      <c r="I2207" s="6" t="str">
        <f>IFERROR(VLOOKUP($H2207,DDD!$I:$K,3,0),"-")</f>
        <v>Sudeste</v>
      </c>
      <c r="J2207">
        <v>8850322</v>
      </c>
      <c r="K2207">
        <v>25451893</v>
      </c>
      <c r="L2207" s="14">
        <v>44671.590891203705</v>
      </c>
      <c r="M2207" s="14">
        <v>44671.593113425923</v>
      </c>
      <c r="N2207" t="s">
        <v>3134</v>
      </c>
      <c r="O2207" t="s">
        <v>1781</v>
      </c>
      <c r="P2207">
        <v>17284</v>
      </c>
      <c r="Q2207" t="s">
        <v>65</v>
      </c>
      <c r="R2207" t="s">
        <v>66</v>
      </c>
      <c r="S2207" t="s">
        <v>421</v>
      </c>
      <c r="T2207" t="s">
        <v>66</v>
      </c>
      <c r="U2207" t="s">
        <v>421</v>
      </c>
      <c r="X2207">
        <v>15997598961</v>
      </c>
      <c r="AA2207" t="s">
        <v>1724</v>
      </c>
      <c r="AB2207" s="15">
        <v>1650474625655700</v>
      </c>
      <c r="AC2207" t="s">
        <v>68</v>
      </c>
      <c r="AD2207">
        <v>10739</v>
      </c>
      <c r="AE2207" t="s">
        <v>1726</v>
      </c>
      <c r="AF2207" t="s">
        <v>70</v>
      </c>
    </row>
    <row r="2208" spans="1:32" x14ac:dyDescent="0.25">
      <c r="A2208" s="4">
        <f t="shared" si="323"/>
        <v>44671</v>
      </c>
      <c r="B2208" s="5">
        <f t="shared" si="324"/>
        <v>0.58333333333333337</v>
      </c>
      <c r="C2208" s="6">
        <f t="shared" si="325"/>
        <v>0.58680555555555558</v>
      </c>
      <c r="D2208" s="7">
        <f t="shared" si="328"/>
        <v>9.7222222393611446E-4</v>
      </c>
      <c r="E2208" s="6" t="str">
        <f t="shared" si="329"/>
        <v>YANE</v>
      </c>
      <c r="F2208" s="6" t="str">
        <f t="shared" si="326"/>
        <v>qua</v>
      </c>
      <c r="G2208" s="6" t="str">
        <f t="shared" si="327"/>
        <v>15</v>
      </c>
      <c r="H2208" s="6" t="str">
        <f>IFERROR(VLOOKUP($G2208,DDD!$B:$D,3,0),"-")</f>
        <v>SP</v>
      </c>
      <c r="I2208" s="6" t="str">
        <f>IFERROR(VLOOKUP($H2208,DDD!$I:$K,3,0),"-")</f>
        <v>Sudeste</v>
      </c>
      <c r="J2208">
        <v>8849627</v>
      </c>
      <c r="K2208">
        <v>25451404</v>
      </c>
      <c r="L2208" s="14">
        <v>44671.587465277778</v>
      </c>
      <c r="M2208" s="14">
        <v>44671.588437500002</v>
      </c>
      <c r="N2208" t="s">
        <v>3134</v>
      </c>
      <c r="O2208" t="s">
        <v>1728</v>
      </c>
      <c r="P2208">
        <v>17285</v>
      </c>
      <c r="Q2208" t="s">
        <v>65</v>
      </c>
      <c r="R2208" t="s">
        <v>66</v>
      </c>
      <c r="S2208" t="s">
        <v>421</v>
      </c>
      <c r="T2208" t="s">
        <v>66</v>
      </c>
      <c r="U2208" t="s">
        <v>421</v>
      </c>
      <c r="X2208">
        <v>15988190123</v>
      </c>
      <c r="AA2208" t="s">
        <v>1724</v>
      </c>
      <c r="AB2208" s="15">
        <v>1650474338648210</v>
      </c>
      <c r="AC2208" t="s">
        <v>68</v>
      </c>
      <c r="AD2208">
        <v>10739</v>
      </c>
      <c r="AE2208" t="s">
        <v>1726</v>
      </c>
      <c r="AF2208" t="s">
        <v>70</v>
      </c>
    </row>
    <row r="2209" spans="1:32" x14ac:dyDescent="0.25">
      <c r="A2209" s="4">
        <f t="shared" si="323"/>
        <v>44671</v>
      </c>
      <c r="B2209" s="5">
        <f t="shared" si="324"/>
        <v>0.79166666666666663</v>
      </c>
      <c r="C2209" s="6">
        <f t="shared" si="325"/>
        <v>0.80138888888888893</v>
      </c>
      <c r="D2209" s="7">
        <f t="shared" si="328"/>
        <v>2.1990740788169205E-3</v>
      </c>
      <c r="E2209" s="6" t="str">
        <f t="shared" si="329"/>
        <v>JOHN</v>
      </c>
      <c r="F2209" s="6" t="str">
        <f t="shared" si="326"/>
        <v>qua</v>
      </c>
      <c r="G2209" s="6" t="str">
        <f t="shared" si="327"/>
        <v>15</v>
      </c>
      <c r="H2209" s="6" t="str">
        <f>IFERROR(VLOOKUP($G2209,DDD!$B:$D,3,0),"-")</f>
        <v>SP</v>
      </c>
      <c r="I2209" s="6" t="str">
        <f>IFERROR(VLOOKUP($H2209,DDD!$I:$K,3,0),"-")</f>
        <v>Sudeste</v>
      </c>
      <c r="J2209">
        <v>8877291</v>
      </c>
      <c r="K2209">
        <v>25451929</v>
      </c>
      <c r="L2209" s="14">
        <v>44671.80190972222</v>
      </c>
      <c r="M2209" s="14">
        <v>44671.804108796299</v>
      </c>
      <c r="N2209" t="s">
        <v>3134</v>
      </c>
      <c r="O2209" t="s">
        <v>1781</v>
      </c>
      <c r="P2209">
        <v>17284</v>
      </c>
      <c r="Q2209" t="s">
        <v>65</v>
      </c>
      <c r="R2209" t="s">
        <v>66</v>
      </c>
      <c r="S2209" t="s">
        <v>421</v>
      </c>
      <c r="T2209" t="s">
        <v>66</v>
      </c>
      <c r="U2209" t="s">
        <v>421</v>
      </c>
      <c r="X2209">
        <v>15991471009</v>
      </c>
      <c r="AA2209" t="s">
        <v>1724</v>
      </c>
      <c r="AB2209" s="15">
        <v>1.65049287523128E+16</v>
      </c>
      <c r="AC2209" t="s">
        <v>68</v>
      </c>
      <c r="AD2209">
        <v>10739</v>
      </c>
      <c r="AE2209" t="s">
        <v>1726</v>
      </c>
      <c r="AF2209" t="s">
        <v>70</v>
      </c>
    </row>
    <row r="2210" spans="1:32" x14ac:dyDescent="0.25">
      <c r="A2210" s="4">
        <f t="shared" si="323"/>
        <v>44670</v>
      </c>
      <c r="B2210" s="5">
        <f t="shared" si="324"/>
        <v>0.33333333333333331</v>
      </c>
      <c r="C2210" s="6">
        <f t="shared" si="325"/>
        <v>0.34583333333333338</v>
      </c>
      <c r="D2210" s="7">
        <f t="shared" si="328"/>
        <v>1.0648148163454607E-3</v>
      </c>
      <c r="E2210" s="6" t="str">
        <f t="shared" si="329"/>
        <v>THALITA</v>
      </c>
      <c r="F2210" s="6" t="str">
        <f t="shared" si="326"/>
        <v>ter</v>
      </c>
      <c r="G2210" s="6" t="str">
        <f t="shared" si="327"/>
        <v>15</v>
      </c>
      <c r="H2210" s="6" t="str">
        <f>IFERROR(VLOOKUP($G2210,DDD!$B:$D,3,0),"-")</f>
        <v>SP</v>
      </c>
      <c r="I2210" s="6" t="str">
        <f>IFERROR(VLOOKUP($H2210,DDD!$I:$K,3,0),"-")</f>
        <v>Sudeste</v>
      </c>
      <c r="J2210">
        <v>8727978</v>
      </c>
      <c r="K2210">
        <v>25451507</v>
      </c>
      <c r="L2210" s="14">
        <v>44670.345995370371</v>
      </c>
      <c r="M2210" s="14">
        <v>44670.347060185188</v>
      </c>
      <c r="N2210" t="s">
        <v>3134</v>
      </c>
      <c r="O2210" t="s">
        <v>1723</v>
      </c>
      <c r="P2210">
        <v>17719</v>
      </c>
      <c r="Q2210" t="s">
        <v>65</v>
      </c>
      <c r="R2210" t="s">
        <v>66</v>
      </c>
      <c r="S2210" t="s">
        <v>421</v>
      </c>
      <c r="T2210" t="s">
        <v>66</v>
      </c>
      <c r="U2210" t="s">
        <v>421</v>
      </c>
      <c r="X2210">
        <v>15981482889</v>
      </c>
      <c r="AA2210" t="s">
        <v>1724</v>
      </c>
      <c r="AB2210" s="15">
        <v>16503670692604</v>
      </c>
      <c r="AC2210" t="s">
        <v>68</v>
      </c>
      <c r="AD2210">
        <v>10739</v>
      </c>
      <c r="AE2210" t="s">
        <v>1726</v>
      </c>
      <c r="AF2210" t="s">
        <v>70</v>
      </c>
    </row>
    <row r="2211" spans="1:32" x14ac:dyDescent="0.25">
      <c r="A2211" s="4">
        <f t="shared" si="323"/>
        <v>44670</v>
      </c>
      <c r="B2211" s="5">
        <f t="shared" si="324"/>
        <v>0.41666666666666669</v>
      </c>
      <c r="C2211" s="6">
        <f t="shared" si="325"/>
        <v>0.42499999999999999</v>
      </c>
      <c r="D2211" s="7">
        <f t="shared" si="328"/>
        <v>1.6203703708015382E-3</v>
      </c>
      <c r="E2211" s="6" t="str">
        <f t="shared" si="329"/>
        <v>THALITA</v>
      </c>
      <c r="F2211" s="6" t="str">
        <f t="shared" si="326"/>
        <v>ter</v>
      </c>
      <c r="G2211" s="6" t="str">
        <f t="shared" si="327"/>
        <v>15</v>
      </c>
      <c r="H2211" s="6" t="str">
        <f>IFERROR(VLOOKUP($G2211,DDD!$B:$D,3,0),"-")</f>
        <v>SP</v>
      </c>
      <c r="I2211" s="6" t="str">
        <f>IFERROR(VLOOKUP($H2211,DDD!$I:$K,3,0),"-")</f>
        <v>Sudeste</v>
      </c>
      <c r="J2211">
        <v>8739697</v>
      </c>
      <c r="K2211">
        <v>25451875</v>
      </c>
      <c r="L2211" s="14">
        <v>44670.425474537034</v>
      </c>
      <c r="M2211" s="14">
        <v>44670.427094907405</v>
      </c>
      <c r="N2211" t="s">
        <v>3134</v>
      </c>
      <c r="O2211" t="s">
        <v>1723</v>
      </c>
      <c r="P2211">
        <v>17719</v>
      </c>
      <c r="Q2211" t="s">
        <v>65</v>
      </c>
      <c r="R2211" t="s">
        <v>66</v>
      </c>
      <c r="S2211" t="s">
        <v>421</v>
      </c>
      <c r="T2211" t="s">
        <v>66</v>
      </c>
      <c r="U2211" t="s">
        <v>421</v>
      </c>
      <c r="X2211">
        <v>15997730139</v>
      </c>
      <c r="AA2211" t="s">
        <v>1724</v>
      </c>
      <c r="AB2211" s="15">
        <v>1650373943235550</v>
      </c>
      <c r="AC2211" t="s">
        <v>68</v>
      </c>
      <c r="AD2211">
        <v>10739</v>
      </c>
      <c r="AE2211" t="s">
        <v>1726</v>
      </c>
      <c r="AF2211" t="s">
        <v>70</v>
      </c>
    </row>
    <row r="2212" spans="1:32" x14ac:dyDescent="0.25">
      <c r="A2212" s="4">
        <f t="shared" si="323"/>
        <v>44671</v>
      </c>
      <c r="B2212" s="5">
        <f t="shared" si="324"/>
        <v>0.45833333333333331</v>
      </c>
      <c r="C2212" s="6">
        <f t="shared" si="325"/>
        <v>0.4680555555555555</v>
      </c>
      <c r="D2212" s="7">
        <f t="shared" si="328"/>
        <v>1.8055555556202307E-3</v>
      </c>
      <c r="E2212" s="6" t="str">
        <f t="shared" si="329"/>
        <v>THALITA</v>
      </c>
      <c r="F2212" s="6" t="str">
        <f t="shared" si="326"/>
        <v>qua</v>
      </c>
      <c r="G2212" s="6" t="str">
        <f t="shared" si="327"/>
        <v>43</v>
      </c>
      <c r="H2212" s="6" t="str">
        <f>IFERROR(VLOOKUP($G2212,DDD!$B:$D,3,0),"-")</f>
        <v>PR</v>
      </c>
      <c r="I2212" s="6" t="str">
        <f>IFERROR(VLOOKUP($H2212,DDD!$I:$K,3,0),"-")</f>
        <v>Sul</v>
      </c>
      <c r="J2212">
        <v>8825649</v>
      </c>
      <c r="K2212">
        <v>25451126</v>
      </c>
      <c r="L2212" s="14">
        <v>44671.46806712963</v>
      </c>
      <c r="M2212" s="14">
        <v>44671.469872685186</v>
      </c>
      <c r="N2212" t="s">
        <v>3134</v>
      </c>
      <c r="O2212" t="s">
        <v>1723</v>
      </c>
      <c r="P2212">
        <v>17719</v>
      </c>
      <c r="Q2212" t="s">
        <v>65</v>
      </c>
      <c r="R2212" t="s">
        <v>66</v>
      </c>
      <c r="S2212" t="s">
        <v>879</v>
      </c>
      <c r="T2212" t="s">
        <v>66</v>
      </c>
      <c r="U2212" t="s">
        <v>879</v>
      </c>
      <c r="X2212">
        <v>43996732566</v>
      </c>
      <c r="AA2212" t="s">
        <v>1724</v>
      </c>
      <c r="AB2212" s="15">
        <v>1650464022349850</v>
      </c>
      <c r="AC2212" t="s">
        <v>68</v>
      </c>
      <c r="AD2212">
        <v>10739</v>
      </c>
      <c r="AE2212" t="s">
        <v>1726</v>
      </c>
      <c r="AF2212" t="s">
        <v>70</v>
      </c>
    </row>
    <row r="2213" spans="1:32" x14ac:dyDescent="0.25">
      <c r="A2213" s="4">
        <f t="shared" si="323"/>
        <v>44670</v>
      </c>
      <c r="B2213" s="5">
        <f t="shared" si="324"/>
        <v>0.60416666666666663</v>
      </c>
      <c r="C2213" s="6">
        <f t="shared" si="325"/>
        <v>0.61736111111111114</v>
      </c>
      <c r="D2213" s="7">
        <f t="shared" si="328"/>
        <v>4.0509259270038456E-4</v>
      </c>
      <c r="E2213" s="6" t="str">
        <f t="shared" si="329"/>
        <v>JOHN</v>
      </c>
      <c r="F2213" s="6" t="str">
        <f t="shared" si="326"/>
        <v>ter</v>
      </c>
      <c r="G2213" s="6" t="str">
        <f t="shared" si="327"/>
        <v>43</v>
      </c>
      <c r="H2213" s="6" t="str">
        <f>IFERROR(VLOOKUP($G2213,DDD!$B:$D,3,0),"-")</f>
        <v>PR</v>
      </c>
      <c r="I2213" s="6" t="str">
        <f>IFERROR(VLOOKUP($H2213,DDD!$I:$K,3,0),"-")</f>
        <v>Sul</v>
      </c>
      <c r="J2213">
        <v>8773888</v>
      </c>
      <c r="K2213">
        <v>25451104</v>
      </c>
      <c r="L2213" s="14">
        <v>44670.617939814816</v>
      </c>
      <c r="M2213" s="14">
        <v>44670.618344907409</v>
      </c>
      <c r="N2213" t="s">
        <v>3134</v>
      </c>
      <c r="O2213" t="s">
        <v>1781</v>
      </c>
      <c r="P2213">
        <v>17284</v>
      </c>
      <c r="Q2213" t="s">
        <v>65</v>
      </c>
      <c r="R2213" t="s">
        <v>66</v>
      </c>
      <c r="S2213" t="s">
        <v>421</v>
      </c>
      <c r="T2213" t="s">
        <v>66</v>
      </c>
      <c r="U2213" t="s">
        <v>421</v>
      </c>
      <c r="X2213">
        <v>43984482641</v>
      </c>
      <c r="AA2213" t="s">
        <v>1724</v>
      </c>
      <c r="AB2213" s="15">
        <v>1650390569875120</v>
      </c>
      <c r="AC2213" t="s">
        <v>68</v>
      </c>
      <c r="AD2213">
        <v>10739</v>
      </c>
      <c r="AE2213" t="s">
        <v>1726</v>
      </c>
      <c r="AF2213" t="s">
        <v>70</v>
      </c>
    </row>
    <row r="2214" spans="1:32" x14ac:dyDescent="0.25">
      <c r="A2214" s="4">
        <f t="shared" si="323"/>
        <v>44671</v>
      </c>
      <c r="B2214" s="5">
        <f t="shared" si="324"/>
        <v>0.5625</v>
      </c>
      <c r="C2214" s="6">
        <f t="shared" si="325"/>
        <v>0.57777777777777783</v>
      </c>
      <c r="D2214" s="7">
        <f t="shared" si="328"/>
        <v>4.8611110833007842E-4</v>
      </c>
      <c r="E2214" s="6" t="str">
        <f t="shared" si="329"/>
        <v>JOHN</v>
      </c>
      <c r="F2214" s="6" t="str">
        <f t="shared" si="326"/>
        <v>qua</v>
      </c>
      <c r="G2214" s="6" t="str">
        <f t="shared" si="327"/>
        <v>43</v>
      </c>
      <c r="H2214" s="6" t="str">
        <f>IFERROR(VLOOKUP($G2214,DDD!$B:$D,3,0),"-")</f>
        <v>PR</v>
      </c>
      <c r="I2214" s="6" t="str">
        <f>IFERROR(VLOOKUP($H2214,DDD!$I:$K,3,0),"-")</f>
        <v>Sul</v>
      </c>
      <c r="J2214">
        <v>8848055</v>
      </c>
      <c r="K2214">
        <v>25451811</v>
      </c>
      <c r="L2214" s="14">
        <v>44671.577881944446</v>
      </c>
      <c r="M2214" s="14">
        <v>44671.578368055554</v>
      </c>
      <c r="N2214" t="s">
        <v>3134</v>
      </c>
      <c r="O2214" t="s">
        <v>1781</v>
      </c>
      <c r="P2214">
        <v>17284</v>
      </c>
      <c r="Q2214" t="s">
        <v>65</v>
      </c>
      <c r="R2214" t="s">
        <v>66</v>
      </c>
      <c r="S2214" t="s">
        <v>421</v>
      </c>
      <c r="T2214" t="s">
        <v>66</v>
      </c>
      <c r="U2214" t="s">
        <v>421</v>
      </c>
      <c r="X2214">
        <v>43996807181</v>
      </c>
      <c r="AA2214" t="s">
        <v>1724</v>
      </c>
      <c r="AB2214" s="15">
        <v>1650473505631440</v>
      </c>
      <c r="AC2214" t="s">
        <v>68</v>
      </c>
      <c r="AD2214">
        <v>10739</v>
      </c>
      <c r="AE2214" t="s">
        <v>1726</v>
      </c>
      <c r="AF2214" t="s">
        <v>70</v>
      </c>
    </row>
    <row r="2215" spans="1:32" x14ac:dyDescent="0.25">
      <c r="A2215" s="4">
        <f t="shared" si="323"/>
        <v>44671</v>
      </c>
      <c r="B2215" s="5">
        <f t="shared" si="324"/>
        <v>0.4375</v>
      </c>
      <c r="C2215" s="6">
        <f t="shared" si="325"/>
        <v>0.4548611111111111</v>
      </c>
      <c r="D2215" s="7">
        <f t="shared" si="328"/>
        <v>2.4305556144099683E-4</v>
      </c>
      <c r="E2215" s="6" t="str">
        <f t="shared" si="329"/>
        <v>YANE</v>
      </c>
      <c r="F2215" s="6" t="str">
        <f t="shared" si="326"/>
        <v>qua</v>
      </c>
      <c r="G2215" s="6" t="str">
        <f t="shared" si="327"/>
        <v>15</v>
      </c>
      <c r="H2215" s="6" t="str">
        <f>IFERROR(VLOOKUP($G2215,DDD!$B:$D,3,0),"-")</f>
        <v>SP</v>
      </c>
      <c r="I2215" s="6" t="str">
        <f>IFERROR(VLOOKUP($H2215,DDD!$I:$K,3,0),"-")</f>
        <v>Sudeste</v>
      </c>
      <c r="J2215">
        <v>8823654</v>
      </c>
      <c r="K2215">
        <v>25452076</v>
      </c>
      <c r="L2215" s="14">
        <v>44671.455509259256</v>
      </c>
      <c r="M2215" s="14">
        <v>44671.455752314818</v>
      </c>
      <c r="N2215" t="s">
        <v>3134</v>
      </c>
      <c r="O2215" t="s">
        <v>1728</v>
      </c>
      <c r="P2215">
        <v>17285</v>
      </c>
      <c r="Q2215" t="s">
        <v>65</v>
      </c>
      <c r="R2215" t="s">
        <v>136</v>
      </c>
      <c r="S2215" t="s">
        <v>273</v>
      </c>
      <c r="T2215" t="s">
        <v>136</v>
      </c>
      <c r="U2215" t="s">
        <v>420</v>
      </c>
      <c r="X2215">
        <v>15988270959</v>
      </c>
      <c r="Y2215">
        <v>15988270959</v>
      </c>
      <c r="Z2215" s="14">
        <v>44671.75</v>
      </c>
      <c r="AA2215" t="s">
        <v>1724</v>
      </c>
      <c r="AB2215" s="15">
        <v>1650462900302930</v>
      </c>
      <c r="AC2215" t="s">
        <v>68</v>
      </c>
      <c r="AD2215">
        <v>10739</v>
      </c>
      <c r="AE2215" t="s">
        <v>1726</v>
      </c>
      <c r="AF2215" t="s">
        <v>70</v>
      </c>
    </row>
    <row r="2216" spans="1:32" x14ac:dyDescent="0.25">
      <c r="A2216" s="4">
        <f t="shared" si="323"/>
        <v>44671</v>
      </c>
      <c r="B2216" s="5">
        <f t="shared" si="324"/>
        <v>0.58333333333333337</v>
      </c>
      <c r="C2216" s="6">
        <f t="shared" si="325"/>
        <v>0.58402777777777781</v>
      </c>
      <c r="D2216" s="7">
        <f t="shared" si="328"/>
        <v>2.6157407410209998E-3</v>
      </c>
      <c r="E2216" s="6" t="str">
        <f t="shared" si="329"/>
        <v>JOHN</v>
      </c>
      <c r="F2216" s="6" t="str">
        <f t="shared" si="326"/>
        <v>qua</v>
      </c>
      <c r="G2216" s="6" t="str">
        <f t="shared" si="327"/>
        <v>15</v>
      </c>
      <c r="H2216" s="6" t="str">
        <f>IFERROR(VLOOKUP($G2216,DDD!$B:$D,3,0),"-")</f>
        <v>SP</v>
      </c>
      <c r="I2216" s="6" t="str">
        <f>IFERROR(VLOOKUP($H2216,DDD!$I:$K,3,0),"-")</f>
        <v>Sudeste</v>
      </c>
      <c r="J2216">
        <v>8849054</v>
      </c>
      <c r="K2216">
        <v>25452099</v>
      </c>
      <c r="L2216" s="14">
        <v>44671.584641203706</v>
      </c>
      <c r="M2216" s="14">
        <v>44671.587256944447</v>
      </c>
      <c r="N2216" t="s">
        <v>3134</v>
      </c>
      <c r="O2216" t="s">
        <v>1781</v>
      </c>
      <c r="P2216">
        <v>17284</v>
      </c>
      <c r="Q2216" t="s">
        <v>65</v>
      </c>
      <c r="R2216" t="s">
        <v>66</v>
      </c>
      <c r="S2216" t="s">
        <v>1186</v>
      </c>
      <c r="T2216" t="s">
        <v>66</v>
      </c>
      <c r="U2216" t="s">
        <v>1186</v>
      </c>
      <c r="X2216">
        <v>15997366717</v>
      </c>
      <c r="AA2216" t="s">
        <v>1724</v>
      </c>
      <c r="AB2216" s="15">
        <v>1650474102643890</v>
      </c>
      <c r="AC2216" t="s">
        <v>68</v>
      </c>
      <c r="AD2216">
        <v>10739</v>
      </c>
      <c r="AE2216" t="s">
        <v>1726</v>
      </c>
      <c r="AF2216" t="s">
        <v>70</v>
      </c>
    </row>
    <row r="2217" spans="1:32" x14ac:dyDescent="0.25">
      <c r="A2217" s="4">
        <f t="shared" si="323"/>
        <v>44671</v>
      </c>
      <c r="B2217" s="5">
        <f t="shared" si="324"/>
        <v>0.58333333333333337</v>
      </c>
      <c r="C2217" s="6">
        <f t="shared" si="325"/>
        <v>0.58888888888888891</v>
      </c>
      <c r="D2217" s="7">
        <f t="shared" si="328"/>
        <v>1.2962962937308475E-3</v>
      </c>
      <c r="E2217" s="6" t="str">
        <f t="shared" si="329"/>
        <v>YANE</v>
      </c>
      <c r="F2217" s="6" t="str">
        <f t="shared" si="326"/>
        <v>qua</v>
      </c>
      <c r="G2217" s="6" t="str">
        <f t="shared" si="327"/>
        <v>15</v>
      </c>
      <c r="H2217" s="6" t="str">
        <f>IFERROR(VLOOKUP($G2217,DDD!$B:$D,3,0),"-")</f>
        <v>SP</v>
      </c>
      <c r="I2217" s="6" t="str">
        <f>IFERROR(VLOOKUP($H2217,DDD!$I:$K,3,0),"-")</f>
        <v>Sudeste</v>
      </c>
      <c r="J2217">
        <v>8849939</v>
      </c>
      <c r="K2217">
        <v>25451666</v>
      </c>
      <c r="L2217" s="14">
        <v>44671.589050925926</v>
      </c>
      <c r="M2217" s="14">
        <v>44671.59034722222</v>
      </c>
      <c r="N2217" t="s">
        <v>3134</v>
      </c>
      <c r="O2217" t="s">
        <v>1728</v>
      </c>
      <c r="P2217">
        <v>17285</v>
      </c>
      <c r="Q2217" t="s">
        <v>65</v>
      </c>
      <c r="R2217" t="s">
        <v>66</v>
      </c>
      <c r="S2217" t="s">
        <v>1186</v>
      </c>
      <c r="T2217" t="s">
        <v>66</v>
      </c>
      <c r="U2217" t="s">
        <v>1186</v>
      </c>
      <c r="X2217">
        <v>15988016052</v>
      </c>
      <c r="AA2217" t="s">
        <v>1724</v>
      </c>
      <c r="AB2217" s="15">
        <v>1650474478651460</v>
      </c>
      <c r="AC2217" t="s">
        <v>68</v>
      </c>
      <c r="AD2217">
        <v>10739</v>
      </c>
      <c r="AE2217" t="s">
        <v>1726</v>
      </c>
      <c r="AF2217" t="s">
        <v>70</v>
      </c>
    </row>
    <row r="2218" spans="1:32" x14ac:dyDescent="0.25">
      <c r="A2218" s="4">
        <f t="shared" si="323"/>
        <v>44670</v>
      </c>
      <c r="B2218" s="5">
        <f t="shared" si="324"/>
        <v>0.77083333333333337</v>
      </c>
      <c r="C2218" s="6">
        <f t="shared" si="325"/>
        <v>0.77430555555555547</v>
      </c>
      <c r="D2218" s="7">
        <f t="shared" si="328"/>
        <v>7.4074073927477002E-4</v>
      </c>
      <c r="E2218" s="6" t="str">
        <f t="shared" si="329"/>
        <v>JOHN</v>
      </c>
      <c r="F2218" s="6" t="str">
        <f t="shared" si="326"/>
        <v>ter</v>
      </c>
      <c r="G2218" s="6" t="str">
        <f t="shared" si="327"/>
        <v>43</v>
      </c>
      <c r="H2218" s="6" t="str">
        <f>IFERROR(VLOOKUP($G2218,DDD!$B:$D,3,0),"-")</f>
        <v>PR</v>
      </c>
      <c r="I2218" s="6" t="str">
        <f>IFERROR(VLOOKUP($H2218,DDD!$I:$K,3,0),"-")</f>
        <v>Sul</v>
      </c>
      <c r="J2218">
        <v>8795315</v>
      </c>
      <c r="K2218">
        <v>25451624</v>
      </c>
      <c r="L2218" s="14">
        <v>44670.774768518517</v>
      </c>
      <c r="M2218" s="14">
        <v>44670.775509259256</v>
      </c>
      <c r="N2218" t="s">
        <v>3134</v>
      </c>
      <c r="O2218" t="s">
        <v>1781</v>
      </c>
      <c r="P2218">
        <v>17284</v>
      </c>
      <c r="Q2218" t="s">
        <v>65</v>
      </c>
      <c r="R2218" t="s">
        <v>66</v>
      </c>
      <c r="S2218" t="s">
        <v>1017</v>
      </c>
      <c r="T2218" t="s">
        <v>66</v>
      </c>
      <c r="U2218" t="s">
        <v>1017</v>
      </c>
      <c r="X2218">
        <v>43996850000</v>
      </c>
      <c r="AA2218" t="s">
        <v>1724</v>
      </c>
      <c r="AB2218" s="15">
        <v>1.65040412022763E+16</v>
      </c>
      <c r="AC2218" t="s">
        <v>68</v>
      </c>
      <c r="AD2218">
        <v>10739</v>
      </c>
      <c r="AE2218" t="s">
        <v>1726</v>
      </c>
      <c r="AF2218" t="s">
        <v>70</v>
      </c>
    </row>
    <row r="2219" spans="1:32" x14ac:dyDescent="0.25">
      <c r="A2219" s="4">
        <f t="shared" ref="A2219:A2282" si="330">DATEVALUE(TEXT(L2219,"dd/mm"))</f>
        <v>44671</v>
      </c>
      <c r="B2219" s="5">
        <f t="shared" ref="B2219:B2282" si="331">TIMEVALUE(TEXT(LEFT(TEXT(L2219,"hh:mm"),2)&amp;":"&amp;IF(RIGHT(TEXT(L2219,"hh:mm"),2)&lt;"30",0,30),"hh:mm"))</f>
        <v>0.5625</v>
      </c>
      <c r="C2219" s="6">
        <f t="shared" ref="C2219:C2282" si="332">TIMEVALUE(TEXT(L2219,"hh:mm"))</f>
        <v>0.58263888888888882</v>
      </c>
      <c r="D2219" s="7">
        <f t="shared" si="328"/>
        <v>9.0277777781011537E-4</v>
      </c>
      <c r="E2219" s="6" t="str">
        <f t="shared" si="329"/>
        <v>THALITA</v>
      </c>
      <c r="F2219" s="6" t="str">
        <f t="shared" ref="F2219:F2282" si="333">TEXT(L2219,"ddd")</f>
        <v>qua</v>
      </c>
      <c r="G2219" s="6" t="str">
        <f t="shared" si="327"/>
        <v>43</v>
      </c>
      <c r="H2219" s="6" t="str">
        <f>IFERROR(VLOOKUP($G2219,DDD!$B:$D,3,0),"-")</f>
        <v>PR</v>
      </c>
      <c r="I2219" s="6" t="str">
        <f>IFERROR(VLOOKUP($H2219,DDD!$I:$K,3,0),"-")</f>
        <v>Sul</v>
      </c>
      <c r="J2219">
        <v>8848834</v>
      </c>
      <c r="K2219">
        <v>25451996</v>
      </c>
      <c r="L2219" s="14">
        <v>44671.58320601852</v>
      </c>
      <c r="M2219" s="14">
        <v>44671.584108796298</v>
      </c>
      <c r="N2219" t="s">
        <v>3134</v>
      </c>
      <c r="O2219" t="s">
        <v>1723</v>
      </c>
      <c r="P2219">
        <v>17719</v>
      </c>
      <c r="Q2219" t="s">
        <v>65</v>
      </c>
      <c r="R2219" t="s">
        <v>66</v>
      </c>
      <c r="S2219" t="s">
        <v>1017</v>
      </c>
      <c r="T2219" t="s">
        <v>66</v>
      </c>
      <c r="U2219" t="s">
        <v>1017</v>
      </c>
      <c r="X2219">
        <v>43984464499</v>
      </c>
      <c r="AA2219" t="s">
        <v>1724</v>
      </c>
      <c r="AB2219" s="15">
        <v>1650473863638130</v>
      </c>
      <c r="AC2219" t="s">
        <v>68</v>
      </c>
      <c r="AD2219">
        <v>10739</v>
      </c>
      <c r="AE2219" t="s">
        <v>1726</v>
      </c>
      <c r="AF2219" t="s">
        <v>70</v>
      </c>
    </row>
    <row r="2220" spans="1:32" x14ac:dyDescent="0.25">
      <c r="A2220" s="4">
        <f t="shared" si="330"/>
        <v>44670</v>
      </c>
      <c r="B2220" s="5">
        <f t="shared" si="331"/>
        <v>0.70833333333333337</v>
      </c>
      <c r="C2220" s="6">
        <f t="shared" si="332"/>
        <v>0.72569444444444453</v>
      </c>
      <c r="D2220" s="7">
        <f t="shared" si="328"/>
        <v>8.217592621804215E-4</v>
      </c>
      <c r="E2220" s="6" t="str">
        <f t="shared" si="329"/>
        <v>JOHN</v>
      </c>
      <c r="F2220" s="6" t="str">
        <f t="shared" si="333"/>
        <v>ter</v>
      </c>
      <c r="G2220" s="6" t="str">
        <f t="shared" si="327"/>
        <v>15</v>
      </c>
      <c r="H2220" s="6" t="str">
        <f>IFERROR(VLOOKUP($G2220,DDD!$B:$D,3,0),"-")</f>
        <v>SP</v>
      </c>
      <c r="I2220" s="6" t="str">
        <f>IFERROR(VLOOKUP($H2220,DDD!$I:$K,3,0),"-")</f>
        <v>Sudeste</v>
      </c>
      <c r="J2220">
        <v>8789240</v>
      </c>
      <c r="K2220">
        <v>25451854</v>
      </c>
      <c r="L2220" s="14">
        <v>44670.726307870369</v>
      </c>
      <c r="M2220" s="14">
        <v>44670.727129629631</v>
      </c>
      <c r="N2220" t="s">
        <v>3134</v>
      </c>
      <c r="O2220" t="s">
        <v>1781</v>
      </c>
      <c r="P2220">
        <v>17284</v>
      </c>
      <c r="Q2220" t="s">
        <v>65</v>
      </c>
      <c r="R2220" t="s">
        <v>66</v>
      </c>
      <c r="S2220" t="s">
        <v>1186</v>
      </c>
      <c r="T2220" t="s">
        <v>66</v>
      </c>
      <c r="U2220" t="s">
        <v>1017</v>
      </c>
      <c r="X2220">
        <v>15997553284</v>
      </c>
      <c r="AA2220" t="s">
        <v>1724</v>
      </c>
      <c r="AB2220" s="15">
        <v>1.65039993119422E+16</v>
      </c>
      <c r="AC2220" t="s">
        <v>68</v>
      </c>
      <c r="AD2220">
        <v>10739</v>
      </c>
      <c r="AE2220" t="s">
        <v>1726</v>
      </c>
      <c r="AF2220" t="s">
        <v>70</v>
      </c>
    </row>
    <row r="2221" spans="1:32" x14ac:dyDescent="0.25">
      <c r="A2221" s="4">
        <f t="shared" si="330"/>
        <v>44671</v>
      </c>
      <c r="B2221" s="5">
        <f t="shared" si="331"/>
        <v>0.45833333333333331</v>
      </c>
      <c r="C2221" s="6">
        <f t="shared" si="332"/>
        <v>0.47361111111111115</v>
      </c>
      <c r="D2221" s="7">
        <f t="shared" si="328"/>
        <v>4.687499997089617E-3</v>
      </c>
      <c r="E2221" s="6" t="str">
        <f t="shared" si="329"/>
        <v>THALITA</v>
      </c>
      <c r="F2221" s="6" t="str">
        <f t="shared" si="333"/>
        <v>qua</v>
      </c>
      <c r="G2221" s="6" t="str">
        <f t="shared" si="327"/>
        <v>15</v>
      </c>
      <c r="H2221" s="6" t="str">
        <f>IFERROR(VLOOKUP($G2221,DDD!$B:$D,3,0),"-")</f>
        <v>SP</v>
      </c>
      <c r="I2221" s="6" t="str">
        <f>IFERROR(VLOOKUP($H2221,DDD!$I:$K,3,0),"-")</f>
        <v>Sudeste</v>
      </c>
      <c r="J2221">
        <v>8826848</v>
      </c>
      <c r="K2221">
        <v>25451260</v>
      </c>
      <c r="L2221" s="14">
        <v>44671.473761574074</v>
      </c>
      <c r="M2221" s="14">
        <v>44671.478449074071</v>
      </c>
      <c r="N2221" t="s">
        <v>3134</v>
      </c>
      <c r="O2221" t="s">
        <v>1723</v>
      </c>
      <c r="P2221">
        <v>17719</v>
      </c>
      <c r="Q2221" t="s">
        <v>65</v>
      </c>
      <c r="R2221" t="s">
        <v>66</v>
      </c>
      <c r="S2221" t="s">
        <v>1186</v>
      </c>
      <c r="T2221" t="s">
        <v>66</v>
      </c>
      <c r="U2221" t="s">
        <v>1186</v>
      </c>
      <c r="X2221">
        <v>15997771194</v>
      </c>
      <c r="AA2221" t="s">
        <v>1724</v>
      </c>
      <c r="AB2221" s="15">
        <v>1650464435364950</v>
      </c>
      <c r="AC2221" t="s">
        <v>68</v>
      </c>
      <c r="AD2221">
        <v>10739</v>
      </c>
      <c r="AE2221" t="s">
        <v>1726</v>
      </c>
      <c r="AF2221" t="s">
        <v>70</v>
      </c>
    </row>
    <row r="2222" spans="1:32" x14ac:dyDescent="0.25">
      <c r="A2222" s="4">
        <f t="shared" si="330"/>
        <v>44671</v>
      </c>
      <c r="B2222" s="5">
        <f t="shared" si="331"/>
        <v>0.4375</v>
      </c>
      <c r="C2222" s="6">
        <f t="shared" si="332"/>
        <v>0.4513888888888889</v>
      </c>
      <c r="D2222" s="7">
        <f t="shared" si="328"/>
        <v>1.5046296175569296E-4</v>
      </c>
      <c r="E2222" s="6" t="str">
        <f t="shared" si="329"/>
        <v>THALITA</v>
      </c>
      <c r="F2222" s="6" t="str">
        <f t="shared" si="333"/>
        <v>qua</v>
      </c>
      <c r="G2222" s="6" t="str">
        <f t="shared" si="327"/>
        <v>15</v>
      </c>
      <c r="H2222" s="6" t="str">
        <f>IFERROR(VLOOKUP($G2222,DDD!$B:$D,3,0),"-")</f>
        <v>SP</v>
      </c>
      <c r="I2222" s="6" t="str">
        <f>IFERROR(VLOOKUP($H2222,DDD!$I:$K,3,0),"-")</f>
        <v>Sudeste</v>
      </c>
      <c r="J2222">
        <v>8822918</v>
      </c>
      <c r="K2222">
        <v>25452013</v>
      </c>
      <c r="L2222" s="14">
        <v>44671.451562499999</v>
      </c>
      <c r="M2222" s="14">
        <v>44671.45171296296</v>
      </c>
      <c r="N2222" t="s">
        <v>3134</v>
      </c>
      <c r="O2222" t="s">
        <v>1723</v>
      </c>
      <c r="P2222">
        <v>17719</v>
      </c>
      <c r="Q2222" t="s">
        <v>65</v>
      </c>
      <c r="R2222" t="s">
        <v>66</v>
      </c>
      <c r="S2222" t="s">
        <v>1186</v>
      </c>
      <c r="T2222" t="s">
        <v>66</v>
      </c>
      <c r="U2222" t="s">
        <v>1186</v>
      </c>
      <c r="X2222">
        <v>15981006769</v>
      </c>
      <c r="AA2222" t="s">
        <v>1724</v>
      </c>
      <c r="AB2222" s="15">
        <v>1650462507282810</v>
      </c>
      <c r="AC2222" t="s">
        <v>68</v>
      </c>
      <c r="AD2222">
        <v>10739</v>
      </c>
      <c r="AE2222" t="s">
        <v>1726</v>
      </c>
      <c r="AF2222" t="s">
        <v>70</v>
      </c>
    </row>
    <row r="2223" spans="1:32" x14ac:dyDescent="0.25">
      <c r="A2223" s="4">
        <f t="shared" si="330"/>
        <v>44671</v>
      </c>
      <c r="B2223" s="5">
        <f t="shared" si="331"/>
        <v>0.41666666666666669</v>
      </c>
      <c r="C2223" s="6">
        <f t="shared" si="332"/>
        <v>0.43124999999999997</v>
      </c>
      <c r="D2223" s="7">
        <f t="shared" si="328"/>
        <v>2.546296309446916E-4</v>
      </c>
      <c r="E2223" s="6" t="str">
        <f t="shared" si="329"/>
        <v>THALITA</v>
      </c>
      <c r="F2223" s="6" t="str">
        <f t="shared" si="333"/>
        <v>qua</v>
      </c>
      <c r="G2223" s="6" t="str">
        <f t="shared" ref="G2223:G2286" si="334">TRIM(LEFT($X2223,2))</f>
        <v>43</v>
      </c>
      <c r="H2223" s="6" t="str">
        <f>IFERROR(VLOOKUP($G2223,DDD!$B:$D,3,0),"-")</f>
        <v>PR</v>
      </c>
      <c r="I2223" s="6" t="str">
        <f>IFERROR(VLOOKUP($H2223,DDD!$I:$K,3,0),"-")</f>
        <v>Sul</v>
      </c>
      <c r="J2223">
        <v>8818629</v>
      </c>
      <c r="K2223">
        <v>25451807</v>
      </c>
      <c r="L2223" s="14">
        <v>44671.431296296294</v>
      </c>
      <c r="M2223" s="14">
        <v>44671.431550925925</v>
      </c>
      <c r="N2223" t="s">
        <v>3134</v>
      </c>
      <c r="O2223" t="s">
        <v>1723</v>
      </c>
      <c r="P2223">
        <v>17719</v>
      </c>
      <c r="Q2223" t="s">
        <v>65</v>
      </c>
      <c r="R2223" t="s">
        <v>66</v>
      </c>
      <c r="S2223" t="s">
        <v>1186</v>
      </c>
      <c r="T2223" t="s">
        <v>66</v>
      </c>
      <c r="U2223" t="s">
        <v>1186</v>
      </c>
      <c r="X2223">
        <v>43999508069</v>
      </c>
      <c r="AA2223" t="s">
        <v>1724</v>
      </c>
      <c r="AB2223" s="15">
        <v>1650460748199350</v>
      </c>
      <c r="AC2223" t="s">
        <v>68</v>
      </c>
      <c r="AD2223">
        <v>10739</v>
      </c>
      <c r="AE2223" t="s">
        <v>1726</v>
      </c>
      <c r="AF2223" t="s">
        <v>70</v>
      </c>
    </row>
    <row r="2224" spans="1:32" x14ac:dyDescent="0.25">
      <c r="A2224" s="4">
        <f t="shared" si="330"/>
        <v>44671</v>
      </c>
      <c r="B2224" s="5">
        <f t="shared" si="331"/>
        <v>0.35416666666666669</v>
      </c>
      <c r="C2224" s="6">
        <f t="shared" si="332"/>
        <v>0.3576388888888889</v>
      </c>
      <c r="D2224" s="7">
        <f t="shared" si="328"/>
        <v>1.2384259243845008E-3</v>
      </c>
      <c r="E2224" s="6" t="str">
        <f t="shared" si="329"/>
        <v>THALITA</v>
      </c>
      <c r="F2224" s="6" t="str">
        <f t="shared" si="333"/>
        <v>qua</v>
      </c>
      <c r="G2224" s="6" t="str">
        <f t="shared" si="334"/>
        <v>43</v>
      </c>
      <c r="H2224" s="6" t="str">
        <f>IFERROR(VLOOKUP($G2224,DDD!$B:$D,3,0),"-")</f>
        <v>PR</v>
      </c>
      <c r="I2224" s="6" t="str">
        <f>IFERROR(VLOOKUP($H2224,DDD!$I:$K,3,0),"-")</f>
        <v>Sul</v>
      </c>
      <c r="J2224">
        <v>8804373</v>
      </c>
      <c r="K2224">
        <v>25450975</v>
      </c>
      <c r="L2224" s="14">
        <v>44671.357812499999</v>
      </c>
      <c r="M2224" s="14">
        <v>44671.359050925923</v>
      </c>
      <c r="N2224" t="s">
        <v>3134</v>
      </c>
      <c r="O2224" t="s">
        <v>1723</v>
      </c>
      <c r="P2224">
        <v>17719</v>
      </c>
      <c r="Q2224" t="s">
        <v>65</v>
      </c>
      <c r="R2224" t="s">
        <v>66</v>
      </c>
      <c r="S2224" t="s">
        <v>1186</v>
      </c>
      <c r="T2224" t="s">
        <v>66</v>
      </c>
      <c r="U2224" t="s">
        <v>1186</v>
      </c>
      <c r="X2224">
        <v>43999229619</v>
      </c>
      <c r="AA2224" t="s">
        <v>1724</v>
      </c>
      <c r="AB2224" s="15">
        <v>165045450537524</v>
      </c>
      <c r="AC2224" t="s">
        <v>68</v>
      </c>
      <c r="AD2224">
        <v>10739</v>
      </c>
      <c r="AE2224" t="s">
        <v>1726</v>
      </c>
      <c r="AF2224" t="s">
        <v>70</v>
      </c>
    </row>
    <row r="2225" spans="1:32" x14ac:dyDescent="0.25">
      <c r="A2225" s="4">
        <f t="shared" si="330"/>
        <v>44671</v>
      </c>
      <c r="B2225" s="5">
        <f t="shared" si="331"/>
        <v>0.5625</v>
      </c>
      <c r="C2225" s="6">
        <f t="shared" si="332"/>
        <v>0.57986111111111105</v>
      </c>
      <c r="D2225" s="7">
        <f t="shared" si="328"/>
        <v>3.9930555576574989E-3</v>
      </c>
      <c r="E2225" s="6" t="str">
        <f t="shared" si="329"/>
        <v>JOHN</v>
      </c>
      <c r="F2225" s="6" t="str">
        <f t="shared" si="333"/>
        <v>qua</v>
      </c>
      <c r="G2225" s="6" t="str">
        <f t="shared" si="334"/>
        <v>15</v>
      </c>
      <c r="H2225" s="6" t="str">
        <f>IFERROR(VLOOKUP($G2225,DDD!$B:$D,3,0),"-")</f>
        <v>SP</v>
      </c>
      <c r="I2225" s="6" t="str">
        <f>IFERROR(VLOOKUP($H2225,DDD!$I:$K,3,0),"-")</f>
        <v>Sudeste</v>
      </c>
      <c r="J2225">
        <v>8848370</v>
      </c>
      <c r="K2225">
        <v>25451915</v>
      </c>
      <c r="L2225" s="14">
        <v>44671.580023148148</v>
      </c>
      <c r="M2225" s="14">
        <v>44671.584016203706</v>
      </c>
      <c r="N2225" t="s">
        <v>3134</v>
      </c>
      <c r="O2225" t="s">
        <v>1781</v>
      </c>
      <c r="P2225">
        <v>17284</v>
      </c>
      <c r="Q2225" t="s">
        <v>65</v>
      </c>
      <c r="R2225" t="s">
        <v>66</v>
      </c>
      <c r="S2225" t="s">
        <v>1186</v>
      </c>
      <c r="T2225" t="s">
        <v>66</v>
      </c>
      <c r="U2225" t="s">
        <v>1186</v>
      </c>
      <c r="X2225">
        <v>15981129667</v>
      </c>
      <c r="AA2225" t="s">
        <v>1724</v>
      </c>
      <c r="AB2225" s="15">
        <v>1650473695635240</v>
      </c>
      <c r="AC2225" t="s">
        <v>68</v>
      </c>
      <c r="AD2225">
        <v>10739</v>
      </c>
      <c r="AE2225" t="s">
        <v>1726</v>
      </c>
      <c r="AF2225" t="s">
        <v>70</v>
      </c>
    </row>
    <row r="2226" spans="1:32" x14ac:dyDescent="0.25">
      <c r="A2226" s="4">
        <f t="shared" si="330"/>
        <v>44671</v>
      </c>
      <c r="B2226" s="5">
        <f t="shared" si="331"/>
        <v>0.5625</v>
      </c>
      <c r="C2226" s="6">
        <f t="shared" si="332"/>
        <v>0.56527777777777777</v>
      </c>
      <c r="D2226" s="7">
        <f t="shared" si="328"/>
        <v>2.6736111103673466E-3</v>
      </c>
      <c r="E2226" s="6" t="str">
        <f t="shared" si="329"/>
        <v>YANE</v>
      </c>
      <c r="F2226" s="6" t="str">
        <f t="shared" si="333"/>
        <v>qua</v>
      </c>
      <c r="G2226" s="6" t="str">
        <f t="shared" si="334"/>
        <v>11</v>
      </c>
      <c r="H2226" s="6" t="str">
        <f>IFERROR(VLOOKUP($G2226,DDD!$B:$D,3,0),"-")</f>
        <v>SP</v>
      </c>
      <c r="I2226" s="6" t="str">
        <f>IFERROR(VLOOKUP($H2226,DDD!$I:$K,3,0),"-")</f>
        <v>Sudeste</v>
      </c>
      <c r="J2226">
        <v>8846259</v>
      </c>
      <c r="K2226">
        <v>28790026</v>
      </c>
      <c r="L2226" s="14">
        <v>44671.565532407411</v>
      </c>
      <c r="M2226" s="14">
        <v>44671.568206018521</v>
      </c>
      <c r="N2226" t="s">
        <v>3134</v>
      </c>
      <c r="O2226" t="s">
        <v>1728</v>
      </c>
      <c r="P2226">
        <v>17285</v>
      </c>
      <c r="Q2226" t="s">
        <v>65</v>
      </c>
      <c r="R2226" t="s">
        <v>136</v>
      </c>
      <c r="S2226" t="s">
        <v>420</v>
      </c>
      <c r="T2226" t="s">
        <v>136</v>
      </c>
      <c r="U2226" t="s">
        <v>420</v>
      </c>
      <c r="X2226">
        <v>11912737795</v>
      </c>
      <c r="Y2226">
        <v>11912737795</v>
      </c>
      <c r="Z2226" s="14">
        <v>44671.588194444441</v>
      </c>
      <c r="AA2226" t="s">
        <v>2671</v>
      </c>
      <c r="AC2226" t="s">
        <v>202</v>
      </c>
      <c r="AD2226">
        <v>10739</v>
      </c>
      <c r="AE2226" t="s">
        <v>1726</v>
      </c>
      <c r="AF2226" t="s">
        <v>70</v>
      </c>
    </row>
    <row r="2227" spans="1:32" x14ac:dyDescent="0.25">
      <c r="A2227" s="4">
        <f t="shared" si="330"/>
        <v>44670</v>
      </c>
      <c r="B2227" s="5">
        <f t="shared" si="331"/>
        <v>0.5625</v>
      </c>
      <c r="C2227" s="6">
        <f t="shared" si="332"/>
        <v>0.56388888888888888</v>
      </c>
      <c r="D2227" s="7">
        <f t="shared" si="328"/>
        <v>7.1759259299142286E-4</v>
      </c>
      <c r="E2227" s="6" t="str">
        <f t="shared" si="329"/>
        <v>JOHN</v>
      </c>
      <c r="F2227" s="6" t="str">
        <f t="shared" si="333"/>
        <v>ter</v>
      </c>
      <c r="G2227" s="6" t="str">
        <f t="shared" si="334"/>
        <v>15</v>
      </c>
      <c r="H2227" s="6" t="str">
        <f>IFERROR(VLOOKUP($G2227,DDD!$B:$D,3,0),"-")</f>
        <v>SP</v>
      </c>
      <c r="I2227" s="6" t="str">
        <f>IFERROR(VLOOKUP($H2227,DDD!$I:$K,3,0),"-")</f>
        <v>Sudeste</v>
      </c>
      <c r="J2227">
        <v>8765855</v>
      </c>
      <c r="K2227">
        <v>23417718</v>
      </c>
      <c r="L2227" s="14">
        <v>44670.564375000002</v>
      </c>
      <c r="M2227" s="14">
        <v>44670.565092592595</v>
      </c>
      <c r="N2227" t="s">
        <v>3134</v>
      </c>
      <c r="O2227" t="s">
        <v>1781</v>
      </c>
      <c r="P2227">
        <v>17284</v>
      </c>
      <c r="Q2227" t="s">
        <v>65</v>
      </c>
      <c r="R2227" t="s">
        <v>66</v>
      </c>
      <c r="S2227" t="s">
        <v>1017</v>
      </c>
      <c r="T2227" t="s">
        <v>66</v>
      </c>
      <c r="U2227" t="s">
        <v>1017</v>
      </c>
      <c r="X2227">
        <v>15981163172</v>
      </c>
      <c r="AA2227" t="s">
        <v>1732</v>
      </c>
      <c r="AB2227" s="15">
        <v>1650385953771540</v>
      </c>
      <c r="AC2227" t="s">
        <v>68</v>
      </c>
      <c r="AD2227">
        <v>10739</v>
      </c>
      <c r="AE2227" t="s">
        <v>1726</v>
      </c>
      <c r="AF2227" t="s">
        <v>70</v>
      </c>
    </row>
    <row r="2228" spans="1:32" x14ac:dyDescent="0.25">
      <c r="A2228" s="4">
        <f t="shared" si="330"/>
        <v>44670</v>
      </c>
      <c r="B2228" s="5">
        <f t="shared" si="331"/>
        <v>0.66666666666666663</v>
      </c>
      <c r="C2228" s="6">
        <f t="shared" si="332"/>
        <v>0.67083333333333339</v>
      </c>
      <c r="D2228" s="7">
        <f t="shared" si="328"/>
        <v>1.1458333319751546E-3</v>
      </c>
      <c r="E2228" s="6" t="str">
        <f t="shared" si="329"/>
        <v>JOHN</v>
      </c>
      <c r="F2228" s="6" t="str">
        <f t="shared" si="333"/>
        <v>ter</v>
      </c>
      <c r="G2228" s="6" t="str">
        <f t="shared" si="334"/>
        <v>15</v>
      </c>
      <c r="H2228" s="6" t="str">
        <f>IFERROR(VLOOKUP($G2228,DDD!$B:$D,3,0),"-")</f>
        <v>SP</v>
      </c>
      <c r="I2228" s="6" t="str">
        <f>IFERROR(VLOOKUP($H2228,DDD!$I:$K,3,0),"-")</f>
        <v>Sudeste</v>
      </c>
      <c r="J2228">
        <v>8781691</v>
      </c>
      <c r="K2228">
        <v>23417219</v>
      </c>
      <c r="L2228" s="14">
        <v>44670.670856481483</v>
      </c>
      <c r="M2228" s="14">
        <v>44670.672002314815</v>
      </c>
      <c r="N2228" t="s">
        <v>3134</v>
      </c>
      <c r="O2228" t="s">
        <v>1781</v>
      </c>
      <c r="P2228">
        <v>17284</v>
      </c>
      <c r="Q2228" t="s">
        <v>65</v>
      </c>
      <c r="R2228" t="s">
        <v>66</v>
      </c>
      <c r="S2228" t="s">
        <v>1186</v>
      </c>
      <c r="T2228" t="s">
        <v>66</v>
      </c>
      <c r="U2228" t="s">
        <v>1186</v>
      </c>
      <c r="X2228">
        <v>15997044243</v>
      </c>
      <c r="AA2228" t="s">
        <v>1732</v>
      </c>
      <c r="AB2228" s="15">
        <v>1.65039514413454E+16</v>
      </c>
      <c r="AC2228" t="s">
        <v>68</v>
      </c>
      <c r="AD2228">
        <v>10739</v>
      </c>
      <c r="AE2228" t="s">
        <v>1726</v>
      </c>
      <c r="AF2228" t="s">
        <v>70</v>
      </c>
    </row>
    <row r="2229" spans="1:32" x14ac:dyDescent="0.25">
      <c r="A2229" s="4">
        <f t="shared" si="330"/>
        <v>44670</v>
      </c>
      <c r="B2229" s="5">
        <f t="shared" si="331"/>
        <v>0.5625</v>
      </c>
      <c r="C2229" s="6">
        <f t="shared" si="332"/>
        <v>0.57986111111111105</v>
      </c>
      <c r="D2229" s="7">
        <f t="shared" si="328"/>
        <v>1.0763888931251131E-3</v>
      </c>
      <c r="E2229" s="6" t="str">
        <f t="shared" si="329"/>
        <v>JOHN</v>
      </c>
      <c r="F2229" s="6" t="str">
        <f t="shared" si="333"/>
        <v>ter</v>
      </c>
      <c r="G2229" s="6" t="str">
        <f t="shared" si="334"/>
        <v>15</v>
      </c>
      <c r="H2229" s="6" t="str">
        <f>IFERROR(VLOOKUP($G2229,DDD!$B:$D,3,0),"-")</f>
        <v>SP</v>
      </c>
      <c r="I2229" s="6" t="str">
        <f>IFERROR(VLOOKUP($H2229,DDD!$I:$K,3,0),"-")</f>
        <v>Sudeste</v>
      </c>
      <c r="J2229">
        <v>8768175</v>
      </c>
      <c r="K2229">
        <v>23416859</v>
      </c>
      <c r="L2229" s="14">
        <v>44670.580324074072</v>
      </c>
      <c r="M2229" s="14">
        <v>44670.581400462965</v>
      </c>
      <c r="N2229" t="s">
        <v>3134</v>
      </c>
      <c r="O2229" t="s">
        <v>1781</v>
      </c>
      <c r="P2229">
        <v>17284</v>
      </c>
      <c r="Q2229" t="s">
        <v>65</v>
      </c>
      <c r="R2229" t="s">
        <v>66</v>
      </c>
      <c r="S2229" t="s">
        <v>421</v>
      </c>
      <c r="T2229" t="s">
        <v>66</v>
      </c>
      <c r="U2229" t="s">
        <v>421</v>
      </c>
      <c r="X2229">
        <v>15998321415</v>
      </c>
      <c r="AA2229" t="s">
        <v>1732</v>
      </c>
      <c r="AB2229" s="15">
        <v>1650387320795030</v>
      </c>
      <c r="AC2229" t="s">
        <v>68</v>
      </c>
      <c r="AD2229">
        <v>10739</v>
      </c>
      <c r="AE2229" t="s">
        <v>1726</v>
      </c>
      <c r="AF2229" t="s">
        <v>70</v>
      </c>
    </row>
    <row r="2230" spans="1:32" x14ac:dyDescent="0.25">
      <c r="A2230" s="4">
        <f t="shared" si="330"/>
        <v>44670</v>
      </c>
      <c r="B2230" s="5">
        <f t="shared" si="331"/>
        <v>0.41666666666666669</v>
      </c>
      <c r="C2230" s="6">
        <f t="shared" si="332"/>
        <v>0.42708333333333331</v>
      </c>
      <c r="D2230" s="7">
        <f t="shared" si="328"/>
        <v>2.6620370044838637E-4</v>
      </c>
      <c r="E2230" s="6" t="str">
        <f t="shared" si="329"/>
        <v>THALITA</v>
      </c>
      <c r="F2230" s="6" t="str">
        <f t="shared" si="333"/>
        <v>ter</v>
      </c>
      <c r="G2230" s="6" t="str">
        <f t="shared" si="334"/>
        <v>15</v>
      </c>
      <c r="H2230" s="6" t="str">
        <f>IFERROR(VLOOKUP($G2230,DDD!$B:$D,3,0),"-")</f>
        <v>SP</v>
      </c>
      <c r="I2230" s="6" t="str">
        <f>IFERROR(VLOOKUP($H2230,DDD!$I:$K,3,0),"-")</f>
        <v>Sudeste</v>
      </c>
      <c r="J2230">
        <v>8739990</v>
      </c>
      <c r="K2230">
        <v>23416632</v>
      </c>
      <c r="L2230" s="14">
        <v>44670.427106481482</v>
      </c>
      <c r="M2230" s="14">
        <v>44670.427372685182</v>
      </c>
      <c r="N2230" t="s">
        <v>3134</v>
      </c>
      <c r="O2230" t="s">
        <v>1723</v>
      </c>
      <c r="P2230">
        <v>17719</v>
      </c>
      <c r="Q2230" t="s">
        <v>65</v>
      </c>
      <c r="R2230" t="s">
        <v>66</v>
      </c>
      <c r="S2230" t="s">
        <v>421</v>
      </c>
      <c r="T2230" t="s">
        <v>66</v>
      </c>
      <c r="U2230" t="s">
        <v>421</v>
      </c>
      <c r="X2230">
        <v>15996892385</v>
      </c>
      <c r="AA2230" t="s">
        <v>1732</v>
      </c>
      <c r="AB2230" s="15">
        <v>1650374009239800</v>
      </c>
      <c r="AC2230" t="s">
        <v>68</v>
      </c>
      <c r="AD2230">
        <v>10739</v>
      </c>
      <c r="AE2230" t="s">
        <v>1726</v>
      </c>
      <c r="AF2230" t="s">
        <v>70</v>
      </c>
    </row>
    <row r="2231" spans="1:32" x14ac:dyDescent="0.25">
      <c r="A2231" s="4">
        <f t="shared" si="330"/>
        <v>44671</v>
      </c>
      <c r="B2231" s="5">
        <f t="shared" si="331"/>
        <v>0.33333333333333331</v>
      </c>
      <c r="C2231" s="6">
        <f t="shared" si="332"/>
        <v>0.3430555555555555</v>
      </c>
      <c r="D2231" s="7">
        <f t="shared" si="328"/>
        <v>6.8287036992842332E-4</v>
      </c>
      <c r="E2231" s="6" t="str">
        <f t="shared" si="329"/>
        <v>THALITA</v>
      </c>
      <c r="F2231" s="6" t="str">
        <f t="shared" si="333"/>
        <v>qua</v>
      </c>
      <c r="G2231" s="6" t="str">
        <f t="shared" si="334"/>
        <v>43</v>
      </c>
      <c r="H2231" s="6" t="str">
        <f>IFERROR(VLOOKUP($G2231,DDD!$B:$D,3,0),"-")</f>
        <v>PR</v>
      </c>
      <c r="I2231" s="6" t="str">
        <f>IFERROR(VLOOKUP($H2231,DDD!$I:$K,3,0),"-")</f>
        <v>Sul</v>
      </c>
      <c r="J2231">
        <v>8804360</v>
      </c>
      <c r="K2231">
        <v>23416477</v>
      </c>
      <c r="L2231" s="14">
        <v>44671.343414351853</v>
      </c>
      <c r="M2231" s="14">
        <v>44671.344097222223</v>
      </c>
      <c r="N2231" t="s">
        <v>3134</v>
      </c>
      <c r="O2231" t="s">
        <v>1723</v>
      </c>
      <c r="P2231">
        <v>17719</v>
      </c>
      <c r="Q2231" t="s">
        <v>65</v>
      </c>
      <c r="R2231" t="s">
        <v>66</v>
      </c>
      <c r="S2231" t="s">
        <v>1729</v>
      </c>
      <c r="T2231" t="s">
        <v>66</v>
      </c>
      <c r="U2231" t="s">
        <v>1729</v>
      </c>
      <c r="X2231">
        <v>43999466478</v>
      </c>
      <c r="AA2231" t="s">
        <v>1732</v>
      </c>
      <c r="AB2231" s="15">
        <v>165045319211144</v>
      </c>
      <c r="AC2231" t="s">
        <v>68</v>
      </c>
      <c r="AD2231">
        <v>10739</v>
      </c>
      <c r="AE2231" t="s">
        <v>1726</v>
      </c>
      <c r="AF2231" t="s">
        <v>70</v>
      </c>
    </row>
    <row r="2232" spans="1:32" x14ac:dyDescent="0.25">
      <c r="A2232" s="4">
        <f t="shared" si="330"/>
        <v>44670</v>
      </c>
      <c r="B2232" s="5">
        <f t="shared" si="331"/>
        <v>0.70833333333333337</v>
      </c>
      <c r="C2232" s="6">
        <f t="shared" si="332"/>
        <v>0.71250000000000002</v>
      </c>
      <c r="D2232" s="7">
        <f t="shared" si="328"/>
        <v>2.3148148102336563E-3</v>
      </c>
      <c r="E2232" s="6" t="str">
        <f t="shared" si="329"/>
        <v>JOHN</v>
      </c>
      <c r="F2232" s="6" t="str">
        <f t="shared" si="333"/>
        <v>ter</v>
      </c>
      <c r="G2232" s="6" t="str">
        <f t="shared" si="334"/>
        <v>15</v>
      </c>
      <c r="H2232" s="6" t="str">
        <f>IFERROR(VLOOKUP($G2232,DDD!$B:$D,3,0),"-")</f>
        <v>SP</v>
      </c>
      <c r="I2232" s="6" t="str">
        <f>IFERROR(VLOOKUP($H2232,DDD!$I:$K,3,0),"-")</f>
        <v>Sudeste</v>
      </c>
      <c r="J2232">
        <v>8787564</v>
      </c>
      <c r="K2232">
        <v>23417344</v>
      </c>
      <c r="L2232" s="14">
        <v>44670.713125000002</v>
      </c>
      <c r="M2232" s="14">
        <v>44670.715439814812</v>
      </c>
      <c r="N2232" t="s">
        <v>3134</v>
      </c>
      <c r="O2232" t="s">
        <v>1781</v>
      </c>
      <c r="P2232">
        <v>17284</v>
      </c>
      <c r="Q2232" t="s">
        <v>65</v>
      </c>
      <c r="R2232" t="s">
        <v>136</v>
      </c>
      <c r="S2232" t="s">
        <v>832</v>
      </c>
      <c r="T2232" t="s">
        <v>136</v>
      </c>
      <c r="U2232" t="s">
        <v>832</v>
      </c>
      <c r="X2232">
        <v>15991161995</v>
      </c>
      <c r="Y2232">
        <v>15991161995</v>
      </c>
      <c r="Z2232" s="14">
        <v>44683.736111111109</v>
      </c>
      <c r="AA2232" t="s">
        <v>1732</v>
      </c>
      <c r="AB2232" s="15">
        <v>1.65039878918451E+16</v>
      </c>
      <c r="AC2232" t="s">
        <v>68</v>
      </c>
      <c r="AD2232">
        <v>10739</v>
      </c>
      <c r="AE2232" t="s">
        <v>1726</v>
      </c>
      <c r="AF2232" t="s">
        <v>70</v>
      </c>
    </row>
    <row r="2233" spans="1:32" x14ac:dyDescent="0.25">
      <c r="A2233" s="4">
        <f t="shared" si="330"/>
        <v>44670</v>
      </c>
      <c r="B2233" s="5">
        <f t="shared" si="331"/>
        <v>0.5625</v>
      </c>
      <c r="C2233" s="6">
        <f t="shared" si="332"/>
        <v>0.56666666666666665</v>
      </c>
      <c r="D2233" s="7">
        <f t="shared" si="328"/>
        <v>2.7777777722803876E-4</v>
      </c>
      <c r="E2233" s="6" t="str">
        <f t="shared" si="329"/>
        <v>YANE</v>
      </c>
      <c r="F2233" s="6" t="str">
        <f t="shared" si="333"/>
        <v>ter</v>
      </c>
      <c r="G2233" s="6" t="str">
        <f t="shared" si="334"/>
        <v>43</v>
      </c>
      <c r="H2233" s="6" t="str">
        <f>IFERROR(VLOOKUP($G2233,DDD!$B:$D,3,0),"-")</f>
        <v>PR</v>
      </c>
      <c r="I2233" s="6" t="str">
        <f>IFERROR(VLOOKUP($H2233,DDD!$I:$K,3,0),"-")</f>
        <v>Sul</v>
      </c>
      <c r="J2233">
        <v>8766264</v>
      </c>
      <c r="K2233">
        <v>23416881</v>
      </c>
      <c r="L2233" s="14">
        <v>44670.56689814815</v>
      </c>
      <c r="M2233" s="14">
        <v>44670.567175925928</v>
      </c>
      <c r="N2233" t="s">
        <v>3134</v>
      </c>
      <c r="O2233" t="s">
        <v>1728</v>
      </c>
      <c r="P2233">
        <v>17285</v>
      </c>
      <c r="Q2233" t="s">
        <v>65</v>
      </c>
      <c r="R2233" t="s">
        <v>66</v>
      </c>
      <c r="S2233" t="s">
        <v>1729</v>
      </c>
      <c r="T2233" t="s">
        <v>66</v>
      </c>
      <c r="U2233" t="s">
        <v>1729</v>
      </c>
      <c r="X2233">
        <v>43999670899</v>
      </c>
      <c r="AA2233" t="s">
        <v>1732</v>
      </c>
      <c r="AB2233" s="15">
        <v>1650386102776330</v>
      </c>
      <c r="AC2233" t="s">
        <v>68</v>
      </c>
      <c r="AD2233">
        <v>10739</v>
      </c>
      <c r="AE2233" t="s">
        <v>1726</v>
      </c>
      <c r="AF2233" t="s">
        <v>70</v>
      </c>
    </row>
    <row r="2234" spans="1:32" x14ac:dyDescent="0.25">
      <c r="A2234" s="4">
        <f t="shared" si="330"/>
        <v>44671</v>
      </c>
      <c r="B2234" s="5">
        <f t="shared" si="331"/>
        <v>0.33333333333333331</v>
      </c>
      <c r="C2234" s="6">
        <f t="shared" si="332"/>
        <v>0.33680555555555558</v>
      </c>
      <c r="D2234" s="7">
        <f t="shared" si="328"/>
        <v>2.6851851871469989E-3</v>
      </c>
      <c r="E2234" s="6" t="str">
        <f t="shared" si="329"/>
        <v>YANE</v>
      </c>
      <c r="F2234" s="6" t="str">
        <f t="shared" si="333"/>
        <v>qua</v>
      </c>
      <c r="G2234" s="6" t="str">
        <f t="shared" si="334"/>
        <v>15</v>
      </c>
      <c r="H2234" s="6" t="str">
        <f>IFERROR(VLOOKUP($G2234,DDD!$B:$D,3,0),"-")</f>
        <v>SP</v>
      </c>
      <c r="I2234" s="6" t="str">
        <f>IFERROR(VLOOKUP($H2234,DDD!$I:$K,3,0),"-")</f>
        <v>Sudeste</v>
      </c>
      <c r="J2234">
        <v>8804355</v>
      </c>
      <c r="K2234">
        <v>23416412</v>
      </c>
      <c r="L2234" s="14">
        <v>44671.336956018517</v>
      </c>
      <c r="M2234" s="14">
        <v>44671.339641203704</v>
      </c>
      <c r="N2234" t="s">
        <v>3134</v>
      </c>
      <c r="O2234" t="s">
        <v>1728</v>
      </c>
      <c r="P2234">
        <v>17285</v>
      </c>
      <c r="Q2234" t="s">
        <v>65</v>
      </c>
      <c r="R2234" t="s">
        <v>136</v>
      </c>
      <c r="S2234" t="s">
        <v>137</v>
      </c>
      <c r="T2234" t="s">
        <v>136</v>
      </c>
      <c r="U2234" t="s">
        <v>137</v>
      </c>
      <c r="X2234">
        <v>15981234016</v>
      </c>
      <c r="Y2234">
        <v>15981234016</v>
      </c>
      <c r="Z2234" s="14">
        <v>44699.359027777777</v>
      </c>
      <c r="AA2234" t="s">
        <v>1732</v>
      </c>
      <c r="AB2234" s="15">
        <v>16504526932974</v>
      </c>
      <c r="AC2234" t="s">
        <v>68</v>
      </c>
      <c r="AD2234">
        <v>10739</v>
      </c>
      <c r="AE2234" t="s">
        <v>1726</v>
      </c>
      <c r="AF2234" t="s">
        <v>70</v>
      </c>
    </row>
    <row r="2235" spans="1:32" x14ac:dyDescent="0.25">
      <c r="A2235" s="4">
        <f t="shared" si="330"/>
        <v>44670</v>
      </c>
      <c r="B2235" s="5">
        <f t="shared" si="331"/>
        <v>0.52083333333333337</v>
      </c>
      <c r="C2235" s="6">
        <f t="shared" si="332"/>
        <v>0.54097222222222219</v>
      </c>
      <c r="D2235" s="7">
        <f t="shared" ref="D2235:D2294" si="335">IFERROR(($M2235-$L2235),0)</f>
        <v>1.3888888861401938E-3</v>
      </c>
      <c r="E2235" s="6" t="str">
        <f t="shared" ref="E2235:E2294" si="336">SUBSTITUTE(MID($O2235,1,SEARCH(" ",$O2235,1))," ","")</f>
        <v>YANE</v>
      </c>
      <c r="F2235" s="6" t="str">
        <f t="shared" si="333"/>
        <v>ter</v>
      </c>
      <c r="G2235" s="6" t="str">
        <f t="shared" si="334"/>
        <v>15</v>
      </c>
      <c r="H2235" s="6" t="str">
        <f>IFERROR(VLOOKUP($G2235,DDD!$B:$D,3,0),"-")</f>
        <v>SP</v>
      </c>
      <c r="I2235" s="6" t="str">
        <f>IFERROR(VLOOKUP($H2235,DDD!$I:$K,3,0),"-")</f>
        <v>Sudeste</v>
      </c>
      <c r="J2235">
        <v>8761687</v>
      </c>
      <c r="K2235">
        <v>23417820</v>
      </c>
      <c r="L2235" s="14">
        <v>44670.541307870371</v>
      </c>
      <c r="M2235" s="14">
        <v>44670.542696759258</v>
      </c>
      <c r="N2235" t="s">
        <v>3134</v>
      </c>
      <c r="O2235" t="s">
        <v>1728</v>
      </c>
      <c r="P2235">
        <v>17285</v>
      </c>
      <c r="Q2235" t="s">
        <v>65</v>
      </c>
      <c r="R2235" t="s">
        <v>136</v>
      </c>
      <c r="S2235" t="s">
        <v>137</v>
      </c>
      <c r="T2235" t="s">
        <v>136</v>
      </c>
      <c r="U2235" t="s">
        <v>137</v>
      </c>
      <c r="X2235">
        <v>15997095183</v>
      </c>
      <c r="Y2235">
        <v>15997095183</v>
      </c>
      <c r="Z2235" s="14">
        <v>44698.5625</v>
      </c>
      <c r="AA2235" t="s">
        <v>1732</v>
      </c>
      <c r="AB2235" s="15">
        <v>1650383946687400</v>
      </c>
      <c r="AC2235" t="s">
        <v>68</v>
      </c>
      <c r="AD2235">
        <v>10739</v>
      </c>
      <c r="AE2235" t="s">
        <v>1726</v>
      </c>
      <c r="AF2235" t="s">
        <v>70</v>
      </c>
    </row>
    <row r="2236" spans="1:32" x14ac:dyDescent="0.25">
      <c r="A2236" s="4">
        <f t="shared" si="330"/>
        <v>44670</v>
      </c>
      <c r="B2236" s="5">
        <f t="shared" si="331"/>
        <v>0.5625</v>
      </c>
      <c r="C2236" s="6">
        <f t="shared" si="332"/>
        <v>0.56597222222222221</v>
      </c>
      <c r="D2236" s="7">
        <f t="shared" si="335"/>
        <v>5.671296312357299E-4</v>
      </c>
      <c r="E2236" s="6" t="str">
        <f t="shared" si="336"/>
        <v>YANE</v>
      </c>
      <c r="F2236" s="6" t="str">
        <f t="shared" si="333"/>
        <v>ter</v>
      </c>
      <c r="G2236" s="6" t="str">
        <f t="shared" si="334"/>
        <v>15</v>
      </c>
      <c r="H2236" s="6" t="str">
        <f>IFERROR(VLOOKUP($G2236,DDD!$B:$D,3,0),"-")</f>
        <v>SP</v>
      </c>
      <c r="I2236" s="6" t="str">
        <f>IFERROR(VLOOKUP($H2236,DDD!$I:$K,3,0),"-")</f>
        <v>Sudeste</v>
      </c>
      <c r="J2236">
        <v>8766155</v>
      </c>
      <c r="K2236">
        <v>23417350</v>
      </c>
      <c r="L2236" s="14">
        <v>44670.566319444442</v>
      </c>
      <c r="M2236" s="14">
        <v>44670.566886574074</v>
      </c>
      <c r="N2236" t="s">
        <v>3134</v>
      </c>
      <c r="O2236" t="s">
        <v>1728</v>
      </c>
      <c r="P2236">
        <v>17285</v>
      </c>
      <c r="Q2236" t="s">
        <v>65</v>
      </c>
      <c r="R2236" t="s">
        <v>136</v>
      </c>
      <c r="S2236" t="s">
        <v>137</v>
      </c>
      <c r="T2236" t="s">
        <v>136</v>
      </c>
      <c r="U2236" t="s">
        <v>137</v>
      </c>
      <c r="X2236">
        <v>15988243805</v>
      </c>
      <c r="Y2236">
        <v>15988243805</v>
      </c>
      <c r="Z2236" s="14">
        <v>44707.586111111108</v>
      </c>
      <c r="AA2236" t="s">
        <v>1732</v>
      </c>
      <c r="AB2236" s="15">
        <v>1650386084775920</v>
      </c>
      <c r="AC2236" t="s">
        <v>68</v>
      </c>
      <c r="AD2236">
        <v>10739</v>
      </c>
      <c r="AE2236" t="s">
        <v>1726</v>
      </c>
      <c r="AF2236" t="s">
        <v>70</v>
      </c>
    </row>
    <row r="2237" spans="1:32" x14ac:dyDescent="0.25">
      <c r="A2237" s="4">
        <f t="shared" si="330"/>
        <v>44670</v>
      </c>
      <c r="B2237" s="5">
        <f t="shared" si="331"/>
        <v>0.5625</v>
      </c>
      <c r="C2237" s="6">
        <f t="shared" si="332"/>
        <v>0.56736111111111109</v>
      </c>
      <c r="D2237" s="7">
        <f t="shared" si="335"/>
        <v>3.009259256941732E-3</v>
      </c>
      <c r="E2237" s="6" t="str">
        <f t="shared" si="336"/>
        <v>YANE</v>
      </c>
      <c r="F2237" s="6" t="str">
        <f t="shared" si="333"/>
        <v>ter</v>
      </c>
      <c r="G2237" s="6" t="str">
        <f t="shared" si="334"/>
        <v>15</v>
      </c>
      <c r="H2237" s="6" t="str">
        <f>IFERROR(VLOOKUP($G2237,DDD!$B:$D,3,0),"-")</f>
        <v>SP</v>
      </c>
      <c r="I2237" s="6" t="str">
        <f>IFERROR(VLOOKUP($H2237,DDD!$I:$K,3,0),"-")</f>
        <v>Sudeste</v>
      </c>
      <c r="J2237">
        <v>8766353</v>
      </c>
      <c r="K2237">
        <v>23417218</v>
      </c>
      <c r="L2237" s="14">
        <v>44670.567488425928</v>
      </c>
      <c r="M2237" s="14">
        <v>44670.570497685185</v>
      </c>
      <c r="N2237" t="s">
        <v>3134</v>
      </c>
      <c r="O2237" t="s">
        <v>1728</v>
      </c>
      <c r="P2237">
        <v>17285</v>
      </c>
      <c r="Q2237" t="s">
        <v>65</v>
      </c>
      <c r="R2237" t="s">
        <v>136</v>
      </c>
      <c r="S2237" t="s">
        <v>273</v>
      </c>
      <c r="T2237" t="s">
        <v>136</v>
      </c>
      <c r="U2237" t="s">
        <v>273</v>
      </c>
      <c r="X2237">
        <v>15988041021</v>
      </c>
      <c r="Y2237">
        <v>15988041021</v>
      </c>
      <c r="Z2237" s="14">
        <v>44670.756944444445</v>
      </c>
      <c r="AA2237" t="s">
        <v>1732</v>
      </c>
      <c r="AB2237" s="15">
        <v>1650386218778520</v>
      </c>
      <c r="AC2237" t="s">
        <v>68</v>
      </c>
      <c r="AD2237">
        <v>10739</v>
      </c>
      <c r="AE2237" t="s">
        <v>1726</v>
      </c>
      <c r="AF2237" t="s">
        <v>70</v>
      </c>
    </row>
    <row r="2238" spans="1:32" x14ac:dyDescent="0.25">
      <c r="A2238" s="4">
        <f t="shared" si="330"/>
        <v>44670</v>
      </c>
      <c r="B2238" s="5">
        <f t="shared" si="331"/>
        <v>0.41666666666666669</v>
      </c>
      <c r="C2238" s="6">
        <f t="shared" si="332"/>
        <v>0.43194444444444446</v>
      </c>
      <c r="D2238" s="7">
        <f t="shared" si="335"/>
        <v>1.6319444475811906E-3</v>
      </c>
      <c r="E2238" s="6" t="str">
        <f t="shared" si="336"/>
        <v>YANE</v>
      </c>
      <c r="F2238" s="6" t="str">
        <f t="shared" si="333"/>
        <v>ter</v>
      </c>
      <c r="G2238" s="6" t="str">
        <f t="shared" si="334"/>
        <v>15</v>
      </c>
      <c r="H2238" s="6" t="str">
        <f>IFERROR(VLOOKUP($G2238,DDD!$B:$D,3,0),"-")</f>
        <v>SP</v>
      </c>
      <c r="I2238" s="6" t="str">
        <f>IFERROR(VLOOKUP($H2238,DDD!$I:$K,3,0),"-")</f>
        <v>Sudeste</v>
      </c>
      <c r="J2238">
        <v>8740929</v>
      </c>
      <c r="K2238">
        <v>23417796</v>
      </c>
      <c r="L2238" s="14">
        <v>44670.432071759256</v>
      </c>
      <c r="M2238" s="14">
        <v>44670.433703703704</v>
      </c>
      <c r="N2238" t="s">
        <v>3134</v>
      </c>
      <c r="O2238" t="s">
        <v>1728</v>
      </c>
      <c r="P2238">
        <v>17285</v>
      </c>
      <c r="Q2238" t="s">
        <v>65</v>
      </c>
      <c r="R2238" t="s">
        <v>136</v>
      </c>
      <c r="S2238" t="s">
        <v>273</v>
      </c>
      <c r="T2238" t="s">
        <v>136</v>
      </c>
      <c r="U2238" t="s">
        <v>273</v>
      </c>
      <c r="X2238">
        <v>15997465148</v>
      </c>
      <c r="Y2238">
        <v>15997465148</v>
      </c>
      <c r="Z2238" s="14">
        <v>44677.452777777777</v>
      </c>
      <c r="AA2238" t="s">
        <v>1732</v>
      </c>
      <c r="AB2238" s="15">
        <v>1650374514269750</v>
      </c>
      <c r="AC2238" t="s">
        <v>68</v>
      </c>
      <c r="AD2238">
        <v>10739</v>
      </c>
      <c r="AE2238" t="s">
        <v>1726</v>
      </c>
      <c r="AF2238" t="s">
        <v>70</v>
      </c>
    </row>
    <row r="2239" spans="1:32" x14ac:dyDescent="0.25">
      <c r="A2239" s="4">
        <f t="shared" si="330"/>
        <v>44670</v>
      </c>
      <c r="B2239" s="5">
        <f t="shared" si="331"/>
        <v>0.52083333333333337</v>
      </c>
      <c r="C2239" s="6">
        <f t="shared" si="332"/>
        <v>0.53194444444444444</v>
      </c>
      <c r="D2239" s="7">
        <f t="shared" si="335"/>
        <v>2.0833333110203966E-4</v>
      </c>
      <c r="E2239" s="6" t="str">
        <f t="shared" si="336"/>
        <v>YANE</v>
      </c>
      <c r="F2239" s="6" t="str">
        <f t="shared" si="333"/>
        <v>ter</v>
      </c>
      <c r="G2239" s="6" t="str">
        <f t="shared" si="334"/>
        <v>15</v>
      </c>
      <c r="H2239" s="6" t="str">
        <f>IFERROR(VLOOKUP($G2239,DDD!$B:$D,3,0),"-")</f>
        <v>SP</v>
      </c>
      <c r="I2239" s="6" t="str">
        <f>IFERROR(VLOOKUP($H2239,DDD!$I:$K,3,0),"-")</f>
        <v>Sudeste</v>
      </c>
      <c r="J2239">
        <v>8759887</v>
      </c>
      <c r="K2239">
        <v>23417940</v>
      </c>
      <c r="L2239" s="14">
        <v>44670.53261574074</v>
      </c>
      <c r="M2239" s="14">
        <v>44670.532824074071</v>
      </c>
      <c r="N2239" t="s">
        <v>3134</v>
      </c>
      <c r="O2239" t="s">
        <v>1728</v>
      </c>
      <c r="P2239">
        <v>17285</v>
      </c>
      <c r="Q2239" t="s">
        <v>65</v>
      </c>
      <c r="R2239" t="s">
        <v>136</v>
      </c>
      <c r="S2239" t="s">
        <v>273</v>
      </c>
      <c r="T2239" t="s">
        <v>136</v>
      </c>
      <c r="U2239" t="s">
        <v>273</v>
      </c>
      <c r="X2239">
        <v>15997066274</v>
      </c>
      <c r="Y2239">
        <v>15997066274</v>
      </c>
      <c r="Z2239" s="14">
        <v>44670.552777777775</v>
      </c>
      <c r="AA2239" t="s">
        <v>1732</v>
      </c>
      <c r="AB2239" s="15">
        <v>1650383130656250</v>
      </c>
      <c r="AC2239" t="s">
        <v>68</v>
      </c>
      <c r="AD2239">
        <v>10739</v>
      </c>
      <c r="AE2239" t="s">
        <v>1726</v>
      </c>
      <c r="AF2239" t="s">
        <v>70</v>
      </c>
    </row>
    <row r="2240" spans="1:32" x14ac:dyDescent="0.25">
      <c r="A2240" s="4">
        <f t="shared" si="330"/>
        <v>44670</v>
      </c>
      <c r="B2240" s="5">
        <f t="shared" si="331"/>
        <v>0.52083333333333337</v>
      </c>
      <c r="C2240" s="6">
        <f t="shared" si="332"/>
        <v>0.53819444444444442</v>
      </c>
      <c r="D2240" s="7">
        <f t="shared" si="335"/>
        <v>1.4351851859828457E-3</v>
      </c>
      <c r="E2240" s="6" t="str">
        <f t="shared" si="336"/>
        <v>YANE</v>
      </c>
      <c r="F2240" s="6" t="str">
        <f t="shared" si="333"/>
        <v>ter</v>
      </c>
      <c r="G2240" s="6" t="str">
        <f t="shared" si="334"/>
        <v>41</v>
      </c>
      <c r="H2240" s="6" t="str">
        <f>IFERROR(VLOOKUP($G2240,DDD!$B:$D,3,0),"-")</f>
        <v>PR</v>
      </c>
      <c r="I2240" s="6" t="str">
        <f>IFERROR(VLOOKUP($H2240,DDD!$I:$K,3,0),"-")</f>
        <v>Sul</v>
      </c>
      <c r="J2240">
        <v>8761131</v>
      </c>
      <c r="K2240">
        <v>23416540</v>
      </c>
      <c r="L2240" s="14">
        <v>44670.538634259261</v>
      </c>
      <c r="M2240" s="14">
        <v>44670.540069444447</v>
      </c>
      <c r="N2240" t="s">
        <v>3134</v>
      </c>
      <c r="O2240" t="s">
        <v>1728</v>
      </c>
      <c r="P2240">
        <v>17285</v>
      </c>
      <c r="Q2240" t="s">
        <v>65</v>
      </c>
      <c r="R2240" t="s">
        <v>136</v>
      </c>
      <c r="S2240" t="s">
        <v>273</v>
      </c>
      <c r="T2240" t="s">
        <v>136</v>
      </c>
      <c r="U2240" t="s">
        <v>273</v>
      </c>
      <c r="X2240">
        <v>41999717086</v>
      </c>
      <c r="Y2240">
        <v>41999717086</v>
      </c>
      <c r="Z2240" s="14">
        <v>44670.55972222222</v>
      </c>
      <c r="AA2240" t="s">
        <v>1732</v>
      </c>
      <c r="AC2240" t="s">
        <v>202</v>
      </c>
      <c r="AD2240">
        <v>10739</v>
      </c>
      <c r="AE2240" t="s">
        <v>1726</v>
      </c>
      <c r="AF2240" t="s">
        <v>70</v>
      </c>
    </row>
    <row r="2241" spans="1:32" x14ac:dyDescent="0.25">
      <c r="A2241" s="4">
        <f t="shared" si="330"/>
        <v>44670</v>
      </c>
      <c r="B2241" s="5">
        <f t="shared" si="331"/>
        <v>0.33333333333333331</v>
      </c>
      <c r="C2241" s="6">
        <f t="shared" si="332"/>
        <v>0.35347222222222219</v>
      </c>
      <c r="D2241" s="7">
        <f t="shared" si="335"/>
        <v>1.3310185167938471E-3</v>
      </c>
      <c r="E2241" s="6" t="str">
        <f t="shared" si="336"/>
        <v>YANE</v>
      </c>
      <c r="F2241" s="6" t="str">
        <f t="shared" si="333"/>
        <v>ter</v>
      </c>
      <c r="G2241" s="6" t="str">
        <f t="shared" si="334"/>
        <v>15</v>
      </c>
      <c r="H2241" s="6" t="str">
        <f>IFERROR(VLOOKUP($G2241,DDD!$B:$D,3,0),"-")</f>
        <v>SP</v>
      </c>
      <c r="I2241" s="6" t="str">
        <f>IFERROR(VLOOKUP($H2241,DDD!$I:$K,3,0),"-")</f>
        <v>Sudeste</v>
      </c>
      <c r="J2241">
        <v>8727985</v>
      </c>
      <c r="K2241">
        <v>23417941</v>
      </c>
      <c r="L2241" s="14">
        <v>44670.354155092595</v>
      </c>
      <c r="M2241" s="14">
        <v>44670.355486111112</v>
      </c>
      <c r="N2241" t="s">
        <v>3134</v>
      </c>
      <c r="O2241" t="s">
        <v>1728</v>
      </c>
      <c r="P2241">
        <v>17285</v>
      </c>
      <c r="Q2241" t="s">
        <v>65</v>
      </c>
      <c r="R2241" t="s">
        <v>136</v>
      </c>
      <c r="S2241" t="s">
        <v>273</v>
      </c>
      <c r="T2241" t="s">
        <v>136</v>
      </c>
      <c r="U2241" t="s">
        <v>273</v>
      </c>
      <c r="X2241">
        <v>15998253082</v>
      </c>
      <c r="Y2241">
        <v>15998253082</v>
      </c>
      <c r="Z2241" s="14">
        <v>44674.375</v>
      </c>
      <c r="AA2241" t="s">
        <v>1732</v>
      </c>
      <c r="AB2241" s="15">
        <v>165036777010544</v>
      </c>
      <c r="AC2241" t="s">
        <v>68</v>
      </c>
      <c r="AD2241">
        <v>10739</v>
      </c>
      <c r="AE2241" t="s">
        <v>1726</v>
      </c>
      <c r="AF2241" t="s">
        <v>70</v>
      </c>
    </row>
    <row r="2242" spans="1:32" x14ac:dyDescent="0.25">
      <c r="A2242" s="4">
        <f t="shared" si="330"/>
        <v>44670</v>
      </c>
      <c r="B2242" s="5">
        <f t="shared" si="331"/>
        <v>0.6875</v>
      </c>
      <c r="C2242" s="6">
        <f t="shared" si="332"/>
        <v>0.70416666666666661</v>
      </c>
      <c r="D2242" s="7">
        <f t="shared" si="335"/>
        <v>1.1689814855344594E-3</v>
      </c>
      <c r="E2242" s="6" t="str">
        <f t="shared" si="336"/>
        <v>JOHN</v>
      </c>
      <c r="F2242" s="6" t="str">
        <f t="shared" si="333"/>
        <v>ter</v>
      </c>
      <c r="G2242" s="6" t="str">
        <f t="shared" si="334"/>
        <v>15</v>
      </c>
      <c r="H2242" s="6" t="str">
        <f>IFERROR(VLOOKUP($G2242,DDD!$B:$D,3,0),"-")</f>
        <v>SP</v>
      </c>
      <c r="I2242" s="6" t="str">
        <f>IFERROR(VLOOKUP($H2242,DDD!$I:$K,3,0),"-")</f>
        <v>Sudeste</v>
      </c>
      <c r="J2242">
        <v>8786683</v>
      </c>
      <c r="K2242">
        <v>23416950</v>
      </c>
      <c r="L2242" s="14">
        <v>44670.704201388886</v>
      </c>
      <c r="M2242" s="14">
        <v>44670.705370370371</v>
      </c>
      <c r="N2242" t="s">
        <v>3134</v>
      </c>
      <c r="O2242" t="s">
        <v>1781</v>
      </c>
      <c r="P2242">
        <v>17284</v>
      </c>
      <c r="Q2242" t="s">
        <v>65</v>
      </c>
      <c r="R2242" t="s">
        <v>136</v>
      </c>
      <c r="S2242" t="s">
        <v>273</v>
      </c>
      <c r="T2242" t="s">
        <v>136</v>
      </c>
      <c r="U2242" t="s">
        <v>273</v>
      </c>
      <c r="X2242">
        <v>15974071165</v>
      </c>
      <c r="Y2242">
        <v>15974071165</v>
      </c>
      <c r="Z2242" s="14">
        <v>44683.708333333336</v>
      </c>
      <c r="AA2242" t="s">
        <v>1732</v>
      </c>
      <c r="AB2242" s="15">
        <v>1.65039801417546E+16</v>
      </c>
      <c r="AC2242" t="s">
        <v>68</v>
      </c>
      <c r="AD2242">
        <v>10739</v>
      </c>
      <c r="AE2242" t="s">
        <v>1726</v>
      </c>
      <c r="AF2242" t="s">
        <v>70</v>
      </c>
    </row>
    <row r="2243" spans="1:32" x14ac:dyDescent="0.25">
      <c r="A2243" s="4">
        <f t="shared" si="330"/>
        <v>44670</v>
      </c>
      <c r="B2243" s="5">
        <f t="shared" si="331"/>
        <v>0.72916666666666663</v>
      </c>
      <c r="C2243" s="6">
        <f t="shared" si="332"/>
        <v>0.74722222222222223</v>
      </c>
      <c r="D2243" s="7">
        <f t="shared" si="335"/>
        <v>9.6064814715646207E-4</v>
      </c>
      <c r="E2243" s="6" t="str">
        <f t="shared" si="336"/>
        <v>JOHN</v>
      </c>
      <c r="F2243" s="6" t="str">
        <f t="shared" si="333"/>
        <v>ter</v>
      </c>
      <c r="G2243" s="6" t="str">
        <f t="shared" si="334"/>
        <v>15</v>
      </c>
      <c r="H2243" s="6" t="str">
        <f>IFERROR(VLOOKUP($G2243,DDD!$B:$D,3,0),"-")</f>
        <v>SP</v>
      </c>
      <c r="I2243" s="6" t="str">
        <f>IFERROR(VLOOKUP($H2243,DDD!$I:$K,3,0),"-")</f>
        <v>Sudeste</v>
      </c>
      <c r="J2243">
        <v>8791858</v>
      </c>
      <c r="K2243">
        <v>23417347</v>
      </c>
      <c r="L2243" s="14">
        <v>44670.747314814813</v>
      </c>
      <c r="M2243" s="14">
        <v>44670.74827546296</v>
      </c>
      <c r="N2243" t="s">
        <v>3134</v>
      </c>
      <c r="O2243" t="s">
        <v>1781</v>
      </c>
      <c r="P2243">
        <v>17284</v>
      </c>
      <c r="Q2243" t="s">
        <v>65</v>
      </c>
      <c r="R2243" t="s">
        <v>136</v>
      </c>
      <c r="S2243" t="s">
        <v>273</v>
      </c>
      <c r="T2243" t="s">
        <v>136</v>
      </c>
      <c r="U2243" t="s">
        <v>273</v>
      </c>
      <c r="X2243">
        <v>15998323551</v>
      </c>
      <c r="Y2243">
        <v>15998323551</v>
      </c>
      <c r="Z2243" s="14">
        <v>44671.833333333336</v>
      </c>
      <c r="AA2243" t="s">
        <v>1732</v>
      </c>
      <c r="AB2243" s="15">
        <v>1.65040175220792E+16</v>
      </c>
      <c r="AC2243" t="s">
        <v>68</v>
      </c>
      <c r="AD2243">
        <v>10739</v>
      </c>
      <c r="AE2243" t="s">
        <v>1726</v>
      </c>
      <c r="AF2243" t="s">
        <v>70</v>
      </c>
    </row>
    <row r="2244" spans="1:32" x14ac:dyDescent="0.25">
      <c r="A2244" s="4">
        <f t="shared" si="330"/>
        <v>44670</v>
      </c>
      <c r="B2244" s="5">
        <f t="shared" si="331"/>
        <v>0.75</v>
      </c>
      <c r="C2244" s="6">
        <f t="shared" si="332"/>
        <v>0.76388888888888884</v>
      </c>
      <c r="D2244" s="7">
        <f t="shared" si="335"/>
        <v>8.9120370830642059E-4</v>
      </c>
      <c r="E2244" s="6" t="str">
        <f t="shared" si="336"/>
        <v>JOHN</v>
      </c>
      <c r="F2244" s="6" t="str">
        <f t="shared" si="333"/>
        <v>ter</v>
      </c>
      <c r="G2244" s="6" t="str">
        <f t="shared" si="334"/>
        <v>15</v>
      </c>
      <c r="H2244" s="6" t="str">
        <f>IFERROR(VLOOKUP($G2244,DDD!$B:$D,3,0),"-")</f>
        <v>SP</v>
      </c>
      <c r="I2244" s="6" t="str">
        <f>IFERROR(VLOOKUP($H2244,DDD!$I:$K,3,0),"-")</f>
        <v>Sudeste</v>
      </c>
      <c r="J2244">
        <v>8794082</v>
      </c>
      <c r="K2244">
        <v>23416501</v>
      </c>
      <c r="L2244" s="14">
        <v>44670.764432870368</v>
      </c>
      <c r="M2244" s="14">
        <v>44670.765324074076</v>
      </c>
      <c r="N2244" t="s">
        <v>3134</v>
      </c>
      <c r="O2244" t="s">
        <v>1781</v>
      </c>
      <c r="P2244">
        <v>17284</v>
      </c>
      <c r="Q2244" t="s">
        <v>65</v>
      </c>
      <c r="R2244" t="s">
        <v>136</v>
      </c>
      <c r="S2244" t="s">
        <v>273</v>
      </c>
      <c r="T2244" t="s">
        <v>136</v>
      </c>
      <c r="U2244" t="s">
        <v>273</v>
      </c>
      <c r="X2244">
        <v>15997541299</v>
      </c>
      <c r="Y2244">
        <v>15997541299</v>
      </c>
      <c r="Z2244" s="14">
        <v>44676.784722222219</v>
      </c>
      <c r="AA2244" t="s">
        <v>1732</v>
      </c>
      <c r="AB2244" s="15">
        <v>1.65040301321938E+16</v>
      </c>
      <c r="AC2244" t="s">
        <v>68</v>
      </c>
      <c r="AD2244">
        <v>10739</v>
      </c>
      <c r="AE2244" t="s">
        <v>1726</v>
      </c>
      <c r="AF2244" t="s">
        <v>70</v>
      </c>
    </row>
    <row r="2245" spans="1:32" x14ac:dyDescent="0.25">
      <c r="A2245" s="4">
        <f t="shared" si="330"/>
        <v>44671</v>
      </c>
      <c r="B2245" s="5">
        <f t="shared" si="331"/>
        <v>0.33333333333333331</v>
      </c>
      <c r="C2245" s="6">
        <f t="shared" si="332"/>
        <v>0.34583333333333338</v>
      </c>
      <c r="D2245" s="7">
        <f t="shared" si="335"/>
        <v>5.7870370801538229E-4</v>
      </c>
      <c r="E2245" s="6" t="str">
        <f t="shared" si="336"/>
        <v>THALITA</v>
      </c>
      <c r="F2245" s="6" t="str">
        <f t="shared" si="333"/>
        <v>qua</v>
      </c>
      <c r="G2245" s="6" t="str">
        <f t="shared" si="334"/>
        <v>15</v>
      </c>
      <c r="H2245" s="6" t="str">
        <f>IFERROR(VLOOKUP($G2245,DDD!$B:$D,3,0),"-")</f>
        <v>SP</v>
      </c>
      <c r="I2245" s="6" t="str">
        <f>IFERROR(VLOOKUP($H2245,DDD!$I:$K,3,0),"-")</f>
        <v>Sudeste</v>
      </c>
      <c r="J2245">
        <v>8804361</v>
      </c>
      <c r="K2245">
        <v>23417255</v>
      </c>
      <c r="L2245" s="14">
        <v>44671.346388888887</v>
      </c>
      <c r="M2245" s="14">
        <v>44671.346967592595</v>
      </c>
      <c r="N2245" t="s">
        <v>3134</v>
      </c>
      <c r="O2245" t="s">
        <v>1723</v>
      </c>
      <c r="P2245">
        <v>17719</v>
      </c>
      <c r="Q2245" t="s">
        <v>65</v>
      </c>
      <c r="R2245" t="s">
        <v>136</v>
      </c>
      <c r="S2245" t="s">
        <v>273</v>
      </c>
      <c r="T2245" t="s">
        <v>136</v>
      </c>
      <c r="U2245" t="s">
        <v>273</v>
      </c>
      <c r="X2245">
        <v>15997052509</v>
      </c>
      <c r="Y2245">
        <v>15997052509</v>
      </c>
      <c r="Z2245" s="14">
        <v>44671.416666666664</v>
      </c>
      <c r="AA2245" t="s">
        <v>1732</v>
      </c>
      <c r="AB2245" s="15">
        <v>165045350418134</v>
      </c>
      <c r="AC2245" t="s">
        <v>68</v>
      </c>
      <c r="AD2245">
        <v>10739</v>
      </c>
      <c r="AE2245" t="s">
        <v>1726</v>
      </c>
      <c r="AF2245" t="s">
        <v>70</v>
      </c>
    </row>
    <row r="2246" spans="1:32" x14ac:dyDescent="0.25">
      <c r="A2246" s="4">
        <f t="shared" si="330"/>
        <v>44670</v>
      </c>
      <c r="B2246" s="5">
        <f t="shared" si="331"/>
        <v>0.35416666666666669</v>
      </c>
      <c r="C2246" s="6">
        <f t="shared" si="332"/>
        <v>0.37361111111111112</v>
      </c>
      <c r="D2246" s="7">
        <f t="shared" si="335"/>
        <v>1.2731481474475004E-3</v>
      </c>
      <c r="E2246" s="6" t="str">
        <f t="shared" si="336"/>
        <v>YANE</v>
      </c>
      <c r="F2246" s="6" t="str">
        <f t="shared" si="333"/>
        <v>ter</v>
      </c>
      <c r="G2246" s="6" t="str">
        <f t="shared" si="334"/>
        <v>43</v>
      </c>
      <c r="H2246" s="6" t="str">
        <f>IFERROR(VLOOKUP($G2246,DDD!$B:$D,3,0),"-")</f>
        <v>PR</v>
      </c>
      <c r="I2246" s="6" t="str">
        <f>IFERROR(VLOOKUP($H2246,DDD!$I:$K,3,0),"-")</f>
        <v>Sul</v>
      </c>
      <c r="J2246">
        <v>8728866</v>
      </c>
      <c r="K2246">
        <v>23416525</v>
      </c>
      <c r="L2246" s="14">
        <v>44670.374131944445</v>
      </c>
      <c r="M2246" s="14">
        <v>44670.375405092593</v>
      </c>
      <c r="N2246" t="s">
        <v>3134</v>
      </c>
      <c r="O2246" t="s">
        <v>1728</v>
      </c>
      <c r="P2246">
        <v>17285</v>
      </c>
      <c r="Q2246" t="s">
        <v>65</v>
      </c>
      <c r="R2246" t="s">
        <v>136</v>
      </c>
      <c r="S2246" t="s">
        <v>273</v>
      </c>
      <c r="T2246" t="s">
        <v>136</v>
      </c>
      <c r="U2246" t="s">
        <v>273</v>
      </c>
      <c r="X2246">
        <v>4333432998</v>
      </c>
      <c r="Y2246">
        <v>4333432998</v>
      </c>
      <c r="Z2246" s="14">
        <v>44670.583333333336</v>
      </c>
      <c r="AA2246" t="s">
        <v>1732</v>
      </c>
      <c r="AB2246" s="15">
        <v>165036950137214</v>
      </c>
      <c r="AC2246" t="s">
        <v>68</v>
      </c>
      <c r="AD2246">
        <v>10739</v>
      </c>
      <c r="AE2246" t="s">
        <v>1726</v>
      </c>
      <c r="AF2246" t="s">
        <v>70</v>
      </c>
    </row>
    <row r="2247" spans="1:32" x14ac:dyDescent="0.25">
      <c r="A2247" s="4">
        <f t="shared" si="330"/>
        <v>44670</v>
      </c>
      <c r="B2247" s="5">
        <f t="shared" si="331"/>
        <v>0.375</v>
      </c>
      <c r="C2247" s="6">
        <f t="shared" si="332"/>
        <v>0.38194444444444442</v>
      </c>
      <c r="D2247" s="7">
        <f t="shared" si="335"/>
        <v>7.7546296233776957E-4</v>
      </c>
      <c r="E2247" s="6" t="str">
        <f t="shared" si="336"/>
        <v>YANE</v>
      </c>
      <c r="F2247" s="6" t="str">
        <f t="shared" si="333"/>
        <v>ter</v>
      </c>
      <c r="G2247" s="6" t="str">
        <f t="shared" si="334"/>
        <v>43</v>
      </c>
      <c r="H2247" s="6" t="str">
        <f>IFERROR(VLOOKUP($G2247,DDD!$B:$D,3,0),"-")</f>
        <v>PR</v>
      </c>
      <c r="I2247" s="6" t="str">
        <f>IFERROR(VLOOKUP($H2247,DDD!$I:$K,3,0),"-")</f>
        <v>Sul</v>
      </c>
      <c r="J2247">
        <v>8730315</v>
      </c>
      <c r="K2247">
        <v>23416867</v>
      </c>
      <c r="L2247" s="14">
        <v>44670.382337962961</v>
      </c>
      <c r="M2247" s="14">
        <v>44670.383113425924</v>
      </c>
      <c r="N2247" t="s">
        <v>3134</v>
      </c>
      <c r="O2247" t="s">
        <v>1728</v>
      </c>
      <c r="P2247">
        <v>17285</v>
      </c>
      <c r="Q2247" t="s">
        <v>65</v>
      </c>
      <c r="R2247" t="s">
        <v>136</v>
      </c>
      <c r="S2247" t="s">
        <v>273</v>
      </c>
      <c r="T2247" t="s">
        <v>136</v>
      </c>
      <c r="U2247" t="s">
        <v>273</v>
      </c>
      <c r="X2247">
        <v>43984080499</v>
      </c>
      <c r="Y2247">
        <v>43984080499</v>
      </c>
      <c r="Z2247" s="14">
        <v>44670.583333333336</v>
      </c>
      <c r="AA2247" t="s">
        <v>1732</v>
      </c>
      <c r="AB2247" s="15">
        <v>165037020857054</v>
      </c>
      <c r="AC2247" t="s">
        <v>68</v>
      </c>
      <c r="AD2247">
        <v>10739</v>
      </c>
      <c r="AE2247" t="s">
        <v>1726</v>
      </c>
      <c r="AF2247" t="s">
        <v>70</v>
      </c>
    </row>
    <row r="2248" spans="1:32" x14ac:dyDescent="0.25">
      <c r="A2248" s="4">
        <f t="shared" si="330"/>
        <v>44670</v>
      </c>
      <c r="B2248" s="5">
        <f t="shared" si="331"/>
        <v>0.375</v>
      </c>
      <c r="C2248" s="6">
        <f t="shared" si="332"/>
        <v>0.38819444444444445</v>
      </c>
      <c r="D2248" s="7">
        <f t="shared" si="335"/>
        <v>1.2500000011641532E-3</v>
      </c>
      <c r="E2248" s="6" t="str">
        <f t="shared" si="336"/>
        <v>YANE</v>
      </c>
      <c r="F2248" s="6" t="str">
        <f t="shared" si="333"/>
        <v>ter</v>
      </c>
      <c r="G2248" s="6" t="str">
        <f t="shared" si="334"/>
        <v>15</v>
      </c>
      <c r="H2248" s="6" t="str">
        <f>IFERROR(VLOOKUP($G2248,DDD!$B:$D,3,0),"-")</f>
        <v>SP</v>
      </c>
      <c r="I2248" s="6" t="str">
        <f>IFERROR(VLOOKUP($H2248,DDD!$I:$K,3,0),"-")</f>
        <v>Sudeste</v>
      </c>
      <c r="J2248">
        <v>8731598</v>
      </c>
      <c r="K2248">
        <v>23416741</v>
      </c>
      <c r="L2248" s="14">
        <v>44670.388275462959</v>
      </c>
      <c r="M2248" s="14">
        <v>44670.389525462961</v>
      </c>
      <c r="N2248" t="s">
        <v>3134</v>
      </c>
      <c r="O2248" t="s">
        <v>1728</v>
      </c>
      <c r="P2248">
        <v>17285</v>
      </c>
      <c r="Q2248" t="s">
        <v>65</v>
      </c>
      <c r="R2248" t="s">
        <v>136</v>
      </c>
      <c r="S2248" t="s">
        <v>273</v>
      </c>
      <c r="T2248" t="s">
        <v>136</v>
      </c>
      <c r="U2248" t="s">
        <v>273</v>
      </c>
      <c r="X2248">
        <v>15981217304</v>
      </c>
      <c r="Y2248">
        <v>15981217304</v>
      </c>
      <c r="Z2248" s="14">
        <v>44671.666666666664</v>
      </c>
      <c r="AA2248" t="s">
        <v>1732</v>
      </c>
      <c r="AB2248" s="15">
        <v>165037072078114</v>
      </c>
      <c r="AC2248" t="s">
        <v>68</v>
      </c>
      <c r="AD2248">
        <v>10739</v>
      </c>
      <c r="AE2248" t="s">
        <v>1726</v>
      </c>
      <c r="AF2248" t="s">
        <v>70</v>
      </c>
    </row>
    <row r="2249" spans="1:32" x14ac:dyDescent="0.25">
      <c r="A2249" s="4">
        <f t="shared" si="330"/>
        <v>44670</v>
      </c>
      <c r="B2249" s="5">
        <f t="shared" si="331"/>
        <v>0.625</v>
      </c>
      <c r="C2249" s="6">
        <f t="shared" si="332"/>
        <v>0.62916666666666665</v>
      </c>
      <c r="D2249" s="7">
        <f t="shared" si="335"/>
        <v>1.1226851856918074E-3</v>
      </c>
      <c r="E2249" s="6" t="str">
        <f t="shared" si="336"/>
        <v>JOHN</v>
      </c>
      <c r="F2249" s="6" t="str">
        <f t="shared" si="333"/>
        <v>ter</v>
      </c>
      <c r="G2249" s="6" t="str">
        <f t="shared" si="334"/>
        <v>15</v>
      </c>
      <c r="H2249" s="6" t="str">
        <f>IFERROR(VLOOKUP($G2249,DDD!$B:$D,3,0),"-")</f>
        <v>SP</v>
      </c>
      <c r="I2249" s="6" t="str">
        <f>IFERROR(VLOOKUP($H2249,DDD!$I:$K,3,0),"-")</f>
        <v>Sudeste</v>
      </c>
      <c r="J2249">
        <v>8775183</v>
      </c>
      <c r="K2249">
        <v>23417550</v>
      </c>
      <c r="L2249" s="14">
        <v>44670.62940972222</v>
      </c>
      <c r="M2249" s="14">
        <v>44670.630532407406</v>
      </c>
      <c r="N2249" t="s">
        <v>3134</v>
      </c>
      <c r="O2249" t="s">
        <v>1781</v>
      </c>
      <c r="P2249">
        <v>17284</v>
      </c>
      <c r="Q2249" t="s">
        <v>65</v>
      </c>
      <c r="R2249" t="s">
        <v>136</v>
      </c>
      <c r="S2249" t="s">
        <v>273</v>
      </c>
      <c r="T2249" t="s">
        <v>136</v>
      </c>
      <c r="U2249" t="s">
        <v>273</v>
      </c>
      <c r="X2249">
        <v>15988128138</v>
      </c>
      <c r="Y2249">
        <v>15988128138</v>
      </c>
      <c r="Z2249" s="14">
        <v>44671.416666666664</v>
      </c>
      <c r="AA2249" t="s">
        <v>1732</v>
      </c>
      <c r="AB2249" s="15">
        <v>1650391556948940</v>
      </c>
      <c r="AC2249" t="s">
        <v>68</v>
      </c>
      <c r="AD2249">
        <v>10739</v>
      </c>
      <c r="AE2249" t="s">
        <v>1726</v>
      </c>
      <c r="AF2249" t="s">
        <v>70</v>
      </c>
    </row>
    <row r="2250" spans="1:32" x14ac:dyDescent="0.25">
      <c r="A2250" s="4">
        <f t="shared" si="330"/>
        <v>44670</v>
      </c>
      <c r="B2250" s="5">
        <f t="shared" si="331"/>
        <v>0.625</v>
      </c>
      <c r="C2250" s="6">
        <f t="shared" si="332"/>
        <v>0.63194444444444442</v>
      </c>
      <c r="D2250" s="7">
        <f t="shared" si="335"/>
        <v>7.4074074655072764E-4</v>
      </c>
      <c r="E2250" s="6" t="str">
        <f t="shared" si="336"/>
        <v>JOHN</v>
      </c>
      <c r="F2250" s="6" t="str">
        <f t="shared" si="333"/>
        <v>ter</v>
      </c>
      <c r="G2250" s="6" t="str">
        <f t="shared" si="334"/>
        <v>43</v>
      </c>
      <c r="H2250" s="6" t="str">
        <f>IFERROR(VLOOKUP($G2250,DDD!$B:$D,3,0),"-")</f>
        <v>PR</v>
      </c>
      <c r="I2250" s="6" t="str">
        <f>IFERROR(VLOOKUP($H2250,DDD!$I:$K,3,0),"-")</f>
        <v>Sul</v>
      </c>
      <c r="J2250">
        <v>8775532</v>
      </c>
      <c r="K2250">
        <v>23417042</v>
      </c>
      <c r="L2250" s="14">
        <v>44670.632615740738</v>
      </c>
      <c r="M2250" s="14">
        <v>44670.633356481485</v>
      </c>
      <c r="N2250" t="s">
        <v>3134</v>
      </c>
      <c r="O2250" t="s">
        <v>1781</v>
      </c>
      <c r="P2250">
        <v>17284</v>
      </c>
      <c r="Q2250" t="s">
        <v>65</v>
      </c>
      <c r="R2250" t="s">
        <v>136</v>
      </c>
      <c r="S2250" t="s">
        <v>273</v>
      </c>
      <c r="T2250" t="s">
        <v>136</v>
      </c>
      <c r="U2250" t="s">
        <v>273</v>
      </c>
      <c r="X2250">
        <v>43999939322</v>
      </c>
      <c r="Y2250">
        <v>43999939322</v>
      </c>
      <c r="Z2250" s="14">
        <v>44671.65347222222</v>
      </c>
      <c r="AA2250" t="s">
        <v>1732</v>
      </c>
      <c r="AB2250" s="15">
        <v>1650391841963910</v>
      </c>
      <c r="AC2250" t="s">
        <v>68</v>
      </c>
      <c r="AD2250">
        <v>10739</v>
      </c>
      <c r="AE2250" t="s">
        <v>1726</v>
      </c>
      <c r="AF2250" t="s">
        <v>70</v>
      </c>
    </row>
    <row r="2251" spans="1:32" x14ac:dyDescent="0.25">
      <c r="A2251" s="4">
        <f t="shared" si="330"/>
        <v>44670</v>
      </c>
      <c r="B2251" s="5">
        <f t="shared" si="331"/>
        <v>0.58333333333333337</v>
      </c>
      <c r="C2251" s="6">
        <f t="shared" si="332"/>
        <v>0.59097222222222223</v>
      </c>
      <c r="D2251" s="7">
        <f t="shared" si="335"/>
        <v>7.9861111589707434E-4</v>
      </c>
      <c r="E2251" s="6" t="str">
        <f t="shared" si="336"/>
        <v>THALITA</v>
      </c>
      <c r="F2251" s="6" t="str">
        <f t="shared" si="333"/>
        <v>ter</v>
      </c>
      <c r="G2251" s="6" t="str">
        <f t="shared" si="334"/>
        <v>15</v>
      </c>
      <c r="H2251" s="6" t="str">
        <f>IFERROR(VLOOKUP($G2251,DDD!$B:$D,3,0),"-")</f>
        <v>SP</v>
      </c>
      <c r="I2251" s="6" t="str">
        <f>IFERROR(VLOOKUP($H2251,DDD!$I:$K,3,0),"-")</f>
        <v>Sudeste</v>
      </c>
      <c r="J2251">
        <v>8770028</v>
      </c>
      <c r="K2251">
        <v>23416395</v>
      </c>
      <c r="L2251" s="14">
        <v>44670.591527777775</v>
      </c>
      <c r="M2251" s="14">
        <v>44670.592326388891</v>
      </c>
      <c r="N2251" t="s">
        <v>3134</v>
      </c>
      <c r="O2251" t="s">
        <v>1723</v>
      </c>
      <c r="P2251">
        <v>17719</v>
      </c>
      <c r="Q2251" t="s">
        <v>65</v>
      </c>
      <c r="R2251" t="s">
        <v>136</v>
      </c>
      <c r="S2251" t="s">
        <v>273</v>
      </c>
      <c r="T2251" t="s">
        <v>136</v>
      </c>
      <c r="U2251" t="s">
        <v>273</v>
      </c>
      <c r="X2251">
        <v>15996424655</v>
      </c>
      <c r="Y2251">
        <v>15996424655</v>
      </c>
      <c r="Z2251" s="14">
        <v>44670.612500000003</v>
      </c>
      <c r="AA2251" t="s">
        <v>1732</v>
      </c>
      <c r="AB2251" s="15">
        <v>1650388290815670</v>
      </c>
      <c r="AC2251" t="s">
        <v>68</v>
      </c>
      <c r="AD2251">
        <v>10739</v>
      </c>
      <c r="AE2251" t="s">
        <v>1726</v>
      </c>
      <c r="AF2251" t="s">
        <v>70</v>
      </c>
    </row>
    <row r="2252" spans="1:32" x14ac:dyDescent="0.25">
      <c r="A2252" s="4">
        <f t="shared" si="330"/>
        <v>44671</v>
      </c>
      <c r="B2252" s="5">
        <f t="shared" si="331"/>
        <v>0.35416666666666669</v>
      </c>
      <c r="C2252" s="6">
        <f t="shared" si="332"/>
        <v>0.36458333333333331</v>
      </c>
      <c r="D2252" s="7">
        <f t="shared" si="335"/>
        <v>1.5046296175569296E-4</v>
      </c>
      <c r="E2252" s="6" t="str">
        <f t="shared" si="336"/>
        <v>THALITA</v>
      </c>
      <c r="F2252" s="6" t="str">
        <f t="shared" si="333"/>
        <v>qua</v>
      </c>
      <c r="G2252" s="6" t="str">
        <f t="shared" si="334"/>
        <v>43</v>
      </c>
      <c r="H2252" s="6" t="str">
        <f>IFERROR(VLOOKUP($G2252,DDD!$B:$D,3,0),"-")</f>
        <v>PR</v>
      </c>
      <c r="I2252" s="6" t="str">
        <f>IFERROR(VLOOKUP($H2252,DDD!$I:$K,3,0),"-")</f>
        <v>Sul</v>
      </c>
      <c r="J2252">
        <v>8804542</v>
      </c>
      <c r="K2252">
        <v>25451081</v>
      </c>
      <c r="L2252" s="14">
        <v>44671.365034722221</v>
      </c>
      <c r="M2252" s="14">
        <v>44671.365185185183</v>
      </c>
      <c r="N2252" t="s">
        <v>3134</v>
      </c>
      <c r="O2252" t="s">
        <v>1723</v>
      </c>
      <c r="P2252">
        <v>17719</v>
      </c>
      <c r="Q2252" t="s">
        <v>65</v>
      </c>
      <c r="R2252" t="s">
        <v>136</v>
      </c>
      <c r="S2252" t="s">
        <v>273</v>
      </c>
      <c r="T2252" t="s">
        <v>136</v>
      </c>
      <c r="U2252" t="s">
        <v>273</v>
      </c>
      <c r="X2252">
        <v>43999516037</v>
      </c>
      <c r="Y2252">
        <v>43999516037</v>
      </c>
      <c r="Z2252" s="14">
        <v>44671.461111111108</v>
      </c>
      <c r="AA2252" t="s">
        <v>1724</v>
      </c>
      <c r="AB2252" s="15">
        <v>165045508244094</v>
      </c>
      <c r="AC2252" t="s">
        <v>68</v>
      </c>
      <c r="AD2252">
        <v>10739</v>
      </c>
      <c r="AE2252" t="s">
        <v>1726</v>
      </c>
      <c r="AF2252" t="s">
        <v>70</v>
      </c>
    </row>
    <row r="2253" spans="1:32" x14ac:dyDescent="0.25">
      <c r="A2253" s="4">
        <f t="shared" si="330"/>
        <v>44670</v>
      </c>
      <c r="B2253" s="5">
        <f t="shared" si="331"/>
        <v>0.66666666666666663</v>
      </c>
      <c r="C2253" s="6">
        <f t="shared" si="332"/>
        <v>0.68333333333333324</v>
      </c>
      <c r="D2253" s="7">
        <f t="shared" si="335"/>
        <v>4.6296296204673126E-4</v>
      </c>
      <c r="E2253" s="6" t="str">
        <f t="shared" si="336"/>
        <v>JOHN</v>
      </c>
      <c r="F2253" s="6" t="str">
        <f t="shared" si="333"/>
        <v>ter</v>
      </c>
      <c r="G2253" s="6" t="str">
        <f t="shared" si="334"/>
        <v>15</v>
      </c>
      <c r="H2253" s="6" t="str">
        <f>IFERROR(VLOOKUP($G2253,DDD!$B:$D,3,0),"-")</f>
        <v>SP</v>
      </c>
      <c r="I2253" s="6" t="str">
        <f>IFERROR(VLOOKUP($H2253,DDD!$I:$K,3,0),"-")</f>
        <v>Sudeste</v>
      </c>
      <c r="J2253">
        <v>8783727</v>
      </c>
      <c r="K2253">
        <v>25451656</v>
      </c>
      <c r="L2253" s="14">
        <v>44670.683865740742</v>
      </c>
      <c r="M2253" s="14">
        <v>44670.684328703705</v>
      </c>
      <c r="N2253" t="s">
        <v>3134</v>
      </c>
      <c r="O2253" t="s">
        <v>1781</v>
      </c>
      <c r="P2253">
        <v>17284</v>
      </c>
      <c r="Q2253" t="s">
        <v>65</v>
      </c>
      <c r="R2253" t="s">
        <v>136</v>
      </c>
      <c r="S2253" t="s">
        <v>273</v>
      </c>
      <c r="T2253" t="s">
        <v>136</v>
      </c>
      <c r="U2253" t="s">
        <v>273</v>
      </c>
      <c r="X2253">
        <v>15998486546</v>
      </c>
      <c r="Y2253">
        <v>15998486546</v>
      </c>
      <c r="Z2253" s="14">
        <v>44671.666666666664</v>
      </c>
      <c r="AA2253" t="s">
        <v>1724</v>
      </c>
      <c r="AB2253" s="15">
        <v>1.65039613614934E+16</v>
      </c>
      <c r="AC2253" t="s">
        <v>68</v>
      </c>
      <c r="AD2253">
        <v>10739</v>
      </c>
      <c r="AE2253" t="s">
        <v>1726</v>
      </c>
      <c r="AF2253" t="s">
        <v>70</v>
      </c>
    </row>
    <row r="2254" spans="1:32" x14ac:dyDescent="0.25">
      <c r="A2254" s="4">
        <f t="shared" si="330"/>
        <v>44670</v>
      </c>
      <c r="B2254" s="5">
        <f t="shared" si="331"/>
        <v>0.5625</v>
      </c>
      <c r="C2254" s="6">
        <f t="shared" si="332"/>
        <v>0.56527777777777777</v>
      </c>
      <c r="D2254" s="7">
        <f t="shared" si="335"/>
        <v>7.4074073927477002E-4</v>
      </c>
      <c r="E2254" s="6" t="str">
        <f t="shared" si="336"/>
        <v>JOHN</v>
      </c>
      <c r="F2254" s="6" t="str">
        <f t="shared" si="333"/>
        <v>ter</v>
      </c>
      <c r="G2254" s="6" t="str">
        <f t="shared" si="334"/>
        <v>15</v>
      </c>
      <c r="H2254" s="6" t="str">
        <f>IFERROR(VLOOKUP($G2254,DDD!$B:$D,3,0),"-")</f>
        <v>SP</v>
      </c>
      <c r="I2254" s="6" t="str">
        <f>IFERROR(VLOOKUP($H2254,DDD!$I:$K,3,0),"-")</f>
        <v>Sudeste</v>
      </c>
      <c r="J2254">
        <v>8766020</v>
      </c>
      <c r="K2254">
        <v>25451642</v>
      </c>
      <c r="L2254" s="14">
        <v>44670.565428240741</v>
      </c>
      <c r="M2254" s="14">
        <v>44670.566168981481</v>
      </c>
      <c r="N2254" t="s">
        <v>3134</v>
      </c>
      <c r="O2254" t="s">
        <v>1781</v>
      </c>
      <c r="P2254">
        <v>17284</v>
      </c>
      <c r="Q2254" t="s">
        <v>65</v>
      </c>
      <c r="R2254" t="s">
        <v>136</v>
      </c>
      <c r="S2254" t="s">
        <v>273</v>
      </c>
      <c r="T2254" t="s">
        <v>136</v>
      </c>
      <c r="U2254" t="s">
        <v>273</v>
      </c>
      <c r="X2254">
        <v>15997869967</v>
      </c>
      <c r="Y2254">
        <v>15997869967</v>
      </c>
      <c r="Z2254" s="14">
        <v>44670.75</v>
      </c>
      <c r="AA2254" t="s">
        <v>1724</v>
      </c>
      <c r="AB2254" s="15">
        <v>1650386009774230</v>
      </c>
      <c r="AC2254" t="s">
        <v>68</v>
      </c>
      <c r="AD2254">
        <v>10739</v>
      </c>
      <c r="AE2254" t="s">
        <v>1726</v>
      </c>
      <c r="AF2254" t="s">
        <v>70</v>
      </c>
    </row>
    <row r="2255" spans="1:32" x14ac:dyDescent="0.25">
      <c r="A2255" s="4">
        <f t="shared" si="330"/>
        <v>44670</v>
      </c>
      <c r="B2255" s="5">
        <f t="shared" si="331"/>
        <v>0.35416666666666669</v>
      </c>
      <c r="C2255" s="6">
        <f t="shared" si="332"/>
        <v>0.35972222222222222</v>
      </c>
      <c r="D2255" s="7">
        <f t="shared" si="335"/>
        <v>2.8587962951860391E-3</v>
      </c>
      <c r="E2255" s="6" t="str">
        <f t="shared" si="336"/>
        <v>THALITA</v>
      </c>
      <c r="F2255" s="6" t="str">
        <f t="shared" si="333"/>
        <v>ter</v>
      </c>
      <c r="G2255" s="6" t="str">
        <f t="shared" si="334"/>
        <v>15</v>
      </c>
      <c r="H2255" s="6" t="str">
        <f>IFERROR(VLOOKUP($G2255,DDD!$B:$D,3,0),"-")</f>
        <v>SP</v>
      </c>
      <c r="I2255" s="6" t="str">
        <f>IFERROR(VLOOKUP($H2255,DDD!$I:$K,3,0),"-")</f>
        <v>Sudeste</v>
      </c>
      <c r="J2255">
        <v>8727988</v>
      </c>
      <c r="K2255">
        <v>23416736</v>
      </c>
      <c r="L2255" s="14">
        <v>44670.360300925924</v>
      </c>
      <c r="M2255" s="14">
        <v>44670.363159722219</v>
      </c>
      <c r="N2255" t="s">
        <v>3134</v>
      </c>
      <c r="O2255" t="s">
        <v>1723</v>
      </c>
      <c r="P2255">
        <v>17719</v>
      </c>
      <c r="Q2255" t="s">
        <v>65</v>
      </c>
      <c r="R2255" t="s">
        <v>85</v>
      </c>
      <c r="S2255" t="s">
        <v>86</v>
      </c>
      <c r="T2255" t="s">
        <v>85</v>
      </c>
      <c r="U2255" t="s">
        <v>86</v>
      </c>
      <c r="X2255">
        <v>15991457237</v>
      </c>
      <c r="AA2255" t="s">
        <v>1732</v>
      </c>
      <c r="AB2255" s="15">
        <v>165036831719924</v>
      </c>
      <c r="AC2255" t="s">
        <v>68</v>
      </c>
      <c r="AD2255">
        <v>10739</v>
      </c>
      <c r="AE2255" t="s">
        <v>1726</v>
      </c>
      <c r="AF2255" t="s">
        <v>70</v>
      </c>
    </row>
    <row r="2256" spans="1:32" x14ac:dyDescent="0.25">
      <c r="A2256" s="4">
        <f t="shared" si="330"/>
        <v>44670</v>
      </c>
      <c r="B2256" s="5">
        <f t="shared" si="331"/>
        <v>0.39583333333333331</v>
      </c>
      <c r="C2256" s="6">
        <f t="shared" si="332"/>
        <v>0.40416666666666662</v>
      </c>
      <c r="D2256" s="7">
        <f t="shared" si="335"/>
        <v>3.0902777798473835E-3</v>
      </c>
      <c r="E2256" s="6" t="str">
        <f t="shared" si="336"/>
        <v>YANE</v>
      </c>
      <c r="F2256" s="6" t="str">
        <f t="shared" si="333"/>
        <v>ter</v>
      </c>
      <c r="G2256" s="6" t="str">
        <f t="shared" si="334"/>
        <v>43</v>
      </c>
      <c r="H2256" s="6" t="str">
        <f>IFERROR(VLOOKUP($G2256,DDD!$B:$D,3,0),"-")</f>
        <v>PR</v>
      </c>
      <c r="I2256" s="6" t="str">
        <f>IFERROR(VLOOKUP($H2256,DDD!$I:$K,3,0),"-")</f>
        <v>Sul</v>
      </c>
      <c r="J2256">
        <v>8735077</v>
      </c>
      <c r="K2256">
        <v>23416994</v>
      </c>
      <c r="L2256" s="14">
        <v>44670.404166666667</v>
      </c>
      <c r="M2256" s="14">
        <v>44670.407256944447</v>
      </c>
      <c r="N2256" t="s">
        <v>3134</v>
      </c>
      <c r="O2256" t="s">
        <v>1728</v>
      </c>
      <c r="P2256">
        <v>17285</v>
      </c>
      <c r="Q2256" t="s">
        <v>65</v>
      </c>
      <c r="R2256" t="s">
        <v>85</v>
      </c>
      <c r="S2256" t="s">
        <v>86</v>
      </c>
      <c r="T2256" t="s">
        <v>85</v>
      </c>
      <c r="U2256" t="s">
        <v>86</v>
      </c>
      <c r="X2256">
        <v>43996252732</v>
      </c>
      <c r="AA2256" t="s">
        <v>1732</v>
      </c>
      <c r="AB2256" s="15">
        <v>1650372105146420</v>
      </c>
      <c r="AC2256" t="s">
        <v>68</v>
      </c>
      <c r="AD2256">
        <v>10739</v>
      </c>
      <c r="AE2256" t="s">
        <v>1726</v>
      </c>
      <c r="AF2256" t="s">
        <v>70</v>
      </c>
    </row>
    <row r="2257" spans="1:32" x14ac:dyDescent="0.25">
      <c r="A2257" s="4">
        <f t="shared" si="330"/>
        <v>44670</v>
      </c>
      <c r="B2257" s="5">
        <f t="shared" si="331"/>
        <v>0.45833333333333331</v>
      </c>
      <c r="C2257" s="6">
        <f t="shared" si="332"/>
        <v>0.47500000000000003</v>
      </c>
      <c r="D2257" s="7">
        <f t="shared" si="335"/>
        <v>4.6412037045229226E-3</v>
      </c>
      <c r="E2257" s="6" t="str">
        <f t="shared" si="336"/>
        <v>THALITA</v>
      </c>
      <c r="F2257" s="6" t="str">
        <f t="shared" si="333"/>
        <v>ter</v>
      </c>
      <c r="G2257" s="6" t="str">
        <f t="shared" si="334"/>
        <v>43</v>
      </c>
      <c r="H2257" s="6" t="str">
        <f>IFERROR(VLOOKUP($G2257,DDD!$B:$D,3,0),"-")</f>
        <v>PR</v>
      </c>
      <c r="I2257" s="6" t="str">
        <f>IFERROR(VLOOKUP($H2257,DDD!$I:$K,3,0),"-")</f>
        <v>Sul</v>
      </c>
      <c r="J2257">
        <v>8747991</v>
      </c>
      <c r="K2257">
        <v>25450978</v>
      </c>
      <c r="L2257" s="14">
        <v>44670.47556712963</v>
      </c>
      <c r="M2257" s="14">
        <v>44670.480208333334</v>
      </c>
      <c r="N2257" t="s">
        <v>3134</v>
      </c>
      <c r="O2257" t="s">
        <v>1723</v>
      </c>
      <c r="P2257">
        <v>17719</v>
      </c>
      <c r="Q2257" t="s">
        <v>65</v>
      </c>
      <c r="R2257" t="s">
        <v>85</v>
      </c>
      <c r="S2257" t="s">
        <v>86</v>
      </c>
      <c r="T2257" t="s">
        <v>85</v>
      </c>
      <c r="U2257" t="s">
        <v>86</v>
      </c>
      <c r="X2257">
        <v>43996317709</v>
      </c>
      <c r="AA2257" t="s">
        <v>1724</v>
      </c>
      <c r="AC2257" t="s">
        <v>202</v>
      </c>
      <c r="AD2257">
        <v>10739</v>
      </c>
      <c r="AE2257" t="s">
        <v>1726</v>
      </c>
      <c r="AF2257" t="s">
        <v>70</v>
      </c>
    </row>
    <row r="2258" spans="1:32" x14ac:dyDescent="0.25">
      <c r="A2258" s="4">
        <f t="shared" si="330"/>
        <v>44670</v>
      </c>
      <c r="B2258" s="5">
        <f t="shared" si="331"/>
        <v>0.54166666666666663</v>
      </c>
      <c r="C2258" s="6">
        <f t="shared" si="332"/>
        <v>0.54513888888888895</v>
      </c>
      <c r="D2258" s="7">
        <f t="shared" si="335"/>
        <v>1.273148154723458E-3</v>
      </c>
      <c r="E2258" s="6" t="str">
        <f t="shared" si="336"/>
        <v>JOHN</v>
      </c>
      <c r="F2258" s="6" t="str">
        <f t="shared" si="333"/>
        <v>ter</v>
      </c>
      <c r="G2258" s="6" t="str">
        <f t="shared" si="334"/>
        <v>43</v>
      </c>
      <c r="H2258" s="6" t="str">
        <f>IFERROR(VLOOKUP($G2258,DDD!$B:$D,3,0),"-")</f>
        <v>PR</v>
      </c>
      <c r="I2258" s="6" t="str">
        <f>IFERROR(VLOOKUP($H2258,DDD!$I:$K,3,0),"-")</f>
        <v>Sul</v>
      </c>
      <c r="J2258">
        <v>8762384</v>
      </c>
      <c r="K2258">
        <v>25451936</v>
      </c>
      <c r="L2258" s="14">
        <v>44670.54515046296</v>
      </c>
      <c r="M2258" s="14">
        <v>44670.546423611115</v>
      </c>
      <c r="N2258" t="s">
        <v>3134</v>
      </c>
      <c r="O2258" t="s">
        <v>1781</v>
      </c>
      <c r="P2258">
        <v>17284</v>
      </c>
      <c r="Q2258" t="s">
        <v>65</v>
      </c>
      <c r="R2258" t="s">
        <v>85</v>
      </c>
      <c r="S2258" t="s">
        <v>86</v>
      </c>
      <c r="T2258" t="s">
        <v>85</v>
      </c>
      <c r="U2258" t="s">
        <v>86</v>
      </c>
      <c r="X2258">
        <v>43988404000</v>
      </c>
      <c r="AA2258" t="s">
        <v>1724</v>
      </c>
      <c r="AB2258" s="15">
        <v>1650384275699560</v>
      </c>
      <c r="AC2258" t="s">
        <v>68</v>
      </c>
      <c r="AD2258">
        <v>10739</v>
      </c>
      <c r="AE2258" t="s">
        <v>1726</v>
      </c>
      <c r="AF2258" t="s">
        <v>70</v>
      </c>
    </row>
    <row r="2259" spans="1:32" x14ac:dyDescent="0.25">
      <c r="A2259" s="4">
        <f t="shared" si="330"/>
        <v>44670</v>
      </c>
      <c r="B2259" s="5">
        <f t="shared" si="331"/>
        <v>0.5625</v>
      </c>
      <c r="C2259" s="6">
        <f t="shared" si="332"/>
        <v>0.56597222222222221</v>
      </c>
      <c r="D2259" s="7">
        <f t="shared" si="335"/>
        <v>1.631944440305233E-3</v>
      </c>
      <c r="E2259" s="6" t="str">
        <f t="shared" si="336"/>
        <v>JOHN</v>
      </c>
      <c r="F2259" s="6" t="str">
        <f t="shared" si="333"/>
        <v>ter</v>
      </c>
      <c r="G2259" s="6" t="str">
        <f t="shared" si="334"/>
        <v>43</v>
      </c>
      <c r="H2259" s="6" t="str">
        <f>IFERROR(VLOOKUP($G2259,DDD!$B:$D,3,0),"-")</f>
        <v>PR</v>
      </c>
      <c r="I2259" s="6" t="str">
        <f>IFERROR(VLOOKUP($H2259,DDD!$I:$K,3,0),"-")</f>
        <v>Sul</v>
      </c>
      <c r="J2259">
        <v>8766133</v>
      </c>
      <c r="K2259">
        <v>25451394</v>
      </c>
      <c r="L2259" s="14">
        <v>44670.566180555557</v>
      </c>
      <c r="M2259" s="14">
        <v>44670.567812499998</v>
      </c>
      <c r="N2259" t="s">
        <v>3134</v>
      </c>
      <c r="O2259" t="s">
        <v>1781</v>
      </c>
      <c r="P2259">
        <v>17284</v>
      </c>
      <c r="Q2259" t="s">
        <v>65</v>
      </c>
      <c r="R2259" t="s">
        <v>85</v>
      </c>
      <c r="S2259" t="s">
        <v>86</v>
      </c>
      <c r="T2259" t="s">
        <v>85</v>
      </c>
      <c r="U2259" t="s">
        <v>86</v>
      </c>
      <c r="X2259">
        <v>43996959056</v>
      </c>
      <c r="AA2259" t="s">
        <v>1724</v>
      </c>
      <c r="AB2259" s="15">
        <v>1650386097776210</v>
      </c>
      <c r="AC2259" t="s">
        <v>68</v>
      </c>
      <c r="AD2259">
        <v>10739</v>
      </c>
      <c r="AE2259" t="s">
        <v>1726</v>
      </c>
      <c r="AF2259" t="s">
        <v>70</v>
      </c>
    </row>
    <row r="2260" spans="1:32" x14ac:dyDescent="0.25">
      <c r="A2260" s="4">
        <f t="shared" si="330"/>
        <v>44670</v>
      </c>
      <c r="B2260" s="5">
        <f t="shared" si="331"/>
        <v>0.79166666666666663</v>
      </c>
      <c r="C2260" s="6">
        <f t="shared" si="332"/>
        <v>0.79166666666666663</v>
      </c>
      <c r="D2260" s="7">
        <f t="shared" si="335"/>
        <v>6.0763888905057684E-3</v>
      </c>
      <c r="E2260" s="6" t="str">
        <f t="shared" si="336"/>
        <v>JOHN</v>
      </c>
      <c r="F2260" s="6" t="str">
        <f t="shared" si="333"/>
        <v>ter</v>
      </c>
      <c r="G2260" s="6" t="str">
        <f t="shared" si="334"/>
        <v>43</v>
      </c>
      <c r="H2260" s="6" t="str">
        <f>IFERROR(VLOOKUP($G2260,DDD!$B:$D,3,0),"-")</f>
        <v>PR</v>
      </c>
      <c r="I2260" s="6" t="str">
        <f>IFERROR(VLOOKUP($H2260,DDD!$I:$K,3,0),"-")</f>
        <v>Sul</v>
      </c>
      <c r="J2260">
        <v>8796958</v>
      </c>
      <c r="K2260">
        <v>25450901</v>
      </c>
      <c r="L2260" s="14">
        <v>44670.792083333334</v>
      </c>
      <c r="M2260" s="14">
        <v>44670.798159722224</v>
      </c>
      <c r="N2260" t="s">
        <v>3134</v>
      </c>
      <c r="O2260" t="s">
        <v>1781</v>
      </c>
      <c r="P2260">
        <v>17284</v>
      </c>
      <c r="Q2260" t="s">
        <v>65</v>
      </c>
      <c r="R2260" t="s">
        <v>85</v>
      </c>
      <c r="S2260" t="s">
        <v>86</v>
      </c>
      <c r="T2260" t="s">
        <v>85</v>
      </c>
      <c r="U2260" t="s">
        <v>86</v>
      </c>
      <c r="X2260">
        <v>43996311728</v>
      </c>
      <c r="AA2260" t="s">
        <v>1724</v>
      </c>
      <c r="AB2260" s="15">
        <v>1.65040561223567E+16</v>
      </c>
      <c r="AC2260" t="s">
        <v>68</v>
      </c>
      <c r="AD2260">
        <v>10739</v>
      </c>
      <c r="AE2260" t="s">
        <v>1726</v>
      </c>
      <c r="AF2260" t="s">
        <v>70</v>
      </c>
    </row>
    <row r="2261" spans="1:32" x14ac:dyDescent="0.25">
      <c r="A2261" s="4">
        <f t="shared" si="330"/>
        <v>44671</v>
      </c>
      <c r="B2261" s="5">
        <f t="shared" si="331"/>
        <v>0.33333333333333331</v>
      </c>
      <c r="C2261" s="6">
        <f t="shared" si="332"/>
        <v>0.33680555555555558</v>
      </c>
      <c r="D2261" s="7">
        <f t="shared" si="335"/>
        <v>6.33101852145046E-3</v>
      </c>
      <c r="E2261" s="6" t="str">
        <f t="shared" si="336"/>
        <v>THALITA</v>
      </c>
      <c r="F2261" s="6" t="str">
        <f t="shared" si="333"/>
        <v>qua</v>
      </c>
      <c r="G2261" s="6" t="str">
        <f t="shared" si="334"/>
        <v>43</v>
      </c>
      <c r="H2261" s="6" t="str">
        <f>IFERROR(VLOOKUP($G2261,DDD!$B:$D,3,0),"-")</f>
        <v>PR</v>
      </c>
      <c r="I2261" s="6" t="str">
        <f>IFERROR(VLOOKUP($H2261,DDD!$I:$K,3,0),"-")</f>
        <v>Sul</v>
      </c>
      <c r="J2261">
        <v>8804356</v>
      </c>
      <c r="K2261">
        <v>25451709</v>
      </c>
      <c r="L2261" s="14">
        <v>44671.337060185186</v>
      </c>
      <c r="M2261" s="14">
        <v>44671.343391203707</v>
      </c>
      <c r="N2261" t="s">
        <v>3134</v>
      </c>
      <c r="O2261" t="s">
        <v>1723</v>
      </c>
      <c r="P2261">
        <v>17719</v>
      </c>
      <c r="Q2261" t="s">
        <v>65</v>
      </c>
      <c r="R2261" t="s">
        <v>85</v>
      </c>
      <c r="S2261" t="s">
        <v>86</v>
      </c>
      <c r="T2261" t="s">
        <v>85</v>
      </c>
      <c r="U2261" t="s">
        <v>86</v>
      </c>
      <c r="X2261">
        <v>43991719033</v>
      </c>
      <c r="AA2261" t="s">
        <v>1724</v>
      </c>
      <c r="AB2261" s="15">
        <v>16504527083164</v>
      </c>
      <c r="AC2261" t="s">
        <v>68</v>
      </c>
      <c r="AD2261">
        <v>10739</v>
      </c>
      <c r="AE2261" t="s">
        <v>1726</v>
      </c>
      <c r="AF2261" t="s">
        <v>70</v>
      </c>
    </row>
    <row r="2262" spans="1:32" x14ac:dyDescent="0.25">
      <c r="A2262" s="4">
        <f t="shared" si="330"/>
        <v>44671</v>
      </c>
      <c r="B2262" s="5">
        <f t="shared" si="331"/>
        <v>0.35416666666666669</v>
      </c>
      <c r="C2262" s="6">
        <f t="shared" si="332"/>
        <v>0.36180555555555555</v>
      </c>
      <c r="D2262" s="7">
        <f t="shared" si="335"/>
        <v>2.4537037097616121E-3</v>
      </c>
      <c r="E2262" s="6" t="str">
        <f t="shared" si="336"/>
        <v>THALITA</v>
      </c>
      <c r="F2262" s="6" t="str">
        <f t="shared" si="333"/>
        <v>qua</v>
      </c>
      <c r="G2262" s="6" t="str">
        <f t="shared" si="334"/>
        <v>43</v>
      </c>
      <c r="H2262" s="6" t="str">
        <f>IFERROR(VLOOKUP($G2262,DDD!$B:$D,3,0),"-")</f>
        <v>PR</v>
      </c>
      <c r="I2262" s="6" t="str">
        <f>IFERROR(VLOOKUP($H2262,DDD!$I:$K,3,0),"-")</f>
        <v>Sul</v>
      </c>
      <c r="J2262">
        <v>8804402</v>
      </c>
      <c r="K2262">
        <v>25451047</v>
      </c>
      <c r="L2262" s="14">
        <v>44671.362129629626</v>
      </c>
      <c r="M2262" s="14">
        <v>44671.364583333336</v>
      </c>
      <c r="N2262" t="s">
        <v>3134</v>
      </c>
      <c r="O2262" t="s">
        <v>1723</v>
      </c>
      <c r="P2262">
        <v>17719</v>
      </c>
      <c r="Q2262" t="s">
        <v>65</v>
      </c>
      <c r="R2262" t="s">
        <v>85</v>
      </c>
      <c r="S2262" t="s">
        <v>86</v>
      </c>
      <c r="T2262" t="s">
        <v>85</v>
      </c>
      <c r="U2262" t="s">
        <v>86</v>
      </c>
      <c r="X2262">
        <v>43999115278</v>
      </c>
      <c r="AA2262" t="s">
        <v>1724</v>
      </c>
      <c r="AB2262" s="15">
        <v>165045487541734</v>
      </c>
      <c r="AC2262" t="s">
        <v>68</v>
      </c>
      <c r="AD2262">
        <v>10739</v>
      </c>
      <c r="AE2262" t="s">
        <v>1726</v>
      </c>
      <c r="AF2262" t="s">
        <v>70</v>
      </c>
    </row>
    <row r="2263" spans="1:32" x14ac:dyDescent="0.25">
      <c r="A2263" s="4">
        <f t="shared" si="330"/>
        <v>44671</v>
      </c>
      <c r="B2263" s="5">
        <f t="shared" si="331"/>
        <v>0.375</v>
      </c>
      <c r="C2263" s="6">
        <f t="shared" si="332"/>
        <v>0.375</v>
      </c>
      <c r="D2263" s="7">
        <f t="shared" si="335"/>
        <v>8.8425925932824612E-3</v>
      </c>
      <c r="E2263" s="6" t="str">
        <f t="shared" si="336"/>
        <v>THALITA</v>
      </c>
      <c r="F2263" s="6" t="str">
        <f t="shared" si="333"/>
        <v>qua</v>
      </c>
      <c r="G2263" s="6" t="str">
        <f t="shared" si="334"/>
        <v>15</v>
      </c>
      <c r="H2263" s="6" t="str">
        <f>IFERROR(VLOOKUP($G2263,DDD!$B:$D,3,0),"-")</f>
        <v>SP</v>
      </c>
      <c r="I2263" s="6" t="str">
        <f>IFERROR(VLOOKUP($H2263,DDD!$I:$K,3,0),"-")</f>
        <v>Sudeste</v>
      </c>
      <c r="J2263">
        <v>8805732</v>
      </c>
      <c r="K2263">
        <v>25451229</v>
      </c>
      <c r="L2263" s="14">
        <v>44671.375439814816</v>
      </c>
      <c r="M2263" s="14">
        <v>44671.384282407409</v>
      </c>
      <c r="N2263" t="s">
        <v>3134</v>
      </c>
      <c r="O2263" t="s">
        <v>1723</v>
      </c>
      <c r="P2263">
        <v>17719</v>
      </c>
      <c r="Q2263" t="s">
        <v>65</v>
      </c>
      <c r="R2263" t="s">
        <v>85</v>
      </c>
      <c r="S2263" t="s">
        <v>86</v>
      </c>
      <c r="T2263" t="s">
        <v>85</v>
      </c>
      <c r="U2263" t="s">
        <v>86</v>
      </c>
      <c r="X2263">
        <v>15981510104</v>
      </c>
      <c r="AA2263" t="s">
        <v>1724</v>
      </c>
      <c r="AB2263" s="15">
        <v>165045602455044</v>
      </c>
      <c r="AC2263" t="s">
        <v>68</v>
      </c>
      <c r="AD2263">
        <v>10739</v>
      </c>
      <c r="AE2263" t="s">
        <v>1726</v>
      </c>
      <c r="AF2263" t="s">
        <v>70</v>
      </c>
    </row>
    <row r="2264" spans="1:32" x14ac:dyDescent="0.25">
      <c r="A2264" s="4">
        <f t="shared" si="330"/>
        <v>44671</v>
      </c>
      <c r="B2264" s="5">
        <f t="shared" si="331"/>
        <v>0.375</v>
      </c>
      <c r="C2264" s="6">
        <f t="shared" si="332"/>
        <v>0.38472222222222219</v>
      </c>
      <c r="D2264" s="7">
        <f t="shared" si="335"/>
        <v>5.3009259208920412E-3</v>
      </c>
      <c r="E2264" s="6" t="str">
        <f t="shared" si="336"/>
        <v>THALITA</v>
      </c>
      <c r="F2264" s="6" t="str">
        <f t="shared" si="333"/>
        <v>qua</v>
      </c>
      <c r="G2264" s="6" t="str">
        <f t="shared" si="334"/>
        <v>43</v>
      </c>
      <c r="H2264" s="6" t="str">
        <f>IFERROR(VLOOKUP($G2264,DDD!$B:$D,3,0),"-")</f>
        <v>PR</v>
      </c>
      <c r="I2264" s="6" t="str">
        <f>IFERROR(VLOOKUP($H2264,DDD!$I:$K,3,0),"-")</f>
        <v>Sul</v>
      </c>
      <c r="J2264">
        <v>8807892</v>
      </c>
      <c r="K2264">
        <v>25451253</v>
      </c>
      <c r="L2264" s="14">
        <v>44671.385405092595</v>
      </c>
      <c r="M2264" s="14">
        <v>44671.390706018516</v>
      </c>
      <c r="N2264" t="s">
        <v>3134</v>
      </c>
      <c r="O2264" t="s">
        <v>1723</v>
      </c>
      <c r="P2264">
        <v>17719</v>
      </c>
      <c r="Q2264" t="s">
        <v>65</v>
      </c>
      <c r="R2264" t="s">
        <v>85</v>
      </c>
      <c r="S2264" t="s">
        <v>86</v>
      </c>
      <c r="T2264" t="s">
        <v>85</v>
      </c>
      <c r="U2264" t="s">
        <v>86</v>
      </c>
      <c r="X2264">
        <v>43999090515</v>
      </c>
      <c r="AA2264" t="s">
        <v>1724</v>
      </c>
      <c r="AC2264" t="s">
        <v>202</v>
      </c>
      <c r="AD2264">
        <v>10739</v>
      </c>
      <c r="AE2264" t="s">
        <v>1726</v>
      </c>
      <c r="AF2264" t="s">
        <v>70</v>
      </c>
    </row>
    <row r="2265" spans="1:32" x14ac:dyDescent="0.25">
      <c r="A2265" s="4">
        <f t="shared" si="330"/>
        <v>44671</v>
      </c>
      <c r="B2265" s="5">
        <f t="shared" si="331"/>
        <v>0.39583333333333331</v>
      </c>
      <c r="C2265" s="6">
        <f t="shared" si="332"/>
        <v>0.3979166666666667</v>
      </c>
      <c r="D2265" s="7">
        <f t="shared" si="335"/>
        <v>3.749999996216502E-3</v>
      </c>
      <c r="E2265" s="6" t="str">
        <f t="shared" si="336"/>
        <v>THALITA</v>
      </c>
      <c r="F2265" s="6" t="str">
        <f t="shared" si="333"/>
        <v>qua</v>
      </c>
      <c r="G2265" s="6" t="str">
        <f t="shared" si="334"/>
        <v>15</v>
      </c>
      <c r="H2265" s="6" t="str">
        <f>IFERROR(VLOOKUP($G2265,DDD!$B:$D,3,0),"-")</f>
        <v>SP</v>
      </c>
      <c r="I2265" s="6" t="str">
        <f>IFERROR(VLOOKUP($H2265,DDD!$I:$K,3,0),"-")</f>
        <v>Sudeste</v>
      </c>
      <c r="J2265">
        <v>8811104</v>
      </c>
      <c r="K2265">
        <v>25451448</v>
      </c>
      <c r="L2265" s="14">
        <v>44671.398356481484</v>
      </c>
      <c r="M2265" s="14">
        <v>44671.402106481481</v>
      </c>
      <c r="N2265" t="s">
        <v>3134</v>
      </c>
      <c r="O2265" t="s">
        <v>1723</v>
      </c>
      <c r="P2265">
        <v>17719</v>
      </c>
      <c r="Q2265" t="s">
        <v>65</v>
      </c>
      <c r="R2265" t="s">
        <v>85</v>
      </c>
      <c r="S2265" t="s">
        <v>86</v>
      </c>
      <c r="T2265" t="s">
        <v>85</v>
      </c>
      <c r="U2265" t="s">
        <v>86</v>
      </c>
      <c r="X2265">
        <v>15996249302</v>
      </c>
      <c r="AA2265" t="s">
        <v>1724</v>
      </c>
      <c r="AB2265" s="15">
        <v>165045800181804</v>
      </c>
      <c r="AC2265" t="s">
        <v>68</v>
      </c>
      <c r="AD2265">
        <v>10739</v>
      </c>
      <c r="AE2265" t="s">
        <v>1726</v>
      </c>
      <c r="AF2265" t="s">
        <v>70</v>
      </c>
    </row>
    <row r="2266" spans="1:32" x14ac:dyDescent="0.25">
      <c r="A2266" s="4">
        <f t="shared" si="330"/>
        <v>44671</v>
      </c>
      <c r="B2266" s="5">
        <f t="shared" si="331"/>
        <v>0.39583333333333331</v>
      </c>
      <c r="C2266" s="6">
        <f t="shared" si="332"/>
        <v>0.41111111111111115</v>
      </c>
      <c r="D2266" s="7">
        <f t="shared" si="335"/>
        <v>3.0439814800047316E-3</v>
      </c>
      <c r="E2266" s="6" t="str">
        <f t="shared" si="336"/>
        <v>YANE</v>
      </c>
      <c r="F2266" s="6" t="str">
        <f t="shared" si="333"/>
        <v>qua</v>
      </c>
      <c r="G2266" s="6" t="str">
        <f t="shared" si="334"/>
        <v>43</v>
      </c>
      <c r="H2266" s="6" t="str">
        <f>IFERROR(VLOOKUP($G2266,DDD!$B:$D,3,0),"-")</f>
        <v>PR</v>
      </c>
      <c r="I2266" s="6" t="str">
        <f>IFERROR(VLOOKUP($H2266,DDD!$I:$K,3,0),"-")</f>
        <v>Sul</v>
      </c>
      <c r="J2266">
        <v>8814272</v>
      </c>
      <c r="K2266">
        <v>25451595</v>
      </c>
      <c r="L2266" s="14">
        <v>44671.411585648151</v>
      </c>
      <c r="M2266" s="14">
        <v>44671.414629629631</v>
      </c>
      <c r="N2266" t="s">
        <v>3134</v>
      </c>
      <c r="O2266" t="s">
        <v>1728</v>
      </c>
      <c r="P2266">
        <v>17285</v>
      </c>
      <c r="Q2266" t="s">
        <v>65</v>
      </c>
      <c r="R2266" t="s">
        <v>85</v>
      </c>
      <c r="S2266" t="s">
        <v>86</v>
      </c>
      <c r="T2266" t="s">
        <v>85</v>
      </c>
      <c r="U2266" t="s">
        <v>86</v>
      </c>
      <c r="X2266">
        <v>43999761488</v>
      </c>
      <c r="AA2266" t="s">
        <v>1724</v>
      </c>
      <c r="AB2266" s="15">
        <v>1650459127116360</v>
      </c>
      <c r="AC2266" t="s">
        <v>68</v>
      </c>
      <c r="AD2266">
        <v>10739</v>
      </c>
      <c r="AE2266" t="s">
        <v>1726</v>
      </c>
      <c r="AF2266" t="s">
        <v>70</v>
      </c>
    </row>
    <row r="2267" spans="1:32" x14ac:dyDescent="0.25">
      <c r="A2267" s="4">
        <f t="shared" si="330"/>
        <v>44671</v>
      </c>
      <c r="B2267" s="5">
        <f t="shared" si="331"/>
        <v>0.39583333333333331</v>
      </c>
      <c r="C2267" s="6">
        <f t="shared" si="332"/>
        <v>0.41180555555555554</v>
      </c>
      <c r="D2267" s="7">
        <f t="shared" si="335"/>
        <v>2.8009259258396924E-3</v>
      </c>
      <c r="E2267" s="6" t="str">
        <f t="shared" si="336"/>
        <v>THALITA</v>
      </c>
      <c r="F2267" s="6" t="str">
        <f t="shared" si="333"/>
        <v>qua</v>
      </c>
      <c r="G2267" s="6" t="str">
        <f t="shared" si="334"/>
        <v>43</v>
      </c>
      <c r="H2267" s="6" t="str">
        <f>IFERROR(VLOOKUP($G2267,DDD!$B:$D,3,0),"-")</f>
        <v>PR</v>
      </c>
      <c r="I2267" s="6" t="str">
        <f>IFERROR(VLOOKUP($H2267,DDD!$I:$K,3,0),"-")</f>
        <v>Sul</v>
      </c>
      <c r="J2267">
        <v>8814465</v>
      </c>
      <c r="K2267">
        <v>25451602</v>
      </c>
      <c r="L2267" s="14">
        <v>44671.412442129629</v>
      </c>
      <c r="M2267" s="14">
        <v>44671.415243055555</v>
      </c>
      <c r="N2267" t="s">
        <v>3134</v>
      </c>
      <c r="O2267" t="s">
        <v>1723</v>
      </c>
      <c r="P2267">
        <v>17719</v>
      </c>
      <c r="Q2267" t="s">
        <v>65</v>
      </c>
      <c r="R2267" t="s">
        <v>85</v>
      </c>
      <c r="S2267" t="s">
        <v>86</v>
      </c>
      <c r="T2267" t="s">
        <v>85</v>
      </c>
      <c r="U2267" t="s">
        <v>86</v>
      </c>
      <c r="X2267">
        <v>43996476131</v>
      </c>
      <c r="AA2267" t="s">
        <v>1724</v>
      </c>
      <c r="AB2267" s="15">
        <v>1650459217120050</v>
      </c>
      <c r="AC2267" t="s">
        <v>68</v>
      </c>
      <c r="AD2267">
        <v>10739</v>
      </c>
      <c r="AE2267" t="s">
        <v>1726</v>
      </c>
      <c r="AF2267" t="s">
        <v>70</v>
      </c>
    </row>
    <row r="2268" spans="1:32" x14ac:dyDescent="0.25">
      <c r="A2268" s="4">
        <f t="shared" si="330"/>
        <v>44671</v>
      </c>
      <c r="B2268" s="5">
        <f t="shared" si="331"/>
        <v>0.41666666666666669</v>
      </c>
      <c r="C2268" s="6">
        <f t="shared" si="332"/>
        <v>0.4201388888888889</v>
      </c>
      <c r="D2268" s="7">
        <f t="shared" si="335"/>
        <v>3.009259256941732E-3</v>
      </c>
      <c r="E2268" s="6" t="str">
        <f t="shared" si="336"/>
        <v>THALITA</v>
      </c>
      <c r="F2268" s="6" t="str">
        <f t="shared" si="333"/>
        <v>qua</v>
      </c>
      <c r="G2268" s="6" t="str">
        <f t="shared" si="334"/>
        <v>15</v>
      </c>
      <c r="H2268" s="6" t="str">
        <f>IFERROR(VLOOKUP($G2268,DDD!$B:$D,3,0),"-")</f>
        <v>SP</v>
      </c>
      <c r="I2268" s="6" t="str">
        <f>IFERROR(VLOOKUP($H2268,DDD!$I:$K,3,0),"-")</f>
        <v>Sudeste</v>
      </c>
      <c r="J2268">
        <v>8816205</v>
      </c>
      <c r="K2268">
        <v>25451691</v>
      </c>
      <c r="L2268" s="14">
        <v>44671.420219907406</v>
      </c>
      <c r="M2268" s="14">
        <v>44671.423229166663</v>
      </c>
      <c r="N2268" t="s">
        <v>3134</v>
      </c>
      <c r="O2268" t="s">
        <v>1723</v>
      </c>
      <c r="P2268">
        <v>17719</v>
      </c>
      <c r="Q2268" t="s">
        <v>65</v>
      </c>
      <c r="R2268" t="s">
        <v>85</v>
      </c>
      <c r="S2268" t="s">
        <v>86</v>
      </c>
      <c r="T2268" t="s">
        <v>85</v>
      </c>
      <c r="U2268" t="s">
        <v>86</v>
      </c>
      <c r="X2268">
        <v>15981048625</v>
      </c>
      <c r="AA2268" t="s">
        <v>1724</v>
      </c>
      <c r="AB2268" s="15">
        <v>1650459898152750</v>
      </c>
      <c r="AC2268" t="s">
        <v>68</v>
      </c>
      <c r="AD2268">
        <v>10739</v>
      </c>
      <c r="AE2268" t="s">
        <v>1726</v>
      </c>
      <c r="AF2268" t="s">
        <v>70</v>
      </c>
    </row>
    <row r="2269" spans="1:32" x14ac:dyDescent="0.25">
      <c r="A2269" s="4">
        <f t="shared" si="330"/>
        <v>44671</v>
      </c>
      <c r="B2269" s="5">
        <f t="shared" si="331"/>
        <v>0.41666666666666669</v>
      </c>
      <c r="C2269" s="6">
        <f t="shared" si="332"/>
        <v>0.43402777777777773</v>
      </c>
      <c r="D2269" s="7">
        <f t="shared" si="335"/>
        <v>3.0902777798473835E-3</v>
      </c>
      <c r="E2269" s="6" t="str">
        <f t="shared" si="336"/>
        <v>THALITA</v>
      </c>
      <c r="F2269" s="6" t="str">
        <f t="shared" si="333"/>
        <v>qua</v>
      </c>
      <c r="G2269" s="6" t="str">
        <f t="shared" si="334"/>
        <v>15</v>
      </c>
      <c r="H2269" s="6" t="str">
        <f>IFERROR(VLOOKUP($G2269,DDD!$B:$D,3,0),"-")</f>
        <v>SP</v>
      </c>
      <c r="I2269" s="6" t="str">
        <f>IFERROR(VLOOKUP($H2269,DDD!$I:$K,3,0),"-")</f>
        <v>Sudeste</v>
      </c>
      <c r="J2269">
        <v>8819276</v>
      </c>
      <c r="K2269">
        <v>25451879</v>
      </c>
      <c r="L2269" s="14">
        <v>44671.434259259258</v>
      </c>
      <c r="M2269" s="14">
        <v>44671.437349537038</v>
      </c>
      <c r="N2269" t="s">
        <v>3134</v>
      </c>
      <c r="O2269" t="s">
        <v>1723</v>
      </c>
      <c r="P2269">
        <v>17719</v>
      </c>
      <c r="Q2269" t="s">
        <v>65</v>
      </c>
      <c r="R2269" t="s">
        <v>85</v>
      </c>
      <c r="S2269" t="s">
        <v>86</v>
      </c>
      <c r="T2269" t="s">
        <v>85</v>
      </c>
      <c r="U2269" t="s">
        <v>86</v>
      </c>
      <c r="X2269">
        <v>15996059133</v>
      </c>
      <c r="AA2269" t="s">
        <v>1724</v>
      </c>
      <c r="AB2269" s="15">
        <v>1650461091214760</v>
      </c>
      <c r="AC2269" t="s">
        <v>68</v>
      </c>
      <c r="AD2269">
        <v>10739</v>
      </c>
      <c r="AE2269" t="s">
        <v>1726</v>
      </c>
      <c r="AF2269" t="s">
        <v>70</v>
      </c>
    </row>
    <row r="2270" spans="1:32" x14ac:dyDescent="0.25">
      <c r="A2270" s="4">
        <f t="shared" si="330"/>
        <v>44671</v>
      </c>
      <c r="B2270" s="5">
        <f t="shared" si="331"/>
        <v>0.45833333333333331</v>
      </c>
      <c r="C2270" s="6">
        <f t="shared" si="332"/>
        <v>0.4604166666666667</v>
      </c>
      <c r="D2270" s="7">
        <f t="shared" si="335"/>
        <v>3.2407407416030765E-3</v>
      </c>
      <c r="E2270" s="6" t="str">
        <f t="shared" si="336"/>
        <v>THALITA</v>
      </c>
      <c r="F2270" s="6" t="str">
        <f t="shared" si="333"/>
        <v>qua</v>
      </c>
      <c r="G2270" s="6" t="str">
        <f t="shared" si="334"/>
        <v>43</v>
      </c>
      <c r="H2270" s="6" t="str">
        <f>IFERROR(VLOOKUP($G2270,DDD!$B:$D,3,0),"-")</f>
        <v>PR</v>
      </c>
      <c r="I2270" s="6" t="str">
        <f>IFERROR(VLOOKUP($H2270,DDD!$I:$K,3,0),"-")</f>
        <v>Sul</v>
      </c>
      <c r="J2270">
        <v>8824415</v>
      </c>
      <c r="K2270">
        <v>25450960</v>
      </c>
      <c r="L2270" s="14">
        <v>44671.460439814815</v>
      </c>
      <c r="M2270" s="14">
        <v>44671.463680555556</v>
      </c>
      <c r="N2270" t="s">
        <v>3134</v>
      </c>
      <c r="O2270" t="s">
        <v>1723</v>
      </c>
      <c r="P2270">
        <v>17719</v>
      </c>
      <c r="Q2270" t="s">
        <v>65</v>
      </c>
      <c r="R2270" t="s">
        <v>85</v>
      </c>
      <c r="S2270" t="s">
        <v>86</v>
      </c>
      <c r="T2270" t="s">
        <v>85</v>
      </c>
      <c r="U2270" t="s">
        <v>86</v>
      </c>
      <c r="X2270">
        <v>43999201672</v>
      </c>
      <c r="AA2270" t="s">
        <v>1724</v>
      </c>
      <c r="AB2270" s="15">
        <v>1650463367328060</v>
      </c>
      <c r="AC2270" t="s">
        <v>68</v>
      </c>
      <c r="AD2270">
        <v>10739</v>
      </c>
      <c r="AE2270" t="s">
        <v>1726</v>
      </c>
      <c r="AF2270" t="s">
        <v>70</v>
      </c>
    </row>
    <row r="2271" spans="1:32" x14ac:dyDescent="0.25">
      <c r="A2271" s="4">
        <f t="shared" si="330"/>
        <v>44671</v>
      </c>
      <c r="B2271" s="5">
        <f t="shared" si="331"/>
        <v>0.45833333333333331</v>
      </c>
      <c r="C2271" s="6">
        <f t="shared" si="332"/>
        <v>0.47847222222222219</v>
      </c>
      <c r="D2271" s="7">
        <f t="shared" si="335"/>
        <v>9.1435185458976775E-4</v>
      </c>
      <c r="E2271" s="6" t="str">
        <f t="shared" si="336"/>
        <v>THALITA</v>
      </c>
      <c r="F2271" s="6" t="str">
        <f t="shared" si="333"/>
        <v>qua</v>
      </c>
      <c r="G2271" s="6" t="str">
        <f t="shared" si="334"/>
        <v>15</v>
      </c>
      <c r="H2271" s="6" t="str">
        <f>IFERROR(VLOOKUP($G2271,DDD!$B:$D,3,0),"-")</f>
        <v>SP</v>
      </c>
      <c r="I2271" s="6" t="str">
        <f>IFERROR(VLOOKUP($H2271,DDD!$I:$K,3,0),"-")</f>
        <v>Sudeste</v>
      </c>
      <c r="J2271">
        <v>8827977</v>
      </c>
      <c r="K2271">
        <v>25451302</v>
      </c>
      <c r="L2271" s="14">
        <v>44671.478773148148</v>
      </c>
      <c r="M2271" s="14">
        <v>44671.479687500003</v>
      </c>
      <c r="N2271" t="s">
        <v>3134</v>
      </c>
      <c r="O2271" t="s">
        <v>1723</v>
      </c>
      <c r="P2271">
        <v>17719</v>
      </c>
      <c r="Q2271" t="s">
        <v>65</v>
      </c>
      <c r="R2271" t="s">
        <v>85</v>
      </c>
      <c r="S2271" t="s">
        <v>86</v>
      </c>
      <c r="T2271" t="s">
        <v>85</v>
      </c>
      <c r="U2271" t="s">
        <v>86</v>
      </c>
      <c r="X2271">
        <v>15997775535</v>
      </c>
      <c r="AA2271" t="s">
        <v>1724</v>
      </c>
      <c r="AC2271" t="s">
        <v>202</v>
      </c>
      <c r="AD2271">
        <v>10739</v>
      </c>
      <c r="AE2271" t="s">
        <v>1726</v>
      </c>
      <c r="AF2271" t="s">
        <v>70</v>
      </c>
    </row>
    <row r="2272" spans="1:32" x14ac:dyDescent="0.25">
      <c r="A2272" s="4">
        <f t="shared" si="330"/>
        <v>44671</v>
      </c>
      <c r="B2272" s="5">
        <f t="shared" si="331"/>
        <v>0.47916666666666669</v>
      </c>
      <c r="C2272" s="6">
        <f t="shared" si="332"/>
        <v>0.47986111111111113</v>
      </c>
      <c r="D2272" s="7">
        <f t="shared" si="335"/>
        <v>9.976851855753921E-3</v>
      </c>
      <c r="E2272" s="6" t="str">
        <f t="shared" si="336"/>
        <v>THALITA</v>
      </c>
      <c r="F2272" s="6" t="str">
        <f t="shared" si="333"/>
        <v>qua</v>
      </c>
      <c r="G2272" s="6" t="str">
        <f t="shared" si="334"/>
        <v>11</v>
      </c>
      <c r="H2272" s="6" t="str">
        <f>IFERROR(VLOOKUP($G2272,DDD!$B:$D,3,0),"-")</f>
        <v>SP</v>
      </c>
      <c r="I2272" s="6" t="str">
        <f>IFERROR(VLOOKUP($H2272,DDD!$I:$K,3,0),"-")</f>
        <v>Sudeste</v>
      </c>
      <c r="J2272">
        <v>8828280</v>
      </c>
      <c r="K2272">
        <v>25451443</v>
      </c>
      <c r="L2272" s="14">
        <v>44671.480011574073</v>
      </c>
      <c r="M2272" s="14">
        <v>44671.489988425928</v>
      </c>
      <c r="N2272" t="s">
        <v>3134</v>
      </c>
      <c r="O2272" t="s">
        <v>1723</v>
      </c>
      <c r="P2272">
        <v>17719</v>
      </c>
      <c r="Q2272" t="s">
        <v>65</v>
      </c>
      <c r="R2272" t="s">
        <v>85</v>
      </c>
      <c r="S2272" t="s">
        <v>86</v>
      </c>
      <c r="T2272" t="s">
        <v>85</v>
      </c>
      <c r="U2272" t="s">
        <v>86</v>
      </c>
      <c r="X2272">
        <v>11972450759</v>
      </c>
      <c r="AA2272" t="s">
        <v>1724</v>
      </c>
      <c r="AB2272" s="15">
        <v>1650465054392440</v>
      </c>
      <c r="AC2272" t="s">
        <v>68</v>
      </c>
      <c r="AD2272">
        <v>10739</v>
      </c>
      <c r="AE2272" t="s">
        <v>1726</v>
      </c>
      <c r="AF2272" t="s">
        <v>70</v>
      </c>
    </row>
    <row r="2273" spans="1:32" x14ac:dyDescent="0.25">
      <c r="A2273" s="4">
        <f t="shared" si="330"/>
        <v>44671</v>
      </c>
      <c r="B2273" s="5">
        <f t="shared" si="331"/>
        <v>0.52083333333333337</v>
      </c>
      <c r="C2273" s="6">
        <f t="shared" si="332"/>
        <v>0.52986111111111112</v>
      </c>
      <c r="D2273" s="7">
        <f t="shared" si="335"/>
        <v>4.6412037045229226E-3</v>
      </c>
      <c r="E2273" s="6" t="str">
        <f t="shared" si="336"/>
        <v>THALITA</v>
      </c>
      <c r="F2273" s="6" t="str">
        <f t="shared" si="333"/>
        <v>qua</v>
      </c>
      <c r="G2273" s="6" t="str">
        <f t="shared" si="334"/>
        <v>43</v>
      </c>
      <c r="H2273" s="6" t="str">
        <f>IFERROR(VLOOKUP($G2273,DDD!$B:$D,3,0),"-")</f>
        <v>PR</v>
      </c>
      <c r="I2273" s="6" t="str">
        <f>IFERROR(VLOOKUP($H2273,DDD!$I:$K,3,0),"-")</f>
        <v>Sul</v>
      </c>
      <c r="J2273">
        <v>8839022</v>
      </c>
      <c r="K2273">
        <v>25451351</v>
      </c>
      <c r="L2273" s="14">
        <v>44671.530011574076</v>
      </c>
      <c r="M2273" s="14">
        <v>44671.53465277778</v>
      </c>
      <c r="N2273" t="s">
        <v>3134</v>
      </c>
      <c r="O2273" t="s">
        <v>1723</v>
      </c>
      <c r="P2273">
        <v>17719</v>
      </c>
      <c r="Q2273" t="s">
        <v>65</v>
      </c>
      <c r="R2273" t="s">
        <v>85</v>
      </c>
      <c r="S2273" t="s">
        <v>86</v>
      </c>
      <c r="T2273" t="s">
        <v>85</v>
      </c>
      <c r="U2273" t="s">
        <v>86</v>
      </c>
      <c r="X2273">
        <v>43996476153</v>
      </c>
      <c r="AA2273" t="s">
        <v>1724</v>
      </c>
      <c r="AB2273" s="15">
        <v>1650469382503660</v>
      </c>
      <c r="AC2273" t="s">
        <v>68</v>
      </c>
      <c r="AD2273">
        <v>10739</v>
      </c>
      <c r="AE2273" t="s">
        <v>1726</v>
      </c>
      <c r="AF2273" t="s">
        <v>70</v>
      </c>
    </row>
    <row r="2274" spans="1:32" x14ac:dyDescent="0.25">
      <c r="A2274" s="4">
        <f t="shared" si="330"/>
        <v>44671</v>
      </c>
      <c r="B2274" s="5">
        <f t="shared" si="331"/>
        <v>0.54166666666666663</v>
      </c>
      <c r="C2274" s="6">
        <f t="shared" si="332"/>
        <v>0.54513888888888895</v>
      </c>
      <c r="D2274" s="7">
        <f t="shared" si="335"/>
        <v>1.9097222175332718E-3</v>
      </c>
      <c r="E2274" s="6" t="str">
        <f t="shared" si="336"/>
        <v>YANE</v>
      </c>
      <c r="F2274" s="6" t="str">
        <f t="shared" si="333"/>
        <v>qua</v>
      </c>
      <c r="G2274" s="6" t="str">
        <f t="shared" si="334"/>
        <v>43</v>
      </c>
      <c r="H2274" s="6" t="str">
        <f>IFERROR(VLOOKUP($G2274,DDD!$B:$D,3,0),"-")</f>
        <v>PR</v>
      </c>
      <c r="I2274" s="6" t="str">
        <f>IFERROR(VLOOKUP($H2274,DDD!$I:$K,3,0),"-")</f>
        <v>Sul</v>
      </c>
      <c r="J2274">
        <v>8842317</v>
      </c>
      <c r="K2274">
        <v>25451736</v>
      </c>
      <c r="L2274" s="14">
        <v>44671.545324074075</v>
      </c>
      <c r="M2274" s="14">
        <v>44671.547233796293</v>
      </c>
      <c r="N2274" t="s">
        <v>3134</v>
      </c>
      <c r="O2274" t="s">
        <v>1728</v>
      </c>
      <c r="P2274">
        <v>17285</v>
      </c>
      <c r="Q2274" t="s">
        <v>65</v>
      </c>
      <c r="R2274" t="s">
        <v>85</v>
      </c>
      <c r="S2274" t="s">
        <v>86</v>
      </c>
      <c r="T2274" t="s">
        <v>85</v>
      </c>
      <c r="U2274" t="s">
        <v>86</v>
      </c>
      <c r="X2274">
        <v>43991013332</v>
      </c>
      <c r="AA2274" t="s">
        <v>1724</v>
      </c>
      <c r="AB2274" s="15">
        <v>1650470698552930</v>
      </c>
      <c r="AC2274" t="s">
        <v>68</v>
      </c>
      <c r="AD2274">
        <v>10739</v>
      </c>
      <c r="AE2274" t="s">
        <v>1726</v>
      </c>
      <c r="AF2274" t="s">
        <v>70</v>
      </c>
    </row>
    <row r="2275" spans="1:32" x14ac:dyDescent="0.25">
      <c r="A2275" s="4">
        <f t="shared" si="330"/>
        <v>44671</v>
      </c>
      <c r="B2275" s="5">
        <f t="shared" si="331"/>
        <v>0.54166666666666663</v>
      </c>
      <c r="C2275" s="6">
        <f t="shared" si="332"/>
        <v>0.5444444444444444</v>
      </c>
      <c r="D2275" s="7">
        <f t="shared" si="335"/>
        <v>6.8981481454102322E-3</v>
      </c>
      <c r="E2275" s="6" t="str">
        <f t="shared" si="336"/>
        <v>THALITA</v>
      </c>
      <c r="F2275" s="6" t="str">
        <f t="shared" si="333"/>
        <v>qua</v>
      </c>
      <c r="G2275" s="6" t="str">
        <f t="shared" si="334"/>
        <v>15</v>
      </c>
      <c r="H2275" s="6" t="str">
        <f>IFERROR(VLOOKUP($G2275,DDD!$B:$D,3,0),"-")</f>
        <v>SP</v>
      </c>
      <c r="I2275" s="6" t="str">
        <f>IFERROR(VLOOKUP($H2275,DDD!$I:$K,3,0),"-")</f>
        <v>Sudeste</v>
      </c>
      <c r="J2275">
        <v>8842174</v>
      </c>
      <c r="K2275">
        <v>25451715</v>
      </c>
      <c r="L2275" s="14">
        <v>44671.544664351852</v>
      </c>
      <c r="M2275" s="14">
        <v>44671.551562499997</v>
      </c>
      <c r="N2275" t="s">
        <v>3134</v>
      </c>
      <c r="O2275" t="s">
        <v>1723</v>
      </c>
      <c r="P2275">
        <v>17719</v>
      </c>
      <c r="Q2275" t="s">
        <v>65</v>
      </c>
      <c r="R2275" t="s">
        <v>85</v>
      </c>
      <c r="S2275" t="s">
        <v>86</v>
      </c>
      <c r="T2275" t="s">
        <v>85</v>
      </c>
      <c r="U2275" t="s">
        <v>86</v>
      </c>
      <c r="X2275">
        <v>15991613954</v>
      </c>
      <c r="AA2275" t="s">
        <v>1724</v>
      </c>
      <c r="AB2275" s="15">
        <v>1650470643550820</v>
      </c>
      <c r="AC2275" t="s">
        <v>68</v>
      </c>
      <c r="AD2275">
        <v>10739</v>
      </c>
      <c r="AE2275" t="s">
        <v>1726</v>
      </c>
      <c r="AF2275" t="s">
        <v>70</v>
      </c>
    </row>
    <row r="2276" spans="1:32" x14ac:dyDescent="0.25">
      <c r="A2276" s="4">
        <f t="shared" si="330"/>
        <v>44671</v>
      </c>
      <c r="B2276" s="5">
        <f t="shared" si="331"/>
        <v>0.54166666666666663</v>
      </c>
      <c r="C2276" s="6">
        <f t="shared" si="332"/>
        <v>0.55138888888888882</v>
      </c>
      <c r="D2276" s="7">
        <f t="shared" si="335"/>
        <v>6.5625000061118044E-3</v>
      </c>
      <c r="E2276" s="6" t="str">
        <f t="shared" si="336"/>
        <v>THALITA</v>
      </c>
      <c r="F2276" s="6" t="str">
        <f t="shared" si="333"/>
        <v>qua</v>
      </c>
      <c r="G2276" s="6" t="str">
        <f t="shared" si="334"/>
        <v>15</v>
      </c>
      <c r="H2276" s="6" t="str">
        <f>IFERROR(VLOOKUP($G2276,DDD!$B:$D,3,0),"-")</f>
        <v>SP</v>
      </c>
      <c r="I2276" s="6" t="str">
        <f>IFERROR(VLOOKUP($H2276,DDD!$I:$K,3,0),"-")</f>
        <v>Sudeste</v>
      </c>
      <c r="J2276">
        <v>8843555</v>
      </c>
      <c r="K2276">
        <v>25451874</v>
      </c>
      <c r="L2276" s="14">
        <v>44671.551562499997</v>
      </c>
      <c r="M2276" s="14">
        <v>44671.558125000003</v>
      </c>
      <c r="N2276" t="s">
        <v>3134</v>
      </c>
      <c r="O2276" t="s">
        <v>1723</v>
      </c>
      <c r="P2276">
        <v>17719</v>
      </c>
      <c r="Q2276" t="s">
        <v>65</v>
      </c>
      <c r="R2276" t="s">
        <v>85</v>
      </c>
      <c r="S2276" t="s">
        <v>86</v>
      </c>
      <c r="T2276" t="s">
        <v>85</v>
      </c>
      <c r="U2276" t="s">
        <v>86</v>
      </c>
      <c r="X2276">
        <v>15996230874</v>
      </c>
      <c r="AA2276" t="s">
        <v>1724</v>
      </c>
      <c r="AB2276" s="15">
        <v>1650471126566690</v>
      </c>
      <c r="AC2276" t="s">
        <v>68</v>
      </c>
      <c r="AD2276">
        <v>10739</v>
      </c>
      <c r="AE2276" t="s">
        <v>1726</v>
      </c>
      <c r="AF2276" t="s">
        <v>70</v>
      </c>
    </row>
    <row r="2277" spans="1:32" x14ac:dyDescent="0.25">
      <c r="A2277" s="4">
        <f t="shared" si="330"/>
        <v>44671</v>
      </c>
      <c r="B2277" s="5">
        <f t="shared" si="331"/>
        <v>0.54166666666666663</v>
      </c>
      <c r="C2277" s="6">
        <f t="shared" si="332"/>
        <v>0.54791666666666672</v>
      </c>
      <c r="D2277" s="7">
        <f t="shared" si="335"/>
        <v>7.6388888919609599E-3</v>
      </c>
      <c r="E2277" s="6" t="str">
        <f t="shared" si="336"/>
        <v>JOHN</v>
      </c>
      <c r="F2277" s="6" t="str">
        <f t="shared" si="333"/>
        <v>qua</v>
      </c>
      <c r="G2277" s="6" t="str">
        <f t="shared" si="334"/>
        <v>15</v>
      </c>
      <c r="H2277" s="6" t="str">
        <f>IFERROR(VLOOKUP($G2277,DDD!$B:$D,3,0),"-")</f>
        <v>SP</v>
      </c>
      <c r="I2277" s="6" t="str">
        <f>IFERROR(VLOOKUP($H2277,DDD!$I:$K,3,0),"-")</f>
        <v>Sudeste</v>
      </c>
      <c r="J2277">
        <v>8842951</v>
      </c>
      <c r="K2277">
        <v>25451839</v>
      </c>
      <c r="L2277" s="14">
        <v>44671.548587962963</v>
      </c>
      <c r="M2277" s="14">
        <v>44671.556226851855</v>
      </c>
      <c r="N2277" t="s">
        <v>3134</v>
      </c>
      <c r="O2277" t="s">
        <v>1781</v>
      </c>
      <c r="P2277">
        <v>17284</v>
      </c>
      <c r="Q2277" t="s">
        <v>65</v>
      </c>
      <c r="R2277" t="s">
        <v>85</v>
      </c>
      <c r="S2277" t="s">
        <v>86</v>
      </c>
      <c r="T2277" t="s">
        <v>85</v>
      </c>
      <c r="U2277" t="s">
        <v>86</v>
      </c>
      <c r="X2277">
        <v>15991586993</v>
      </c>
      <c r="AA2277" t="s">
        <v>1724</v>
      </c>
      <c r="AB2277" s="15">
        <v>1650470983563790</v>
      </c>
      <c r="AC2277" t="s">
        <v>68</v>
      </c>
      <c r="AD2277">
        <v>10739</v>
      </c>
      <c r="AE2277" t="s">
        <v>1726</v>
      </c>
      <c r="AF2277" t="s">
        <v>70</v>
      </c>
    </row>
    <row r="2278" spans="1:32" x14ac:dyDescent="0.25">
      <c r="A2278" s="4">
        <f t="shared" si="330"/>
        <v>44671</v>
      </c>
      <c r="B2278" s="5">
        <f t="shared" si="331"/>
        <v>0.5625</v>
      </c>
      <c r="C2278" s="6">
        <f t="shared" si="332"/>
        <v>0.56597222222222221</v>
      </c>
      <c r="D2278" s="7">
        <f t="shared" si="335"/>
        <v>9.8379629343980923E-4</v>
      </c>
      <c r="E2278" s="6" t="str">
        <f t="shared" si="336"/>
        <v>THALITA</v>
      </c>
      <c r="F2278" s="6" t="str">
        <f t="shared" si="333"/>
        <v>qua</v>
      </c>
      <c r="G2278" s="6" t="str">
        <f t="shared" si="334"/>
        <v>15</v>
      </c>
      <c r="H2278" s="6" t="str">
        <f>IFERROR(VLOOKUP($G2278,DDD!$B:$D,3,0),"-")</f>
        <v>SP</v>
      </c>
      <c r="I2278" s="6" t="str">
        <f>IFERROR(VLOOKUP($H2278,DDD!$I:$K,3,0),"-")</f>
        <v>Sudeste</v>
      </c>
      <c r="J2278">
        <v>8846346</v>
      </c>
      <c r="K2278">
        <v>25452001</v>
      </c>
      <c r="L2278" s="14">
        <v>44671.566087962965</v>
      </c>
      <c r="M2278" s="14">
        <v>44671.567071759258</v>
      </c>
      <c r="N2278" t="s">
        <v>3134</v>
      </c>
      <c r="O2278" t="s">
        <v>1723</v>
      </c>
      <c r="P2278">
        <v>17719</v>
      </c>
      <c r="Q2278" t="s">
        <v>65</v>
      </c>
      <c r="R2278" t="s">
        <v>85</v>
      </c>
      <c r="S2278" t="s">
        <v>86</v>
      </c>
      <c r="T2278" t="s">
        <v>85</v>
      </c>
      <c r="U2278" t="s">
        <v>86</v>
      </c>
      <c r="X2278">
        <v>15997820971</v>
      </c>
      <c r="AA2278" t="s">
        <v>1724</v>
      </c>
      <c r="AB2278" s="15">
        <v>1650471809588680</v>
      </c>
      <c r="AC2278" t="s">
        <v>68</v>
      </c>
      <c r="AD2278">
        <v>10739</v>
      </c>
      <c r="AE2278" t="s">
        <v>1726</v>
      </c>
      <c r="AF2278" t="s">
        <v>70</v>
      </c>
    </row>
    <row r="2279" spans="1:32" x14ac:dyDescent="0.25">
      <c r="A2279" s="4">
        <f t="shared" si="330"/>
        <v>44671</v>
      </c>
      <c r="B2279" s="5">
        <f t="shared" si="331"/>
        <v>0.5625</v>
      </c>
      <c r="C2279" s="6">
        <f t="shared" si="332"/>
        <v>0.56736111111111109</v>
      </c>
      <c r="D2279" s="7">
        <f t="shared" si="335"/>
        <v>1.0196759263635613E-2</v>
      </c>
      <c r="E2279" s="6" t="str">
        <f t="shared" si="336"/>
        <v>JOHN</v>
      </c>
      <c r="F2279" s="6" t="str">
        <f t="shared" si="333"/>
        <v>qua</v>
      </c>
      <c r="G2279" s="6" t="str">
        <f t="shared" si="334"/>
        <v>63</v>
      </c>
      <c r="H2279" s="6" t="str">
        <f>IFERROR(VLOOKUP($G2279,DDD!$B:$D,3,0),"-")</f>
        <v>TO</v>
      </c>
      <c r="I2279" s="6" t="str">
        <f>IFERROR(VLOOKUP($H2279,DDD!$I:$K,3,0),"-")</f>
        <v>Norte</v>
      </c>
      <c r="J2279">
        <v>8846556</v>
      </c>
      <c r="K2279">
        <v>25451250</v>
      </c>
      <c r="L2279" s="14">
        <v>44671.567372685182</v>
      </c>
      <c r="M2279" s="14">
        <v>44671.577569444446</v>
      </c>
      <c r="N2279" t="s">
        <v>3134</v>
      </c>
      <c r="O2279" t="s">
        <v>1781</v>
      </c>
      <c r="P2279">
        <v>17284</v>
      </c>
      <c r="Q2279" t="s">
        <v>65</v>
      </c>
      <c r="R2279" t="s">
        <v>85</v>
      </c>
      <c r="S2279" t="s">
        <v>86</v>
      </c>
      <c r="T2279" t="s">
        <v>85</v>
      </c>
      <c r="U2279" t="s">
        <v>86</v>
      </c>
      <c r="X2279">
        <v>63981203137</v>
      </c>
      <c r="AA2279" t="s">
        <v>1724</v>
      </c>
      <c r="AB2279" s="15">
        <v>1650472603613420</v>
      </c>
      <c r="AC2279" t="s">
        <v>68</v>
      </c>
      <c r="AD2279">
        <v>10739</v>
      </c>
      <c r="AE2279" t="s">
        <v>1726</v>
      </c>
      <c r="AF2279" t="s">
        <v>70</v>
      </c>
    </row>
    <row r="2280" spans="1:32" x14ac:dyDescent="0.25">
      <c r="A2280" s="4">
        <f t="shared" si="330"/>
        <v>44671</v>
      </c>
      <c r="B2280" s="5">
        <f t="shared" si="331"/>
        <v>0.5625</v>
      </c>
      <c r="C2280" s="6">
        <f t="shared" si="332"/>
        <v>0.57500000000000007</v>
      </c>
      <c r="D2280" s="7">
        <f t="shared" si="335"/>
        <v>4.2245370350428857E-3</v>
      </c>
      <c r="E2280" s="6" t="str">
        <f t="shared" si="336"/>
        <v>THALITA</v>
      </c>
      <c r="F2280" s="6" t="str">
        <f t="shared" si="333"/>
        <v>qua</v>
      </c>
      <c r="G2280" s="6" t="str">
        <f t="shared" si="334"/>
        <v>15</v>
      </c>
      <c r="H2280" s="6" t="str">
        <f>IFERROR(VLOOKUP($G2280,DDD!$B:$D,3,0),"-")</f>
        <v>SP</v>
      </c>
      <c r="I2280" s="6" t="str">
        <f>IFERROR(VLOOKUP($H2280,DDD!$I:$K,3,0),"-")</f>
        <v>Sudeste</v>
      </c>
      <c r="J2280">
        <v>8847749</v>
      </c>
      <c r="K2280">
        <v>25451631</v>
      </c>
      <c r="L2280" s="14">
        <v>44671.575636574074</v>
      </c>
      <c r="M2280" s="14">
        <v>44671.579861111109</v>
      </c>
      <c r="N2280" t="s">
        <v>3134</v>
      </c>
      <c r="O2280" t="s">
        <v>1723</v>
      </c>
      <c r="P2280">
        <v>17719</v>
      </c>
      <c r="Q2280" t="s">
        <v>65</v>
      </c>
      <c r="R2280" t="s">
        <v>85</v>
      </c>
      <c r="S2280" t="s">
        <v>86</v>
      </c>
      <c r="T2280" t="s">
        <v>85</v>
      </c>
      <c r="U2280" t="s">
        <v>86</v>
      </c>
      <c r="X2280">
        <v>15991059955</v>
      </c>
      <c r="AA2280" t="s">
        <v>1724</v>
      </c>
      <c r="AB2280" s="15">
        <v>1650473314627190</v>
      </c>
      <c r="AC2280" t="s">
        <v>68</v>
      </c>
      <c r="AD2280">
        <v>10739</v>
      </c>
      <c r="AE2280" t="s">
        <v>1726</v>
      </c>
      <c r="AF2280" t="s">
        <v>70</v>
      </c>
    </row>
    <row r="2281" spans="1:32" x14ac:dyDescent="0.25">
      <c r="A2281" s="4">
        <f t="shared" si="330"/>
        <v>44671</v>
      </c>
      <c r="B2281" s="5">
        <f t="shared" si="331"/>
        <v>0.5625</v>
      </c>
      <c r="C2281" s="6">
        <f t="shared" si="332"/>
        <v>0.57986111111111105</v>
      </c>
      <c r="D2281" s="7">
        <f t="shared" si="335"/>
        <v>1.3078703705104999E-3</v>
      </c>
      <c r="E2281" s="6" t="str">
        <f t="shared" si="336"/>
        <v>THALITA</v>
      </c>
      <c r="F2281" s="6" t="str">
        <f t="shared" si="333"/>
        <v>qua</v>
      </c>
      <c r="G2281" s="6" t="str">
        <f t="shared" si="334"/>
        <v>15</v>
      </c>
      <c r="H2281" s="6" t="str">
        <f>IFERROR(VLOOKUP($G2281,DDD!$B:$D,3,0),"-")</f>
        <v>SP</v>
      </c>
      <c r="I2281" s="6" t="str">
        <f>IFERROR(VLOOKUP($H2281,DDD!$I:$K,3,0),"-")</f>
        <v>Sudeste</v>
      </c>
      <c r="J2281">
        <v>8848349</v>
      </c>
      <c r="K2281">
        <v>25451860</v>
      </c>
      <c r="L2281" s="14">
        <v>44671.579872685186</v>
      </c>
      <c r="M2281" s="14">
        <v>44671.581180555557</v>
      </c>
      <c r="N2281" t="s">
        <v>3134</v>
      </c>
      <c r="O2281" t="s">
        <v>1723</v>
      </c>
      <c r="P2281">
        <v>17719</v>
      </c>
      <c r="Q2281" t="s">
        <v>65</v>
      </c>
      <c r="R2281" t="s">
        <v>85</v>
      </c>
      <c r="S2281" t="s">
        <v>86</v>
      </c>
      <c r="T2281" t="s">
        <v>85</v>
      </c>
      <c r="U2281" t="s">
        <v>86</v>
      </c>
      <c r="X2281">
        <v>15996435173</v>
      </c>
      <c r="AA2281" t="s">
        <v>1724</v>
      </c>
      <c r="AB2281" s="15">
        <v>1650473581632630</v>
      </c>
      <c r="AC2281" t="s">
        <v>68</v>
      </c>
      <c r="AD2281">
        <v>10739</v>
      </c>
      <c r="AE2281" t="s">
        <v>1726</v>
      </c>
      <c r="AF2281" t="s">
        <v>70</v>
      </c>
    </row>
    <row r="2282" spans="1:32" x14ac:dyDescent="0.25">
      <c r="A2282" s="4">
        <f t="shared" si="330"/>
        <v>44671</v>
      </c>
      <c r="B2282" s="5">
        <f t="shared" si="331"/>
        <v>0.58333333333333337</v>
      </c>
      <c r="C2282" s="6">
        <f t="shared" si="332"/>
        <v>0.58888888888888891</v>
      </c>
      <c r="D2282" s="7">
        <f t="shared" si="335"/>
        <v>1.111111108912155E-3</v>
      </c>
      <c r="E2282" s="6" t="str">
        <f t="shared" si="336"/>
        <v>THALITA</v>
      </c>
      <c r="F2282" s="6" t="str">
        <f t="shared" si="333"/>
        <v>qua</v>
      </c>
      <c r="G2282" s="6" t="str">
        <f t="shared" si="334"/>
        <v>14</v>
      </c>
      <c r="H2282" s="6" t="str">
        <f>IFERROR(VLOOKUP($G2282,DDD!$B:$D,3,0),"-")</f>
        <v>SP</v>
      </c>
      <c r="I2282" s="6" t="str">
        <f>IFERROR(VLOOKUP($H2282,DDD!$I:$K,3,0),"-")</f>
        <v>Sudeste</v>
      </c>
      <c r="J2282">
        <v>8849979</v>
      </c>
      <c r="K2282">
        <v>25451453</v>
      </c>
      <c r="L2282" s="14">
        <v>44671.589247685188</v>
      </c>
      <c r="M2282" s="14">
        <v>44671.590358796297</v>
      </c>
      <c r="N2282" t="s">
        <v>3134</v>
      </c>
      <c r="O2282" t="s">
        <v>1723</v>
      </c>
      <c r="P2282">
        <v>17719</v>
      </c>
      <c r="Q2282" t="s">
        <v>65</v>
      </c>
      <c r="R2282" t="s">
        <v>85</v>
      </c>
      <c r="S2282" t="s">
        <v>86</v>
      </c>
      <c r="T2282" t="s">
        <v>85</v>
      </c>
      <c r="U2282" t="s">
        <v>86</v>
      </c>
      <c r="X2282">
        <v>14997641245</v>
      </c>
      <c r="AA2282" t="s">
        <v>1724</v>
      </c>
      <c r="AB2282" s="15">
        <v>1650474344648310</v>
      </c>
      <c r="AC2282" t="s">
        <v>68</v>
      </c>
      <c r="AD2282">
        <v>10739</v>
      </c>
      <c r="AE2282" t="s">
        <v>1726</v>
      </c>
      <c r="AF2282" t="s">
        <v>70</v>
      </c>
    </row>
    <row r="2283" spans="1:32" x14ac:dyDescent="0.25">
      <c r="A2283" s="4">
        <f t="shared" ref="A2283:A2294" si="337">DATEVALUE(TEXT(L2283,"dd/mm"))</f>
        <v>44671</v>
      </c>
      <c r="B2283" s="5">
        <f t="shared" ref="B2283:B2294" si="338">TIMEVALUE(TEXT(LEFT(TEXT(L2283,"hh:mm"),2)&amp;":"&amp;IF(RIGHT(TEXT(L2283,"hh:mm"),2)&lt;"30",0,30),"hh:mm"))</f>
        <v>0.58333333333333337</v>
      </c>
      <c r="C2283" s="6">
        <f t="shared" ref="C2283:C2294" si="339">TIMEVALUE(TEXT(L2283,"hh:mm"))</f>
        <v>0.59027777777777779</v>
      </c>
      <c r="D2283" s="7">
        <f t="shared" si="335"/>
        <v>3.425925926421769E-3</v>
      </c>
      <c r="E2283" s="6" t="str">
        <f t="shared" si="336"/>
        <v>THALITA</v>
      </c>
      <c r="F2283" s="6" t="str">
        <f t="shared" ref="F2283:F2294" si="340">TEXT(L2283,"ddd")</f>
        <v>qua</v>
      </c>
      <c r="G2283" s="6" t="str">
        <f t="shared" si="334"/>
        <v>15</v>
      </c>
      <c r="H2283" s="6" t="str">
        <f>IFERROR(VLOOKUP($G2283,DDD!$B:$D,3,0),"-")</f>
        <v>SP</v>
      </c>
      <c r="I2283" s="6" t="str">
        <f>IFERROR(VLOOKUP($H2283,DDD!$I:$K,3,0),"-")</f>
        <v>Sudeste</v>
      </c>
      <c r="J2283">
        <v>8850311</v>
      </c>
      <c r="K2283">
        <v>25451866</v>
      </c>
      <c r="L2283" s="14">
        <v>44671.590810185182</v>
      </c>
      <c r="M2283" s="14">
        <v>44671.594236111108</v>
      </c>
      <c r="N2283" t="s">
        <v>3134</v>
      </c>
      <c r="O2283" t="s">
        <v>1723</v>
      </c>
      <c r="P2283">
        <v>17719</v>
      </c>
      <c r="Q2283" t="s">
        <v>65</v>
      </c>
      <c r="R2283" t="s">
        <v>85</v>
      </c>
      <c r="S2283" t="s">
        <v>86</v>
      </c>
      <c r="T2283" t="s">
        <v>85</v>
      </c>
      <c r="U2283" t="s">
        <v>86</v>
      </c>
      <c r="X2283">
        <v>15974029172</v>
      </c>
      <c r="AA2283" t="s">
        <v>1724</v>
      </c>
      <c r="AB2283" s="15">
        <v>1650474625655660</v>
      </c>
      <c r="AC2283" t="s">
        <v>68</v>
      </c>
      <c r="AD2283">
        <v>10739</v>
      </c>
      <c r="AE2283" t="s">
        <v>1726</v>
      </c>
      <c r="AF2283" t="s">
        <v>70</v>
      </c>
    </row>
    <row r="2284" spans="1:32" x14ac:dyDescent="0.25">
      <c r="A2284" s="4">
        <f t="shared" si="337"/>
        <v>44671</v>
      </c>
      <c r="B2284" s="5">
        <f t="shared" si="338"/>
        <v>0.58333333333333337</v>
      </c>
      <c r="C2284" s="6">
        <f t="shared" si="339"/>
        <v>0.60277777777777775</v>
      </c>
      <c r="D2284" s="7">
        <f t="shared" si="335"/>
        <v>4.0856481427908875E-3</v>
      </c>
      <c r="E2284" s="6" t="str">
        <f t="shared" si="336"/>
        <v>JOHN</v>
      </c>
      <c r="F2284" s="6" t="str">
        <f t="shared" si="340"/>
        <v>qua</v>
      </c>
      <c r="G2284" s="6" t="str">
        <f t="shared" si="334"/>
        <v>43</v>
      </c>
      <c r="H2284" s="6" t="str">
        <f>IFERROR(VLOOKUP($G2284,DDD!$B:$D,3,0),"-")</f>
        <v>PR</v>
      </c>
      <c r="I2284" s="6" t="str">
        <f>IFERROR(VLOOKUP($H2284,DDD!$I:$K,3,0),"-")</f>
        <v>Sul</v>
      </c>
      <c r="J2284">
        <v>8852803</v>
      </c>
      <c r="K2284">
        <v>25450968</v>
      </c>
      <c r="L2284" s="14">
        <v>44671.603159722225</v>
      </c>
      <c r="M2284" s="14">
        <v>44671.607245370367</v>
      </c>
      <c r="N2284" t="s">
        <v>3134</v>
      </c>
      <c r="O2284" t="s">
        <v>1781</v>
      </c>
      <c r="P2284">
        <v>17284</v>
      </c>
      <c r="Q2284" t="s">
        <v>65</v>
      </c>
      <c r="R2284" t="s">
        <v>85</v>
      </c>
      <c r="S2284" t="s">
        <v>86</v>
      </c>
      <c r="T2284" t="s">
        <v>85</v>
      </c>
      <c r="U2284" t="s">
        <v>86</v>
      </c>
      <c r="X2284">
        <v>43999262284</v>
      </c>
      <c r="AA2284" t="s">
        <v>1724</v>
      </c>
      <c r="AB2284" s="15">
        <v>1650475691679150</v>
      </c>
      <c r="AC2284" t="s">
        <v>68</v>
      </c>
      <c r="AD2284">
        <v>10739</v>
      </c>
      <c r="AE2284" t="s">
        <v>1726</v>
      </c>
      <c r="AF2284" t="s">
        <v>70</v>
      </c>
    </row>
    <row r="2285" spans="1:32" x14ac:dyDescent="0.25">
      <c r="A2285" s="4">
        <f t="shared" si="337"/>
        <v>44671</v>
      </c>
      <c r="B2285" s="5">
        <f t="shared" si="338"/>
        <v>0.60416666666666663</v>
      </c>
      <c r="C2285" s="6">
        <f t="shared" si="339"/>
        <v>0.62013888888888891</v>
      </c>
      <c r="D2285" s="7">
        <f t="shared" si="335"/>
        <v>6.7476851836545393E-3</v>
      </c>
      <c r="E2285" s="6" t="str">
        <f t="shared" si="336"/>
        <v>JOHN</v>
      </c>
      <c r="F2285" s="6" t="str">
        <f t="shared" si="340"/>
        <v>qua</v>
      </c>
      <c r="G2285" s="6" t="str">
        <f t="shared" si="334"/>
        <v>15</v>
      </c>
      <c r="H2285" s="6" t="str">
        <f>IFERROR(VLOOKUP($G2285,DDD!$B:$D,3,0),"-")</f>
        <v>SP</v>
      </c>
      <c r="I2285" s="6" t="str">
        <f>IFERROR(VLOOKUP($H2285,DDD!$I:$K,3,0),"-")</f>
        <v>Sudeste</v>
      </c>
      <c r="J2285">
        <v>8855273</v>
      </c>
      <c r="K2285">
        <v>25451166</v>
      </c>
      <c r="L2285" s="14">
        <v>44671.620729166665</v>
      </c>
      <c r="M2285" s="14">
        <v>44671.627476851849</v>
      </c>
      <c r="N2285" t="s">
        <v>3134</v>
      </c>
      <c r="O2285" t="s">
        <v>1781</v>
      </c>
      <c r="P2285">
        <v>17284</v>
      </c>
      <c r="Q2285" t="s">
        <v>65</v>
      </c>
      <c r="R2285" t="s">
        <v>85</v>
      </c>
      <c r="S2285" t="s">
        <v>86</v>
      </c>
      <c r="T2285" t="s">
        <v>85</v>
      </c>
      <c r="U2285" t="s">
        <v>86</v>
      </c>
      <c r="X2285">
        <v>15991229811</v>
      </c>
      <c r="AA2285" t="s">
        <v>1724</v>
      </c>
      <c r="AB2285" s="15">
        <v>1650477213728120</v>
      </c>
      <c r="AC2285" t="s">
        <v>68</v>
      </c>
      <c r="AD2285">
        <v>10739</v>
      </c>
      <c r="AE2285" t="s">
        <v>1726</v>
      </c>
      <c r="AF2285" t="s">
        <v>70</v>
      </c>
    </row>
    <row r="2286" spans="1:32" x14ac:dyDescent="0.25">
      <c r="A2286" s="4">
        <f t="shared" si="337"/>
        <v>44671</v>
      </c>
      <c r="B2286" s="5">
        <f t="shared" si="338"/>
        <v>0.625</v>
      </c>
      <c r="C2286" s="6">
        <f t="shared" si="339"/>
        <v>0.63194444444444442</v>
      </c>
      <c r="D2286" s="7">
        <f t="shared" si="335"/>
        <v>5.4745370362070389E-3</v>
      </c>
      <c r="E2286" s="6" t="str">
        <f t="shared" si="336"/>
        <v>JOHN</v>
      </c>
      <c r="F2286" s="6" t="str">
        <f t="shared" si="340"/>
        <v>qua</v>
      </c>
      <c r="G2286" s="6" t="str">
        <f t="shared" si="334"/>
        <v>43</v>
      </c>
      <c r="H2286" s="6" t="str">
        <f>IFERROR(VLOOKUP($G2286,DDD!$B:$D,3,0),"-")</f>
        <v>PR</v>
      </c>
      <c r="I2286" s="6" t="str">
        <f>IFERROR(VLOOKUP($H2286,DDD!$I:$K,3,0),"-")</f>
        <v>Sul</v>
      </c>
      <c r="J2286">
        <v>8856480</v>
      </c>
      <c r="K2286">
        <v>25451318</v>
      </c>
      <c r="L2286" s="14">
        <v>44671.631944444445</v>
      </c>
      <c r="M2286" s="14">
        <v>44671.637418981481</v>
      </c>
      <c r="N2286" t="s">
        <v>3134</v>
      </c>
      <c r="O2286" t="s">
        <v>1781</v>
      </c>
      <c r="P2286">
        <v>17284</v>
      </c>
      <c r="Q2286" t="s">
        <v>65</v>
      </c>
      <c r="R2286" t="s">
        <v>85</v>
      </c>
      <c r="S2286" t="s">
        <v>86</v>
      </c>
      <c r="T2286" t="s">
        <v>85</v>
      </c>
      <c r="U2286" t="s">
        <v>86</v>
      </c>
      <c r="X2286">
        <v>43999157807</v>
      </c>
      <c r="AA2286" t="s">
        <v>1724</v>
      </c>
      <c r="AB2286" s="15">
        <v>1650478185777160</v>
      </c>
      <c r="AC2286" t="s">
        <v>68</v>
      </c>
      <c r="AD2286">
        <v>10739</v>
      </c>
      <c r="AE2286" t="s">
        <v>1726</v>
      </c>
      <c r="AF2286" t="s">
        <v>70</v>
      </c>
    </row>
    <row r="2287" spans="1:32" x14ac:dyDescent="0.25">
      <c r="A2287" s="4">
        <f t="shared" si="337"/>
        <v>44671</v>
      </c>
      <c r="B2287" s="5">
        <f t="shared" si="338"/>
        <v>0.625</v>
      </c>
      <c r="C2287" s="6">
        <f t="shared" si="339"/>
        <v>0.64236111111111105</v>
      </c>
      <c r="D2287" s="7">
        <f t="shared" si="335"/>
        <v>2.9398148180916905E-3</v>
      </c>
      <c r="E2287" s="6" t="str">
        <f t="shared" si="336"/>
        <v>JOHN</v>
      </c>
      <c r="F2287" s="6" t="str">
        <f t="shared" si="340"/>
        <v>qua</v>
      </c>
      <c r="G2287" s="6" t="str">
        <f t="shared" ref="G2287:G2294" si="341">TRIM(LEFT($X2287,2))</f>
        <v>15</v>
      </c>
      <c r="H2287" s="6" t="str">
        <f>IFERROR(VLOOKUP($G2287,DDD!$B:$D,3,0),"-")</f>
        <v>SP</v>
      </c>
      <c r="I2287" s="6" t="str">
        <f>IFERROR(VLOOKUP($H2287,DDD!$I:$K,3,0),"-")</f>
        <v>Sudeste</v>
      </c>
      <c r="J2287">
        <v>8858080</v>
      </c>
      <c r="K2287">
        <v>25451422</v>
      </c>
      <c r="L2287" s="14">
        <v>44671.642638888887</v>
      </c>
      <c r="M2287" s="14">
        <v>44671.645578703705</v>
      </c>
      <c r="N2287" t="s">
        <v>3134</v>
      </c>
      <c r="O2287" t="s">
        <v>1781</v>
      </c>
      <c r="P2287">
        <v>17284</v>
      </c>
      <c r="Q2287" t="s">
        <v>65</v>
      </c>
      <c r="R2287" t="s">
        <v>85</v>
      </c>
      <c r="S2287" t="s">
        <v>86</v>
      </c>
      <c r="T2287" t="s">
        <v>85</v>
      </c>
      <c r="U2287" t="s">
        <v>86</v>
      </c>
      <c r="X2287">
        <v>15988065851</v>
      </c>
      <c r="AA2287" t="s">
        <v>1724</v>
      </c>
      <c r="AB2287" s="15">
        <v>1650479110892030</v>
      </c>
      <c r="AC2287" t="s">
        <v>68</v>
      </c>
      <c r="AD2287">
        <v>10739</v>
      </c>
      <c r="AE2287" t="s">
        <v>1726</v>
      </c>
      <c r="AF2287" t="s">
        <v>70</v>
      </c>
    </row>
    <row r="2288" spans="1:32" x14ac:dyDescent="0.25">
      <c r="A2288" s="4">
        <f t="shared" si="337"/>
        <v>44671</v>
      </c>
      <c r="B2288" s="5">
        <f t="shared" si="338"/>
        <v>0.64583333333333337</v>
      </c>
      <c r="C2288" s="6">
        <f t="shared" si="339"/>
        <v>0.64583333333333337</v>
      </c>
      <c r="D2288" s="7">
        <f t="shared" si="335"/>
        <v>8.8657407395658083E-3</v>
      </c>
      <c r="E2288" s="6" t="str">
        <f t="shared" si="336"/>
        <v>JOHN</v>
      </c>
      <c r="F2288" s="6" t="str">
        <f t="shared" si="340"/>
        <v>qua</v>
      </c>
      <c r="G2288" s="6" t="str">
        <f t="shared" si="341"/>
        <v>15</v>
      </c>
      <c r="H2288" s="6" t="str">
        <f>IFERROR(VLOOKUP($G2288,DDD!$B:$D,3,0),"-")</f>
        <v>SP</v>
      </c>
      <c r="I2288" s="6" t="str">
        <f>IFERROR(VLOOKUP($H2288,DDD!$I:$K,3,0),"-")</f>
        <v>Sudeste</v>
      </c>
      <c r="J2288">
        <v>8858652</v>
      </c>
      <c r="K2288">
        <v>25451456</v>
      </c>
      <c r="L2288" s="14">
        <v>44671.646053240744</v>
      </c>
      <c r="M2288" s="14">
        <v>44671.654918981483</v>
      </c>
      <c r="N2288" t="s">
        <v>3134</v>
      </c>
      <c r="O2288" t="s">
        <v>1781</v>
      </c>
      <c r="P2288">
        <v>17284</v>
      </c>
      <c r="Q2288" t="s">
        <v>65</v>
      </c>
      <c r="R2288" t="s">
        <v>85</v>
      </c>
      <c r="S2288" t="s">
        <v>86</v>
      </c>
      <c r="T2288" t="s">
        <v>85</v>
      </c>
      <c r="U2288" t="s">
        <v>86</v>
      </c>
      <c r="X2288">
        <v>15991284947</v>
      </c>
      <c r="AA2288" t="s">
        <v>1724</v>
      </c>
      <c r="AB2288" s="15">
        <v>1650479405933590</v>
      </c>
      <c r="AC2288" t="s">
        <v>68</v>
      </c>
      <c r="AD2288">
        <v>10739</v>
      </c>
      <c r="AE2288" t="s">
        <v>1726</v>
      </c>
      <c r="AF2288" t="s">
        <v>70</v>
      </c>
    </row>
    <row r="2289" spans="1:32" x14ac:dyDescent="0.25">
      <c r="A2289" s="4">
        <f t="shared" si="337"/>
        <v>44671</v>
      </c>
      <c r="B2289" s="5">
        <f t="shared" si="338"/>
        <v>0.66666666666666663</v>
      </c>
      <c r="C2289" s="6">
        <f t="shared" si="339"/>
        <v>0.68194444444444446</v>
      </c>
      <c r="D2289" s="7">
        <f t="shared" si="335"/>
        <v>9.8379629343980923E-4</v>
      </c>
      <c r="E2289" s="6" t="str">
        <f t="shared" si="336"/>
        <v>JOHN</v>
      </c>
      <c r="F2289" s="6" t="str">
        <f t="shared" si="340"/>
        <v>qua</v>
      </c>
      <c r="G2289" s="6" t="str">
        <f t="shared" si="341"/>
        <v>43</v>
      </c>
      <c r="H2289" s="6" t="str">
        <f>IFERROR(VLOOKUP($G2289,DDD!$B:$D,3,0),"-")</f>
        <v>PR</v>
      </c>
      <c r="I2289" s="6" t="str">
        <f>IFERROR(VLOOKUP($H2289,DDD!$I:$K,3,0),"-")</f>
        <v>Sul</v>
      </c>
      <c r="J2289">
        <v>8864377</v>
      </c>
      <c r="K2289">
        <v>25451936</v>
      </c>
      <c r="L2289" s="14">
        <v>44671.682245370372</v>
      </c>
      <c r="M2289" s="14">
        <v>44671.683229166665</v>
      </c>
      <c r="N2289" t="s">
        <v>3134</v>
      </c>
      <c r="O2289" t="s">
        <v>1781</v>
      </c>
      <c r="P2289">
        <v>17284</v>
      </c>
      <c r="Q2289" t="s">
        <v>65</v>
      </c>
      <c r="R2289" t="s">
        <v>85</v>
      </c>
      <c r="S2289" t="s">
        <v>86</v>
      </c>
      <c r="T2289" t="s">
        <v>85</v>
      </c>
      <c r="U2289" t="s">
        <v>86</v>
      </c>
      <c r="X2289">
        <v>43988404000</v>
      </c>
      <c r="AA2289" t="s">
        <v>1724</v>
      </c>
      <c r="AB2289" s="15">
        <v>1.65048251813323E+16</v>
      </c>
      <c r="AC2289" t="s">
        <v>68</v>
      </c>
      <c r="AD2289">
        <v>10739</v>
      </c>
      <c r="AE2289" t="s">
        <v>1726</v>
      </c>
      <c r="AF2289" t="s">
        <v>70</v>
      </c>
    </row>
    <row r="2290" spans="1:32" x14ac:dyDescent="0.25">
      <c r="A2290" s="4">
        <f t="shared" si="337"/>
        <v>44671</v>
      </c>
      <c r="B2290" s="5">
        <f t="shared" si="338"/>
        <v>0.6875</v>
      </c>
      <c r="C2290" s="6">
        <f t="shared" si="339"/>
        <v>0.70000000000000007</v>
      </c>
      <c r="D2290" s="7">
        <f t="shared" si="335"/>
        <v>1.4004629629198462E-3</v>
      </c>
      <c r="E2290" s="6" t="str">
        <f t="shared" si="336"/>
        <v>JOHN</v>
      </c>
      <c r="F2290" s="6" t="str">
        <f t="shared" si="340"/>
        <v>qua</v>
      </c>
      <c r="G2290" s="6" t="str">
        <f t="shared" si="341"/>
        <v>15</v>
      </c>
      <c r="H2290" s="6" t="str">
        <f>IFERROR(VLOOKUP($G2290,DDD!$B:$D,3,0),"-")</f>
        <v>SP</v>
      </c>
      <c r="I2290" s="6" t="str">
        <f>IFERROR(VLOOKUP($H2290,DDD!$I:$K,3,0),"-")</f>
        <v>Sudeste</v>
      </c>
      <c r="J2290">
        <v>8866959</v>
      </c>
      <c r="K2290">
        <v>25452072</v>
      </c>
      <c r="L2290" s="14">
        <v>44671.700601851851</v>
      </c>
      <c r="M2290" s="14">
        <v>44671.702002314814</v>
      </c>
      <c r="N2290" t="s">
        <v>3134</v>
      </c>
      <c r="O2290" t="s">
        <v>1781</v>
      </c>
      <c r="P2290">
        <v>17284</v>
      </c>
      <c r="Q2290" t="s">
        <v>65</v>
      </c>
      <c r="R2290" t="s">
        <v>85</v>
      </c>
      <c r="S2290" t="s">
        <v>86</v>
      </c>
      <c r="T2290" t="s">
        <v>85</v>
      </c>
      <c r="U2290" t="s">
        <v>86</v>
      </c>
      <c r="X2290">
        <v>15988381008</v>
      </c>
      <c r="AA2290" t="s">
        <v>1724</v>
      </c>
      <c r="AB2290" s="15">
        <v>1.65048360914742E+16</v>
      </c>
      <c r="AC2290" t="s">
        <v>68</v>
      </c>
      <c r="AD2290">
        <v>10739</v>
      </c>
      <c r="AE2290" t="s">
        <v>1726</v>
      </c>
      <c r="AF2290" t="s">
        <v>70</v>
      </c>
    </row>
    <row r="2291" spans="1:32" x14ac:dyDescent="0.25">
      <c r="A2291" s="4">
        <f t="shared" si="337"/>
        <v>44671</v>
      </c>
      <c r="B2291" s="5">
        <f t="shared" si="338"/>
        <v>0.6875</v>
      </c>
      <c r="C2291" s="6">
        <f t="shared" si="339"/>
        <v>0.70486111111111116</v>
      </c>
      <c r="D2291" s="7">
        <f t="shared" si="335"/>
        <v>3.4143518569180742E-3</v>
      </c>
      <c r="E2291" s="6" t="str">
        <f t="shared" si="336"/>
        <v>JOHN</v>
      </c>
      <c r="F2291" s="6" t="str">
        <f t="shared" si="340"/>
        <v>qua</v>
      </c>
      <c r="G2291" s="6" t="str">
        <f t="shared" si="341"/>
        <v>43</v>
      </c>
      <c r="H2291" s="6" t="str">
        <f>IFERROR(VLOOKUP($G2291,DDD!$B:$D,3,0),"-")</f>
        <v>PR</v>
      </c>
      <c r="I2291" s="6" t="str">
        <f>IFERROR(VLOOKUP($H2291,DDD!$I:$K,3,0),"-")</f>
        <v>Sul</v>
      </c>
      <c r="J2291">
        <v>8867587</v>
      </c>
      <c r="K2291">
        <v>25451800</v>
      </c>
      <c r="L2291" s="14">
        <v>44671.705231481479</v>
      </c>
      <c r="M2291" s="14">
        <v>44671.708645833336</v>
      </c>
      <c r="N2291" t="s">
        <v>3134</v>
      </c>
      <c r="O2291" t="s">
        <v>1781</v>
      </c>
      <c r="P2291">
        <v>17284</v>
      </c>
      <c r="Q2291" t="s">
        <v>65</v>
      </c>
      <c r="R2291" t="s">
        <v>85</v>
      </c>
      <c r="S2291" t="s">
        <v>86</v>
      </c>
      <c r="T2291" t="s">
        <v>85</v>
      </c>
      <c r="U2291" t="s">
        <v>86</v>
      </c>
      <c r="X2291">
        <v>43998057738</v>
      </c>
      <c r="AA2291" t="s">
        <v>1724</v>
      </c>
      <c r="AB2291" s="15">
        <v>1.65048451415937E+16</v>
      </c>
      <c r="AC2291" t="s">
        <v>68</v>
      </c>
      <c r="AD2291">
        <v>10739</v>
      </c>
      <c r="AE2291" t="s">
        <v>1726</v>
      </c>
      <c r="AF2291" t="s">
        <v>70</v>
      </c>
    </row>
    <row r="2292" spans="1:32" x14ac:dyDescent="0.25">
      <c r="A2292" s="4">
        <f t="shared" si="337"/>
        <v>44671</v>
      </c>
      <c r="B2292" s="5">
        <f t="shared" si="338"/>
        <v>0.70833333333333337</v>
      </c>
      <c r="C2292" s="6">
        <f t="shared" si="339"/>
        <v>0.71180555555555547</v>
      </c>
      <c r="D2292" s="7">
        <f t="shared" si="335"/>
        <v>1.0925925926130731E-2</v>
      </c>
      <c r="E2292" s="6" t="str">
        <f t="shared" si="336"/>
        <v>JOHN</v>
      </c>
      <c r="F2292" s="6" t="str">
        <f t="shared" si="340"/>
        <v>qua</v>
      </c>
      <c r="G2292" s="6" t="str">
        <f t="shared" si="341"/>
        <v>43</v>
      </c>
      <c r="H2292" s="6" t="str">
        <f>IFERROR(VLOOKUP($G2292,DDD!$B:$D,3,0),"-")</f>
        <v>PR</v>
      </c>
      <c r="I2292" s="6" t="str">
        <f>IFERROR(VLOOKUP($H2292,DDD!$I:$K,3,0),"-")</f>
        <v>Sul</v>
      </c>
      <c r="J2292">
        <v>8868277</v>
      </c>
      <c r="K2292">
        <v>25452012</v>
      </c>
      <c r="L2292" s="14">
        <v>44671.712488425925</v>
      </c>
      <c r="M2292" s="14">
        <v>44671.723414351851</v>
      </c>
      <c r="N2292" t="s">
        <v>3134</v>
      </c>
      <c r="O2292" t="s">
        <v>1781</v>
      </c>
      <c r="P2292">
        <v>17284</v>
      </c>
      <c r="Q2292" t="s">
        <v>65</v>
      </c>
      <c r="R2292" t="s">
        <v>85</v>
      </c>
      <c r="S2292" t="s">
        <v>86</v>
      </c>
      <c r="T2292" t="s">
        <v>85</v>
      </c>
      <c r="U2292" t="s">
        <v>86</v>
      </c>
      <c r="X2292">
        <v>43991291801</v>
      </c>
      <c r="AA2292" t="s">
        <v>1724</v>
      </c>
      <c r="AB2292" s="15">
        <v>1.65048514816516E+16</v>
      </c>
      <c r="AC2292" t="s">
        <v>68</v>
      </c>
      <c r="AD2292">
        <v>10739</v>
      </c>
      <c r="AE2292" t="s">
        <v>1726</v>
      </c>
      <c r="AF2292" t="s">
        <v>70</v>
      </c>
    </row>
    <row r="2293" spans="1:32" x14ac:dyDescent="0.25">
      <c r="A2293" s="4">
        <f t="shared" si="337"/>
        <v>44671</v>
      </c>
      <c r="B2293" s="5">
        <f t="shared" si="338"/>
        <v>0.75</v>
      </c>
      <c r="C2293" s="6">
        <f t="shared" si="339"/>
        <v>0.75347222222222221</v>
      </c>
      <c r="D2293" s="7">
        <f t="shared" si="335"/>
        <v>2.4537037024856545E-3</v>
      </c>
      <c r="E2293" s="6" t="str">
        <f t="shared" si="336"/>
        <v>JOHN</v>
      </c>
      <c r="F2293" s="6" t="str">
        <f t="shared" si="340"/>
        <v>qua</v>
      </c>
      <c r="G2293" s="6" t="str">
        <f t="shared" si="341"/>
        <v>43</v>
      </c>
      <c r="H2293" s="6" t="str">
        <f>IFERROR(VLOOKUP($G2293,DDD!$B:$D,3,0),"-")</f>
        <v>PR</v>
      </c>
      <c r="I2293" s="6" t="str">
        <f>IFERROR(VLOOKUP($H2293,DDD!$I:$K,3,0),"-")</f>
        <v>Sul</v>
      </c>
      <c r="J2293">
        <v>8873219</v>
      </c>
      <c r="K2293">
        <v>25451283</v>
      </c>
      <c r="L2293" s="14">
        <v>44671.754143518519</v>
      </c>
      <c r="M2293" s="14">
        <v>44671.756597222222</v>
      </c>
      <c r="N2293" t="s">
        <v>3134</v>
      </c>
      <c r="O2293" t="s">
        <v>1781</v>
      </c>
      <c r="P2293">
        <v>17284</v>
      </c>
      <c r="Q2293" t="s">
        <v>65</v>
      </c>
      <c r="R2293" t="s">
        <v>85</v>
      </c>
      <c r="S2293" t="s">
        <v>86</v>
      </c>
      <c r="T2293" t="s">
        <v>85</v>
      </c>
      <c r="U2293" t="s">
        <v>86</v>
      </c>
      <c r="X2293">
        <v>43996180337</v>
      </c>
      <c r="AA2293" t="s">
        <v>1724</v>
      </c>
      <c r="AB2293" s="15">
        <v>1.6504887471989E+16</v>
      </c>
      <c r="AC2293" t="s">
        <v>68</v>
      </c>
      <c r="AD2293">
        <v>10739</v>
      </c>
      <c r="AE2293" t="s">
        <v>1726</v>
      </c>
      <c r="AF2293" t="s">
        <v>70</v>
      </c>
    </row>
    <row r="2294" spans="1:32" x14ac:dyDescent="0.25">
      <c r="A2294" s="4">
        <f t="shared" si="337"/>
        <v>44671</v>
      </c>
      <c r="B2294" s="5">
        <f t="shared" si="338"/>
        <v>0.75</v>
      </c>
      <c r="C2294" s="6">
        <f t="shared" si="339"/>
        <v>0.7597222222222223</v>
      </c>
      <c r="D2294" s="7">
        <f t="shared" si="335"/>
        <v>7.6388888846850023E-3</v>
      </c>
      <c r="E2294" s="6" t="str">
        <f t="shared" si="336"/>
        <v>JOHN</v>
      </c>
      <c r="F2294" s="6" t="str">
        <f t="shared" si="340"/>
        <v>qua</v>
      </c>
      <c r="G2294" s="6" t="str">
        <f t="shared" si="341"/>
        <v>71</v>
      </c>
      <c r="H2294" s="6" t="str">
        <f>IFERROR(VLOOKUP($G2294,DDD!$B:$D,3,0),"-")</f>
        <v>BA</v>
      </c>
      <c r="I2294" s="6" t="str">
        <f>IFERROR(VLOOKUP($H2294,DDD!$I:$K,3,0),"-")</f>
        <v>Nordeste</v>
      </c>
      <c r="J2294">
        <v>8873903</v>
      </c>
      <c r="K2294">
        <v>25451339</v>
      </c>
      <c r="L2294" s="14">
        <v>44671.760034722225</v>
      </c>
      <c r="M2294" s="14">
        <v>44671.76767361111</v>
      </c>
      <c r="N2294" t="s">
        <v>3134</v>
      </c>
      <c r="O2294" t="s">
        <v>1781</v>
      </c>
      <c r="P2294">
        <v>17284</v>
      </c>
      <c r="Q2294" t="s">
        <v>65</v>
      </c>
      <c r="R2294" t="s">
        <v>85</v>
      </c>
      <c r="S2294" t="s">
        <v>86</v>
      </c>
      <c r="T2294" t="s">
        <v>85</v>
      </c>
      <c r="U2294" t="s">
        <v>86</v>
      </c>
      <c r="X2294">
        <v>71988065087</v>
      </c>
      <c r="AA2294" t="s">
        <v>1724</v>
      </c>
      <c r="AB2294" s="15">
        <v>1.65048925020359E+16</v>
      </c>
      <c r="AC2294" t="s">
        <v>68</v>
      </c>
      <c r="AD2294">
        <v>10739</v>
      </c>
      <c r="AE2294" t="s">
        <v>1726</v>
      </c>
      <c r="AF2294" t="s">
        <v>70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E2D91-B3BA-4FFF-AC82-EA168FA18A5D}">
  <sheetPr>
    <tabColor theme="7" tint="0.79998168889431442"/>
  </sheetPr>
  <dimension ref="B2:K68"/>
  <sheetViews>
    <sheetView workbookViewId="0">
      <selection activeCell="G35" sqref="G35"/>
    </sheetView>
  </sheetViews>
  <sheetFormatPr defaultRowHeight="15" x14ac:dyDescent="0.25"/>
  <cols>
    <col min="2" max="2" width="3" style="8" bestFit="1" customWidth="1"/>
    <col min="3" max="3" width="34.7109375" bestFit="1" customWidth="1"/>
    <col min="4" max="4" width="4" style="8" bestFit="1" customWidth="1"/>
    <col min="5" max="5" width="43.7109375" bestFit="1" customWidth="1"/>
    <col min="8" max="8" width="20.140625" bestFit="1" customWidth="1"/>
    <col min="9" max="9" width="6.140625" customWidth="1"/>
    <col min="10" max="10" width="15" bestFit="1" customWidth="1"/>
    <col min="11" max="11" width="12.85546875" bestFit="1" customWidth="1"/>
  </cols>
  <sheetData>
    <row r="2" spans="2:11" x14ac:dyDescent="0.25">
      <c r="B2" s="17" t="str">
        <f t="shared" ref="B2:B65" si="0">RIGHT(LEFT(E2,6),2)</f>
        <v>11</v>
      </c>
      <c r="C2" s="18" t="str">
        <f>RIGHT(E2,LEN(E2)-9)</f>
        <v>São Paulo – SP</v>
      </c>
      <c r="D2" s="17" t="str">
        <f>RIGHT(C2,2)</f>
        <v>SP</v>
      </c>
      <c r="E2" s="19" t="s">
        <v>2963</v>
      </c>
      <c r="H2" s="20" t="s">
        <v>2964</v>
      </c>
      <c r="I2" s="21" t="s">
        <v>2965</v>
      </c>
      <c r="J2" s="21" t="s">
        <v>2966</v>
      </c>
      <c r="K2" s="22" t="s">
        <v>2967</v>
      </c>
    </row>
    <row r="3" spans="2:11" x14ac:dyDescent="0.25">
      <c r="B3" s="23" t="str">
        <f t="shared" si="0"/>
        <v>12</v>
      </c>
      <c r="C3" t="str">
        <f t="shared" ref="C3:C66" si="1">RIGHT(E3,LEN(E3)-9)</f>
        <v>São José dos Campos – SP</v>
      </c>
      <c r="D3" s="23" t="str">
        <f t="shared" ref="D3:D66" si="2">RIGHT(C3,2)</f>
        <v>SP</v>
      </c>
      <c r="E3" s="24" t="s">
        <v>2968</v>
      </c>
      <c r="H3" s="25" t="s">
        <v>2969</v>
      </c>
      <c r="I3" s="18" t="s">
        <v>2970</v>
      </c>
      <c r="J3" s="18" t="s">
        <v>2971</v>
      </c>
      <c r="K3" s="19" t="s">
        <v>2972</v>
      </c>
    </row>
    <row r="4" spans="2:11" x14ac:dyDescent="0.25">
      <c r="B4" s="23" t="str">
        <f t="shared" si="0"/>
        <v>13</v>
      </c>
      <c r="C4" t="str">
        <f t="shared" si="1"/>
        <v>Santos – SP</v>
      </c>
      <c r="D4" s="23" t="str">
        <f t="shared" si="2"/>
        <v>SP</v>
      </c>
      <c r="E4" s="24" t="s">
        <v>2973</v>
      </c>
      <c r="H4" s="26" t="s">
        <v>2974</v>
      </c>
      <c r="I4" t="s">
        <v>2975</v>
      </c>
      <c r="J4" t="s">
        <v>2976</v>
      </c>
      <c r="K4" s="24" t="s">
        <v>2972</v>
      </c>
    </row>
    <row r="5" spans="2:11" x14ac:dyDescent="0.25">
      <c r="B5" s="23" t="str">
        <f t="shared" si="0"/>
        <v>14</v>
      </c>
      <c r="C5" t="str">
        <f t="shared" si="1"/>
        <v>Bauru – SP</v>
      </c>
      <c r="D5" s="23" t="str">
        <f t="shared" si="2"/>
        <v>SP</v>
      </c>
      <c r="E5" s="24" t="s">
        <v>2977</v>
      </c>
      <c r="H5" s="26" t="s">
        <v>2978</v>
      </c>
      <c r="I5" t="s">
        <v>2979</v>
      </c>
      <c r="J5" t="s">
        <v>2980</v>
      </c>
      <c r="K5" s="24" t="s">
        <v>2972</v>
      </c>
    </row>
    <row r="6" spans="2:11" x14ac:dyDescent="0.25">
      <c r="B6" s="23" t="str">
        <f t="shared" si="0"/>
        <v>15</v>
      </c>
      <c r="C6" t="str">
        <f t="shared" si="1"/>
        <v>Sorocaba – SP</v>
      </c>
      <c r="D6" s="23" t="str">
        <f t="shared" si="2"/>
        <v>SP</v>
      </c>
      <c r="E6" s="24" t="s">
        <v>2981</v>
      </c>
      <c r="H6" s="26" t="s">
        <v>2982</v>
      </c>
      <c r="I6" t="s">
        <v>2983</v>
      </c>
      <c r="J6" t="s">
        <v>2984</v>
      </c>
      <c r="K6" s="24" t="s">
        <v>2972</v>
      </c>
    </row>
    <row r="7" spans="2:11" x14ac:dyDescent="0.25">
      <c r="B7" s="23" t="str">
        <f t="shared" si="0"/>
        <v>16</v>
      </c>
      <c r="C7" t="str">
        <f t="shared" si="1"/>
        <v>Ribeirão Preto – SP</v>
      </c>
      <c r="D7" s="23" t="str">
        <f t="shared" si="2"/>
        <v>SP</v>
      </c>
      <c r="E7" s="24" t="s">
        <v>2985</v>
      </c>
      <c r="H7" s="26" t="s">
        <v>2986</v>
      </c>
      <c r="I7" t="s">
        <v>2987</v>
      </c>
      <c r="J7" t="s">
        <v>2988</v>
      </c>
      <c r="K7" s="24" t="s">
        <v>2972</v>
      </c>
    </row>
    <row r="8" spans="2:11" x14ac:dyDescent="0.25">
      <c r="B8" s="23" t="str">
        <f t="shared" si="0"/>
        <v>17</v>
      </c>
      <c r="C8" t="str">
        <f t="shared" si="1"/>
        <v>São José do Rio Preto – SP</v>
      </c>
      <c r="D8" s="23" t="str">
        <f t="shared" si="2"/>
        <v>SP</v>
      </c>
      <c r="E8" s="24" t="s">
        <v>2989</v>
      </c>
      <c r="H8" s="26" t="s">
        <v>2990</v>
      </c>
      <c r="I8" t="s">
        <v>2991</v>
      </c>
      <c r="J8" t="s">
        <v>2992</v>
      </c>
      <c r="K8" s="24" t="s">
        <v>2972</v>
      </c>
    </row>
    <row r="9" spans="2:11" x14ac:dyDescent="0.25">
      <c r="B9" s="23" t="str">
        <f t="shared" si="0"/>
        <v>18</v>
      </c>
      <c r="C9" t="str">
        <f t="shared" si="1"/>
        <v>Presidente Prudente – SP</v>
      </c>
      <c r="D9" s="23" t="str">
        <f t="shared" si="2"/>
        <v>SP</v>
      </c>
      <c r="E9" s="24" t="s">
        <v>2993</v>
      </c>
      <c r="H9" s="27" t="s">
        <v>2994</v>
      </c>
      <c r="I9" s="28" t="s">
        <v>2995</v>
      </c>
      <c r="J9" s="28" t="s">
        <v>2996</v>
      </c>
      <c r="K9" s="29" t="s">
        <v>2972</v>
      </c>
    </row>
    <row r="10" spans="2:11" x14ac:dyDescent="0.25">
      <c r="B10" s="23" t="str">
        <f t="shared" si="0"/>
        <v>19</v>
      </c>
      <c r="C10" t="str">
        <f t="shared" si="1"/>
        <v>Campinas – SP</v>
      </c>
      <c r="D10" s="23" t="str">
        <f t="shared" si="2"/>
        <v>SP</v>
      </c>
      <c r="E10" s="24" t="s">
        <v>2997</v>
      </c>
      <c r="H10" s="25" t="s">
        <v>2998</v>
      </c>
      <c r="I10" s="18" t="s">
        <v>2999</v>
      </c>
      <c r="J10" s="18" t="s">
        <v>3000</v>
      </c>
      <c r="K10" s="19" t="s">
        <v>3001</v>
      </c>
    </row>
    <row r="11" spans="2:11" x14ac:dyDescent="0.25">
      <c r="B11" s="23" t="str">
        <f t="shared" si="0"/>
        <v>21</v>
      </c>
      <c r="C11" t="str">
        <f t="shared" si="1"/>
        <v>Rio de Janeiro – RJ</v>
      </c>
      <c r="D11" s="23" t="str">
        <f t="shared" si="2"/>
        <v>RJ</v>
      </c>
      <c r="E11" s="24" t="s">
        <v>3002</v>
      </c>
      <c r="H11" s="26" t="s">
        <v>3003</v>
      </c>
      <c r="I11" t="s">
        <v>3004</v>
      </c>
      <c r="J11" t="s">
        <v>3005</v>
      </c>
      <c r="K11" s="24" t="s">
        <v>3001</v>
      </c>
    </row>
    <row r="12" spans="2:11" x14ac:dyDescent="0.25">
      <c r="B12" s="23" t="str">
        <f t="shared" si="0"/>
        <v>22</v>
      </c>
      <c r="C12" t="str">
        <f t="shared" si="1"/>
        <v>Campos dos Goytacazes – RJ</v>
      </c>
      <c r="D12" s="23" t="str">
        <f t="shared" si="2"/>
        <v>RJ</v>
      </c>
      <c r="E12" s="24" t="s">
        <v>3006</v>
      </c>
      <c r="H12" s="26" t="s">
        <v>3007</v>
      </c>
      <c r="I12" t="s">
        <v>3008</v>
      </c>
      <c r="J12" t="s">
        <v>3009</v>
      </c>
      <c r="K12" s="24" t="s">
        <v>3001</v>
      </c>
    </row>
    <row r="13" spans="2:11" x14ac:dyDescent="0.25">
      <c r="B13" s="23" t="str">
        <f t="shared" si="0"/>
        <v>24</v>
      </c>
      <c r="C13" t="str">
        <f t="shared" si="1"/>
        <v>Volta Redonda – RJ</v>
      </c>
      <c r="D13" s="23" t="str">
        <f t="shared" si="2"/>
        <v>RJ</v>
      </c>
      <c r="E13" s="24" t="s">
        <v>3010</v>
      </c>
      <c r="H13" s="26" t="s">
        <v>3011</v>
      </c>
      <c r="I13" t="s">
        <v>3012</v>
      </c>
      <c r="J13" t="s">
        <v>3013</v>
      </c>
      <c r="K13" s="24" t="s">
        <v>3001</v>
      </c>
    </row>
    <row r="14" spans="2:11" x14ac:dyDescent="0.25">
      <c r="B14" s="23" t="str">
        <f t="shared" si="0"/>
        <v>27</v>
      </c>
      <c r="C14" t="str">
        <f t="shared" si="1"/>
        <v>Vitória / Vila Velha – ES</v>
      </c>
      <c r="D14" s="23" t="str">
        <f t="shared" si="2"/>
        <v>ES</v>
      </c>
      <c r="E14" s="24" t="s">
        <v>3014</v>
      </c>
      <c r="H14" s="26" t="s">
        <v>3015</v>
      </c>
      <c r="I14" t="s">
        <v>3016</v>
      </c>
      <c r="J14" t="s">
        <v>3017</v>
      </c>
      <c r="K14" s="24" t="s">
        <v>3001</v>
      </c>
    </row>
    <row r="15" spans="2:11" x14ac:dyDescent="0.25">
      <c r="B15" s="23" t="str">
        <f t="shared" si="0"/>
        <v>28</v>
      </c>
      <c r="C15" t="str">
        <f t="shared" si="1"/>
        <v>Cachoeiro de Itapemirim – ES</v>
      </c>
      <c r="D15" s="23" t="str">
        <f t="shared" si="2"/>
        <v>ES</v>
      </c>
      <c r="E15" s="24" t="s">
        <v>3018</v>
      </c>
      <c r="H15" s="26" t="s">
        <v>3019</v>
      </c>
      <c r="I15" t="s">
        <v>3020</v>
      </c>
      <c r="J15" t="s">
        <v>3021</v>
      </c>
      <c r="K15" s="24" t="s">
        <v>3001</v>
      </c>
    </row>
    <row r="16" spans="2:11" x14ac:dyDescent="0.25">
      <c r="B16" s="23" t="str">
        <f t="shared" si="0"/>
        <v>31</v>
      </c>
      <c r="C16" t="str">
        <f t="shared" si="1"/>
        <v>Belo Horizonte – MG</v>
      </c>
      <c r="D16" s="23" t="str">
        <f t="shared" si="2"/>
        <v>MG</v>
      </c>
      <c r="E16" s="24" t="s">
        <v>3022</v>
      </c>
      <c r="H16" s="26" t="s">
        <v>3023</v>
      </c>
      <c r="I16" t="s">
        <v>3024</v>
      </c>
      <c r="J16" t="s">
        <v>3025</v>
      </c>
      <c r="K16" s="24" t="s">
        <v>3001</v>
      </c>
    </row>
    <row r="17" spans="2:11" x14ac:dyDescent="0.25">
      <c r="B17" s="23" t="str">
        <f t="shared" si="0"/>
        <v>32</v>
      </c>
      <c r="C17" t="str">
        <f t="shared" si="1"/>
        <v>Juiz de Fora – MG</v>
      </c>
      <c r="D17" s="23" t="str">
        <f t="shared" si="2"/>
        <v>MG</v>
      </c>
      <c r="E17" s="24" t="s">
        <v>3026</v>
      </c>
      <c r="H17" s="26" t="s">
        <v>3027</v>
      </c>
      <c r="I17" t="s">
        <v>3028</v>
      </c>
      <c r="J17" t="s">
        <v>3029</v>
      </c>
      <c r="K17" s="24" t="s">
        <v>3001</v>
      </c>
    </row>
    <row r="18" spans="2:11" x14ac:dyDescent="0.25">
      <c r="B18" s="23" t="str">
        <f t="shared" si="0"/>
        <v>33</v>
      </c>
      <c r="C18" t="str">
        <f t="shared" si="1"/>
        <v>Governador Valadares – MG</v>
      </c>
      <c r="D18" s="23" t="str">
        <f t="shared" si="2"/>
        <v>MG</v>
      </c>
      <c r="E18" s="24" t="s">
        <v>3030</v>
      </c>
      <c r="H18" s="27" t="s">
        <v>3031</v>
      </c>
      <c r="I18" s="28" t="s">
        <v>3032</v>
      </c>
      <c r="J18" s="28" t="s">
        <v>3033</v>
      </c>
      <c r="K18" s="29" t="s">
        <v>3001</v>
      </c>
    </row>
    <row r="19" spans="2:11" x14ac:dyDescent="0.25">
      <c r="B19" s="23" t="str">
        <f t="shared" si="0"/>
        <v>34</v>
      </c>
      <c r="C19" t="str">
        <f t="shared" si="1"/>
        <v>Uberlândia – MG</v>
      </c>
      <c r="D19" s="23" t="str">
        <f t="shared" si="2"/>
        <v>MG</v>
      </c>
      <c r="E19" s="24" t="s">
        <v>3034</v>
      </c>
      <c r="H19" s="25" t="s">
        <v>3035</v>
      </c>
      <c r="I19" s="18" t="s">
        <v>3036</v>
      </c>
      <c r="J19" s="18" t="s">
        <v>3037</v>
      </c>
      <c r="K19" s="19" t="s">
        <v>3038</v>
      </c>
    </row>
    <row r="20" spans="2:11" x14ac:dyDescent="0.25">
      <c r="B20" s="23" t="str">
        <f t="shared" si="0"/>
        <v>35</v>
      </c>
      <c r="C20" t="str">
        <f t="shared" si="1"/>
        <v>Poços de Caldas – MG</v>
      </c>
      <c r="D20" s="23" t="str">
        <f t="shared" si="2"/>
        <v>MG</v>
      </c>
      <c r="E20" s="24" t="s">
        <v>3039</v>
      </c>
      <c r="H20" s="26" t="s">
        <v>3040</v>
      </c>
      <c r="I20" t="s">
        <v>3041</v>
      </c>
      <c r="J20" t="s">
        <v>3042</v>
      </c>
      <c r="K20" s="24" t="s">
        <v>3038</v>
      </c>
    </row>
    <row r="21" spans="2:11" x14ac:dyDescent="0.25">
      <c r="B21" s="23" t="str">
        <f t="shared" si="0"/>
        <v>37</v>
      </c>
      <c r="C21" t="str">
        <f t="shared" si="1"/>
        <v>Divinópolis – MG</v>
      </c>
      <c r="D21" s="23" t="str">
        <f t="shared" si="2"/>
        <v>MG</v>
      </c>
      <c r="E21" s="24" t="s">
        <v>3043</v>
      </c>
      <c r="H21" s="26" t="s">
        <v>3044</v>
      </c>
      <c r="I21" t="s">
        <v>3045</v>
      </c>
      <c r="J21" t="s">
        <v>3046</v>
      </c>
      <c r="K21" s="24" t="s">
        <v>3038</v>
      </c>
    </row>
    <row r="22" spans="2:11" x14ac:dyDescent="0.25">
      <c r="B22" s="23" t="str">
        <f t="shared" si="0"/>
        <v>38</v>
      </c>
      <c r="C22" t="str">
        <f t="shared" si="1"/>
        <v>Montes Claros – MG</v>
      </c>
      <c r="D22" s="23" t="str">
        <f t="shared" si="2"/>
        <v>MG</v>
      </c>
      <c r="E22" s="24" t="s">
        <v>3047</v>
      </c>
      <c r="H22" s="27" t="s">
        <v>3048</v>
      </c>
      <c r="I22" s="28" t="s">
        <v>3049</v>
      </c>
      <c r="J22" s="28" t="s">
        <v>3050</v>
      </c>
      <c r="K22" s="29" t="s">
        <v>3038</v>
      </c>
    </row>
    <row r="23" spans="2:11" x14ac:dyDescent="0.25">
      <c r="B23" s="23" t="str">
        <f t="shared" si="0"/>
        <v>41</v>
      </c>
      <c r="C23" t="str">
        <f t="shared" si="1"/>
        <v>Curitiba – PR</v>
      </c>
      <c r="D23" s="23" t="str">
        <f t="shared" si="2"/>
        <v>PR</v>
      </c>
      <c r="E23" s="24" t="s">
        <v>3051</v>
      </c>
      <c r="H23" s="25" t="s">
        <v>3052</v>
      </c>
      <c r="I23" s="18" t="s">
        <v>3053</v>
      </c>
      <c r="J23" s="18" t="s">
        <v>3054</v>
      </c>
      <c r="K23" s="19" t="s">
        <v>3055</v>
      </c>
    </row>
    <row r="24" spans="2:11" x14ac:dyDescent="0.25">
      <c r="B24" s="23" t="str">
        <f t="shared" si="0"/>
        <v>42</v>
      </c>
      <c r="C24" t="str">
        <f t="shared" si="1"/>
        <v>Ponta Grossa – PR</v>
      </c>
      <c r="D24" s="23" t="str">
        <f t="shared" si="2"/>
        <v>PR</v>
      </c>
      <c r="E24" s="24" t="s">
        <v>3056</v>
      </c>
      <c r="H24" s="26" t="s">
        <v>3057</v>
      </c>
      <c r="I24" t="s">
        <v>3058</v>
      </c>
      <c r="J24" t="s">
        <v>3059</v>
      </c>
      <c r="K24" s="24" t="s">
        <v>3055</v>
      </c>
    </row>
    <row r="25" spans="2:11" x14ac:dyDescent="0.25">
      <c r="B25" s="23" t="str">
        <f t="shared" si="0"/>
        <v>43</v>
      </c>
      <c r="C25" t="str">
        <f t="shared" si="1"/>
        <v>Londrina – PR</v>
      </c>
      <c r="D25" s="23" t="str">
        <f t="shared" si="2"/>
        <v>PR</v>
      </c>
      <c r="E25" s="24" t="s">
        <v>3060</v>
      </c>
      <c r="H25" s="26" t="s">
        <v>3061</v>
      </c>
      <c r="I25" t="s">
        <v>3062</v>
      </c>
      <c r="J25" t="s">
        <v>3061</v>
      </c>
      <c r="K25" s="24" t="s">
        <v>3055</v>
      </c>
    </row>
    <row r="26" spans="2:11" x14ac:dyDescent="0.25">
      <c r="B26" s="23" t="str">
        <f t="shared" si="0"/>
        <v>44</v>
      </c>
      <c r="C26" t="str">
        <f t="shared" si="1"/>
        <v>Maringá – PR</v>
      </c>
      <c r="D26" s="23" t="str">
        <f t="shared" si="2"/>
        <v>PR</v>
      </c>
      <c r="E26" s="24" t="s">
        <v>3063</v>
      </c>
      <c r="H26" s="27" t="s">
        <v>3064</v>
      </c>
      <c r="I26" s="28" t="s">
        <v>3065</v>
      </c>
      <c r="J26" s="28" t="s">
        <v>3064</v>
      </c>
      <c r="K26" s="29" t="s">
        <v>3055</v>
      </c>
    </row>
    <row r="27" spans="2:11" x14ac:dyDescent="0.25">
      <c r="B27" s="23" t="str">
        <f t="shared" si="0"/>
        <v>45</v>
      </c>
      <c r="C27" t="str">
        <f t="shared" si="1"/>
        <v>Foz do Iguaçú – PR</v>
      </c>
      <c r="D27" s="23" t="str">
        <f t="shared" si="2"/>
        <v>PR</v>
      </c>
      <c r="E27" s="24" t="s">
        <v>3066</v>
      </c>
      <c r="H27" s="26" t="s">
        <v>3067</v>
      </c>
      <c r="I27" t="s">
        <v>3068</v>
      </c>
      <c r="J27" t="s">
        <v>3069</v>
      </c>
      <c r="K27" s="24" t="s">
        <v>3070</v>
      </c>
    </row>
    <row r="28" spans="2:11" x14ac:dyDescent="0.25">
      <c r="B28" s="23" t="str">
        <f t="shared" si="0"/>
        <v>46</v>
      </c>
      <c r="C28" t="str">
        <f t="shared" si="1"/>
        <v>Pato Branco / Francisco Beltrão – PR</v>
      </c>
      <c r="D28" s="23" t="str">
        <f t="shared" si="2"/>
        <v>PR</v>
      </c>
      <c r="E28" s="24" t="s">
        <v>3071</v>
      </c>
      <c r="H28" s="26" t="s">
        <v>3072</v>
      </c>
      <c r="I28" t="s">
        <v>3073</v>
      </c>
      <c r="J28" t="s">
        <v>3074</v>
      </c>
      <c r="K28" s="24" t="s">
        <v>3070</v>
      </c>
    </row>
    <row r="29" spans="2:11" x14ac:dyDescent="0.25">
      <c r="B29" s="23" t="str">
        <f t="shared" si="0"/>
        <v>47</v>
      </c>
      <c r="C29" t="str">
        <f t="shared" si="1"/>
        <v>Joinville – SC</v>
      </c>
      <c r="D29" s="23" t="str">
        <f t="shared" si="2"/>
        <v>SC</v>
      </c>
      <c r="E29" s="24" t="s">
        <v>3075</v>
      </c>
      <c r="H29" s="27" t="s">
        <v>3076</v>
      </c>
      <c r="I29" s="28" t="s">
        <v>3077</v>
      </c>
      <c r="J29" s="28" t="s">
        <v>3078</v>
      </c>
      <c r="K29" s="29" t="s">
        <v>3070</v>
      </c>
    </row>
    <row r="30" spans="2:11" x14ac:dyDescent="0.25">
      <c r="B30" s="23" t="str">
        <f t="shared" si="0"/>
        <v>48</v>
      </c>
      <c r="C30" t="str">
        <f t="shared" si="1"/>
        <v>Florianópolis – SC</v>
      </c>
      <c r="D30" s="23" t="str">
        <f t="shared" si="2"/>
        <v>SC</v>
      </c>
      <c r="E30" s="24" t="s">
        <v>3079</v>
      </c>
    </row>
    <row r="31" spans="2:11" x14ac:dyDescent="0.25">
      <c r="B31" s="23" t="str">
        <f t="shared" si="0"/>
        <v>49</v>
      </c>
      <c r="C31" t="str">
        <f t="shared" si="1"/>
        <v>Chapecó – SC</v>
      </c>
      <c r="D31" s="23" t="str">
        <f t="shared" si="2"/>
        <v>SC</v>
      </c>
      <c r="E31" s="24" t="s">
        <v>3080</v>
      </c>
    </row>
    <row r="32" spans="2:11" x14ac:dyDescent="0.25">
      <c r="B32" s="23" t="str">
        <f t="shared" si="0"/>
        <v>51</v>
      </c>
      <c r="C32" t="str">
        <f t="shared" si="1"/>
        <v>Porto Alegre – RS</v>
      </c>
      <c r="D32" s="23" t="str">
        <f t="shared" si="2"/>
        <v>RS</v>
      </c>
      <c r="E32" s="24" t="s">
        <v>3081</v>
      </c>
    </row>
    <row r="33" spans="2:5" x14ac:dyDescent="0.25">
      <c r="B33" s="23" t="str">
        <f t="shared" si="0"/>
        <v>53</v>
      </c>
      <c r="C33" t="str">
        <f t="shared" si="1"/>
        <v>Pelotas – RS</v>
      </c>
      <c r="D33" s="23" t="str">
        <f t="shared" si="2"/>
        <v>RS</v>
      </c>
      <c r="E33" s="24" t="s">
        <v>3082</v>
      </c>
    </row>
    <row r="34" spans="2:5" x14ac:dyDescent="0.25">
      <c r="B34" s="23" t="str">
        <f t="shared" si="0"/>
        <v>54</v>
      </c>
      <c r="C34" t="str">
        <f t="shared" si="1"/>
        <v>Caxias do Sul – RS</v>
      </c>
      <c r="D34" s="23" t="str">
        <f t="shared" si="2"/>
        <v>RS</v>
      </c>
      <c r="E34" s="24" t="s">
        <v>3083</v>
      </c>
    </row>
    <row r="35" spans="2:5" x14ac:dyDescent="0.25">
      <c r="B35" s="23" t="str">
        <f t="shared" si="0"/>
        <v>55</v>
      </c>
      <c r="C35" t="str">
        <f t="shared" si="1"/>
        <v>Santa Maria – RS</v>
      </c>
      <c r="D35" s="23" t="str">
        <f t="shared" si="2"/>
        <v>RS</v>
      </c>
      <c r="E35" s="24" t="s">
        <v>3084</v>
      </c>
    </row>
    <row r="36" spans="2:5" x14ac:dyDescent="0.25">
      <c r="B36" s="23" t="str">
        <f t="shared" si="0"/>
        <v>61</v>
      </c>
      <c r="C36" t="str">
        <f t="shared" si="1"/>
        <v>Brasília – DF</v>
      </c>
      <c r="D36" s="23" t="str">
        <f t="shared" si="2"/>
        <v>DF</v>
      </c>
      <c r="E36" s="24" t="s">
        <v>3085</v>
      </c>
    </row>
    <row r="37" spans="2:5" x14ac:dyDescent="0.25">
      <c r="B37" s="23" t="str">
        <f t="shared" si="0"/>
        <v>62</v>
      </c>
      <c r="C37" t="str">
        <f t="shared" si="1"/>
        <v>Goiânia – GO</v>
      </c>
      <c r="D37" s="23" t="str">
        <f t="shared" si="2"/>
        <v>GO</v>
      </c>
      <c r="E37" s="24" t="s">
        <v>3086</v>
      </c>
    </row>
    <row r="38" spans="2:5" x14ac:dyDescent="0.25">
      <c r="B38" s="23" t="str">
        <f t="shared" si="0"/>
        <v>63</v>
      </c>
      <c r="C38" t="str">
        <f t="shared" si="1"/>
        <v>Palmas – TO</v>
      </c>
      <c r="D38" s="23" t="str">
        <f t="shared" si="2"/>
        <v>TO</v>
      </c>
      <c r="E38" s="24" t="s">
        <v>3087</v>
      </c>
    </row>
    <row r="39" spans="2:5" x14ac:dyDescent="0.25">
      <c r="B39" s="23" t="str">
        <f t="shared" si="0"/>
        <v>64</v>
      </c>
      <c r="C39" t="str">
        <f t="shared" si="1"/>
        <v>Rio Verde – GO</v>
      </c>
      <c r="D39" s="23" t="str">
        <f t="shared" si="2"/>
        <v>GO</v>
      </c>
      <c r="E39" s="24" t="s">
        <v>3088</v>
      </c>
    </row>
    <row r="40" spans="2:5" x14ac:dyDescent="0.25">
      <c r="B40" s="23" t="str">
        <f t="shared" si="0"/>
        <v>65</v>
      </c>
      <c r="C40" t="str">
        <f t="shared" si="1"/>
        <v>Cuiabá – MT</v>
      </c>
      <c r="D40" s="23" t="str">
        <f t="shared" si="2"/>
        <v>MT</v>
      </c>
      <c r="E40" s="24" t="s">
        <v>3089</v>
      </c>
    </row>
    <row r="41" spans="2:5" x14ac:dyDescent="0.25">
      <c r="B41" s="23" t="str">
        <f t="shared" si="0"/>
        <v>66</v>
      </c>
      <c r="C41" t="str">
        <f t="shared" si="1"/>
        <v>Rondonópolis – MT</v>
      </c>
      <c r="D41" s="23" t="str">
        <f t="shared" si="2"/>
        <v>MT</v>
      </c>
      <c r="E41" s="24" t="s">
        <v>3090</v>
      </c>
    </row>
    <row r="42" spans="2:5" x14ac:dyDescent="0.25">
      <c r="B42" s="23" t="str">
        <f t="shared" si="0"/>
        <v>67</v>
      </c>
      <c r="C42" t="str">
        <f t="shared" si="1"/>
        <v>Campo Grande – MS</v>
      </c>
      <c r="D42" s="23" t="str">
        <f t="shared" si="2"/>
        <v>MS</v>
      </c>
      <c r="E42" s="24" t="s">
        <v>3091</v>
      </c>
    </row>
    <row r="43" spans="2:5" x14ac:dyDescent="0.25">
      <c r="B43" s="23" t="str">
        <f t="shared" si="0"/>
        <v>68</v>
      </c>
      <c r="C43" t="str">
        <f t="shared" si="1"/>
        <v>Rio Branco – AC</v>
      </c>
      <c r="D43" s="23" t="str">
        <f t="shared" si="2"/>
        <v>AC</v>
      </c>
      <c r="E43" s="24" t="s">
        <v>3092</v>
      </c>
    </row>
    <row r="44" spans="2:5" x14ac:dyDescent="0.25">
      <c r="B44" s="23" t="str">
        <f t="shared" si="0"/>
        <v>69</v>
      </c>
      <c r="C44" t="str">
        <f t="shared" si="1"/>
        <v>Porto Velho – RO</v>
      </c>
      <c r="D44" s="23" t="str">
        <f t="shared" si="2"/>
        <v>RO</v>
      </c>
      <c r="E44" s="24" t="s">
        <v>3093</v>
      </c>
    </row>
    <row r="45" spans="2:5" x14ac:dyDescent="0.25">
      <c r="B45" s="23" t="str">
        <f t="shared" si="0"/>
        <v>71</v>
      </c>
      <c r="C45" t="str">
        <f t="shared" si="1"/>
        <v>Salvador – BA</v>
      </c>
      <c r="D45" s="23" t="str">
        <f t="shared" si="2"/>
        <v>BA</v>
      </c>
      <c r="E45" s="24" t="s">
        <v>3094</v>
      </c>
    </row>
    <row r="46" spans="2:5" x14ac:dyDescent="0.25">
      <c r="B46" s="23" t="str">
        <f t="shared" si="0"/>
        <v>73</v>
      </c>
      <c r="C46" t="str">
        <f t="shared" si="1"/>
        <v>Ilhéus – BA</v>
      </c>
      <c r="D46" s="23" t="str">
        <f t="shared" si="2"/>
        <v>BA</v>
      </c>
      <c r="E46" s="24" t="s">
        <v>3095</v>
      </c>
    </row>
    <row r="47" spans="2:5" x14ac:dyDescent="0.25">
      <c r="B47" s="23" t="str">
        <f t="shared" si="0"/>
        <v>74</v>
      </c>
      <c r="C47" t="str">
        <f t="shared" si="1"/>
        <v>Juazeiro – BA</v>
      </c>
      <c r="D47" s="23" t="str">
        <f t="shared" si="2"/>
        <v>BA</v>
      </c>
      <c r="E47" s="24" t="s">
        <v>3096</v>
      </c>
    </row>
    <row r="48" spans="2:5" x14ac:dyDescent="0.25">
      <c r="B48" s="23" t="str">
        <f t="shared" si="0"/>
        <v>75</v>
      </c>
      <c r="C48" t="str">
        <f t="shared" si="1"/>
        <v>Feira de Santana – BA</v>
      </c>
      <c r="D48" s="23" t="str">
        <f t="shared" si="2"/>
        <v>BA</v>
      </c>
      <c r="E48" s="24" t="s">
        <v>3097</v>
      </c>
    </row>
    <row r="49" spans="2:5" x14ac:dyDescent="0.25">
      <c r="B49" s="23" t="str">
        <f t="shared" si="0"/>
        <v>77</v>
      </c>
      <c r="C49" t="str">
        <f t="shared" si="1"/>
        <v>Barreiras – BA</v>
      </c>
      <c r="D49" s="23" t="str">
        <f t="shared" si="2"/>
        <v>BA</v>
      </c>
      <c r="E49" s="24" t="s">
        <v>3098</v>
      </c>
    </row>
    <row r="50" spans="2:5" x14ac:dyDescent="0.25">
      <c r="B50" s="23" t="str">
        <f t="shared" si="0"/>
        <v>79</v>
      </c>
      <c r="C50" t="str">
        <f t="shared" si="1"/>
        <v>Aracaju – SE</v>
      </c>
      <c r="D50" s="23" t="str">
        <f t="shared" si="2"/>
        <v>SE</v>
      </c>
      <c r="E50" s="24" t="s">
        <v>3099</v>
      </c>
    </row>
    <row r="51" spans="2:5" x14ac:dyDescent="0.25">
      <c r="B51" s="23" t="str">
        <f t="shared" si="0"/>
        <v>81</v>
      </c>
      <c r="C51" t="str">
        <f t="shared" si="1"/>
        <v>Recife – PE</v>
      </c>
      <c r="D51" s="23" t="str">
        <f t="shared" si="2"/>
        <v>PE</v>
      </c>
      <c r="E51" s="24" t="s">
        <v>3100</v>
      </c>
    </row>
    <row r="52" spans="2:5" x14ac:dyDescent="0.25">
      <c r="B52" s="23" t="str">
        <f t="shared" si="0"/>
        <v>82</v>
      </c>
      <c r="C52" t="str">
        <f t="shared" si="1"/>
        <v>Maceió – AL</v>
      </c>
      <c r="D52" s="23" t="str">
        <f t="shared" si="2"/>
        <v>AL</v>
      </c>
      <c r="E52" s="24" t="s">
        <v>3101</v>
      </c>
    </row>
    <row r="53" spans="2:5" x14ac:dyDescent="0.25">
      <c r="B53" s="23" t="str">
        <f t="shared" si="0"/>
        <v>83</v>
      </c>
      <c r="C53" t="str">
        <f t="shared" si="1"/>
        <v>João Pessoa – PB</v>
      </c>
      <c r="D53" s="23" t="str">
        <f t="shared" si="2"/>
        <v>PB</v>
      </c>
      <c r="E53" s="24" t="s">
        <v>3102</v>
      </c>
    </row>
    <row r="54" spans="2:5" x14ac:dyDescent="0.25">
      <c r="B54" s="23" t="str">
        <f t="shared" si="0"/>
        <v>84</v>
      </c>
      <c r="C54" t="str">
        <f t="shared" si="1"/>
        <v>Natal – RN</v>
      </c>
      <c r="D54" s="23" t="str">
        <f t="shared" si="2"/>
        <v>RN</v>
      </c>
      <c r="E54" s="24" t="s">
        <v>3103</v>
      </c>
    </row>
    <row r="55" spans="2:5" x14ac:dyDescent="0.25">
      <c r="B55" s="23" t="str">
        <f t="shared" si="0"/>
        <v>85</v>
      </c>
      <c r="C55" t="str">
        <f t="shared" si="1"/>
        <v>Fortaleza – CE</v>
      </c>
      <c r="D55" s="23" t="str">
        <f t="shared" si="2"/>
        <v>CE</v>
      </c>
      <c r="E55" s="24" t="s">
        <v>3104</v>
      </c>
    </row>
    <row r="56" spans="2:5" x14ac:dyDescent="0.25">
      <c r="B56" s="23" t="str">
        <f t="shared" si="0"/>
        <v>86</v>
      </c>
      <c r="C56" t="str">
        <f t="shared" si="1"/>
        <v>Teresina – PI</v>
      </c>
      <c r="D56" s="23" t="str">
        <f t="shared" si="2"/>
        <v>PI</v>
      </c>
      <c r="E56" s="24" t="s">
        <v>3105</v>
      </c>
    </row>
    <row r="57" spans="2:5" x14ac:dyDescent="0.25">
      <c r="B57" s="23" t="str">
        <f t="shared" si="0"/>
        <v>87</v>
      </c>
      <c r="C57" t="str">
        <f t="shared" si="1"/>
        <v>Petrolina – PE</v>
      </c>
      <c r="D57" s="23" t="str">
        <f t="shared" si="2"/>
        <v>PE</v>
      </c>
      <c r="E57" s="24" t="s">
        <v>3106</v>
      </c>
    </row>
    <row r="58" spans="2:5" x14ac:dyDescent="0.25">
      <c r="B58" s="23" t="str">
        <f t="shared" si="0"/>
        <v>88</v>
      </c>
      <c r="C58" t="str">
        <f t="shared" si="1"/>
        <v>Juazeiro do Norte – CE</v>
      </c>
      <c r="D58" s="23" t="str">
        <f t="shared" si="2"/>
        <v>CE</v>
      </c>
      <c r="E58" s="24" t="s">
        <v>3107</v>
      </c>
    </row>
    <row r="59" spans="2:5" x14ac:dyDescent="0.25">
      <c r="B59" s="23" t="str">
        <f t="shared" si="0"/>
        <v>89</v>
      </c>
      <c r="C59" t="str">
        <f t="shared" si="1"/>
        <v>Picos – PI</v>
      </c>
      <c r="D59" s="23" t="str">
        <f t="shared" si="2"/>
        <v>PI</v>
      </c>
      <c r="E59" s="24" t="s">
        <v>3108</v>
      </c>
    </row>
    <row r="60" spans="2:5" x14ac:dyDescent="0.25">
      <c r="B60" s="23" t="str">
        <f t="shared" si="0"/>
        <v>91</v>
      </c>
      <c r="C60" t="str">
        <f t="shared" si="1"/>
        <v>Belém – PA</v>
      </c>
      <c r="D60" s="23" t="str">
        <f t="shared" si="2"/>
        <v>PA</v>
      </c>
      <c r="E60" s="24" t="s">
        <v>3109</v>
      </c>
    </row>
    <row r="61" spans="2:5" x14ac:dyDescent="0.25">
      <c r="B61" s="23" t="str">
        <f t="shared" si="0"/>
        <v>92</v>
      </c>
      <c r="C61" t="str">
        <f t="shared" si="1"/>
        <v>Manaus – AM</v>
      </c>
      <c r="D61" s="23" t="str">
        <f t="shared" si="2"/>
        <v>AM</v>
      </c>
      <c r="E61" s="24" t="s">
        <v>3110</v>
      </c>
    </row>
    <row r="62" spans="2:5" x14ac:dyDescent="0.25">
      <c r="B62" s="23" t="str">
        <f t="shared" si="0"/>
        <v>93</v>
      </c>
      <c r="C62" t="str">
        <f t="shared" si="1"/>
        <v>Santarém – PA</v>
      </c>
      <c r="D62" s="23" t="str">
        <f t="shared" si="2"/>
        <v>PA</v>
      </c>
      <c r="E62" s="24" t="s">
        <v>3111</v>
      </c>
    </row>
    <row r="63" spans="2:5" x14ac:dyDescent="0.25">
      <c r="B63" s="23" t="str">
        <f t="shared" si="0"/>
        <v>94</v>
      </c>
      <c r="C63" t="str">
        <f t="shared" si="1"/>
        <v>Marabá – PA</v>
      </c>
      <c r="D63" s="23" t="str">
        <f t="shared" si="2"/>
        <v>PA</v>
      </c>
      <c r="E63" s="24" t="s">
        <v>3112</v>
      </c>
    </row>
    <row r="64" spans="2:5" x14ac:dyDescent="0.25">
      <c r="B64" s="23" t="str">
        <f t="shared" si="0"/>
        <v>95</v>
      </c>
      <c r="C64" t="str">
        <f t="shared" si="1"/>
        <v>Boa Vista – RR</v>
      </c>
      <c r="D64" s="23" t="str">
        <f t="shared" si="2"/>
        <v>RR</v>
      </c>
      <c r="E64" s="24" t="s">
        <v>3113</v>
      </c>
    </row>
    <row r="65" spans="2:5" x14ac:dyDescent="0.25">
      <c r="B65" s="23" t="str">
        <f t="shared" si="0"/>
        <v>96</v>
      </c>
      <c r="C65" t="str">
        <f t="shared" si="1"/>
        <v>Macapá – AP</v>
      </c>
      <c r="D65" s="23" t="str">
        <f t="shared" si="2"/>
        <v>AP</v>
      </c>
      <c r="E65" s="24" t="s">
        <v>3114</v>
      </c>
    </row>
    <row r="66" spans="2:5" x14ac:dyDescent="0.25">
      <c r="B66" s="23" t="str">
        <f t="shared" ref="B66:B68" si="3">RIGHT(LEFT(E66,6),2)</f>
        <v>97</v>
      </c>
      <c r="C66" t="str">
        <f t="shared" si="1"/>
        <v>Coari – AM</v>
      </c>
      <c r="D66" s="23" t="str">
        <f t="shared" si="2"/>
        <v>AM</v>
      </c>
      <c r="E66" s="24" t="s">
        <v>3115</v>
      </c>
    </row>
    <row r="67" spans="2:5" x14ac:dyDescent="0.25">
      <c r="B67" s="23" t="str">
        <f t="shared" si="3"/>
        <v>98</v>
      </c>
      <c r="C67" t="str">
        <f t="shared" ref="C67:C68" si="4">RIGHT(E67,LEN(E67)-9)</f>
        <v>São Luís – MA</v>
      </c>
      <c r="D67" s="23" t="str">
        <f t="shared" ref="D67:D68" si="5">RIGHT(C67,2)</f>
        <v>MA</v>
      </c>
      <c r="E67" s="24" t="s">
        <v>3116</v>
      </c>
    </row>
    <row r="68" spans="2:5" x14ac:dyDescent="0.25">
      <c r="B68" s="30" t="str">
        <f t="shared" si="3"/>
        <v>99</v>
      </c>
      <c r="C68" s="28" t="str">
        <f t="shared" si="4"/>
        <v>Imperatriz – MA</v>
      </c>
      <c r="D68" s="30" t="str">
        <f t="shared" si="5"/>
        <v>MA</v>
      </c>
      <c r="E68" s="29" t="s">
        <v>3117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Dashboard</vt:lpstr>
      <vt:lpstr>Tabelas dinâmicas</vt:lpstr>
      <vt:lpstr>Data treatment</vt:lpstr>
      <vt:lpstr>DDD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LUIZ NASCIMENTO</dc:creator>
  <cp:lastModifiedBy>Andre</cp:lastModifiedBy>
  <dcterms:created xsi:type="dcterms:W3CDTF">2022-04-18T17:38:09Z</dcterms:created>
  <dcterms:modified xsi:type="dcterms:W3CDTF">2022-04-27T00:27:29Z</dcterms:modified>
</cp:coreProperties>
</file>