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lson.junior\Desktop\"/>
    </mc:Choice>
  </mc:AlternateContent>
  <bookViews>
    <workbookView xWindow="0" yWindow="0" windowWidth="24000" windowHeight="8250"/>
  </bookViews>
  <sheets>
    <sheet name="Principal" sheetId="1" r:id="rId1"/>
    <sheet name="Ocorrências Recursivas" sheetId="2" r:id="rId2"/>
    <sheet name="Datas" sheetId="3" r:id="rId3"/>
  </sheets>
  <calcPr calcId="162913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2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2" i="3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2" i="1"/>
  <c r="C3" i="2"/>
  <c r="C4" i="2"/>
  <c r="E103" i="1" s="1"/>
  <c r="F103" i="1" s="1"/>
  <c r="C5" i="2"/>
  <c r="C6" i="2"/>
  <c r="E64" i="1" s="1"/>
  <c r="F64" i="1" s="1"/>
  <c r="C7" i="2"/>
  <c r="C8" i="2"/>
  <c r="C9" i="2"/>
  <c r="C10" i="2"/>
  <c r="C2" i="2"/>
  <c r="E3" i="1" s="1"/>
  <c r="F3" i="1" s="1"/>
  <c r="E104" i="1" l="1"/>
  <c r="F104" i="1" s="1"/>
  <c r="E96" i="1"/>
  <c r="F96" i="1" s="1"/>
  <c r="E88" i="1"/>
  <c r="F88" i="1" s="1"/>
  <c r="E80" i="1"/>
  <c r="F80" i="1" s="1"/>
  <c r="E72" i="1"/>
  <c r="F72" i="1" s="1"/>
  <c r="E110" i="1"/>
  <c r="F110" i="1" s="1"/>
  <c r="E106" i="1"/>
  <c r="F106" i="1" s="1"/>
  <c r="E102" i="1"/>
  <c r="F102" i="1" s="1"/>
  <c r="E98" i="1"/>
  <c r="F98" i="1" s="1"/>
  <c r="E94" i="1"/>
  <c r="F94" i="1" s="1"/>
  <c r="E90" i="1"/>
  <c r="F90" i="1" s="1"/>
  <c r="E86" i="1"/>
  <c r="F86" i="1" s="1"/>
  <c r="E82" i="1"/>
  <c r="F82" i="1" s="1"/>
  <c r="E78" i="1"/>
  <c r="F78" i="1" s="1"/>
  <c r="E74" i="1"/>
  <c r="F74" i="1" s="1"/>
  <c r="E70" i="1"/>
  <c r="F70" i="1" s="1"/>
  <c r="E66" i="1"/>
  <c r="F66" i="1" s="1"/>
  <c r="E62" i="1"/>
  <c r="F62" i="1" s="1"/>
  <c r="E58" i="1"/>
  <c r="F58" i="1" s="1"/>
  <c r="E54" i="1"/>
  <c r="F54" i="1" s="1"/>
  <c r="E50" i="1"/>
  <c r="F50" i="1" s="1"/>
  <c r="E46" i="1"/>
  <c r="F46" i="1" s="1"/>
  <c r="E42" i="1"/>
  <c r="F42" i="1" s="1"/>
  <c r="E38" i="1"/>
  <c r="F38" i="1" s="1"/>
  <c r="E34" i="1"/>
  <c r="F34" i="1" s="1"/>
  <c r="E30" i="1"/>
  <c r="F30" i="1" s="1"/>
  <c r="E26" i="1"/>
  <c r="F26" i="1" s="1"/>
  <c r="E22" i="1"/>
  <c r="F22" i="1" s="1"/>
  <c r="E18" i="1"/>
  <c r="F18" i="1" s="1"/>
  <c r="E14" i="1"/>
  <c r="F14" i="1" s="1"/>
  <c r="E10" i="1"/>
  <c r="F10" i="1" s="1"/>
  <c r="E6" i="1"/>
  <c r="F6" i="1" s="1"/>
  <c r="E109" i="1"/>
  <c r="F109" i="1" s="1"/>
  <c r="E105" i="1"/>
  <c r="F105" i="1" s="1"/>
  <c r="E101" i="1"/>
  <c r="F101" i="1" s="1"/>
  <c r="E97" i="1"/>
  <c r="F97" i="1" s="1"/>
  <c r="E93" i="1"/>
  <c r="F93" i="1" s="1"/>
  <c r="E89" i="1"/>
  <c r="F89" i="1" s="1"/>
  <c r="E85" i="1"/>
  <c r="F85" i="1" s="1"/>
  <c r="E81" i="1"/>
  <c r="F81" i="1" s="1"/>
  <c r="E77" i="1"/>
  <c r="F77" i="1" s="1"/>
  <c r="E73" i="1"/>
  <c r="F73" i="1" s="1"/>
  <c r="E69" i="1"/>
  <c r="F69" i="1" s="1"/>
  <c r="E65" i="1"/>
  <c r="F65" i="1" s="1"/>
  <c r="E61" i="1"/>
  <c r="F61" i="1" s="1"/>
  <c r="E57" i="1"/>
  <c r="F57" i="1" s="1"/>
  <c r="E53" i="1"/>
  <c r="F53" i="1" s="1"/>
  <c r="E49" i="1"/>
  <c r="F49" i="1" s="1"/>
  <c r="E45" i="1"/>
  <c r="F45" i="1" s="1"/>
  <c r="E41" i="1"/>
  <c r="F41" i="1" s="1"/>
  <c r="E37" i="1"/>
  <c r="F37" i="1" s="1"/>
  <c r="E33" i="1"/>
  <c r="F33" i="1" s="1"/>
  <c r="E29" i="1"/>
  <c r="F29" i="1" s="1"/>
  <c r="E25" i="1"/>
  <c r="F25" i="1" s="1"/>
  <c r="E21" i="1"/>
  <c r="F21" i="1" s="1"/>
  <c r="E17" i="1"/>
  <c r="F17" i="1" s="1"/>
  <c r="E13" i="1"/>
  <c r="F13" i="1" s="1"/>
  <c r="E9" i="1"/>
  <c r="F9" i="1" s="1"/>
  <c r="E5" i="1"/>
  <c r="F5" i="1" s="1"/>
  <c r="E108" i="1"/>
  <c r="F108" i="1" s="1"/>
  <c r="E100" i="1"/>
  <c r="F100" i="1" s="1"/>
  <c r="E92" i="1"/>
  <c r="F92" i="1" s="1"/>
  <c r="E84" i="1"/>
  <c r="F84" i="1" s="1"/>
  <c r="E76" i="1"/>
  <c r="F76" i="1" s="1"/>
  <c r="E68" i="1"/>
  <c r="F68" i="1" s="1"/>
  <c r="E60" i="1"/>
  <c r="F60" i="1" s="1"/>
  <c r="E56" i="1"/>
  <c r="F56" i="1" s="1"/>
  <c r="E52" i="1"/>
  <c r="F52" i="1" s="1"/>
  <c r="E48" i="1"/>
  <c r="F48" i="1" s="1"/>
  <c r="E44" i="1"/>
  <c r="F44" i="1" s="1"/>
  <c r="E40" i="1"/>
  <c r="F40" i="1" s="1"/>
  <c r="E36" i="1"/>
  <c r="F36" i="1" s="1"/>
  <c r="E32" i="1"/>
  <c r="F32" i="1" s="1"/>
  <c r="E28" i="1"/>
  <c r="F28" i="1" s="1"/>
  <c r="E24" i="1"/>
  <c r="F24" i="1" s="1"/>
  <c r="E20" i="1"/>
  <c r="F20" i="1" s="1"/>
  <c r="E16" i="1"/>
  <c r="F16" i="1" s="1"/>
  <c r="E12" i="1"/>
  <c r="F12" i="1" s="1"/>
  <c r="E8" i="1"/>
  <c r="F8" i="1" s="1"/>
  <c r="E4" i="1"/>
  <c r="F4" i="1" s="1"/>
  <c r="E2" i="1"/>
  <c r="F2" i="1" s="1"/>
  <c r="E107" i="1"/>
  <c r="F107" i="1" s="1"/>
  <c r="E99" i="1"/>
  <c r="F99" i="1" s="1"/>
  <c r="E95" i="1"/>
  <c r="F95" i="1" s="1"/>
  <c r="E91" i="1"/>
  <c r="F91" i="1" s="1"/>
  <c r="E87" i="1"/>
  <c r="F87" i="1" s="1"/>
  <c r="E83" i="1"/>
  <c r="F83" i="1" s="1"/>
  <c r="E79" i="1"/>
  <c r="F79" i="1" s="1"/>
  <c r="E75" i="1"/>
  <c r="F75" i="1" s="1"/>
  <c r="E71" i="1"/>
  <c r="F71" i="1" s="1"/>
  <c r="E67" i="1"/>
  <c r="F67" i="1" s="1"/>
  <c r="E63" i="1"/>
  <c r="F63" i="1" s="1"/>
  <c r="E59" i="1"/>
  <c r="F59" i="1" s="1"/>
  <c r="E55" i="1"/>
  <c r="F55" i="1" s="1"/>
  <c r="E51" i="1"/>
  <c r="F51" i="1" s="1"/>
  <c r="E47" i="1"/>
  <c r="F47" i="1" s="1"/>
  <c r="E43" i="1"/>
  <c r="F43" i="1" s="1"/>
  <c r="E39" i="1"/>
  <c r="F39" i="1" s="1"/>
  <c r="E35" i="1"/>
  <c r="F35" i="1" s="1"/>
  <c r="M2" i="1" s="1"/>
  <c r="E31" i="1"/>
  <c r="F31" i="1" s="1"/>
  <c r="E27" i="1"/>
  <c r="F27" i="1" s="1"/>
  <c r="E23" i="1"/>
  <c r="F23" i="1" s="1"/>
  <c r="E19" i="1"/>
  <c r="F19" i="1" s="1"/>
  <c r="E15" i="1"/>
  <c r="F15" i="1" s="1"/>
  <c r="E11" i="1"/>
  <c r="F11" i="1" s="1"/>
  <c r="E7" i="1"/>
  <c r="F7" i="1" s="1"/>
  <c r="M4" i="1" l="1"/>
  <c r="M1" i="1"/>
  <c r="N4" i="1" s="1"/>
  <c r="M3" i="1"/>
  <c r="N3" i="1" s="1"/>
  <c r="N2" i="1" l="1"/>
</calcChain>
</file>

<file path=xl/sharedStrings.xml><?xml version="1.0" encoding="utf-8"?>
<sst xmlns="http://schemas.openxmlformats.org/spreadsheetml/2006/main" count="901" uniqueCount="131">
  <si>
    <t>DS_STATUS_DE</t>
  </si>
  <si>
    <t>DS_STATUS_PARA</t>
  </si>
  <si>
    <t>OCORRENCIAS</t>
  </si>
  <si>
    <t>AGUARDANDO_DOCUMENTACAO</t>
  </si>
  <si>
    <t>AUTORIZADO</t>
  </si>
  <si>
    <t>AGUARDANDO_JUSTIFICATIVA</t>
  </si>
  <si>
    <t>CANCELADA</t>
  </si>
  <si>
    <t>NEGADO</t>
  </si>
  <si>
    <t>EXECUTADA</t>
  </si>
  <si>
    <t>CAPTURADA</t>
  </si>
  <si>
    <t>AUTORIZADO_PARCIALMENTE</t>
  </si>
  <si>
    <t>EXECUCAO_DESFEITA</t>
  </si>
  <si>
    <t>EM_ANALISE</t>
  </si>
  <si>
    <t>PERICIA</t>
  </si>
  <si>
    <t>Erro</t>
  </si>
  <si>
    <t>Não conta</t>
  </si>
  <si>
    <t>Conta tempo</t>
  </si>
  <si>
    <t>Não reinicia prazo</t>
  </si>
  <si>
    <t>Reinicia prazo</t>
  </si>
  <si>
    <t>Ok</t>
  </si>
  <si>
    <t>???</t>
  </si>
  <si>
    <t>Erros</t>
  </si>
  <si>
    <t>Pendente</t>
  </si>
  <si>
    <t>Ocorrências totais</t>
  </si>
  <si>
    <t>Deve Ocorrer</t>
  </si>
  <si>
    <t>Constitue uma medição</t>
  </si>
  <si>
    <t>Parada de relogio</t>
  </si>
  <si>
    <t>Ocorrências Ajustado</t>
  </si>
  <si>
    <t>ID</t>
  </si>
  <si>
    <t>AGUARDANDO_DOCUMENTACAOAUTORIZADO</t>
  </si>
  <si>
    <t>AGUARDANDO_DOCUMENTACAOCANCELADA</t>
  </si>
  <si>
    <t>AGUARDANDO_DOCUMENTACAOEM_ANALISE</t>
  </si>
  <si>
    <t>AGUARDANDO_JUSTIFICATIVACANCELADA</t>
  </si>
  <si>
    <t>AGUARDANDO_JUSTIFICATIVAEM_ANALISE</t>
  </si>
  <si>
    <t>AUTORIZADOCANCELADA</t>
  </si>
  <si>
    <t>AUTORIZADOCAPTURADA</t>
  </si>
  <si>
    <t>AUTORIZADOEM_ANALISE</t>
  </si>
  <si>
    <t>AUTORIZADOEXECUTADA</t>
  </si>
  <si>
    <t>AUTORIZADO_PARCIALMENTECANCELADA</t>
  </si>
  <si>
    <t>AUTORIZADO_PARCIALMENTECAPTURADA</t>
  </si>
  <si>
    <t>AUTORIZADO_PARCIALMENTEEM_ANALISE</t>
  </si>
  <si>
    <t>AUTORIZADO_PARCIALMENTEEXECUTADA</t>
  </si>
  <si>
    <t>CAPTURADACANCELADA</t>
  </si>
  <si>
    <t>CAPTURADAEXECUTADA</t>
  </si>
  <si>
    <t>EM_ANALISEAGUARDANDO_DOCUMENTACAO</t>
  </si>
  <si>
    <t>EM_ANALISEAGUARDANDO_JUSTIFICATIVA</t>
  </si>
  <si>
    <t>EM_ANALISEAUTORIZADO</t>
  </si>
  <si>
    <t>EM_ANALISEAUTORIZADO_PARCIALMENTE</t>
  </si>
  <si>
    <t>EM_ANALISECANCELADA</t>
  </si>
  <si>
    <t>EM_ANALISENEGADO</t>
  </si>
  <si>
    <t>EM_ANALISEPERICIA</t>
  </si>
  <si>
    <t>EXECUCAO_DESFEITACANCELADA</t>
  </si>
  <si>
    <t>EXECUTADAEXECUCAO_DESFEITA</t>
  </si>
  <si>
    <t>NEGADOCANCELADA</t>
  </si>
  <si>
    <t>NEGADOEM_ANALISE</t>
  </si>
  <si>
    <t>PERICIAAGUARDANDO_DOCUMENTACAO</t>
  </si>
  <si>
    <t>PERICIAAGUARDANDO_JUSTIFICATIVA</t>
  </si>
  <si>
    <t>PERICIAAUTORIZADO</t>
  </si>
  <si>
    <t>PERICIAAUTORIZADO_PARCIALMENTE</t>
  </si>
  <si>
    <t>PERICIACANCELADA</t>
  </si>
  <si>
    <t>PERICIAEM_ANALISE</t>
  </si>
  <si>
    <t>PERICIANEGADO</t>
  </si>
  <si>
    <t>AGUARDANDO_DOCUMENTACAOAGUARDANDO_JUSTIFICATIVA</t>
  </si>
  <si>
    <t>AGUARDANDO_DOCUMENTACAOAUTORIZADO_PARCIALMENTE</t>
  </si>
  <si>
    <t>AGUARDANDO_DOCUMENTACAOCAPTURADA</t>
  </si>
  <si>
    <t>AGUARDANDO_DOCUMENTACAOEXECUCAO_DESFEITA</t>
  </si>
  <si>
    <t>AGUARDANDO_DOCUMENTACAOEXECUTADA</t>
  </si>
  <si>
    <t>AGUARDANDO_DOCUMENTACAONEGADO</t>
  </si>
  <si>
    <t>AGUARDANDO_JUSTIFICATIVAAGUARDANDO_DOCUMENTACAO</t>
  </si>
  <si>
    <t>AGUARDANDO_JUSTIFICATIVAAUTORIZADO</t>
  </si>
  <si>
    <t>AGUARDANDO_JUSTIFICATIVAAUTORIZADO_PARCIALMENTE</t>
  </si>
  <si>
    <t>AGUARDANDO_JUSTIFICATIVACAPTURADA</t>
  </si>
  <si>
    <t>AGUARDANDO_JUSTIFICATIVANEGADO</t>
  </si>
  <si>
    <t>AUTORIZADOAGUARDANDO_DOCUMENTACAO</t>
  </si>
  <si>
    <t>AUTORIZADOAGUARDANDO_JUSTIFICATIVA</t>
  </si>
  <si>
    <t>AUTORIZADOAUTORIZADO_PARCIALMENTE</t>
  </si>
  <si>
    <t>AUTORIZADOEXECUCAO_DESFEITA</t>
  </si>
  <si>
    <t>AUTORIZADONEGADO</t>
  </si>
  <si>
    <t>AUTORIZADOPERICIA</t>
  </si>
  <si>
    <t>AUTORIZADO_PARCIALMENTEAGUARDANDO_DOCUMENTACAO</t>
  </si>
  <si>
    <t>AUTORIZADO_PARCIALMENTEAGUARDANDO_JUSTIFICATIVA</t>
  </si>
  <si>
    <t>AUTORIZADO_PARCIALMENTEAUTORIZADO</t>
  </si>
  <si>
    <t>AUTORIZADO_PARCIALMENTEEXECUCAO_DESFEITA</t>
  </si>
  <si>
    <t>AUTORIZADO_PARCIALMENTENEGADO</t>
  </si>
  <si>
    <t>CANCELADAAGUARDANDO_DOCUMENTACAO</t>
  </si>
  <si>
    <t>CANCELADAAGUARDANDO_JUSTIFICATIVA</t>
  </si>
  <si>
    <t>CANCELADAAUTORIZADO</t>
  </si>
  <si>
    <t>CANCELADAAUTORIZADO_PARCIALMENTE</t>
  </si>
  <si>
    <t>CANCELADACAPTURADA</t>
  </si>
  <si>
    <t>CANCELADAEM_ANALISE</t>
  </si>
  <si>
    <t>CANCELADAEXECUCAO_DESFEITA</t>
  </si>
  <si>
    <t>CANCELADAEXECUTADA</t>
  </si>
  <si>
    <t>CANCELADANEGADO</t>
  </si>
  <si>
    <t>CANCELADAPERICIA</t>
  </si>
  <si>
    <t>CAPTURADAAGUARDANDO_DOCUMENTACAO</t>
  </si>
  <si>
    <t>CAPTURADAAGUARDANDO_JUSTIFICATIVA</t>
  </si>
  <si>
    <t>CAPTURADAAUTORIZADO</t>
  </si>
  <si>
    <t>CAPTURADAAUTORIZADO_PARCIALMENTE</t>
  </si>
  <si>
    <t>CAPTURADAEM_ANALISE</t>
  </si>
  <si>
    <t>CAPTURADAEXECUCAO_DESFEITA</t>
  </si>
  <si>
    <t>CAPTURADAPERICIA</t>
  </si>
  <si>
    <t>EM_ANALISECAPTURADA</t>
  </si>
  <si>
    <t>EM_ANALISEEXECUCAO_DESFEITA</t>
  </si>
  <si>
    <t>EM_ANALISEEXECUTADA</t>
  </si>
  <si>
    <t>EXECUCAO_DESFEITAAUTORIZADO</t>
  </si>
  <si>
    <t>EXECUCAO_DESFEITAAUTORIZADO_PARCIALMENTE</t>
  </si>
  <si>
    <t>EXECUCAO_DESFEITACAPTURADA</t>
  </si>
  <si>
    <t>EXECUCAO_DESFEITAEM_ANALISE</t>
  </si>
  <si>
    <t>EXECUCAO_DESFEITAEXECUCAO_DESFEITA</t>
  </si>
  <si>
    <t>EXECUCAO_DESFEITAEXECUTADA</t>
  </si>
  <si>
    <t>EXECUCAO_DESFEITANEGADO</t>
  </si>
  <si>
    <t>EXECUTADAAUTORIZADO</t>
  </si>
  <si>
    <t>EXECUTADACANCELADA</t>
  </si>
  <si>
    <t>EXECUTADACAPTURADA</t>
  </si>
  <si>
    <t>EXECUTADAEM_ANALISE</t>
  </si>
  <si>
    <t>NEGADOAGUARDANDO_DOCUMENTACAO</t>
  </si>
  <si>
    <t>NEGADOAGUARDANDO_JUSTIFICATIVA</t>
  </si>
  <si>
    <t>NEGADOAUTORIZADO</t>
  </si>
  <si>
    <t>NEGADOAUTORIZADO_PARCIALMENTE</t>
  </si>
  <si>
    <t>NEGADOCAPTURADA</t>
  </si>
  <si>
    <t>NEGADOEXECUCAO_DESFEITA</t>
  </si>
  <si>
    <t>NEGADOPERICIA</t>
  </si>
  <si>
    <t>PERICIACAPTURADA</t>
  </si>
  <si>
    <t>PERICIAPERICIA</t>
  </si>
  <si>
    <t>AGUARDANDO_DOCUMENTACAOPERICIA</t>
  </si>
  <si>
    <t>AGUARDANDO_JUSTIFICATIVAPERICIA</t>
  </si>
  <si>
    <t>AUTORIZADO_PARCIALMENTEPERICIA</t>
  </si>
  <si>
    <t>Recursivas</t>
  </si>
  <si>
    <t>MAX_DATA</t>
  </si>
  <si>
    <t>GUIA_EXEMPLO</t>
  </si>
  <si>
    <t>Ultima Ocorrência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</si>
</sst>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%"/>
    <numFmt numFmtId="165" formatCode="mm/dd/yyyy\ hh:mm:ss"/>
    <numFmt numFmtId="166" formatCode="mm/yyyy"/>
  </numFmts>
  <fonts count="5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NumberFormat="1" applyFont="1" applyFill="1" applyBorder="1" applyAlignment="1" applyProtection="1"/>
    <xf numFmtId="0" fontId="0" fillId="0" borderId="1" xfId="0" applyBorder="1"/>
    <xf numFmtId="0" fontId="1" fillId="0" borderId="1" xfId="0" applyNumberFormat="1" applyFont="1" applyFill="1" applyBorder="1" applyAlignment="1" applyProtection="1"/>
    <xf numFmtId="3" fontId="1" fillId="0" borderId="1" xfId="0" applyNumberFormat="1" applyFont="1" applyFill="1" applyBorder="1" applyAlignment="1" applyProtection="1"/>
    <xf numFmtId="0" fontId="0" fillId="2" borderId="1" xfId="0" applyFill="1" applyBorder="1"/>
    <xf numFmtId="0" fontId="1" fillId="3" borderId="1" xfId="0" applyNumberFormat="1" applyFont="1" applyFill="1" applyBorder="1" applyAlignment="1" applyProtection="1"/>
    <xf numFmtId="3" fontId="1" fillId="3" borderId="1" xfId="0" applyNumberFormat="1" applyFont="1" applyFill="1" applyBorder="1" applyAlignment="1" applyProtection="1"/>
    <xf numFmtId="0" fontId="0" fillId="3" borderId="1" xfId="0" applyFill="1" applyBorder="1"/>
    <xf numFmtId="3" fontId="0" fillId="0" borderId="1" xfId="0" applyNumberFormat="1" applyBorder="1"/>
    <xf numFmtId="0" fontId="4" fillId="0" borderId="1" xfId="0" applyFont="1" applyBorder="1"/>
    <xf numFmtId="0" fontId="4" fillId="0" borderId="1" xfId="0" applyFont="1" applyFill="1" applyBorder="1"/>
    <xf numFmtId="3" fontId="4" fillId="0" borderId="1" xfId="0" applyNumberFormat="1" applyFont="1" applyBorder="1"/>
    <xf numFmtId="164" fontId="4" fillId="0" borderId="1" xfId="1" applyNumberFormat="1" applyFont="1" applyBorder="1"/>
    <xf numFmtId="0" fontId="4" fillId="0" borderId="1" xfId="0" applyNumberFormat="1" applyFont="1" applyFill="1" applyBorder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3" fontId="3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3" fontId="1" fillId="0" borderId="0" xfId="0" applyNumberFormat="1" applyFont="1" applyFill="1" applyAlignment="1" applyProtection="1"/>
    <xf numFmtId="166" fontId="4" fillId="0" borderId="1" xfId="0" applyNumberFormat="1" applyFont="1" applyFill="1" applyBorder="1" applyAlignment="1" applyProtection="1"/>
    <xf numFmtId="166" fontId="0" fillId="0" borderId="1" xfId="0" applyNumberFormat="1" applyBorder="1"/>
    <xf numFmtId="166" fontId="0" fillId="0" borderId="0" xfId="0" applyNumberFormat="1"/>
    <xf numFmtId="166" fontId="0" fillId="2" borderId="1" xfId="0" applyNumberFormat="1" applyFill="1" applyBorder="1"/>
    <xf numFmtId="166" fontId="0" fillId="4" borderId="1" xfId="0" applyNumberFormat="1" applyFill="1" applyBorder="1"/>
    <xf numFmtId="166" fontId="0" fillId="3" borderId="1" xfId="0" applyNumberFormat="1" applyFill="1" applyBorder="1"/>
    <xf numFmtId="0" fontId="1" fillId="3" borderId="2" xfId="0" applyNumberFormat="1" applyFont="1" applyFill="1" applyBorder="1" applyAlignment="1" applyProtection="1"/>
    <xf numFmtId="3" fontId="1" fillId="3" borderId="2" xfId="0" applyNumberFormat="1" applyFont="1" applyFill="1" applyBorder="1" applyAlignment="1" applyProtection="1"/>
    <xf numFmtId="0" fontId="0" fillId="3" borderId="2" xfId="0" applyFill="1" applyBorder="1"/>
    <xf numFmtId="166" fontId="0" fillId="2" borderId="2" xfId="0" applyNumberFormat="1" applyFill="1" applyBorder="1"/>
    <xf numFmtId="0" fontId="1" fillId="3" borderId="3" xfId="0" applyNumberFormat="1" applyFont="1" applyFill="1" applyBorder="1" applyAlignment="1" applyProtection="1"/>
    <xf numFmtId="3" fontId="1" fillId="3" borderId="3" xfId="0" applyNumberFormat="1" applyFont="1" applyFill="1" applyBorder="1" applyAlignment="1" applyProtection="1"/>
    <xf numFmtId="0" fontId="0" fillId="3" borderId="3" xfId="0" applyFill="1" applyBorder="1"/>
    <xf numFmtId="166" fontId="0" fillId="3" borderId="3" xfId="0" applyNumberFormat="1" applyFill="1" applyBorder="1"/>
    <xf numFmtId="0" fontId="1" fillId="4" borderId="4" xfId="0" applyNumberFormat="1" applyFont="1" applyFill="1" applyBorder="1" applyAlignment="1" applyProtection="1"/>
    <xf numFmtId="0" fontId="1" fillId="4" borderId="5" xfId="0" applyNumberFormat="1" applyFont="1" applyFill="1" applyBorder="1" applyAlignment="1" applyProtection="1"/>
    <xf numFmtId="3" fontId="1" fillId="4" borderId="5" xfId="0" applyNumberFormat="1" applyFont="1" applyFill="1" applyBorder="1" applyAlignment="1" applyProtection="1"/>
    <xf numFmtId="0" fontId="0" fillId="4" borderId="5" xfId="0" applyFill="1" applyBorder="1"/>
    <xf numFmtId="166" fontId="0" fillId="4" borderId="5" xfId="0" applyNumberFormat="1" applyFill="1" applyBorder="1"/>
    <xf numFmtId="0" fontId="0" fillId="4" borderId="6" xfId="0" applyFill="1" applyBorder="1"/>
    <xf numFmtId="0" fontId="1" fillId="4" borderId="7" xfId="0" applyNumberFormat="1" applyFont="1" applyFill="1" applyBorder="1" applyAlignment="1" applyProtection="1"/>
    <xf numFmtId="0" fontId="1" fillId="4" borderId="1" xfId="0" applyNumberFormat="1" applyFont="1" applyFill="1" applyBorder="1" applyAlignment="1" applyProtection="1"/>
    <xf numFmtId="3" fontId="1" fillId="4" borderId="1" xfId="0" applyNumberFormat="1" applyFont="1" applyFill="1" applyBorder="1" applyAlignment="1" applyProtection="1"/>
    <xf numFmtId="0" fontId="0" fillId="4" borderId="1" xfId="0" applyFill="1" applyBorder="1"/>
    <xf numFmtId="0" fontId="0" fillId="4" borderId="8" xfId="0" applyFill="1" applyBorder="1"/>
    <xf numFmtId="0" fontId="1" fillId="4" borderId="9" xfId="0" applyNumberFormat="1" applyFont="1" applyFill="1" applyBorder="1" applyAlignment="1" applyProtection="1"/>
    <xf numFmtId="0" fontId="1" fillId="4" borderId="10" xfId="0" applyNumberFormat="1" applyFont="1" applyFill="1" applyBorder="1" applyAlignment="1" applyProtection="1"/>
    <xf numFmtId="3" fontId="1" fillId="4" borderId="10" xfId="0" applyNumberFormat="1" applyFont="1" applyFill="1" applyBorder="1" applyAlignment="1" applyProtection="1"/>
    <xf numFmtId="0" fontId="0" fillId="4" borderId="10" xfId="0" applyFill="1" applyBorder="1"/>
    <xf numFmtId="166" fontId="0" fillId="4" borderId="10" xfId="0" applyNumberFormat="1" applyFill="1" applyBorder="1"/>
    <xf numFmtId="0" fontId="0" fillId="4" borderId="11" xfId="0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0"/>
  <sheetViews>
    <sheetView tabSelected="1" view="pageBreakPreview" zoomScale="60" zoomScaleNormal="100" workbookViewId="0">
      <selection activeCell="M76" sqref="M76"/>
    </sheetView>
  </sheetViews>
  <sheetFormatPr defaultRowHeight="15" x14ac:dyDescent="0.25"/>
  <cols>
    <col min="1" max="2" width="31.140625" bestFit="1" customWidth="1"/>
    <col min="3" max="3" width="13.85546875" hidden="1" customWidth="1"/>
    <col min="4" max="4" width="61.5703125" hidden="1" customWidth="1"/>
    <col min="5" max="5" width="13.85546875" hidden="1" customWidth="1"/>
    <col min="6" max="6" width="20" bestFit="1" customWidth="1"/>
    <col min="7" max="7" width="16.5703125" bestFit="1" customWidth="1"/>
    <col min="8" max="8" width="12.7109375" bestFit="1" customWidth="1"/>
    <col min="9" max="9" width="17.28515625" style="24" bestFit="1" customWidth="1"/>
    <col min="10" max="10" width="22.28515625" bestFit="1" customWidth="1"/>
    <col min="12" max="12" width="17" bestFit="1" customWidth="1"/>
    <col min="13" max="13" width="13" bestFit="1" customWidth="1"/>
    <col min="14" max="14" width="12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4" t="s">
        <v>28</v>
      </c>
      <c r="E1" s="14" t="s">
        <v>127</v>
      </c>
      <c r="F1" s="14" t="s">
        <v>27</v>
      </c>
      <c r="G1" s="14" t="s">
        <v>26</v>
      </c>
      <c r="H1" s="14" t="s">
        <v>24</v>
      </c>
      <c r="I1" s="22" t="s">
        <v>130</v>
      </c>
      <c r="J1" s="14" t="s">
        <v>25</v>
      </c>
      <c r="L1" s="10" t="s">
        <v>23</v>
      </c>
      <c r="M1" s="12">
        <f>SUM(F2:F110)</f>
        <v>6124665</v>
      </c>
      <c r="N1" s="2"/>
    </row>
    <row r="2" spans="1:14" x14ac:dyDescent="0.25">
      <c r="A2" s="3" t="s">
        <v>3</v>
      </c>
      <c r="B2" s="3" t="s">
        <v>4</v>
      </c>
      <c r="C2" s="4">
        <v>4350</v>
      </c>
      <c r="D2" s="4" t="str">
        <f>CONCATENATE(A2,B2)</f>
        <v>AGUARDANDO_DOCUMENTACAOAUTORIZADO</v>
      </c>
      <c r="E2" s="4">
        <f>VLOOKUP(D:D,'Ocorrências Recursivas'!C:D,2,FALSE)</f>
        <v>0</v>
      </c>
      <c r="F2" s="4">
        <f>C2-E2</f>
        <v>4350</v>
      </c>
      <c r="G2" s="2" t="s">
        <v>15</v>
      </c>
      <c r="H2" s="2" t="s">
        <v>19</v>
      </c>
      <c r="I2" s="23">
        <f>VLOOKUP(D:D,Datas!C:D,2,FALSE)</f>
        <v>43479.609583333302</v>
      </c>
      <c r="J2" s="2" t="s">
        <v>17</v>
      </c>
      <c r="L2" s="10" t="s">
        <v>21</v>
      </c>
      <c r="M2" s="9">
        <f>SUM(F35:F107)</f>
        <v>792400</v>
      </c>
      <c r="N2" s="13">
        <f>M2/M1</f>
        <v>0.12937850478352694</v>
      </c>
    </row>
    <row r="3" spans="1:14" x14ac:dyDescent="0.25">
      <c r="A3" s="3" t="s">
        <v>3</v>
      </c>
      <c r="B3" s="3" t="s">
        <v>6</v>
      </c>
      <c r="C3" s="4">
        <v>2757</v>
      </c>
      <c r="D3" s="4" t="str">
        <f t="shared" ref="D3:D66" si="0">CONCATENATE(A3,B3)</f>
        <v>AGUARDANDO_DOCUMENTACAOCANCELADA</v>
      </c>
      <c r="E3" s="4">
        <f>VLOOKUP(D:D,'Ocorrências Recursivas'!C:D,2,FALSE)</f>
        <v>0</v>
      </c>
      <c r="F3" s="4">
        <f t="shared" ref="F3:F66" si="1">C3-E3</f>
        <v>2757</v>
      </c>
      <c r="G3" s="2" t="s">
        <v>15</v>
      </c>
      <c r="H3" s="2" t="s">
        <v>19</v>
      </c>
      <c r="I3" s="23">
        <f>VLOOKUP(D:D,Datas!C:D,2,FALSE)</f>
        <v>43479.561203703699</v>
      </c>
      <c r="J3" s="2" t="s">
        <v>17</v>
      </c>
      <c r="L3" s="10" t="s">
        <v>19</v>
      </c>
      <c r="M3" s="9">
        <f>SUM(F2:F34)</f>
        <v>5332238</v>
      </c>
      <c r="N3" s="13">
        <f>M3/M1</f>
        <v>0.87061708681209504</v>
      </c>
    </row>
    <row r="4" spans="1:14" x14ac:dyDescent="0.25">
      <c r="A4" s="3" t="s">
        <v>3</v>
      </c>
      <c r="B4" s="3" t="s">
        <v>12</v>
      </c>
      <c r="C4" s="4">
        <v>23666</v>
      </c>
      <c r="D4" s="4" t="str">
        <f t="shared" si="0"/>
        <v>AGUARDANDO_DOCUMENTACAOEM_ANALISE</v>
      </c>
      <c r="E4" s="4">
        <f>VLOOKUP(D:D,'Ocorrências Recursivas'!C:D,2,FALSE)</f>
        <v>0</v>
      </c>
      <c r="F4" s="4">
        <f t="shared" si="1"/>
        <v>23666</v>
      </c>
      <c r="G4" s="2" t="s">
        <v>15</v>
      </c>
      <c r="H4" s="2" t="s">
        <v>19</v>
      </c>
      <c r="I4" s="23">
        <f>VLOOKUP(D:D,Datas!C:D,2,FALSE)</f>
        <v>43479.784756944398</v>
      </c>
      <c r="J4" s="2" t="s">
        <v>17</v>
      </c>
      <c r="L4" s="11" t="s">
        <v>22</v>
      </c>
      <c r="M4" s="9">
        <f>SUM(F108:F110)</f>
        <v>27</v>
      </c>
      <c r="N4" s="13">
        <f>M4/M1</f>
        <v>4.40840437803537E-6</v>
      </c>
    </row>
    <row r="5" spans="1:14" x14ac:dyDescent="0.25">
      <c r="A5" s="3" t="s">
        <v>5</v>
      </c>
      <c r="B5" s="3" t="s">
        <v>6</v>
      </c>
      <c r="C5" s="4">
        <v>1587</v>
      </c>
      <c r="D5" s="4" t="str">
        <f t="shared" si="0"/>
        <v>AGUARDANDO_JUSTIFICATIVACANCELADA</v>
      </c>
      <c r="E5" s="4">
        <f>VLOOKUP(D:D,'Ocorrências Recursivas'!C:D,2,FALSE)</f>
        <v>0</v>
      </c>
      <c r="F5" s="4">
        <f t="shared" si="1"/>
        <v>1587</v>
      </c>
      <c r="G5" s="2" t="s">
        <v>15</v>
      </c>
      <c r="H5" s="2" t="s">
        <v>19</v>
      </c>
      <c r="I5" s="23">
        <f>VLOOKUP(D:D,Datas!C:D,2,FALSE)</f>
        <v>43479.681111111102</v>
      </c>
      <c r="J5" s="2" t="s">
        <v>17</v>
      </c>
    </row>
    <row r="6" spans="1:14" x14ac:dyDescent="0.25">
      <c r="A6" s="3" t="s">
        <v>5</v>
      </c>
      <c r="B6" s="3" t="s">
        <v>12</v>
      </c>
      <c r="C6" s="4">
        <v>12514</v>
      </c>
      <c r="D6" s="4" t="str">
        <f t="shared" si="0"/>
        <v>AGUARDANDO_JUSTIFICATIVAEM_ANALISE</v>
      </c>
      <c r="E6" s="4">
        <f>VLOOKUP(D:D,'Ocorrências Recursivas'!C:D,2,FALSE)</f>
        <v>0</v>
      </c>
      <c r="F6" s="4">
        <f t="shared" si="1"/>
        <v>12514</v>
      </c>
      <c r="G6" s="2" t="s">
        <v>15</v>
      </c>
      <c r="H6" s="2" t="s">
        <v>19</v>
      </c>
      <c r="I6" s="23">
        <f>VLOOKUP(D:D,Datas!C:D,2,FALSE)</f>
        <v>43479.7812962963</v>
      </c>
      <c r="J6" s="2" t="s">
        <v>17</v>
      </c>
    </row>
    <row r="7" spans="1:14" x14ac:dyDescent="0.25">
      <c r="A7" s="3" t="s">
        <v>4</v>
      </c>
      <c r="B7" s="3" t="s">
        <v>6</v>
      </c>
      <c r="C7" s="4">
        <v>49291</v>
      </c>
      <c r="D7" s="4" t="str">
        <f t="shared" si="0"/>
        <v>AUTORIZADOCANCELADA</v>
      </c>
      <c r="E7" s="4">
        <f>VLOOKUP(D:D,'Ocorrências Recursivas'!C:D,2,FALSE)</f>
        <v>0</v>
      </c>
      <c r="F7" s="4">
        <f t="shared" si="1"/>
        <v>49291</v>
      </c>
      <c r="G7" s="2" t="s">
        <v>15</v>
      </c>
      <c r="H7" s="2" t="s">
        <v>19</v>
      </c>
      <c r="I7" s="23">
        <f>VLOOKUP(D:D,Datas!C:D,2,FALSE)</f>
        <v>43479.8053587963</v>
      </c>
      <c r="J7" s="2" t="s">
        <v>17</v>
      </c>
    </row>
    <row r="8" spans="1:14" x14ac:dyDescent="0.25">
      <c r="A8" s="3" t="s">
        <v>4</v>
      </c>
      <c r="B8" s="3" t="s">
        <v>9</v>
      </c>
      <c r="C8" s="4">
        <v>793456</v>
      </c>
      <c r="D8" s="4" t="str">
        <f t="shared" si="0"/>
        <v>AUTORIZADOCAPTURADA</v>
      </c>
      <c r="E8" s="4">
        <f>VLOOKUP(D:D,'Ocorrências Recursivas'!C:D,2,FALSE)</f>
        <v>0</v>
      </c>
      <c r="F8" s="4">
        <f t="shared" si="1"/>
        <v>793456</v>
      </c>
      <c r="G8" s="2" t="s">
        <v>15</v>
      </c>
      <c r="H8" s="2" t="s">
        <v>19</v>
      </c>
      <c r="I8" s="23">
        <f>VLOOKUP(D:D,Datas!C:D,2,FALSE)</f>
        <v>43479.931296296301</v>
      </c>
      <c r="J8" s="2" t="s">
        <v>17</v>
      </c>
    </row>
    <row r="9" spans="1:14" x14ac:dyDescent="0.25">
      <c r="A9" s="3" t="s">
        <v>4</v>
      </c>
      <c r="B9" s="3" t="s">
        <v>12</v>
      </c>
      <c r="C9" s="4">
        <v>5590</v>
      </c>
      <c r="D9" s="4" t="str">
        <f t="shared" si="0"/>
        <v>AUTORIZADOEM_ANALISE</v>
      </c>
      <c r="E9" s="4">
        <f>VLOOKUP(D:D,'Ocorrências Recursivas'!C:D,2,FALSE)</f>
        <v>0</v>
      </c>
      <c r="F9" s="4">
        <f t="shared" si="1"/>
        <v>5590</v>
      </c>
      <c r="G9" s="2" t="s">
        <v>15</v>
      </c>
      <c r="H9" s="2" t="s">
        <v>19</v>
      </c>
      <c r="I9" s="23">
        <f>VLOOKUP(D:D,Datas!C:D,2,FALSE)</f>
        <v>43479.707152777803</v>
      </c>
      <c r="J9" s="2" t="s">
        <v>17</v>
      </c>
    </row>
    <row r="10" spans="1:14" x14ac:dyDescent="0.25">
      <c r="A10" s="3" t="s">
        <v>4</v>
      </c>
      <c r="B10" s="3" t="s">
        <v>8</v>
      </c>
      <c r="C10" s="4">
        <v>300252</v>
      </c>
      <c r="D10" s="4" t="str">
        <f t="shared" si="0"/>
        <v>AUTORIZADOEXECUTADA</v>
      </c>
      <c r="E10" s="4">
        <f>VLOOKUP(D:D,'Ocorrências Recursivas'!C:D,2,FALSE)</f>
        <v>0</v>
      </c>
      <c r="F10" s="4">
        <f t="shared" si="1"/>
        <v>300252</v>
      </c>
      <c r="G10" s="2" t="s">
        <v>15</v>
      </c>
      <c r="H10" s="2" t="s">
        <v>19</v>
      </c>
      <c r="I10" s="23">
        <f>VLOOKUP(D:D,Datas!C:D,2,FALSE)</f>
        <v>43479.810543981497</v>
      </c>
      <c r="J10" s="2" t="s">
        <v>17</v>
      </c>
    </row>
    <row r="11" spans="1:14" x14ac:dyDescent="0.25">
      <c r="A11" s="3" t="s">
        <v>10</v>
      </c>
      <c r="B11" s="3" t="s">
        <v>6</v>
      </c>
      <c r="C11" s="4">
        <v>6092</v>
      </c>
      <c r="D11" s="4" t="str">
        <f t="shared" si="0"/>
        <v>AUTORIZADO_PARCIALMENTECANCELADA</v>
      </c>
      <c r="E11" s="4">
        <f>VLOOKUP(D:D,'Ocorrências Recursivas'!C:D,2,FALSE)</f>
        <v>0</v>
      </c>
      <c r="F11" s="4">
        <f t="shared" si="1"/>
        <v>6092</v>
      </c>
      <c r="G11" s="2" t="s">
        <v>15</v>
      </c>
      <c r="H11" s="2" t="s">
        <v>19</v>
      </c>
      <c r="I11" s="23">
        <f>VLOOKUP(D:D,Datas!C:D,2,FALSE)</f>
        <v>43479.855983796297</v>
      </c>
      <c r="J11" s="2" t="s">
        <v>17</v>
      </c>
    </row>
    <row r="12" spans="1:14" x14ac:dyDescent="0.25">
      <c r="A12" s="3" t="s">
        <v>10</v>
      </c>
      <c r="B12" s="3" t="s">
        <v>9</v>
      </c>
      <c r="C12" s="4">
        <v>14097</v>
      </c>
      <c r="D12" s="4" t="str">
        <f t="shared" si="0"/>
        <v>AUTORIZADO_PARCIALMENTECAPTURADA</v>
      </c>
      <c r="E12" s="4">
        <f>VLOOKUP(D:D,'Ocorrências Recursivas'!C:D,2,FALSE)</f>
        <v>0</v>
      </c>
      <c r="F12" s="4">
        <f t="shared" si="1"/>
        <v>14097</v>
      </c>
      <c r="G12" s="2" t="s">
        <v>15</v>
      </c>
      <c r="H12" s="2" t="s">
        <v>19</v>
      </c>
      <c r="I12" s="23">
        <f>VLOOKUP(D:D,Datas!C:D,2,FALSE)</f>
        <v>43479.928356481498</v>
      </c>
      <c r="J12" s="2" t="s">
        <v>17</v>
      </c>
    </row>
    <row r="13" spans="1:14" x14ac:dyDescent="0.25">
      <c r="A13" s="3" t="s">
        <v>10</v>
      </c>
      <c r="B13" s="3" t="s">
        <v>12</v>
      </c>
      <c r="C13" s="4">
        <v>5775</v>
      </c>
      <c r="D13" s="4" t="str">
        <f t="shared" si="0"/>
        <v>AUTORIZADO_PARCIALMENTEEM_ANALISE</v>
      </c>
      <c r="E13" s="4">
        <f>VLOOKUP(D:D,'Ocorrências Recursivas'!C:D,2,FALSE)</f>
        <v>0</v>
      </c>
      <c r="F13" s="4">
        <f t="shared" si="1"/>
        <v>5775</v>
      </c>
      <c r="G13" s="2" t="s">
        <v>15</v>
      </c>
      <c r="H13" s="2" t="s">
        <v>19</v>
      </c>
      <c r="I13" s="23">
        <f>VLOOKUP(D:D,Datas!C:D,2,FALSE)</f>
        <v>43479.754537036999</v>
      </c>
      <c r="J13" s="2" t="s">
        <v>17</v>
      </c>
    </row>
    <row r="14" spans="1:14" x14ac:dyDescent="0.25">
      <c r="A14" s="3" t="s">
        <v>10</v>
      </c>
      <c r="B14" s="3" t="s">
        <v>8</v>
      </c>
      <c r="C14" s="4">
        <v>12182</v>
      </c>
      <c r="D14" s="4" t="str">
        <f t="shared" si="0"/>
        <v>AUTORIZADO_PARCIALMENTEEXECUTADA</v>
      </c>
      <c r="E14" s="4">
        <f>VLOOKUP(D:D,'Ocorrências Recursivas'!C:D,2,FALSE)</f>
        <v>0</v>
      </c>
      <c r="F14" s="4">
        <f t="shared" si="1"/>
        <v>12182</v>
      </c>
      <c r="G14" s="2" t="s">
        <v>15</v>
      </c>
      <c r="H14" s="2" t="s">
        <v>19</v>
      </c>
      <c r="I14" s="23">
        <f>VLOOKUP(D:D,Datas!C:D,2,FALSE)</f>
        <v>43479.752835648098</v>
      </c>
      <c r="J14" s="2" t="s">
        <v>17</v>
      </c>
    </row>
    <row r="15" spans="1:14" x14ac:dyDescent="0.25">
      <c r="A15" s="3" t="s">
        <v>9</v>
      </c>
      <c r="B15" s="3" t="s">
        <v>6</v>
      </c>
      <c r="C15" s="4">
        <v>103819</v>
      </c>
      <c r="D15" s="4" t="str">
        <f t="shared" si="0"/>
        <v>CAPTURADACANCELADA</v>
      </c>
      <c r="E15" s="4">
        <f>VLOOKUP(D:D,'Ocorrências Recursivas'!C:D,2,FALSE)</f>
        <v>0</v>
      </c>
      <c r="F15" s="4">
        <f t="shared" si="1"/>
        <v>103819</v>
      </c>
      <c r="G15" s="2" t="s">
        <v>15</v>
      </c>
      <c r="H15" s="2" t="s">
        <v>19</v>
      </c>
      <c r="I15" s="23">
        <f>VLOOKUP(D:D,Datas!C:D,2,FALSE)</f>
        <v>43479.839317129597</v>
      </c>
      <c r="J15" s="2" t="s">
        <v>17</v>
      </c>
    </row>
    <row r="16" spans="1:14" x14ac:dyDescent="0.25">
      <c r="A16" s="3" t="s">
        <v>9</v>
      </c>
      <c r="B16" s="3" t="s">
        <v>8</v>
      </c>
      <c r="C16" s="4">
        <v>3566876</v>
      </c>
      <c r="D16" s="4" t="str">
        <f t="shared" si="0"/>
        <v>CAPTURADAEXECUTADA</v>
      </c>
      <c r="E16" s="4">
        <f>VLOOKUP(D:D,'Ocorrências Recursivas'!C:D,2,FALSE)</f>
        <v>0</v>
      </c>
      <c r="F16" s="4">
        <f t="shared" si="1"/>
        <v>3566876</v>
      </c>
      <c r="G16" s="2" t="s">
        <v>15</v>
      </c>
      <c r="H16" s="2" t="s">
        <v>19</v>
      </c>
      <c r="I16" s="23">
        <f>VLOOKUP(D:D,Datas!C:D,2,FALSE)</f>
        <v>43479.882222222201</v>
      </c>
      <c r="J16" s="2" t="s">
        <v>17</v>
      </c>
    </row>
    <row r="17" spans="1:10" x14ac:dyDescent="0.25">
      <c r="A17" s="3" t="s">
        <v>12</v>
      </c>
      <c r="B17" s="3" t="s">
        <v>3</v>
      </c>
      <c r="C17" s="4">
        <v>42332</v>
      </c>
      <c r="D17" s="4" t="str">
        <f t="shared" si="0"/>
        <v>EM_ANALISEAGUARDANDO_DOCUMENTACAO</v>
      </c>
      <c r="E17" s="4">
        <f>VLOOKUP(D:D,'Ocorrências Recursivas'!C:D,2,FALSE)</f>
        <v>0</v>
      </c>
      <c r="F17" s="4">
        <f t="shared" si="1"/>
        <v>42332</v>
      </c>
      <c r="G17" s="5" t="s">
        <v>16</v>
      </c>
      <c r="H17" s="2" t="s">
        <v>19</v>
      </c>
      <c r="I17" s="23">
        <f>VLOOKUP(D:D,Datas!C:D,2,FALSE)</f>
        <v>43479.924664351798</v>
      </c>
      <c r="J17" s="5" t="s">
        <v>18</v>
      </c>
    </row>
    <row r="18" spans="1:10" x14ac:dyDescent="0.25">
      <c r="A18" s="3" t="s">
        <v>12</v>
      </c>
      <c r="B18" s="3" t="s">
        <v>5</v>
      </c>
      <c r="C18" s="4">
        <v>21023</v>
      </c>
      <c r="D18" s="4" t="str">
        <f t="shared" si="0"/>
        <v>EM_ANALISEAGUARDANDO_JUSTIFICATIVA</v>
      </c>
      <c r="E18" s="4">
        <f>VLOOKUP(D:D,'Ocorrências Recursivas'!C:D,2,FALSE)</f>
        <v>0</v>
      </c>
      <c r="F18" s="4">
        <f t="shared" si="1"/>
        <v>21023</v>
      </c>
      <c r="G18" s="5" t="s">
        <v>16</v>
      </c>
      <c r="H18" s="2" t="s">
        <v>19</v>
      </c>
      <c r="I18" s="23">
        <f>VLOOKUP(D:D,Datas!C:D,2,FALSE)</f>
        <v>43479.832754629599</v>
      </c>
      <c r="J18" s="5" t="s">
        <v>18</v>
      </c>
    </row>
    <row r="19" spans="1:10" x14ac:dyDescent="0.25">
      <c r="A19" s="3" t="s">
        <v>12</v>
      </c>
      <c r="B19" s="3" t="s">
        <v>4</v>
      </c>
      <c r="C19" s="4">
        <v>276865</v>
      </c>
      <c r="D19" s="4" t="str">
        <f t="shared" si="0"/>
        <v>EM_ANALISEAUTORIZADO</v>
      </c>
      <c r="E19" s="4">
        <f>VLOOKUP(D:D,'Ocorrências Recursivas'!C:D,2,FALSE)</f>
        <v>0</v>
      </c>
      <c r="F19" s="4">
        <f t="shared" si="1"/>
        <v>276865</v>
      </c>
      <c r="G19" s="5" t="s">
        <v>16</v>
      </c>
      <c r="H19" s="2" t="s">
        <v>19</v>
      </c>
      <c r="I19" s="23">
        <f>VLOOKUP(D:D,Datas!C:D,2,FALSE)</f>
        <v>43479.928310185198</v>
      </c>
      <c r="J19" s="5" t="s">
        <v>18</v>
      </c>
    </row>
    <row r="20" spans="1:10" x14ac:dyDescent="0.25">
      <c r="A20" s="3" t="s">
        <v>12</v>
      </c>
      <c r="B20" s="3" t="s">
        <v>10</v>
      </c>
      <c r="C20" s="4">
        <v>30269</v>
      </c>
      <c r="D20" s="4" t="str">
        <f t="shared" si="0"/>
        <v>EM_ANALISEAUTORIZADO_PARCIALMENTE</v>
      </c>
      <c r="E20" s="4">
        <f>VLOOKUP(D:D,'Ocorrências Recursivas'!C:D,2,FALSE)</f>
        <v>0</v>
      </c>
      <c r="F20" s="4">
        <f t="shared" si="1"/>
        <v>30269</v>
      </c>
      <c r="G20" s="5" t="s">
        <v>16</v>
      </c>
      <c r="H20" s="2" t="s">
        <v>19</v>
      </c>
      <c r="I20" s="23">
        <f>VLOOKUP(D:D,Datas!C:D,2,FALSE)</f>
        <v>43479.928356481498</v>
      </c>
      <c r="J20" s="5" t="s">
        <v>18</v>
      </c>
    </row>
    <row r="21" spans="1:10" x14ac:dyDescent="0.25">
      <c r="A21" s="3" t="s">
        <v>12</v>
      </c>
      <c r="B21" s="3" t="s">
        <v>6</v>
      </c>
      <c r="C21" s="4">
        <v>8593</v>
      </c>
      <c r="D21" s="4" t="str">
        <f t="shared" si="0"/>
        <v>EM_ANALISECANCELADA</v>
      </c>
      <c r="E21" s="4">
        <f>VLOOKUP(D:D,'Ocorrências Recursivas'!C:D,2,FALSE)</f>
        <v>0</v>
      </c>
      <c r="F21" s="4">
        <f t="shared" si="1"/>
        <v>8593</v>
      </c>
      <c r="G21" s="5" t="s">
        <v>16</v>
      </c>
      <c r="H21" s="2" t="s">
        <v>19</v>
      </c>
      <c r="I21" s="23">
        <f>VLOOKUP(D:D,Datas!C:D,2,FALSE)</f>
        <v>43479.799363425896</v>
      </c>
      <c r="J21" s="5" t="s">
        <v>18</v>
      </c>
    </row>
    <row r="22" spans="1:10" x14ac:dyDescent="0.25">
      <c r="A22" s="3" t="s">
        <v>12</v>
      </c>
      <c r="B22" s="3" t="s">
        <v>7</v>
      </c>
      <c r="C22" s="4">
        <v>15820</v>
      </c>
      <c r="D22" s="4" t="str">
        <f t="shared" si="0"/>
        <v>EM_ANALISENEGADO</v>
      </c>
      <c r="E22" s="4">
        <f>VLOOKUP(D:D,'Ocorrências Recursivas'!C:D,2,FALSE)</f>
        <v>0</v>
      </c>
      <c r="F22" s="4">
        <f t="shared" si="1"/>
        <v>15820</v>
      </c>
      <c r="G22" s="5" t="s">
        <v>16</v>
      </c>
      <c r="H22" s="2" t="s">
        <v>19</v>
      </c>
      <c r="I22" s="23">
        <f>VLOOKUP(D:D,Datas!C:D,2,FALSE)</f>
        <v>43479.8890046296</v>
      </c>
      <c r="J22" s="5" t="s">
        <v>18</v>
      </c>
    </row>
    <row r="23" spans="1:10" x14ac:dyDescent="0.25">
      <c r="A23" s="3" t="s">
        <v>12</v>
      </c>
      <c r="B23" s="3" t="s">
        <v>13</v>
      </c>
      <c r="C23" s="4">
        <v>1430</v>
      </c>
      <c r="D23" s="4" t="str">
        <f t="shared" si="0"/>
        <v>EM_ANALISEPERICIA</v>
      </c>
      <c r="E23" s="4">
        <f>VLOOKUP(D:D,'Ocorrências Recursivas'!C:D,2,FALSE)</f>
        <v>0</v>
      </c>
      <c r="F23" s="4">
        <f t="shared" si="1"/>
        <v>1430</v>
      </c>
      <c r="G23" s="5" t="s">
        <v>16</v>
      </c>
      <c r="H23" s="2" t="s">
        <v>19</v>
      </c>
      <c r="I23" s="23">
        <f>VLOOKUP(D:D,Datas!C:D,2,FALSE)</f>
        <v>43479.667488425897</v>
      </c>
      <c r="J23" s="5" t="s">
        <v>18</v>
      </c>
    </row>
    <row r="24" spans="1:10" x14ac:dyDescent="0.25">
      <c r="A24" s="3" t="s">
        <v>11</v>
      </c>
      <c r="B24" s="3" t="s">
        <v>6</v>
      </c>
      <c r="C24" s="4">
        <v>273</v>
      </c>
      <c r="D24" s="4" t="str">
        <f t="shared" si="0"/>
        <v>EXECUCAO_DESFEITACANCELADA</v>
      </c>
      <c r="E24" s="4">
        <f>VLOOKUP(D:D,'Ocorrências Recursivas'!C:D,2,FALSE)</f>
        <v>0</v>
      </c>
      <c r="F24" s="4">
        <f t="shared" si="1"/>
        <v>273</v>
      </c>
      <c r="G24" s="2" t="s">
        <v>15</v>
      </c>
      <c r="H24" s="2" t="s">
        <v>19</v>
      </c>
      <c r="I24" s="23">
        <f>VLOOKUP(D:D,Datas!C:D,2,FALSE)</f>
        <v>43479.512442129599</v>
      </c>
      <c r="J24" s="2" t="s">
        <v>17</v>
      </c>
    </row>
    <row r="25" spans="1:10" x14ac:dyDescent="0.25">
      <c r="A25" s="3" t="s">
        <v>8</v>
      </c>
      <c r="B25" s="3" t="s">
        <v>11</v>
      </c>
      <c r="C25" s="4">
        <v>13677</v>
      </c>
      <c r="D25" s="4" t="str">
        <f t="shared" si="0"/>
        <v>EXECUTADAEXECUCAO_DESFEITA</v>
      </c>
      <c r="E25" s="4">
        <f>VLOOKUP(D:D,'Ocorrências Recursivas'!C:D,2,FALSE)</f>
        <v>0</v>
      </c>
      <c r="F25" s="4">
        <f t="shared" si="1"/>
        <v>13677</v>
      </c>
      <c r="G25" s="2" t="s">
        <v>15</v>
      </c>
      <c r="H25" s="2" t="s">
        <v>19</v>
      </c>
      <c r="I25" s="23">
        <f>VLOOKUP(D:D,Datas!C:D,2,FALSE)</f>
        <v>43381.732557870397</v>
      </c>
      <c r="J25" s="2" t="s">
        <v>17</v>
      </c>
    </row>
    <row r="26" spans="1:10" x14ac:dyDescent="0.25">
      <c r="A26" s="3" t="s">
        <v>7</v>
      </c>
      <c r="B26" s="3" t="s">
        <v>6</v>
      </c>
      <c r="C26" s="4">
        <v>137</v>
      </c>
      <c r="D26" s="4" t="str">
        <f t="shared" si="0"/>
        <v>NEGADOCANCELADA</v>
      </c>
      <c r="E26" s="4">
        <f>VLOOKUP(D:D,'Ocorrências Recursivas'!C:D,2,FALSE)</f>
        <v>0</v>
      </c>
      <c r="F26" s="4">
        <f t="shared" si="1"/>
        <v>137</v>
      </c>
      <c r="G26" s="2" t="s">
        <v>15</v>
      </c>
      <c r="H26" s="2" t="s">
        <v>19</v>
      </c>
      <c r="I26" s="23">
        <f>VLOOKUP(D:D,Datas!C:D,2,FALSE)</f>
        <v>43475.587337962999</v>
      </c>
      <c r="J26" s="2" t="s">
        <v>17</v>
      </c>
    </row>
    <row r="27" spans="1:10" x14ac:dyDescent="0.25">
      <c r="A27" s="3" t="s">
        <v>7</v>
      </c>
      <c r="B27" s="3" t="s">
        <v>12</v>
      </c>
      <c r="C27" s="4">
        <v>18111</v>
      </c>
      <c r="D27" s="4" t="str">
        <f t="shared" si="0"/>
        <v>NEGADOEM_ANALISE</v>
      </c>
      <c r="E27" s="4">
        <f>VLOOKUP(D:D,'Ocorrências Recursivas'!C:D,2,FALSE)</f>
        <v>0</v>
      </c>
      <c r="F27" s="4">
        <f t="shared" si="1"/>
        <v>18111</v>
      </c>
      <c r="G27" s="2" t="s">
        <v>15</v>
      </c>
      <c r="H27" s="2" t="s">
        <v>19</v>
      </c>
      <c r="I27" s="23">
        <f>VLOOKUP(D:D,Datas!C:D,2,FALSE)</f>
        <v>43479.888807870397</v>
      </c>
      <c r="J27" s="2" t="s">
        <v>17</v>
      </c>
    </row>
    <row r="28" spans="1:10" x14ac:dyDescent="0.25">
      <c r="A28" s="3" t="s">
        <v>13</v>
      </c>
      <c r="B28" s="3" t="s">
        <v>3</v>
      </c>
      <c r="C28" s="4">
        <v>13</v>
      </c>
      <c r="D28" s="4" t="str">
        <f t="shared" si="0"/>
        <v>PERICIAAGUARDANDO_DOCUMENTACAO</v>
      </c>
      <c r="E28" s="4">
        <f>VLOOKUP(D:D,'Ocorrências Recursivas'!C:D,2,FALSE)</f>
        <v>0</v>
      </c>
      <c r="F28" s="4">
        <f t="shared" si="1"/>
        <v>13</v>
      </c>
      <c r="G28" s="2" t="s">
        <v>15</v>
      </c>
      <c r="H28" s="2" t="s">
        <v>19</v>
      </c>
      <c r="I28" s="23">
        <f>VLOOKUP(D:D,Datas!C:D,2,FALSE)</f>
        <v>43476.838217592602</v>
      </c>
      <c r="J28" s="2" t="s">
        <v>17</v>
      </c>
    </row>
    <row r="29" spans="1:10" x14ac:dyDescent="0.25">
      <c r="A29" s="3" t="s">
        <v>13</v>
      </c>
      <c r="B29" s="3" t="s">
        <v>5</v>
      </c>
      <c r="C29" s="4">
        <v>3</v>
      </c>
      <c r="D29" s="4" t="str">
        <f t="shared" si="0"/>
        <v>PERICIAAGUARDANDO_JUSTIFICATIVA</v>
      </c>
      <c r="E29" s="4">
        <f>VLOOKUP(D:D,'Ocorrências Recursivas'!C:D,2,FALSE)</f>
        <v>0</v>
      </c>
      <c r="F29" s="4">
        <f t="shared" si="1"/>
        <v>3</v>
      </c>
      <c r="G29" s="2" t="s">
        <v>15</v>
      </c>
      <c r="H29" s="2" t="s">
        <v>19</v>
      </c>
      <c r="I29" s="23">
        <f>VLOOKUP(D:D,Datas!C:D,2,FALSE)</f>
        <v>43477.322025463</v>
      </c>
      <c r="J29" s="2" t="s">
        <v>17</v>
      </c>
    </row>
    <row r="30" spans="1:10" x14ac:dyDescent="0.25">
      <c r="A30" s="3" t="s">
        <v>13</v>
      </c>
      <c r="B30" s="3" t="s">
        <v>4</v>
      </c>
      <c r="C30" s="4">
        <v>711</v>
      </c>
      <c r="D30" s="4" t="str">
        <f t="shared" si="0"/>
        <v>PERICIAAUTORIZADO</v>
      </c>
      <c r="E30" s="4">
        <f>VLOOKUP(D:D,'Ocorrências Recursivas'!C:D,2,FALSE)</f>
        <v>0</v>
      </c>
      <c r="F30" s="4">
        <f t="shared" si="1"/>
        <v>711</v>
      </c>
      <c r="G30" s="2" t="s">
        <v>15</v>
      </c>
      <c r="H30" s="2" t="s">
        <v>19</v>
      </c>
      <c r="I30" s="23">
        <f>VLOOKUP(D:D,Datas!C:D,2,FALSE)</f>
        <v>43479.737048611103</v>
      </c>
      <c r="J30" s="2" t="s">
        <v>17</v>
      </c>
    </row>
    <row r="31" spans="1:10" x14ac:dyDescent="0.25">
      <c r="A31" s="3" t="s">
        <v>13</v>
      </c>
      <c r="B31" s="3" t="s">
        <v>10</v>
      </c>
      <c r="C31" s="4">
        <v>112</v>
      </c>
      <c r="D31" s="4" t="str">
        <f t="shared" si="0"/>
        <v>PERICIAAUTORIZADO_PARCIALMENTE</v>
      </c>
      <c r="E31" s="4">
        <f>VLOOKUP(D:D,'Ocorrências Recursivas'!C:D,2,FALSE)</f>
        <v>0</v>
      </c>
      <c r="F31" s="4">
        <f t="shared" si="1"/>
        <v>112</v>
      </c>
      <c r="G31" s="2" t="s">
        <v>15</v>
      </c>
      <c r="H31" s="2" t="s">
        <v>19</v>
      </c>
      <c r="I31" s="23">
        <f>VLOOKUP(D:D,Datas!C:D,2,FALSE)</f>
        <v>43479.693495370397</v>
      </c>
      <c r="J31" s="2" t="s">
        <v>17</v>
      </c>
    </row>
    <row r="32" spans="1:10" x14ac:dyDescent="0.25">
      <c r="A32" s="3" t="s">
        <v>13</v>
      </c>
      <c r="B32" s="3" t="s">
        <v>6</v>
      </c>
      <c r="C32" s="4">
        <v>23</v>
      </c>
      <c r="D32" s="4" t="str">
        <f t="shared" si="0"/>
        <v>PERICIACANCELADA</v>
      </c>
      <c r="E32" s="4">
        <f>VLOOKUP(D:D,'Ocorrências Recursivas'!C:D,2,FALSE)</f>
        <v>0</v>
      </c>
      <c r="F32" s="4">
        <f t="shared" si="1"/>
        <v>23</v>
      </c>
      <c r="G32" s="2" t="s">
        <v>15</v>
      </c>
      <c r="H32" s="2" t="s">
        <v>19</v>
      </c>
      <c r="I32" s="23">
        <f>VLOOKUP(D:D,Datas!C:D,2,FALSE)</f>
        <v>43417.371909722198</v>
      </c>
      <c r="J32" s="2" t="s">
        <v>17</v>
      </c>
    </row>
    <row r="33" spans="1:10" x14ac:dyDescent="0.25">
      <c r="A33" s="3" t="s">
        <v>13</v>
      </c>
      <c r="B33" s="3" t="s">
        <v>12</v>
      </c>
      <c r="C33" s="4">
        <v>311</v>
      </c>
      <c r="D33" s="4" t="str">
        <f t="shared" si="0"/>
        <v>PERICIAEM_ANALISE</v>
      </c>
      <c r="E33" s="4">
        <f>VLOOKUP(D:D,'Ocorrências Recursivas'!C:D,2,FALSE)</f>
        <v>0</v>
      </c>
      <c r="F33" s="4">
        <f t="shared" si="1"/>
        <v>311</v>
      </c>
      <c r="G33" s="2" t="s">
        <v>15</v>
      </c>
      <c r="H33" s="2" t="s">
        <v>19</v>
      </c>
      <c r="I33" s="23">
        <f>VLOOKUP(D:D,Datas!C:D,2,FALSE)</f>
        <v>43479.591400463003</v>
      </c>
      <c r="J33" s="2" t="s">
        <v>17</v>
      </c>
    </row>
    <row r="34" spans="1:10" x14ac:dyDescent="0.25">
      <c r="A34" s="3" t="s">
        <v>13</v>
      </c>
      <c r="B34" s="3" t="s">
        <v>7</v>
      </c>
      <c r="C34" s="4">
        <v>231</v>
      </c>
      <c r="D34" s="4" t="str">
        <f t="shared" si="0"/>
        <v>PERICIANEGADO</v>
      </c>
      <c r="E34" s="4">
        <f>VLOOKUP(D:D,'Ocorrências Recursivas'!C:D,2,FALSE)</f>
        <v>0</v>
      </c>
      <c r="F34" s="4">
        <f t="shared" si="1"/>
        <v>231</v>
      </c>
      <c r="G34" s="2" t="s">
        <v>15</v>
      </c>
      <c r="H34" s="2" t="s">
        <v>19</v>
      </c>
      <c r="I34" s="23">
        <f>VLOOKUP(D:D,Datas!C:D,2,FALSE)</f>
        <v>43479.728912036997</v>
      </c>
      <c r="J34" s="2" t="s">
        <v>17</v>
      </c>
    </row>
    <row r="35" spans="1:10" x14ac:dyDescent="0.25">
      <c r="A35" s="6" t="s">
        <v>3</v>
      </c>
      <c r="B35" s="6" t="s">
        <v>3</v>
      </c>
      <c r="C35" s="7">
        <v>9313</v>
      </c>
      <c r="D35" s="7" t="str">
        <f t="shared" si="0"/>
        <v>AGUARDANDO_DOCUMENTACAOAGUARDANDO_DOCUMENTACAO</v>
      </c>
      <c r="E35" s="7">
        <f>VLOOKUP(D:D,'Ocorrências Recursivas'!C:D,2,FALSE)</f>
        <v>974</v>
      </c>
      <c r="F35" s="7">
        <f t="shared" si="1"/>
        <v>8339</v>
      </c>
      <c r="G35" s="8" t="s">
        <v>15</v>
      </c>
      <c r="H35" s="8" t="s">
        <v>14</v>
      </c>
      <c r="I35" s="27">
        <f>VLOOKUP(D:D,Datas!C:D,2,FALSE)</f>
        <v>43479.691400463002</v>
      </c>
      <c r="J35" s="8" t="s">
        <v>17</v>
      </c>
    </row>
    <row r="36" spans="1:10" x14ac:dyDescent="0.25">
      <c r="A36" s="6" t="s">
        <v>3</v>
      </c>
      <c r="B36" s="6" t="s">
        <v>5</v>
      </c>
      <c r="C36" s="7">
        <v>230</v>
      </c>
      <c r="D36" s="7" t="str">
        <f t="shared" si="0"/>
        <v>AGUARDANDO_DOCUMENTACAOAGUARDANDO_JUSTIFICATIVA</v>
      </c>
      <c r="E36" s="7">
        <f>VLOOKUP(D:D,'Ocorrências Recursivas'!C:D,2,FALSE)</f>
        <v>0</v>
      </c>
      <c r="F36" s="7">
        <f t="shared" si="1"/>
        <v>230</v>
      </c>
      <c r="G36" s="8" t="s">
        <v>15</v>
      </c>
      <c r="H36" s="8" t="s">
        <v>14</v>
      </c>
      <c r="I36" s="27">
        <f>VLOOKUP(D:D,Datas!C:D,2,FALSE)</f>
        <v>43479.501423611102</v>
      </c>
      <c r="J36" s="8" t="s">
        <v>17</v>
      </c>
    </row>
    <row r="37" spans="1:10" x14ac:dyDescent="0.25">
      <c r="A37" s="6" t="s">
        <v>3</v>
      </c>
      <c r="B37" s="6" t="s">
        <v>10</v>
      </c>
      <c r="C37" s="7">
        <v>310</v>
      </c>
      <c r="D37" s="7" t="str">
        <f t="shared" si="0"/>
        <v>AGUARDANDO_DOCUMENTACAOAUTORIZADO_PARCIALMENTE</v>
      </c>
      <c r="E37" s="7">
        <f>VLOOKUP(D:D,'Ocorrências Recursivas'!C:D,2,FALSE)</f>
        <v>0</v>
      </c>
      <c r="F37" s="7">
        <f t="shared" si="1"/>
        <v>310</v>
      </c>
      <c r="G37" s="8" t="s">
        <v>15</v>
      </c>
      <c r="H37" s="8" t="s">
        <v>14</v>
      </c>
      <c r="I37" s="27">
        <f>VLOOKUP(D:D,Datas!C:D,2,FALSE)</f>
        <v>43475.629722222198</v>
      </c>
      <c r="J37" s="8" t="s">
        <v>17</v>
      </c>
    </row>
    <row r="38" spans="1:10" x14ac:dyDescent="0.25">
      <c r="A38" s="6" t="s">
        <v>3</v>
      </c>
      <c r="B38" s="6" t="s">
        <v>9</v>
      </c>
      <c r="C38" s="7">
        <v>775</v>
      </c>
      <c r="D38" s="7" t="str">
        <f t="shared" si="0"/>
        <v>AGUARDANDO_DOCUMENTACAOCAPTURADA</v>
      </c>
      <c r="E38" s="7">
        <f>VLOOKUP(D:D,'Ocorrências Recursivas'!C:D,2,FALSE)</f>
        <v>0</v>
      </c>
      <c r="F38" s="7">
        <f t="shared" si="1"/>
        <v>775</v>
      </c>
      <c r="G38" s="8" t="s">
        <v>15</v>
      </c>
      <c r="H38" s="8" t="s">
        <v>14</v>
      </c>
      <c r="I38" s="26">
        <f>VLOOKUP(D:D,Datas!C:D,2,FALSE)</f>
        <v>43381.592638888898</v>
      </c>
      <c r="J38" s="8" t="s">
        <v>17</v>
      </c>
    </row>
    <row r="39" spans="1:10" x14ac:dyDescent="0.25">
      <c r="A39" s="6" t="s">
        <v>3</v>
      </c>
      <c r="B39" s="6" t="s">
        <v>11</v>
      </c>
      <c r="C39" s="7">
        <v>1</v>
      </c>
      <c r="D39" s="7" t="str">
        <f t="shared" si="0"/>
        <v>AGUARDANDO_DOCUMENTACAOEXECUCAO_DESFEITA</v>
      </c>
      <c r="E39" s="7">
        <f>VLOOKUP(D:D,'Ocorrências Recursivas'!C:D,2,FALSE)</f>
        <v>0</v>
      </c>
      <c r="F39" s="7">
        <f t="shared" si="1"/>
        <v>1</v>
      </c>
      <c r="G39" s="8" t="s">
        <v>15</v>
      </c>
      <c r="H39" s="8" t="s">
        <v>14</v>
      </c>
      <c r="I39" s="27">
        <f>VLOOKUP(D:D,Datas!C:D,2,FALSE)</f>
        <v>43468.425277777802</v>
      </c>
      <c r="J39" s="8" t="s">
        <v>17</v>
      </c>
    </row>
    <row r="40" spans="1:10" x14ac:dyDescent="0.25">
      <c r="A40" s="6" t="s">
        <v>3</v>
      </c>
      <c r="B40" s="6" t="s">
        <v>8</v>
      </c>
      <c r="C40" s="7">
        <v>2</v>
      </c>
      <c r="D40" s="7" t="str">
        <f t="shared" si="0"/>
        <v>AGUARDANDO_DOCUMENTACAOEXECUTADA</v>
      </c>
      <c r="E40" s="7">
        <f>VLOOKUP(D:D,'Ocorrências Recursivas'!C:D,2,FALSE)</f>
        <v>0</v>
      </c>
      <c r="F40" s="7">
        <f t="shared" si="1"/>
        <v>2</v>
      </c>
      <c r="G40" s="8" t="s">
        <v>15</v>
      </c>
      <c r="H40" s="8" t="s">
        <v>14</v>
      </c>
      <c r="I40" s="25">
        <f>VLOOKUP(D:D,Datas!C:D,2,FALSE)</f>
        <v>43217.703958333303</v>
      </c>
      <c r="J40" s="8" t="s">
        <v>17</v>
      </c>
    </row>
    <row r="41" spans="1:10" x14ac:dyDescent="0.25">
      <c r="A41" s="6" t="s">
        <v>3</v>
      </c>
      <c r="B41" s="6" t="s">
        <v>7</v>
      </c>
      <c r="C41" s="7">
        <v>3299</v>
      </c>
      <c r="D41" s="7" t="str">
        <f t="shared" si="0"/>
        <v>AGUARDANDO_DOCUMENTACAONEGADO</v>
      </c>
      <c r="E41" s="7">
        <f>VLOOKUP(D:D,'Ocorrências Recursivas'!C:D,2,FALSE)</f>
        <v>0</v>
      </c>
      <c r="F41" s="7">
        <f t="shared" si="1"/>
        <v>3299</v>
      </c>
      <c r="G41" s="8" t="s">
        <v>15</v>
      </c>
      <c r="H41" s="8" t="s">
        <v>14</v>
      </c>
      <c r="I41" s="27">
        <f>VLOOKUP(D:D,Datas!C:D,2,FALSE)</f>
        <v>43476.505555555603</v>
      </c>
      <c r="J41" s="8" t="s">
        <v>17</v>
      </c>
    </row>
    <row r="42" spans="1:10" x14ac:dyDescent="0.25">
      <c r="A42" s="6" t="s">
        <v>5</v>
      </c>
      <c r="B42" s="6" t="s">
        <v>3</v>
      </c>
      <c r="C42" s="7">
        <v>173</v>
      </c>
      <c r="D42" s="7" t="str">
        <f t="shared" si="0"/>
        <v>AGUARDANDO_JUSTIFICATIVAAGUARDANDO_DOCUMENTACAO</v>
      </c>
      <c r="E42" s="7">
        <f>VLOOKUP(D:D,'Ocorrências Recursivas'!C:D,2,FALSE)</f>
        <v>0</v>
      </c>
      <c r="F42" s="7">
        <f t="shared" si="1"/>
        <v>173</v>
      </c>
      <c r="G42" s="8" t="s">
        <v>15</v>
      </c>
      <c r="H42" s="8" t="s">
        <v>14</v>
      </c>
      <c r="I42" s="27">
        <f>VLOOKUP(D:D,Datas!C:D,2,FALSE)</f>
        <v>43479.634641203702</v>
      </c>
      <c r="J42" s="8" t="s">
        <v>17</v>
      </c>
    </row>
    <row r="43" spans="1:10" x14ac:dyDescent="0.25">
      <c r="A43" s="6" t="s">
        <v>5</v>
      </c>
      <c r="B43" s="6" t="s">
        <v>5</v>
      </c>
      <c r="C43" s="7">
        <v>4652</v>
      </c>
      <c r="D43" s="7" t="str">
        <f t="shared" si="0"/>
        <v>AGUARDANDO_JUSTIFICATIVAAGUARDANDO_JUSTIFICATIVA</v>
      </c>
      <c r="E43" s="7">
        <f>VLOOKUP(D:D,'Ocorrências Recursivas'!C:D,2,FALSE)</f>
        <v>1</v>
      </c>
      <c r="F43" s="7">
        <f t="shared" si="1"/>
        <v>4651</v>
      </c>
      <c r="G43" s="8" t="s">
        <v>15</v>
      </c>
      <c r="H43" s="8" t="s">
        <v>14</v>
      </c>
      <c r="I43" s="27">
        <f>VLOOKUP(D:D,Datas!C:D,2,FALSE)</f>
        <v>43479.856400463003</v>
      </c>
      <c r="J43" s="8" t="s">
        <v>17</v>
      </c>
    </row>
    <row r="44" spans="1:10" x14ac:dyDescent="0.25">
      <c r="A44" s="6" t="s">
        <v>5</v>
      </c>
      <c r="B44" s="6" t="s">
        <v>4</v>
      </c>
      <c r="C44" s="7">
        <v>794</v>
      </c>
      <c r="D44" s="7" t="str">
        <f t="shared" si="0"/>
        <v>AGUARDANDO_JUSTIFICATIVAAUTORIZADO</v>
      </c>
      <c r="E44" s="7">
        <f>VLOOKUP(D:D,'Ocorrências Recursivas'!C:D,2,FALSE)</f>
        <v>0</v>
      </c>
      <c r="F44" s="7">
        <f t="shared" si="1"/>
        <v>794</v>
      </c>
      <c r="G44" s="8" t="s">
        <v>15</v>
      </c>
      <c r="H44" s="8" t="s">
        <v>14</v>
      </c>
      <c r="I44" s="27">
        <f>VLOOKUP(D:D,Datas!C:D,2,FALSE)</f>
        <v>43479.856516203698</v>
      </c>
      <c r="J44" s="8" t="s">
        <v>17</v>
      </c>
    </row>
    <row r="45" spans="1:10" x14ac:dyDescent="0.25">
      <c r="A45" s="6" t="s">
        <v>5</v>
      </c>
      <c r="B45" s="6" t="s">
        <v>10</v>
      </c>
      <c r="C45" s="7">
        <v>201</v>
      </c>
      <c r="D45" s="7" t="str">
        <f t="shared" si="0"/>
        <v>AGUARDANDO_JUSTIFICATIVAAUTORIZADO_PARCIALMENTE</v>
      </c>
      <c r="E45" s="7">
        <f>VLOOKUP(D:D,'Ocorrências Recursivas'!C:D,2,FALSE)</f>
        <v>0</v>
      </c>
      <c r="F45" s="7">
        <f t="shared" si="1"/>
        <v>201</v>
      </c>
      <c r="G45" s="8" t="s">
        <v>15</v>
      </c>
      <c r="H45" s="8" t="s">
        <v>14</v>
      </c>
      <c r="I45" s="27">
        <f>VLOOKUP(D:D,Datas!C:D,2,FALSE)</f>
        <v>43479.513414351903</v>
      </c>
      <c r="J45" s="8" t="s">
        <v>17</v>
      </c>
    </row>
    <row r="46" spans="1:10" x14ac:dyDescent="0.25">
      <c r="A46" s="6" t="s">
        <v>5</v>
      </c>
      <c r="B46" s="6" t="s">
        <v>9</v>
      </c>
      <c r="C46" s="7">
        <v>107</v>
      </c>
      <c r="D46" s="7" t="str">
        <f t="shared" si="0"/>
        <v>AGUARDANDO_JUSTIFICATIVACAPTURADA</v>
      </c>
      <c r="E46" s="7">
        <f>VLOOKUP(D:D,'Ocorrências Recursivas'!C:D,2,FALSE)</f>
        <v>0</v>
      </c>
      <c r="F46" s="7">
        <f t="shared" si="1"/>
        <v>107</v>
      </c>
      <c r="G46" s="8" t="s">
        <v>15</v>
      </c>
      <c r="H46" s="8" t="s">
        <v>14</v>
      </c>
      <c r="I46" s="26">
        <f>VLOOKUP(D:D,Datas!C:D,2,FALSE)</f>
        <v>43380.962002314802</v>
      </c>
      <c r="J46" s="8" t="s">
        <v>17</v>
      </c>
    </row>
    <row r="47" spans="1:10" x14ac:dyDescent="0.25">
      <c r="A47" s="6" t="s">
        <v>5</v>
      </c>
      <c r="B47" s="6" t="s">
        <v>7</v>
      </c>
      <c r="C47" s="7">
        <v>684</v>
      </c>
      <c r="D47" s="7" t="str">
        <f t="shared" si="0"/>
        <v>AGUARDANDO_JUSTIFICATIVANEGADO</v>
      </c>
      <c r="E47" s="7">
        <f>VLOOKUP(D:D,'Ocorrências Recursivas'!C:D,2,FALSE)</f>
        <v>0</v>
      </c>
      <c r="F47" s="7">
        <f t="shared" si="1"/>
        <v>684</v>
      </c>
      <c r="G47" s="8" t="s">
        <v>15</v>
      </c>
      <c r="H47" s="8" t="s">
        <v>14</v>
      </c>
      <c r="I47" s="27">
        <f>VLOOKUP(D:D,Datas!C:D,2,FALSE)</f>
        <v>43479.4081828704</v>
      </c>
      <c r="J47" s="8" t="s">
        <v>17</v>
      </c>
    </row>
    <row r="48" spans="1:10" x14ac:dyDescent="0.25">
      <c r="A48" s="6" t="s">
        <v>4</v>
      </c>
      <c r="B48" s="6" t="s">
        <v>3</v>
      </c>
      <c r="C48" s="7">
        <v>48</v>
      </c>
      <c r="D48" s="7" t="str">
        <f t="shared" si="0"/>
        <v>AUTORIZADOAGUARDANDO_DOCUMENTACAO</v>
      </c>
      <c r="E48" s="7">
        <f>VLOOKUP(D:D,'Ocorrências Recursivas'!C:D,2,FALSE)</f>
        <v>0</v>
      </c>
      <c r="F48" s="7">
        <f t="shared" si="1"/>
        <v>48</v>
      </c>
      <c r="G48" s="8" t="s">
        <v>15</v>
      </c>
      <c r="H48" s="8" t="s">
        <v>14</v>
      </c>
      <c r="I48" s="27">
        <f>VLOOKUP(D:D,Datas!C:D,2,FALSE)</f>
        <v>43467.649502314802</v>
      </c>
      <c r="J48" s="8" t="s">
        <v>17</v>
      </c>
    </row>
    <row r="49" spans="1:10" x14ac:dyDescent="0.25">
      <c r="A49" s="6" t="s">
        <v>4</v>
      </c>
      <c r="B49" s="6" t="s">
        <v>5</v>
      </c>
      <c r="C49" s="7">
        <v>33</v>
      </c>
      <c r="D49" s="7" t="str">
        <f t="shared" si="0"/>
        <v>AUTORIZADOAGUARDANDO_JUSTIFICATIVA</v>
      </c>
      <c r="E49" s="7">
        <f>VLOOKUP(D:D,'Ocorrências Recursivas'!C:D,2,FALSE)</f>
        <v>0</v>
      </c>
      <c r="F49" s="7">
        <f t="shared" si="1"/>
        <v>33</v>
      </c>
      <c r="G49" s="8" t="s">
        <v>15</v>
      </c>
      <c r="H49" s="8" t="s">
        <v>14</v>
      </c>
      <c r="I49" s="27">
        <f>VLOOKUP(D:D,Datas!C:D,2,FALSE)</f>
        <v>43476.4202083333</v>
      </c>
      <c r="J49" s="8" t="s">
        <v>17</v>
      </c>
    </row>
    <row r="50" spans="1:10" x14ac:dyDescent="0.25">
      <c r="A50" s="6" t="s">
        <v>4</v>
      </c>
      <c r="B50" s="6" t="s">
        <v>4</v>
      </c>
      <c r="C50" s="7">
        <v>177482</v>
      </c>
      <c r="D50" s="7" t="str">
        <f t="shared" si="0"/>
        <v>AUTORIZADOAUTORIZADO</v>
      </c>
      <c r="E50" s="7">
        <f>VLOOKUP(D:D,'Ocorrências Recursivas'!C:D,2,FALSE)</f>
        <v>176148</v>
      </c>
      <c r="F50" s="7">
        <f t="shared" si="1"/>
        <v>1334</v>
      </c>
      <c r="G50" s="8" t="s">
        <v>15</v>
      </c>
      <c r="H50" s="8" t="s">
        <v>14</v>
      </c>
      <c r="I50" s="27">
        <f>VLOOKUP(D:D,Datas!C:D,2,FALSE)</f>
        <v>43479.620914351901</v>
      </c>
      <c r="J50" s="8" t="s">
        <v>17</v>
      </c>
    </row>
    <row r="51" spans="1:10" x14ac:dyDescent="0.25">
      <c r="A51" s="6" t="s">
        <v>4</v>
      </c>
      <c r="B51" s="6" t="s">
        <v>10</v>
      </c>
      <c r="C51" s="7">
        <v>1832</v>
      </c>
      <c r="D51" s="7" t="str">
        <f t="shared" si="0"/>
        <v>AUTORIZADOAUTORIZADO_PARCIALMENTE</v>
      </c>
      <c r="E51" s="7">
        <f>VLOOKUP(D:D,'Ocorrências Recursivas'!C:D,2,FALSE)</f>
        <v>0</v>
      </c>
      <c r="F51" s="7">
        <f t="shared" si="1"/>
        <v>1832</v>
      </c>
      <c r="G51" s="8" t="s">
        <v>15</v>
      </c>
      <c r="H51" s="8" t="s">
        <v>14</v>
      </c>
      <c r="I51" s="27">
        <f>VLOOKUP(D:D,Datas!C:D,2,FALSE)</f>
        <v>43461.587939814803</v>
      </c>
      <c r="J51" s="8" t="s">
        <v>17</v>
      </c>
    </row>
    <row r="52" spans="1:10" x14ac:dyDescent="0.25">
      <c r="A52" s="6" t="s">
        <v>4</v>
      </c>
      <c r="B52" s="6" t="s">
        <v>11</v>
      </c>
      <c r="C52" s="7">
        <v>466</v>
      </c>
      <c r="D52" s="7" t="str">
        <f t="shared" si="0"/>
        <v>AUTORIZADOEXECUCAO_DESFEITA</v>
      </c>
      <c r="E52" s="7">
        <f>VLOOKUP(D:D,'Ocorrências Recursivas'!C:D,2,FALSE)</f>
        <v>0</v>
      </c>
      <c r="F52" s="7">
        <f t="shared" si="1"/>
        <v>466</v>
      </c>
      <c r="G52" s="8" t="s">
        <v>15</v>
      </c>
      <c r="H52" s="8" t="s">
        <v>14</v>
      </c>
      <c r="I52" s="27">
        <f>VLOOKUP(D:D,Datas!C:D,2,FALSE)</f>
        <v>43479.632326388899</v>
      </c>
      <c r="J52" s="8" t="s">
        <v>17</v>
      </c>
    </row>
    <row r="53" spans="1:10" x14ac:dyDescent="0.25">
      <c r="A53" s="6" t="s">
        <v>4</v>
      </c>
      <c r="B53" s="6" t="s">
        <v>7</v>
      </c>
      <c r="C53" s="7">
        <v>7</v>
      </c>
      <c r="D53" s="7" t="str">
        <f t="shared" si="0"/>
        <v>AUTORIZADONEGADO</v>
      </c>
      <c r="E53" s="7">
        <f>VLOOKUP(D:D,'Ocorrências Recursivas'!C:D,2,FALSE)</f>
        <v>0</v>
      </c>
      <c r="F53" s="7">
        <f t="shared" si="1"/>
        <v>7</v>
      </c>
      <c r="G53" s="8" t="s">
        <v>15</v>
      </c>
      <c r="H53" s="8" t="s">
        <v>14</v>
      </c>
      <c r="I53" s="25">
        <f>VLOOKUP(D:D,Datas!C:D,2,FALSE)</f>
        <v>43325.630196759303</v>
      </c>
      <c r="J53" s="8" t="s">
        <v>17</v>
      </c>
    </row>
    <row r="54" spans="1:10" x14ac:dyDescent="0.25">
      <c r="A54" s="6" t="s">
        <v>4</v>
      </c>
      <c r="B54" s="6" t="s">
        <v>13</v>
      </c>
      <c r="C54" s="7">
        <v>1</v>
      </c>
      <c r="D54" s="7" t="str">
        <f t="shared" si="0"/>
        <v>AUTORIZADOPERICIA</v>
      </c>
      <c r="E54" s="7">
        <f>VLOOKUP(D:D,'Ocorrências Recursivas'!C:D,2,FALSE)</f>
        <v>0</v>
      </c>
      <c r="F54" s="7">
        <f t="shared" si="1"/>
        <v>1</v>
      </c>
      <c r="G54" s="8" t="s">
        <v>15</v>
      </c>
      <c r="H54" s="8" t="s">
        <v>14</v>
      </c>
      <c r="I54" s="27">
        <f>VLOOKUP(D:D,Datas!C:D,2,FALSE)</f>
        <v>43440.658796296302</v>
      </c>
      <c r="J54" s="8" t="s">
        <v>17</v>
      </c>
    </row>
    <row r="55" spans="1:10" x14ac:dyDescent="0.25">
      <c r="A55" s="6" t="s">
        <v>10</v>
      </c>
      <c r="B55" s="6" t="s">
        <v>3</v>
      </c>
      <c r="C55" s="7">
        <v>253</v>
      </c>
      <c r="D55" s="7" t="str">
        <f t="shared" si="0"/>
        <v>AUTORIZADO_PARCIALMENTEAGUARDANDO_DOCUMENTACAO</v>
      </c>
      <c r="E55" s="7">
        <f>VLOOKUP(D:D,'Ocorrências Recursivas'!C:D,2,FALSE)</f>
        <v>0</v>
      </c>
      <c r="F55" s="7">
        <f t="shared" si="1"/>
        <v>253</v>
      </c>
      <c r="G55" s="8" t="s">
        <v>15</v>
      </c>
      <c r="H55" s="8" t="s">
        <v>14</v>
      </c>
      <c r="I55" s="27">
        <f>VLOOKUP(D:D,Datas!C:D,2,FALSE)</f>
        <v>43479.684270833299</v>
      </c>
      <c r="J55" s="8" t="s">
        <v>17</v>
      </c>
    </row>
    <row r="56" spans="1:10" x14ac:dyDescent="0.25">
      <c r="A56" s="6" t="s">
        <v>10</v>
      </c>
      <c r="B56" s="6" t="s">
        <v>5</v>
      </c>
      <c r="C56" s="7">
        <v>113</v>
      </c>
      <c r="D56" s="7" t="str">
        <f t="shared" si="0"/>
        <v>AUTORIZADO_PARCIALMENTEAGUARDANDO_JUSTIFICATIVA</v>
      </c>
      <c r="E56" s="7">
        <f>VLOOKUP(D:D,'Ocorrências Recursivas'!C:D,2,FALSE)</f>
        <v>0</v>
      </c>
      <c r="F56" s="7">
        <f t="shared" si="1"/>
        <v>113</v>
      </c>
      <c r="G56" s="8" t="s">
        <v>15</v>
      </c>
      <c r="H56" s="8" t="s">
        <v>14</v>
      </c>
      <c r="I56" s="27">
        <f>VLOOKUP(D:D,Datas!C:D,2,FALSE)</f>
        <v>43479.457916666703</v>
      </c>
      <c r="J56" s="8" t="s">
        <v>17</v>
      </c>
    </row>
    <row r="57" spans="1:10" x14ac:dyDescent="0.25">
      <c r="A57" s="6" t="s">
        <v>10</v>
      </c>
      <c r="B57" s="6" t="s">
        <v>4</v>
      </c>
      <c r="C57" s="7">
        <v>49</v>
      </c>
      <c r="D57" s="7" t="str">
        <f t="shared" si="0"/>
        <v>AUTORIZADO_PARCIALMENTEAUTORIZADO</v>
      </c>
      <c r="E57" s="7">
        <f>VLOOKUP(D:D,'Ocorrências Recursivas'!C:D,2,FALSE)</f>
        <v>0</v>
      </c>
      <c r="F57" s="7">
        <f t="shared" si="1"/>
        <v>49</v>
      </c>
      <c r="G57" s="8" t="s">
        <v>15</v>
      </c>
      <c r="H57" s="8" t="s">
        <v>14</v>
      </c>
      <c r="I57" s="27">
        <f>VLOOKUP(D:D,Datas!C:D,2,FALSE)</f>
        <v>43475.559895833299</v>
      </c>
      <c r="J57" s="8" t="s">
        <v>17</v>
      </c>
    </row>
    <row r="58" spans="1:10" x14ac:dyDescent="0.25">
      <c r="A58" s="6" t="s">
        <v>10</v>
      </c>
      <c r="B58" s="6" t="s">
        <v>10</v>
      </c>
      <c r="C58" s="7">
        <v>10535</v>
      </c>
      <c r="D58" s="7" t="str">
        <f t="shared" si="0"/>
        <v>AUTORIZADO_PARCIALMENTEAUTORIZADO_PARCIALMENTE</v>
      </c>
      <c r="E58" s="7">
        <f>VLOOKUP(D:D,'Ocorrências Recursivas'!C:D,2,FALSE)</f>
        <v>4077</v>
      </c>
      <c r="F58" s="7">
        <f t="shared" si="1"/>
        <v>6458</v>
      </c>
      <c r="G58" s="8" t="s">
        <v>15</v>
      </c>
      <c r="H58" s="8" t="s">
        <v>14</v>
      </c>
      <c r="I58" s="27">
        <f>VLOOKUP(D:D,Datas!C:D,2,FALSE)</f>
        <v>43479.4360185185</v>
      </c>
      <c r="J58" s="8" t="s">
        <v>17</v>
      </c>
    </row>
    <row r="59" spans="1:10" x14ac:dyDescent="0.25">
      <c r="A59" s="6" t="s">
        <v>10</v>
      </c>
      <c r="B59" s="6" t="s">
        <v>11</v>
      </c>
      <c r="C59" s="7">
        <v>17</v>
      </c>
      <c r="D59" s="7" t="str">
        <f t="shared" si="0"/>
        <v>AUTORIZADO_PARCIALMENTEEXECUCAO_DESFEITA</v>
      </c>
      <c r="E59" s="7">
        <f>VLOOKUP(D:D,'Ocorrências Recursivas'!C:D,2,FALSE)</f>
        <v>0</v>
      </c>
      <c r="F59" s="7">
        <f t="shared" si="1"/>
        <v>17</v>
      </c>
      <c r="G59" s="8" t="s">
        <v>15</v>
      </c>
      <c r="H59" s="8" t="s">
        <v>14</v>
      </c>
      <c r="I59" s="26">
        <f>VLOOKUP(D:D,Datas!C:D,2,FALSE)</f>
        <v>43391.345046296301</v>
      </c>
      <c r="J59" s="8" t="s">
        <v>17</v>
      </c>
    </row>
    <row r="60" spans="1:10" x14ac:dyDescent="0.25">
      <c r="A60" s="6" t="s">
        <v>10</v>
      </c>
      <c r="B60" s="6" t="s">
        <v>7</v>
      </c>
      <c r="C60" s="7">
        <v>1</v>
      </c>
      <c r="D60" s="7" t="str">
        <f t="shared" si="0"/>
        <v>AUTORIZADO_PARCIALMENTENEGADO</v>
      </c>
      <c r="E60" s="7">
        <f>VLOOKUP(D:D,'Ocorrências Recursivas'!C:D,2,FALSE)</f>
        <v>0</v>
      </c>
      <c r="F60" s="7">
        <f t="shared" si="1"/>
        <v>1</v>
      </c>
      <c r="G60" s="8" t="s">
        <v>15</v>
      </c>
      <c r="H60" s="8" t="s">
        <v>14</v>
      </c>
      <c r="I60" s="25">
        <f>VLOOKUP(D:D,Datas!C:D,2,FALSE)</f>
        <v>43199.673692129603</v>
      </c>
      <c r="J60" s="8" t="s">
        <v>17</v>
      </c>
    </row>
    <row r="61" spans="1:10" x14ac:dyDescent="0.25">
      <c r="A61" s="6" t="s">
        <v>6</v>
      </c>
      <c r="B61" s="6" t="s">
        <v>3</v>
      </c>
      <c r="C61" s="7">
        <v>40</v>
      </c>
      <c r="D61" s="7" t="str">
        <f t="shared" si="0"/>
        <v>CANCELADAAGUARDANDO_DOCUMENTACAO</v>
      </c>
      <c r="E61" s="7">
        <f>VLOOKUP(D:D,'Ocorrências Recursivas'!C:D,2,FALSE)</f>
        <v>0</v>
      </c>
      <c r="F61" s="7">
        <f t="shared" si="1"/>
        <v>40</v>
      </c>
      <c r="G61" s="8" t="s">
        <v>15</v>
      </c>
      <c r="H61" s="8" t="s">
        <v>14</v>
      </c>
      <c r="I61" s="27">
        <f>VLOOKUP(D:D,Datas!C:D,2,FALSE)</f>
        <v>43468.641539351898</v>
      </c>
      <c r="J61" s="8" t="s">
        <v>17</v>
      </c>
    </row>
    <row r="62" spans="1:10" x14ac:dyDescent="0.25">
      <c r="A62" s="6" t="s">
        <v>6</v>
      </c>
      <c r="B62" s="6" t="s">
        <v>5</v>
      </c>
      <c r="C62" s="7">
        <v>17</v>
      </c>
      <c r="D62" s="7" t="str">
        <f t="shared" si="0"/>
        <v>CANCELADAAGUARDANDO_JUSTIFICATIVA</v>
      </c>
      <c r="E62" s="7">
        <f>VLOOKUP(D:D,'Ocorrências Recursivas'!C:D,2,FALSE)</f>
        <v>0</v>
      </c>
      <c r="F62" s="7">
        <f t="shared" si="1"/>
        <v>17</v>
      </c>
      <c r="G62" s="8" t="s">
        <v>15</v>
      </c>
      <c r="H62" s="8" t="s">
        <v>14</v>
      </c>
      <c r="I62" s="27">
        <f>VLOOKUP(D:D,Datas!C:D,2,FALSE)</f>
        <v>43479.643101851798</v>
      </c>
      <c r="J62" s="8" t="s">
        <v>17</v>
      </c>
    </row>
    <row r="63" spans="1:10" x14ac:dyDescent="0.25">
      <c r="A63" s="6" t="s">
        <v>6</v>
      </c>
      <c r="B63" s="6" t="s">
        <v>4</v>
      </c>
      <c r="C63" s="7">
        <v>146</v>
      </c>
      <c r="D63" s="7" t="str">
        <f t="shared" si="0"/>
        <v>CANCELADAAUTORIZADO</v>
      </c>
      <c r="E63" s="7">
        <f>VLOOKUP(D:D,'Ocorrências Recursivas'!C:D,2,FALSE)</f>
        <v>0</v>
      </c>
      <c r="F63" s="7">
        <f t="shared" si="1"/>
        <v>146</v>
      </c>
      <c r="G63" s="8" t="s">
        <v>15</v>
      </c>
      <c r="H63" s="8" t="s">
        <v>14</v>
      </c>
      <c r="I63" s="27">
        <f>VLOOKUP(D:D,Datas!C:D,2,FALSE)</f>
        <v>43479.598900463003</v>
      </c>
      <c r="J63" s="8" t="s">
        <v>17</v>
      </c>
    </row>
    <row r="64" spans="1:10" x14ac:dyDescent="0.25">
      <c r="A64" s="6" t="s">
        <v>6</v>
      </c>
      <c r="B64" s="6" t="s">
        <v>10</v>
      </c>
      <c r="C64" s="7">
        <v>113</v>
      </c>
      <c r="D64" s="7" t="str">
        <f t="shared" si="0"/>
        <v>CANCELADAAUTORIZADO_PARCIALMENTE</v>
      </c>
      <c r="E64" s="7">
        <f>VLOOKUP(D:D,'Ocorrências Recursivas'!C:D,2,FALSE)</f>
        <v>0</v>
      </c>
      <c r="F64" s="7">
        <f t="shared" si="1"/>
        <v>113</v>
      </c>
      <c r="G64" s="8" t="s">
        <v>15</v>
      </c>
      <c r="H64" s="8" t="s">
        <v>14</v>
      </c>
      <c r="I64" s="27">
        <f>VLOOKUP(D:D,Datas!C:D,2,FALSE)</f>
        <v>43476.873321759304</v>
      </c>
      <c r="J64" s="8" t="s">
        <v>17</v>
      </c>
    </row>
    <row r="65" spans="1:10" x14ac:dyDescent="0.25">
      <c r="A65" s="6" t="s">
        <v>6</v>
      </c>
      <c r="B65" s="6" t="s">
        <v>6</v>
      </c>
      <c r="C65" s="7">
        <v>12183</v>
      </c>
      <c r="D65" s="7" t="str">
        <f t="shared" si="0"/>
        <v>CANCELADACANCELADA</v>
      </c>
      <c r="E65" s="7">
        <f>VLOOKUP(D:D,'Ocorrências Recursivas'!C:D,2,FALSE)</f>
        <v>2539</v>
      </c>
      <c r="F65" s="7">
        <f t="shared" si="1"/>
        <v>9644</v>
      </c>
      <c r="G65" s="8" t="s">
        <v>15</v>
      </c>
      <c r="H65" s="8" t="s">
        <v>14</v>
      </c>
      <c r="I65" s="27">
        <f>VLOOKUP(D:D,Datas!C:D,2,FALSE)</f>
        <v>43479.430613425902</v>
      </c>
      <c r="J65" s="8" t="s">
        <v>17</v>
      </c>
    </row>
    <row r="66" spans="1:10" x14ac:dyDescent="0.25">
      <c r="A66" s="6" t="s">
        <v>6</v>
      </c>
      <c r="B66" s="6" t="s">
        <v>9</v>
      </c>
      <c r="C66" s="7">
        <v>128</v>
      </c>
      <c r="D66" s="7" t="str">
        <f t="shared" si="0"/>
        <v>CANCELADACAPTURADA</v>
      </c>
      <c r="E66" s="7">
        <f>VLOOKUP(D:D,'Ocorrências Recursivas'!C:D,2,FALSE)</f>
        <v>0</v>
      </c>
      <c r="F66" s="7">
        <f t="shared" si="1"/>
        <v>128</v>
      </c>
      <c r="G66" s="8" t="s">
        <v>15</v>
      </c>
      <c r="H66" s="8" t="s">
        <v>14</v>
      </c>
      <c r="I66" s="27">
        <f>VLOOKUP(D:D,Datas!C:D,2,FALSE)</f>
        <v>43455.480081018497</v>
      </c>
      <c r="J66" s="8" t="s">
        <v>17</v>
      </c>
    </row>
    <row r="67" spans="1:10" x14ac:dyDescent="0.25">
      <c r="A67" s="6" t="s">
        <v>6</v>
      </c>
      <c r="B67" s="6" t="s">
        <v>12</v>
      </c>
      <c r="C67" s="7">
        <v>145</v>
      </c>
      <c r="D67" s="7" t="str">
        <f t="shared" ref="D67:D110" si="2">CONCATENATE(A67,B67)</f>
        <v>CANCELADAEM_ANALISE</v>
      </c>
      <c r="E67" s="7">
        <f>VLOOKUP(D:D,'Ocorrências Recursivas'!C:D,2,FALSE)</f>
        <v>0</v>
      </c>
      <c r="F67" s="7">
        <f t="shared" ref="F67:F110" si="3">C67-E67</f>
        <v>145</v>
      </c>
      <c r="G67" s="8" t="s">
        <v>15</v>
      </c>
      <c r="H67" s="8" t="s">
        <v>14</v>
      </c>
      <c r="I67" s="27">
        <f>VLOOKUP(D:D,Datas!C:D,2,FALSE)</f>
        <v>43475.437939814801</v>
      </c>
      <c r="J67" s="8" t="s">
        <v>17</v>
      </c>
    </row>
    <row r="68" spans="1:10" x14ac:dyDescent="0.25">
      <c r="A68" s="6" t="s">
        <v>6</v>
      </c>
      <c r="B68" s="6" t="s">
        <v>11</v>
      </c>
      <c r="C68" s="7">
        <v>86</v>
      </c>
      <c r="D68" s="7" t="str">
        <f t="shared" si="2"/>
        <v>CANCELADAEXECUCAO_DESFEITA</v>
      </c>
      <c r="E68" s="7">
        <f>VLOOKUP(D:D,'Ocorrências Recursivas'!C:D,2,FALSE)</f>
        <v>0</v>
      </c>
      <c r="F68" s="7">
        <f t="shared" si="3"/>
        <v>86</v>
      </c>
      <c r="G68" s="8" t="s">
        <v>15</v>
      </c>
      <c r="H68" s="8" t="s">
        <v>14</v>
      </c>
      <c r="I68" s="27">
        <f>VLOOKUP(D:D,Datas!C:D,2,FALSE)</f>
        <v>43467.556145833303</v>
      </c>
      <c r="J68" s="8" t="s">
        <v>17</v>
      </c>
    </row>
    <row r="69" spans="1:10" x14ac:dyDescent="0.25">
      <c r="A69" s="6" t="s">
        <v>6</v>
      </c>
      <c r="B69" s="6" t="s">
        <v>8</v>
      </c>
      <c r="C69" s="7">
        <v>1</v>
      </c>
      <c r="D69" s="7" t="str">
        <f t="shared" si="2"/>
        <v>CANCELADAEXECUTADA</v>
      </c>
      <c r="E69" s="7">
        <f>VLOOKUP(D:D,'Ocorrências Recursivas'!C:D,2,FALSE)</f>
        <v>0</v>
      </c>
      <c r="F69" s="7">
        <f t="shared" si="3"/>
        <v>1</v>
      </c>
      <c r="G69" s="8" t="s">
        <v>15</v>
      </c>
      <c r="H69" s="8" t="s">
        <v>14</v>
      </c>
      <c r="I69" s="25">
        <f>VLOOKUP(D:D,Datas!C:D,2,FALSE)</f>
        <v>43356.637743055602</v>
      </c>
      <c r="J69" s="8" t="s">
        <v>17</v>
      </c>
    </row>
    <row r="70" spans="1:10" x14ac:dyDescent="0.25">
      <c r="A70" s="6" t="s">
        <v>6</v>
      </c>
      <c r="B70" s="6" t="s">
        <v>7</v>
      </c>
      <c r="C70" s="7">
        <v>13</v>
      </c>
      <c r="D70" s="7" t="str">
        <f t="shared" si="2"/>
        <v>CANCELADANEGADO</v>
      </c>
      <c r="E70" s="7">
        <f>VLOOKUP(D:D,'Ocorrências Recursivas'!C:D,2,FALSE)</f>
        <v>0</v>
      </c>
      <c r="F70" s="7">
        <f t="shared" si="3"/>
        <v>13</v>
      </c>
      <c r="G70" s="8" t="s">
        <v>15</v>
      </c>
      <c r="H70" s="8" t="s">
        <v>14</v>
      </c>
      <c r="I70" s="27">
        <f>VLOOKUP(D:D,Datas!C:D,2,FALSE)</f>
        <v>43439.727604166699</v>
      </c>
      <c r="J70" s="8" t="s">
        <v>17</v>
      </c>
    </row>
    <row r="71" spans="1:10" x14ac:dyDescent="0.25">
      <c r="A71" s="6" t="s">
        <v>6</v>
      </c>
      <c r="B71" s="6" t="s">
        <v>13</v>
      </c>
      <c r="C71" s="7">
        <v>2</v>
      </c>
      <c r="D71" s="7" t="str">
        <f t="shared" si="2"/>
        <v>CANCELADAPERICIA</v>
      </c>
      <c r="E71" s="7">
        <f>VLOOKUP(D:D,'Ocorrências Recursivas'!C:D,2,FALSE)</f>
        <v>0</v>
      </c>
      <c r="F71" s="7">
        <f t="shared" si="3"/>
        <v>2</v>
      </c>
      <c r="G71" s="8" t="s">
        <v>15</v>
      </c>
      <c r="H71" s="8" t="s">
        <v>14</v>
      </c>
      <c r="I71" s="26">
        <f>VLOOKUP(D:D,Datas!C:D,2,FALSE)</f>
        <v>43397.704317129603</v>
      </c>
      <c r="J71" s="8" t="s">
        <v>17</v>
      </c>
    </row>
    <row r="72" spans="1:10" x14ac:dyDescent="0.25">
      <c r="A72" s="6" t="s">
        <v>9</v>
      </c>
      <c r="B72" s="6" t="s">
        <v>3</v>
      </c>
      <c r="C72" s="7">
        <v>11</v>
      </c>
      <c r="D72" s="7" t="str">
        <f t="shared" si="2"/>
        <v>CAPTURADAAGUARDANDO_DOCUMENTACAO</v>
      </c>
      <c r="E72" s="7">
        <f>VLOOKUP(D:D,'Ocorrências Recursivas'!C:D,2,FALSE)</f>
        <v>0</v>
      </c>
      <c r="F72" s="7">
        <f t="shared" si="3"/>
        <v>11</v>
      </c>
      <c r="G72" s="8" t="s">
        <v>15</v>
      </c>
      <c r="H72" s="8" t="s">
        <v>14</v>
      </c>
      <c r="I72" s="27">
        <f>VLOOKUP(D:D,Datas!C:D,2,FALSE)</f>
        <v>43444.648136574098</v>
      </c>
      <c r="J72" s="8" t="s">
        <v>17</v>
      </c>
    </row>
    <row r="73" spans="1:10" x14ac:dyDescent="0.25">
      <c r="A73" s="6" t="s">
        <v>9</v>
      </c>
      <c r="B73" s="6" t="s">
        <v>5</v>
      </c>
      <c r="C73" s="7">
        <v>12</v>
      </c>
      <c r="D73" s="7" t="str">
        <f t="shared" si="2"/>
        <v>CAPTURADAAGUARDANDO_JUSTIFICATIVA</v>
      </c>
      <c r="E73" s="7">
        <f>VLOOKUP(D:D,'Ocorrências Recursivas'!C:D,2,FALSE)</f>
        <v>0</v>
      </c>
      <c r="F73" s="7">
        <f t="shared" si="3"/>
        <v>12</v>
      </c>
      <c r="G73" s="8" t="s">
        <v>15</v>
      </c>
      <c r="H73" s="8" t="s">
        <v>14</v>
      </c>
      <c r="I73" s="27">
        <f>VLOOKUP(D:D,Datas!C:D,2,FALSE)</f>
        <v>43453.737175925897</v>
      </c>
      <c r="J73" s="8" t="s">
        <v>17</v>
      </c>
    </row>
    <row r="74" spans="1:10" x14ac:dyDescent="0.25">
      <c r="A74" s="6" t="s">
        <v>9</v>
      </c>
      <c r="B74" s="6" t="s">
        <v>4</v>
      </c>
      <c r="C74" s="7">
        <v>96</v>
      </c>
      <c r="D74" s="7" t="str">
        <f t="shared" si="2"/>
        <v>CAPTURADAAUTORIZADO</v>
      </c>
      <c r="E74" s="7">
        <f>VLOOKUP(D:D,'Ocorrências Recursivas'!C:D,2,FALSE)</f>
        <v>0</v>
      </c>
      <c r="F74" s="7">
        <f t="shared" si="3"/>
        <v>96</v>
      </c>
      <c r="G74" s="8" t="s">
        <v>15</v>
      </c>
      <c r="H74" s="8" t="s">
        <v>14</v>
      </c>
      <c r="I74" s="27">
        <f>VLOOKUP(D:D,Datas!C:D,2,FALSE)</f>
        <v>43476.639884259297</v>
      </c>
      <c r="J74" s="8" t="s">
        <v>17</v>
      </c>
    </row>
    <row r="75" spans="1:10" x14ac:dyDescent="0.25">
      <c r="A75" s="6" t="s">
        <v>9</v>
      </c>
      <c r="B75" s="6" t="s">
        <v>10</v>
      </c>
      <c r="C75" s="7">
        <v>14</v>
      </c>
      <c r="D75" s="7" t="str">
        <f t="shared" si="2"/>
        <v>CAPTURADAAUTORIZADO_PARCIALMENTE</v>
      </c>
      <c r="E75" s="7">
        <f>VLOOKUP(D:D,'Ocorrências Recursivas'!C:D,2,FALSE)</f>
        <v>0</v>
      </c>
      <c r="F75" s="7">
        <f t="shared" si="3"/>
        <v>14</v>
      </c>
      <c r="G75" s="8" t="s">
        <v>15</v>
      </c>
      <c r="H75" s="8" t="s">
        <v>14</v>
      </c>
      <c r="I75" s="27">
        <f>VLOOKUP(D:D,Datas!C:D,2,FALSE)</f>
        <v>43450.5625462963</v>
      </c>
      <c r="J75" s="8" t="s">
        <v>17</v>
      </c>
    </row>
    <row r="76" spans="1:10" x14ac:dyDescent="0.25">
      <c r="A76" s="6" t="s">
        <v>9</v>
      </c>
      <c r="B76" s="6" t="s">
        <v>9</v>
      </c>
      <c r="C76" s="7">
        <v>574988</v>
      </c>
      <c r="D76" s="7" t="str">
        <f t="shared" si="2"/>
        <v>CAPTURADACAPTURADA</v>
      </c>
      <c r="E76" s="7">
        <f>VLOOKUP(D:D,'Ocorrências Recursivas'!C:D,2,FALSE)</f>
        <v>566929</v>
      </c>
      <c r="F76" s="7">
        <f t="shared" si="3"/>
        <v>8059</v>
      </c>
      <c r="G76" s="8" t="s">
        <v>15</v>
      </c>
      <c r="H76" s="8" t="s">
        <v>14</v>
      </c>
      <c r="I76" s="27">
        <f>VLOOKUP(D:D,Datas!C:D,2,FALSE)</f>
        <v>43479.681273148097</v>
      </c>
      <c r="J76" s="8" t="s">
        <v>17</v>
      </c>
    </row>
    <row r="77" spans="1:10" x14ac:dyDescent="0.25">
      <c r="A77" s="6" t="s">
        <v>9</v>
      </c>
      <c r="B77" s="6" t="s">
        <v>12</v>
      </c>
      <c r="C77" s="7">
        <v>7852</v>
      </c>
      <c r="D77" s="7" t="str">
        <f t="shared" si="2"/>
        <v>CAPTURADAEM_ANALISE</v>
      </c>
      <c r="E77" s="7">
        <f>VLOOKUP(D:D,'Ocorrências Recursivas'!C:D,2,FALSE)</f>
        <v>0</v>
      </c>
      <c r="F77" s="7">
        <f t="shared" si="3"/>
        <v>7852</v>
      </c>
      <c r="G77" s="8" t="s">
        <v>15</v>
      </c>
      <c r="H77" s="8" t="s">
        <v>14</v>
      </c>
      <c r="I77" s="27">
        <f>VLOOKUP(D:D,Datas!C:D,2,FALSE)</f>
        <v>43479.763356481497</v>
      </c>
      <c r="J77" s="8" t="s">
        <v>17</v>
      </c>
    </row>
    <row r="78" spans="1:10" x14ac:dyDescent="0.25">
      <c r="A78" s="6" t="s">
        <v>9</v>
      </c>
      <c r="B78" s="6" t="s">
        <v>11</v>
      </c>
      <c r="C78" s="7">
        <v>32395</v>
      </c>
      <c r="D78" s="7" t="str">
        <f t="shared" si="2"/>
        <v>CAPTURADAEXECUCAO_DESFEITA</v>
      </c>
      <c r="E78" s="7">
        <f>VLOOKUP(D:D,'Ocorrências Recursivas'!C:D,2,FALSE)</f>
        <v>0</v>
      </c>
      <c r="F78" s="7">
        <f t="shared" si="3"/>
        <v>32395</v>
      </c>
      <c r="G78" s="8" t="s">
        <v>15</v>
      </c>
      <c r="H78" s="8" t="s">
        <v>14</v>
      </c>
      <c r="I78" s="27">
        <f>VLOOKUP(D:D,Datas!C:D,2,FALSE)</f>
        <v>43479.724884259304</v>
      </c>
      <c r="J78" s="8" t="s">
        <v>17</v>
      </c>
    </row>
    <row r="79" spans="1:10" ht="15.75" thickBot="1" x14ac:dyDescent="0.3">
      <c r="A79" s="28" t="s">
        <v>9</v>
      </c>
      <c r="B79" s="28" t="s">
        <v>13</v>
      </c>
      <c r="C79" s="29">
        <v>1</v>
      </c>
      <c r="D79" s="29" t="str">
        <f t="shared" si="2"/>
        <v>CAPTURADAPERICIA</v>
      </c>
      <c r="E79" s="29">
        <f>VLOOKUP(D:D,'Ocorrências Recursivas'!C:D,2,FALSE)</f>
        <v>0</v>
      </c>
      <c r="F79" s="29">
        <f t="shared" si="3"/>
        <v>1</v>
      </c>
      <c r="G79" s="30" t="s">
        <v>15</v>
      </c>
      <c r="H79" s="30" t="s">
        <v>14</v>
      </c>
      <c r="I79" s="31">
        <f>VLOOKUP(D:D,Datas!C:D,2,FALSE)</f>
        <v>43364.743553240703</v>
      </c>
      <c r="J79" s="30" t="s">
        <v>17</v>
      </c>
    </row>
    <row r="80" spans="1:10" x14ac:dyDescent="0.25">
      <c r="A80" s="36" t="s">
        <v>12</v>
      </c>
      <c r="B80" s="37" t="s">
        <v>9</v>
      </c>
      <c r="C80" s="38">
        <v>23949</v>
      </c>
      <c r="D80" s="38" t="str">
        <f t="shared" si="2"/>
        <v>EM_ANALISECAPTURADA</v>
      </c>
      <c r="E80" s="38">
        <f>VLOOKUP(D:D,'Ocorrências Recursivas'!C:D,2,FALSE)</f>
        <v>0</v>
      </c>
      <c r="F80" s="38">
        <f t="shared" si="3"/>
        <v>23949</v>
      </c>
      <c r="G80" s="39" t="s">
        <v>16</v>
      </c>
      <c r="H80" s="39" t="s">
        <v>14</v>
      </c>
      <c r="I80" s="40">
        <f>VLOOKUP(D:D,Datas!C:D,2,FALSE)</f>
        <v>43418.6100925926</v>
      </c>
      <c r="J80" s="41" t="s">
        <v>18</v>
      </c>
    </row>
    <row r="81" spans="1:10" x14ac:dyDescent="0.25">
      <c r="A81" s="42" t="s">
        <v>12</v>
      </c>
      <c r="B81" s="43" t="s">
        <v>12</v>
      </c>
      <c r="C81" s="44">
        <v>600335</v>
      </c>
      <c r="D81" s="44" t="str">
        <f t="shared" si="2"/>
        <v>EM_ANALISEEM_ANALISE</v>
      </c>
      <c r="E81" s="44">
        <f>VLOOKUP(D:D,'Ocorrências Recursivas'!C:D,2,FALSE)</f>
        <v>1471</v>
      </c>
      <c r="F81" s="44">
        <f t="shared" si="3"/>
        <v>598864</v>
      </c>
      <c r="G81" s="45" t="s">
        <v>16</v>
      </c>
      <c r="H81" s="45" t="s">
        <v>14</v>
      </c>
      <c r="I81" s="26">
        <f>VLOOKUP(D:D,Datas!C:D,2,FALSE)</f>
        <v>43479.929884259298</v>
      </c>
      <c r="J81" s="46" t="s">
        <v>17</v>
      </c>
    </row>
    <row r="82" spans="1:10" x14ac:dyDescent="0.25">
      <c r="A82" s="42" t="s">
        <v>12</v>
      </c>
      <c r="B82" s="43" t="s">
        <v>11</v>
      </c>
      <c r="C82" s="44">
        <v>28</v>
      </c>
      <c r="D82" s="44" t="str">
        <f t="shared" si="2"/>
        <v>EM_ANALISEEXECUCAO_DESFEITA</v>
      </c>
      <c r="E82" s="44">
        <f>VLOOKUP(D:D,'Ocorrências Recursivas'!C:D,2,FALSE)</f>
        <v>0</v>
      </c>
      <c r="F82" s="44">
        <f t="shared" si="3"/>
        <v>28</v>
      </c>
      <c r="G82" s="45" t="s">
        <v>16</v>
      </c>
      <c r="H82" s="45" t="s">
        <v>14</v>
      </c>
      <c r="I82" s="26">
        <f>VLOOKUP(D:D,Datas!C:D,2,FALSE)</f>
        <v>43453.7110300926</v>
      </c>
      <c r="J82" s="46" t="s">
        <v>18</v>
      </c>
    </row>
    <row r="83" spans="1:10" ht="15.75" thickBot="1" x14ac:dyDescent="0.3">
      <c r="A83" s="47" t="s">
        <v>12</v>
      </c>
      <c r="B83" s="48" t="s">
        <v>8</v>
      </c>
      <c r="C83" s="49">
        <v>14</v>
      </c>
      <c r="D83" s="49" t="str">
        <f t="shared" si="2"/>
        <v>EM_ANALISEEXECUTADA</v>
      </c>
      <c r="E83" s="49">
        <f>VLOOKUP(D:D,'Ocorrências Recursivas'!C:D,2,FALSE)</f>
        <v>0</v>
      </c>
      <c r="F83" s="49">
        <f t="shared" si="3"/>
        <v>14</v>
      </c>
      <c r="G83" s="50" t="s">
        <v>16</v>
      </c>
      <c r="H83" s="50" t="s">
        <v>14</v>
      </c>
      <c r="I83" s="51">
        <f>VLOOKUP(D:D,Datas!C:D,2,FALSE)</f>
        <v>43445.502407407403</v>
      </c>
      <c r="J83" s="52" t="s">
        <v>18</v>
      </c>
    </row>
    <row r="84" spans="1:10" x14ac:dyDescent="0.25">
      <c r="A84" s="32" t="s">
        <v>11</v>
      </c>
      <c r="B84" s="32" t="s">
        <v>4</v>
      </c>
      <c r="C84" s="33">
        <v>330</v>
      </c>
      <c r="D84" s="33" t="str">
        <f t="shared" si="2"/>
        <v>EXECUCAO_DESFEITAAUTORIZADO</v>
      </c>
      <c r="E84" s="33">
        <f>VLOOKUP(D:D,'Ocorrências Recursivas'!C:D,2,FALSE)</f>
        <v>0</v>
      </c>
      <c r="F84" s="33">
        <f t="shared" si="3"/>
        <v>330</v>
      </c>
      <c r="G84" s="34" t="s">
        <v>15</v>
      </c>
      <c r="H84" s="34" t="s">
        <v>14</v>
      </c>
      <c r="I84" s="35">
        <f>VLOOKUP(D:D,Datas!C:D,2,FALSE)</f>
        <v>43479.632326388899</v>
      </c>
      <c r="J84" s="34" t="s">
        <v>17</v>
      </c>
    </row>
    <row r="85" spans="1:10" x14ac:dyDescent="0.25">
      <c r="A85" s="6" t="s">
        <v>11</v>
      </c>
      <c r="B85" s="6" t="s">
        <v>10</v>
      </c>
      <c r="C85" s="7">
        <v>15</v>
      </c>
      <c r="D85" s="7" t="str">
        <f t="shared" si="2"/>
        <v>EXECUCAO_DESFEITAAUTORIZADO_PARCIALMENTE</v>
      </c>
      <c r="E85" s="7">
        <f>VLOOKUP(D:D,'Ocorrências Recursivas'!C:D,2,FALSE)</f>
        <v>0</v>
      </c>
      <c r="F85" s="7">
        <f t="shared" si="3"/>
        <v>15</v>
      </c>
      <c r="G85" s="8" t="s">
        <v>15</v>
      </c>
      <c r="H85" s="8" t="s">
        <v>14</v>
      </c>
      <c r="I85" s="25">
        <f>VLOOKUP(D:D,Datas!C:D,2,FALSE)</f>
        <v>43370.410694444399</v>
      </c>
      <c r="J85" s="8" t="s">
        <v>17</v>
      </c>
    </row>
    <row r="86" spans="1:10" x14ac:dyDescent="0.25">
      <c r="A86" s="6" t="s">
        <v>11</v>
      </c>
      <c r="B86" s="6" t="s">
        <v>9</v>
      </c>
      <c r="C86" s="7">
        <v>36156</v>
      </c>
      <c r="D86" s="7" t="str">
        <f t="shared" si="2"/>
        <v>EXECUCAO_DESFEITACAPTURADA</v>
      </c>
      <c r="E86" s="7">
        <f>VLOOKUP(D:D,'Ocorrências Recursivas'!C:D,2,FALSE)</f>
        <v>0</v>
      </c>
      <c r="F86" s="7">
        <f t="shared" si="3"/>
        <v>36156</v>
      </c>
      <c r="G86" s="8" t="s">
        <v>15</v>
      </c>
      <c r="H86" s="8" t="s">
        <v>14</v>
      </c>
      <c r="I86" s="27">
        <f>VLOOKUP(D:D,Datas!C:D,2,FALSE)</f>
        <v>43479.724884259304</v>
      </c>
      <c r="J86" s="8" t="s">
        <v>17</v>
      </c>
    </row>
    <row r="87" spans="1:10" x14ac:dyDescent="0.25">
      <c r="A87" s="6" t="s">
        <v>11</v>
      </c>
      <c r="B87" s="6" t="s">
        <v>12</v>
      </c>
      <c r="C87" s="7">
        <v>32</v>
      </c>
      <c r="D87" s="7" t="str">
        <f t="shared" si="2"/>
        <v>EXECUCAO_DESFEITAEM_ANALISE</v>
      </c>
      <c r="E87" s="7">
        <f>VLOOKUP(D:D,'Ocorrências Recursivas'!C:D,2,FALSE)</f>
        <v>0</v>
      </c>
      <c r="F87" s="7">
        <f t="shared" si="3"/>
        <v>32</v>
      </c>
      <c r="G87" s="8" t="s">
        <v>15</v>
      </c>
      <c r="H87" s="8" t="s">
        <v>14</v>
      </c>
      <c r="I87" s="27">
        <f>VLOOKUP(D:D,Datas!C:D,2,FALSE)</f>
        <v>43468.383240740703</v>
      </c>
      <c r="J87" s="8" t="s">
        <v>17</v>
      </c>
    </row>
    <row r="88" spans="1:10" x14ac:dyDescent="0.25">
      <c r="A88" s="6" t="s">
        <v>11</v>
      </c>
      <c r="B88" s="6" t="s">
        <v>11</v>
      </c>
      <c r="C88" s="7">
        <v>6</v>
      </c>
      <c r="D88" s="7" t="str">
        <f t="shared" si="2"/>
        <v>EXECUCAO_DESFEITAEXECUCAO_DESFEITA</v>
      </c>
      <c r="E88" s="7">
        <f>VLOOKUP(D:D,'Ocorrências Recursivas'!C:D,2,FALSE)</f>
        <v>0</v>
      </c>
      <c r="F88" s="7">
        <f t="shared" si="3"/>
        <v>6</v>
      </c>
      <c r="G88" s="8" t="s">
        <v>15</v>
      </c>
      <c r="H88" s="8" t="s">
        <v>14</v>
      </c>
      <c r="I88" s="27">
        <f>VLOOKUP(D:D,Datas!C:D,2,FALSE)</f>
        <v>43425.559872685197</v>
      </c>
      <c r="J88" s="8" t="s">
        <v>17</v>
      </c>
    </row>
    <row r="89" spans="1:10" x14ac:dyDescent="0.25">
      <c r="A89" s="6" t="s">
        <v>11</v>
      </c>
      <c r="B89" s="6" t="s">
        <v>8</v>
      </c>
      <c r="C89" s="7">
        <v>6693</v>
      </c>
      <c r="D89" s="7" t="str">
        <f t="shared" si="2"/>
        <v>EXECUCAO_DESFEITAEXECUTADA</v>
      </c>
      <c r="E89" s="7">
        <f>VLOOKUP(D:D,'Ocorrências Recursivas'!C:D,2,FALSE)</f>
        <v>0</v>
      </c>
      <c r="F89" s="7">
        <f t="shared" si="3"/>
        <v>6693</v>
      </c>
      <c r="G89" s="8" t="s">
        <v>15</v>
      </c>
      <c r="H89" s="8" t="s">
        <v>14</v>
      </c>
      <c r="I89" s="27">
        <f>VLOOKUP(D:D,Datas!C:D,2,FALSE)</f>
        <v>43479.714988425898</v>
      </c>
      <c r="J89" s="8" t="s">
        <v>17</v>
      </c>
    </row>
    <row r="90" spans="1:10" x14ac:dyDescent="0.25">
      <c r="A90" s="6" t="s">
        <v>11</v>
      </c>
      <c r="B90" s="6" t="s">
        <v>7</v>
      </c>
      <c r="C90" s="7">
        <v>18</v>
      </c>
      <c r="D90" s="7" t="str">
        <f t="shared" si="2"/>
        <v>EXECUCAO_DESFEITANEGADO</v>
      </c>
      <c r="E90" s="7">
        <f>VLOOKUP(D:D,'Ocorrências Recursivas'!C:D,2,FALSE)</f>
        <v>0</v>
      </c>
      <c r="F90" s="7">
        <f t="shared" si="3"/>
        <v>18</v>
      </c>
      <c r="G90" s="8" t="s">
        <v>15</v>
      </c>
      <c r="H90" s="8" t="s">
        <v>14</v>
      </c>
      <c r="I90" s="27">
        <f>VLOOKUP(D:D,Datas!C:D,2,FALSE)</f>
        <v>43462.591041666703</v>
      </c>
      <c r="J90" s="8" t="s">
        <v>17</v>
      </c>
    </row>
    <row r="91" spans="1:10" x14ac:dyDescent="0.25">
      <c r="A91" s="6" t="s">
        <v>11</v>
      </c>
      <c r="B91" s="6"/>
      <c r="C91" s="7">
        <v>5</v>
      </c>
      <c r="D91" s="7" t="str">
        <f t="shared" si="2"/>
        <v>EXECUCAO_DESFEITA</v>
      </c>
      <c r="E91" s="7">
        <f>VLOOKUP(D:D,'Ocorrências Recursivas'!C:D,2,FALSE)</f>
        <v>0</v>
      </c>
      <c r="F91" s="7">
        <f t="shared" si="3"/>
        <v>5</v>
      </c>
      <c r="G91" s="8" t="s">
        <v>15</v>
      </c>
      <c r="H91" s="8" t="s">
        <v>14</v>
      </c>
      <c r="I91" s="27">
        <f>VLOOKUP(D:D,Datas!C:D,2,FALSE)</f>
        <v>43462.5015277778</v>
      </c>
      <c r="J91" s="8" t="s">
        <v>17</v>
      </c>
    </row>
    <row r="92" spans="1:10" x14ac:dyDescent="0.25">
      <c r="A92" s="6" t="s">
        <v>8</v>
      </c>
      <c r="B92" s="6" t="s">
        <v>4</v>
      </c>
      <c r="C92" s="7">
        <v>1</v>
      </c>
      <c r="D92" s="7" t="str">
        <f t="shared" si="2"/>
        <v>EXECUTADAAUTORIZADO</v>
      </c>
      <c r="E92" s="7">
        <f>VLOOKUP(D:D,'Ocorrências Recursivas'!C:D,2,FALSE)</f>
        <v>0</v>
      </c>
      <c r="F92" s="7">
        <f t="shared" si="3"/>
        <v>1</v>
      </c>
      <c r="G92" s="8" t="s">
        <v>15</v>
      </c>
      <c r="H92" s="8" t="s">
        <v>14</v>
      </c>
      <c r="I92" s="27">
        <f>VLOOKUP(D:D,Datas!C:D,2,FALSE)</f>
        <v>43461.627222222203</v>
      </c>
      <c r="J92" s="8" t="s">
        <v>17</v>
      </c>
    </row>
    <row r="93" spans="1:10" x14ac:dyDescent="0.25">
      <c r="A93" s="6" t="s">
        <v>8</v>
      </c>
      <c r="B93" s="6" t="s">
        <v>6</v>
      </c>
      <c r="C93" s="7">
        <v>8</v>
      </c>
      <c r="D93" s="7" t="str">
        <f t="shared" si="2"/>
        <v>EXECUTADACANCELADA</v>
      </c>
      <c r="E93" s="7">
        <f>VLOOKUP(D:D,'Ocorrências Recursivas'!C:D,2,FALSE)</f>
        <v>0</v>
      </c>
      <c r="F93" s="7">
        <f t="shared" si="3"/>
        <v>8</v>
      </c>
      <c r="G93" s="8" t="s">
        <v>15</v>
      </c>
      <c r="H93" s="8" t="s">
        <v>14</v>
      </c>
      <c r="I93" s="27">
        <f>VLOOKUP(D:D,Datas!C:D,2,FALSE)</f>
        <v>43424.649826388901</v>
      </c>
      <c r="J93" s="8" t="s">
        <v>17</v>
      </c>
    </row>
    <row r="94" spans="1:10" x14ac:dyDescent="0.25">
      <c r="A94" s="6" t="s">
        <v>8</v>
      </c>
      <c r="B94" s="6" t="s">
        <v>9</v>
      </c>
      <c r="C94" s="7">
        <v>32076</v>
      </c>
      <c r="D94" s="7" t="str">
        <f t="shared" si="2"/>
        <v>EXECUTADACAPTURADA</v>
      </c>
      <c r="E94" s="7">
        <f>VLOOKUP(D:D,'Ocorrências Recursivas'!C:D,2,FALSE)</f>
        <v>0</v>
      </c>
      <c r="F94" s="7">
        <f t="shared" si="3"/>
        <v>32076</v>
      </c>
      <c r="G94" s="8" t="s">
        <v>15</v>
      </c>
      <c r="H94" s="8" t="s">
        <v>14</v>
      </c>
      <c r="I94" s="27">
        <f>VLOOKUP(D:D,Datas!C:D,2,FALSE)</f>
        <v>43479.724652777797</v>
      </c>
      <c r="J94" s="8" t="s">
        <v>17</v>
      </c>
    </row>
    <row r="95" spans="1:10" x14ac:dyDescent="0.25">
      <c r="A95" s="6" t="s">
        <v>8</v>
      </c>
      <c r="B95" s="6" t="s">
        <v>12</v>
      </c>
      <c r="C95" s="7">
        <v>1</v>
      </c>
      <c r="D95" s="7" t="str">
        <f t="shared" si="2"/>
        <v>EXECUTADAEM_ANALISE</v>
      </c>
      <c r="E95" s="7">
        <f>VLOOKUP(D:D,'Ocorrências Recursivas'!C:D,2,FALSE)</f>
        <v>0</v>
      </c>
      <c r="F95" s="7">
        <f t="shared" si="3"/>
        <v>1</v>
      </c>
      <c r="G95" s="8" t="s">
        <v>15</v>
      </c>
      <c r="H95" s="8" t="s">
        <v>14</v>
      </c>
      <c r="I95" s="27">
        <f>VLOOKUP(D:D,Datas!C:D,2,FALSE)</f>
        <v>43420.288055555597</v>
      </c>
      <c r="J95" s="8" t="s">
        <v>17</v>
      </c>
    </row>
    <row r="96" spans="1:10" x14ac:dyDescent="0.25">
      <c r="A96" s="6" t="s">
        <v>8</v>
      </c>
      <c r="B96" s="6" t="s">
        <v>8</v>
      </c>
      <c r="C96" s="7">
        <v>12180</v>
      </c>
      <c r="D96" s="7" t="str">
        <f t="shared" si="2"/>
        <v>EXECUTADAEXECUTADA</v>
      </c>
      <c r="E96" s="7">
        <f>VLOOKUP(D:D,'Ocorrências Recursivas'!C:D,2,FALSE)</f>
        <v>11390</v>
      </c>
      <c r="F96" s="7">
        <f t="shared" si="3"/>
        <v>790</v>
      </c>
      <c r="G96" s="8" t="s">
        <v>15</v>
      </c>
      <c r="H96" s="8" t="s">
        <v>14</v>
      </c>
      <c r="I96" s="27">
        <f>VLOOKUP(D:D,Datas!C:D,2,FALSE)</f>
        <v>43479.656805555598</v>
      </c>
      <c r="J96" s="8" t="s">
        <v>17</v>
      </c>
    </row>
    <row r="97" spans="1:10" x14ac:dyDescent="0.25">
      <c r="A97" s="6" t="s">
        <v>7</v>
      </c>
      <c r="B97" s="6" t="s">
        <v>3</v>
      </c>
      <c r="C97" s="7">
        <v>562</v>
      </c>
      <c r="D97" s="7" t="str">
        <f t="shared" si="2"/>
        <v>NEGADOAGUARDANDO_DOCUMENTACAO</v>
      </c>
      <c r="E97" s="7">
        <f>VLOOKUP(D:D,'Ocorrências Recursivas'!C:D,2,FALSE)</f>
        <v>0</v>
      </c>
      <c r="F97" s="7">
        <f t="shared" si="3"/>
        <v>562</v>
      </c>
      <c r="G97" s="8" t="s">
        <v>15</v>
      </c>
      <c r="H97" s="8" t="s">
        <v>14</v>
      </c>
      <c r="I97" s="27">
        <f>VLOOKUP(D:D,Datas!C:D,2,FALSE)</f>
        <v>43479.617268518501</v>
      </c>
      <c r="J97" s="8" t="s">
        <v>17</v>
      </c>
    </row>
    <row r="98" spans="1:10" x14ac:dyDescent="0.25">
      <c r="A98" s="6" t="s">
        <v>7</v>
      </c>
      <c r="B98" s="6" t="s">
        <v>5</v>
      </c>
      <c r="C98" s="7">
        <v>136</v>
      </c>
      <c r="D98" s="7" t="str">
        <f t="shared" si="2"/>
        <v>NEGADOAGUARDANDO_JUSTIFICATIVA</v>
      </c>
      <c r="E98" s="7">
        <f>VLOOKUP(D:D,'Ocorrências Recursivas'!C:D,2,FALSE)</f>
        <v>0</v>
      </c>
      <c r="F98" s="7">
        <f t="shared" si="3"/>
        <v>136</v>
      </c>
      <c r="G98" s="8" t="s">
        <v>15</v>
      </c>
      <c r="H98" s="8" t="s">
        <v>14</v>
      </c>
      <c r="I98" s="27">
        <f>VLOOKUP(D:D,Datas!C:D,2,FALSE)</f>
        <v>43479.616354166697</v>
      </c>
      <c r="J98" s="8" t="s">
        <v>17</v>
      </c>
    </row>
    <row r="99" spans="1:10" x14ac:dyDescent="0.25">
      <c r="A99" s="6" t="s">
        <v>7</v>
      </c>
      <c r="B99" s="6" t="s">
        <v>4</v>
      </c>
      <c r="C99" s="7">
        <v>366</v>
      </c>
      <c r="D99" s="7" t="str">
        <f t="shared" si="2"/>
        <v>NEGADOAUTORIZADO</v>
      </c>
      <c r="E99" s="7">
        <f>VLOOKUP(D:D,'Ocorrências Recursivas'!C:D,2,FALSE)</f>
        <v>0</v>
      </c>
      <c r="F99" s="7">
        <f t="shared" si="3"/>
        <v>366</v>
      </c>
      <c r="G99" s="8" t="s">
        <v>15</v>
      </c>
      <c r="H99" s="8" t="s">
        <v>14</v>
      </c>
      <c r="I99" s="27">
        <f>VLOOKUP(D:D,Datas!C:D,2,FALSE)</f>
        <v>43479.577442129601</v>
      </c>
      <c r="J99" s="8" t="s">
        <v>17</v>
      </c>
    </row>
    <row r="100" spans="1:10" x14ac:dyDescent="0.25">
      <c r="A100" s="6" t="s">
        <v>7</v>
      </c>
      <c r="B100" s="6" t="s">
        <v>10</v>
      </c>
      <c r="C100" s="7">
        <v>21</v>
      </c>
      <c r="D100" s="7" t="str">
        <f t="shared" si="2"/>
        <v>NEGADOAUTORIZADO_PARCIALMENTE</v>
      </c>
      <c r="E100" s="7">
        <f>VLOOKUP(D:D,'Ocorrências Recursivas'!C:D,2,FALSE)</f>
        <v>0</v>
      </c>
      <c r="F100" s="7">
        <f t="shared" si="3"/>
        <v>21</v>
      </c>
      <c r="G100" s="8" t="s">
        <v>15</v>
      </c>
      <c r="H100" s="8" t="s">
        <v>14</v>
      </c>
      <c r="I100" s="27">
        <f>VLOOKUP(D:D,Datas!C:D,2,FALSE)</f>
        <v>43433.433587963002</v>
      </c>
      <c r="J100" s="8" t="s">
        <v>17</v>
      </c>
    </row>
    <row r="101" spans="1:10" x14ac:dyDescent="0.25">
      <c r="A101" s="6" t="s">
        <v>7</v>
      </c>
      <c r="B101" s="6" t="s">
        <v>9</v>
      </c>
      <c r="C101" s="7">
        <v>10</v>
      </c>
      <c r="D101" s="7" t="str">
        <f t="shared" si="2"/>
        <v>NEGADOCAPTURADA</v>
      </c>
      <c r="E101" s="7">
        <f>VLOOKUP(D:D,'Ocorrências Recursivas'!C:D,2,FALSE)</f>
        <v>0</v>
      </c>
      <c r="F101" s="7">
        <f t="shared" si="3"/>
        <v>10</v>
      </c>
      <c r="G101" s="8" t="s">
        <v>15</v>
      </c>
      <c r="H101" s="8" t="s">
        <v>14</v>
      </c>
      <c r="I101" s="26">
        <f>VLOOKUP(D:D,Datas!C:D,2,FALSE)</f>
        <v>43378.832905092597</v>
      </c>
      <c r="J101" s="8" t="s">
        <v>17</v>
      </c>
    </row>
    <row r="102" spans="1:10" x14ac:dyDescent="0.25">
      <c r="A102" s="6" t="s">
        <v>7</v>
      </c>
      <c r="B102" s="6" t="s">
        <v>11</v>
      </c>
      <c r="C102" s="7">
        <v>19</v>
      </c>
      <c r="D102" s="7" t="str">
        <f t="shared" si="2"/>
        <v>NEGADOEXECUCAO_DESFEITA</v>
      </c>
      <c r="E102" s="7">
        <f>VLOOKUP(D:D,'Ocorrências Recursivas'!C:D,2,FALSE)</f>
        <v>0</v>
      </c>
      <c r="F102" s="7">
        <f t="shared" si="3"/>
        <v>19</v>
      </c>
      <c r="G102" s="8" t="s">
        <v>15</v>
      </c>
      <c r="H102" s="8" t="s">
        <v>14</v>
      </c>
      <c r="I102" s="27">
        <f>VLOOKUP(D:D,Datas!C:D,2,FALSE)</f>
        <v>43462.591041666703</v>
      </c>
      <c r="J102" s="8" t="s">
        <v>17</v>
      </c>
    </row>
    <row r="103" spans="1:10" x14ac:dyDescent="0.25">
      <c r="A103" s="6" t="s">
        <v>7</v>
      </c>
      <c r="B103" s="6" t="s">
        <v>7</v>
      </c>
      <c r="C103" s="7">
        <v>133861</v>
      </c>
      <c r="D103" s="7" t="str">
        <f t="shared" si="2"/>
        <v>NEGADONEGADO</v>
      </c>
      <c r="E103" s="7">
        <f>VLOOKUP(D:D,'Ocorrências Recursivas'!C:D,2,FALSE)</f>
        <v>133399</v>
      </c>
      <c r="F103" s="7">
        <f t="shared" si="3"/>
        <v>462</v>
      </c>
      <c r="G103" s="8" t="s">
        <v>15</v>
      </c>
      <c r="H103" s="8" t="s">
        <v>14</v>
      </c>
      <c r="I103" s="27">
        <f>VLOOKUP(D:D,Datas!C:D,2,FALSE)</f>
        <v>43472.594803240703</v>
      </c>
      <c r="J103" s="8" t="s">
        <v>17</v>
      </c>
    </row>
    <row r="104" spans="1:10" x14ac:dyDescent="0.25">
      <c r="A104" s="6" t="s">
        <v>7</v>
      </c>
      <c r="B104" s="6" t="s">
        <v>13</v>
      </c>
      <c r="C104" s="7">
        <v>9</v>
      </c>
      <c r="D104" s="7" t="str">
        <f t="shared" si="2"/>
        <v>NEGADOPERICIA</v>
      </c>
      <c r="E104" s="7">
        <f>VLOOKUP(D:D,'Ocorrências Recursivas'!C:D,2,FALSE)</f>
        <v>0</v>
      </c>
      <c r="F104" s="7">
        <f t="shared" si="3"/>
        <v>9</v>
      </c>
      <c r="G104" s="8" t="s">
        <v>15</v>
      </c>
      <c r="H104" s="8" t="s">
        <v>14</v>
      </c>
      <c r="I104" s="25">
        <f>VLOOKUP(D:D,Datas!C:D,2,FALSE)</f>
        <v>43356.726724537002</v>
      </c>
      <c r="J104" s="8" t="s">
        <v>17</v>
      </c>
    </row>
    <row r="105" spans="1:10" x14ac:dyDescent="0.25">
      <c r="A105" s="6" t="s">
        <v>13</v>
      </c>
      <c r="B105" s="6" t="s">
        <v>9</v>
      </c>
      <c r="C105" s="7">
        <v>2</v>
      </c>
      <c r="D105" s="7" t="str">
        <f t="shared" si="2"/>
        <v>PERICIACAPTURADA</v>
      </c>
      <c r="E105" s="7">
        <f>VLOOKUP(D:D,'Ocorrências Recursivas'!C:D,2,FALSE)</f>
        <v>0</v>
      </c>
      <c r="F105" s="7">
        <f t="shared" si="3"/>
        <v>2</v>
      </c>
      <c r="G105" s="8" t="s">
        <v>15</v>
      </c>
      <c r="H105" s="8" t="s">
        <v>14</v>
      </c>
      <c r="I105" s="25">
        <f>VLOOKUP(D:D,Datas!C:D,2,FALSE)</f>
        <v>43364.762384259302</v>
      </c>
      <c r="J105" s="8" t="s">
        <v>17</v>
      </c>
    </row>
    <row r="106" spans="1:10" x14ac:dyDescent="0.25">
      <c r="A106" s="6" t="s">
        <v>13</v>
      </c>
      <c r="B106" s="6" t="s">
        <v>13</v>
      </c>
      <c r="C106" s="7">
        <v>2869</v>
      </c>
      <c r="D106" s="7" t="str">
        <f t="shared" si="2"/>
        <v>PERICIAPERICIA</v>
      </c>
      <c r="E106" s="7">
        <f>VLOOKUP(D:D,'Ocorrências Recursivas'!C:D,2,FALSE)</f>
        <v>0</v>
      </c>
      <c r="F106" s="7">
        <f t="shared" si="3"/>
        <v>2869</v>
      </c>
      <c r="G106" s="8" t="s">
        <v>15</v>
      </c>
      <c r="H106" s="8" t="s">
        <v>14</v>
      </c>
      <c r="I106" s="27">
        <f>VLOOKUP(D:D,Datas!C:D,2,FALSE)</f>
        <v>43479.7413310185</v>
      </c>
      <c r="J106" s="8" t="s">
        <v>17</v>
      </c>
    </row>
    <row r="107" spans="1:10" x14ac:dyDescent="0.25">
      <c r="A107" s="6"/>
      <c r="B107" s="6" t="s">
        <v>11</v>
      </c>
      <c r="C107" s="7">
        <v>5</v>
      </c>
      <c r="D107" s="7" t="str">
        <f t="shared" si="2"/>
        <v>EXECUCAO_DESFEITA</v>
      </c>
      <c r="E107" s="7">
        <f>VLOOKUP(D:D,'Ocorrências Recursivas'!C:D,2,FALSE)</f>
        <v>0</v>
      </c>
      <c r="F107" s="7">
        <f t="shared" si="3"/>
        <v>5</v>
      </c>
      <c r="G107" s="8" t="s">
        <v>15</v>
      </c>
      <c r="H107" s="8" t="s">
        <v>14</v>
      </c>
      <c r="I107" s="27">
        <f>VLOOKUP(D:D,Datas!C:D,2,FALSE)</f>
        <v>43462.5015277778</v>
      </c>
      <c r="J107" s="8" t="s">
        <v>17</v>
      </c>
    </row>
    <row r="108" spans="1:10" x14ac:dyDescent="0.25">
      <c r="A108" s="3" t="s">
        <v>3</v>
      </c>
      <c r="B108" s="3" t="s">
        <v>13</v>
      </c>
      <c r="C108" s="4">
        <v>13</v>
      </c>
      <c r="D108" s="4" t="str">
        <f t="shared" si="2"/>
        <v>AGUARDANDO_DOCUMENTACAOPERICIA</v>
      </c>
      <c r="E108" s="4">
        <f>VLOOKUP(D:D,'Ocorrências Recursivas'!C:D,2,FALSE)</f>
        <v>0</v>
      </c>
      <c r="F108" s="4">
        <f t="shared" si="3"/>
        <v>13</v>
      </c>
      <c r="G108" s="2" t="s">
        <v>15</v>
      </c>
      <c r="H108" s="2" t="s">
        <v>20</v>
      </c>
      <c r="I108" s="23">
        <f>VLOOKUP(D:D,Datas!C:D,2,FALSE)</f>
        <v>43454.6112615741</v>
      </c>
      <c r="J108" s="2" t="s">
        <v>17</v>
      </c>
    </row>
    <row r="109" spans="1:10" x14ac:dyDescent="0.25">
      <c r="A109" s="3" t="s">
        <v>5</v>
      </c>
      <c r="B109" s="3" t="s">
        <v>13</v>
      </c>
      <c r="C109" s="4">
        <v>10</v>
      </c>
      <c r="D109" s="4" t="str">
        <f t="shared" si="2"/>
        <v>AGUARDANDO_JUSTIFICATIVAPERICIA</v>
      </c>
      <c r="E109" s="4">
        <f>VLOOKUP(D:D,'Ocorrências Recursivas'!C:D,2,FALSE)</f>
        <v>0</v>
      </c>
      <c r="F109" s="4">
        <f t="shared" si="3"/>
        <v>10</v>
      </c>
      <c r="G109" s="2" t="s">
        <v>15</v>
      </c>
      <c r="H109" s="2" t="s">
        <v>20</v>
      </c>
      <c r="I109" s="23">
        <f>VLOOKUP(D:D,Datas!C:D,2,FALSE)</f>
        <v>43348.365104166704</v>
      </c>
      <c r="J109" s="2" t="s">
        <v>17</v>
      </c>
    </row>
    <row r="110" spans="1:10" x14ac:dyDescent="0.25">
      <c r="A110" s="3" t="s">
        <v>10</v>
      </c>
      <c r="B110" s="3" t="s">
        <v>13</v>
      </c>
      <c r="C110" s="4">
        <v>4</v>
      </c>
      <c r="D110" s="4" t="str">
        <f t="shared" si="2"/>
        <v>AUTORIZADO_PARCIALMENTEPERICIA</v>
      </c>
      <c r="E110" s="4">
        <f>VLOOKUP(D:D,'Ocorrências Recursivas'!C:D,2,FALSE)</f>
        <v>0</v>
      </c>
      <c r="F110" s="4">
        <f t="shared" si="3"/>
        <v>4</v>
      </c>
      <c r="G110" s="2" t="s">
        <v>15</v>
      </c>
      <c r="H110" s="2" t="s">
        <v>20</v>
      </c>
      <c r="I110" s="23">
        <f>VLOOKUP(D:D,Datas!C:D,2,FALSE)</f>
        <v>43349.597627314797</v>
      </c>
      <c r="J110" s="2" t="s">
        <v>17</v>
      </c>
    </row>
  </sheetData>
  <sortState ref="A2:J110">
    <sortCondition descending="1" ref="H2:H110"/>
    <sortCondition ref="A2:A110"/>
    <sortCondition ref="B2:B110"/>
  </sortState>
  <pageMargins left="0.7" right="0.7" top="0.75" bottom="0.75" header="0.3" footer="0.3"/>
  <pageSetup scale="60" fitToHeight="0" orientation="landscape" r:id="rId1"/>
  <rowBreaks count="1" manualBreakCount="1"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C1" sqref="C1:C2"/>
    </sheetView>
  </sheetViews>
  <sheetFormatPr defaultRowHeight="15" x14ac:dyDescent="0.25"/>
  <cols>
    <col min="1" max="2" width="31.140625" bestFit="1" customWidth="1"/>
    <col min="3" max="3" width="61.5703125" bestFit="1" customWidth="1"/>
    <col min="4" max="4" width="13.85546875" bestFit="1" customWidth="1"/>
  </cols>
  <sheetData>
    <row r="1" spans="1:4" x14ac:dyDescent="0.25">
      <c r="A1" s="15" t="s">
        <v>0</v>
      </c>
      <c r="B1" s="15" t="s">
        <v>1</v>
      </c>
      <c r="C1" s="15" t="s">
        <v>28</v>
      </c>
      <c r="D1" s="15" t="s">
        <v>2</v>
      </c>
    </row>
    <row r="2" spans="1:4" x14ac:dyDescent="0.25">
      <c r="A2" s="16" t="s">
        <v>3</v>
      </c>
      <c r="B2" s="16" t="s">
        <v>3</v>
      </c>
      <c r="C2" s="16" t="str">
        <f>CONCATENATE(A2,B2)</f>
        <v>AGUARDANDO_DOCUMENTACAOAGUARDANDO_DOCUMENTACAO</v>
      </c>
      <c r="D2" s="17">
        <v>974</v>
      </c>
    </row>
    <row r="3" spans="1:4" x14ac:dyDescent="0.25">
      <c r="A3" s="16" t="s">
        <v>5</v>
      </c>
      <c r="B3" s="16" t="s">
        <v>5</v>
      </c>
      <c r="C3" s="16" t="str">
        <f t="shared" ref="C3:C10" si="0">CONCATENATE(A3,B3)</f>
        <v>AGUARDANDO_JUSTIFICATIVAAGUARDANDO_JUSTIFICATIVA</v>
      </c>
      <c r="D3" s="17">
        <v>1</v>
      </c>
    </row>
    <row r="4" spans="1:4" x14ac:dyDescent="0.25">
      <c r="A4" s="16" t="s">
        <v>4</v>
      </c>
      <c r="B4" s="16" t="s">
        <v>4</v>
      </c>
      <c r="C4" s="16" t="str">
        <f t="shared" si="0"/>
        <v>AUTORIZADOAUTORIZADO</v>
      </c>
      <c r="D4" s="17">
        <v>176148</v>
      </c>
    </row>
    <row r="5" spans="1:4" x14ac:dyDescent="0.25">
      <c r="A5" s="16" t="s">
        <v>10</v>
      </c>
      <c r="B5" s="16" t="s">
        <v>10</v>
      </c>
      <c r="C5" s="16" t="str">
        <f t="shared" si="0"/>
        <v>AUTORIZADO_PARCIALMENTEAUTORIZADO_PARCIALMENTE</v>
      </c>
      <c r="D5" s="17">
        <v>4077</v>
      </c>
    </row>
    <row r="6" spans="1:4" x14ac:dyDescent="0.25">
      <c r="A6" s="16" t="s">
        <v>6</v>
      </c>
      <c r="B6" s="16" t="s">
        <v>6</v>
      </c>
      <c r="C6" s="16" t="str">
        <f t="shared" si="0"/>
        <v>CANCELADACANCELADA</v>
      </c>
      <c r="D6" s="17">
        <v>2539</v>
      </c>
    </row>
    <row r="7" spans="1:4" x14ac:dyDescent="0.25">
      <c r="A7" s="16" t="s">
        <v>9</v>
      </c>
      <c r="B7" s="16" t="s">
        <v>9</v>
      </c>
      <c r="C7" s="16" t="str">
        <f t="shared" si="0"/>
        <v>CAPTURADACAPTURADA</v>
      </c>
      <c r="D7" s="17">
        <v>566929</v>
      </c>
    </row>
    <row r="8" spans="1:4" x14ac:dyDescent="0.25">
      <c r="A8" s="16" t="s">
        <v>12</v>
      </c>
      <c r="B8" s="16" t="s">
        <v>12</v>
      </c>
      <c r="C8" s="16" t="str">
        <f t="shared" si="0"/>
        <v>EM_ANALISEEM_ANALISE</v>
      </c>
      <c r="D8" s="17">
        <v>1471</v>
      </c>
    </row>
    <row r="9" spans="1:4" x14ac:dyDescent="0.25">
      <c r="A9" s="16" t="s">
        <v>8</v>
      </c>
      <c r="B9" s="16" t="s">
        <v>8</v>
      </c>
      <c r="C9" s="16" t="str">
        <f t="shared" si="0"/>
        <v>EXECUTADAEXECUTADA</v>
      </c>
      <c r="D9" s="17">
        <v>11390</v>
      </c>
    </row>
    <row r="10" spans="1:4" x14ac:dyDescent="0.25">
      <c r="A10" s="16" t="s">
        <v>7</v>
      </c>
      <c r="B10" s="16" t="s">
        <v>7</v>
      </c>
      <c r="C10" s="16" t="str">
        <f t="shared" si="0"/>
        <v>NEGADONEGADO</v>
      </c>
      <c r="D10" s="17">
        <v>133399</v>
      </c>
    </row>
    <row r="11" spans="1:4" x14ac:dyDescent="0.25">
      <c r="C11" t="s">
        <v>29</v>
      </c>
      <c r="D11">
        <v>0</v>
      </c>
    </row>
    <row r="12" spans="1:4" x14ac:dyDescent="0.25">
      <c r="C12" t="s">
        <v>30</v>
      </c>
      <c r="D12">
        <v>0</v>
      </c>
    </row>
    <row r="13" spans="1:4" x14ac:dyDescent="0.25">
      <c r="C13" t="s">
        <v>31</v>
      </c>
      <c r="D13">
        <v>0</v>
      </c>
    </row>
    <row r="14" spans="1:4" x14ac:dyDescent="0.25">
      <c r="C14" t="s">
        <v>32</v>
      </c>
      <c r="D14">
        <v>0</v>
      </c>
    </row>
    <row r="15" spans="1:4" x14ac:dyDescent="0.25">
      <c r="C15" t="s">
        <v>33</v>
      </c>
      <c r="D15">
        <v>0</v>
      </c>
    </row>
    <row r="16" spans="1:4" x14ac:dyDescent="0.25">
      <c r="C16" t="s">
        <v>34</v>
      </c>
      <c r="D16">
        <v>0</v>
      </c>
    </row>
    <row r="17" spans="3:4" x14ac:dyDescent="0.25">
      <c r="C17" t="s">
        <v>35</v>
      </c>
      <c r="D17">
        <v>0</v>
      </c>
    </row>
    <row r="18" spans="3:4" x14ac:dyDescent="0.25">
      <c r="C18" t="s">
        <v>36</v>
      </c>
      <c r="D18">
        <v>0</v>
      </c>
    </row>
    <row r="19" spans="3:4" x14ac:dyDescent="0.25">
      <c r="C19" t="s">
        <v>37</v>
      </c>
      <c r="D19">
        <v>0</v>
      </c>
    </row>
    <row r="20" spans="3:4" x14ac:dyDescent="0.25">
      <c r="C20" t="s">
        <v>38</v>
      </c>
      <c r="D20">
        <v>0</v>
      </c>
    </row>
    <row r="21" spans="3:4" x14ac:dyDescent="0.25">
      <c r="C21" t="s">
        <v>39</v>
      </c>
      <c r="D21">
        <v>0</v>
      </c>
    </row>
    <row r="22" spans="3:4" x14ac:dyDescent="0.25">
      <c r="C22" t="s">
        <v>40</v>
      </c>
      <c r="D22">
        <v>0</v>
      </c>
    </row>
    <row r="23" spans="3:4" x14ac:dyDescent="0.25">
      <c r="C23" t="s">
        <v>41</v>
      </c>
      <c r="D23">
        <v>0</v>
      </c>
    </row>
    <row r="24" spans="3:4" x14ac:dyDescent="0.25">
      <c r="C24" t="s">
        <v>42</v>
      </c>
      <c r="D24">
        <v>0</v>
      </c>
    </row>
    <row r="25" spans="3:4" x14ac:dyDescent="0.25">
      <c r="C25" t="s">
        <v>43</v>
      </c>
      <c r="D25">
        <v>0</v>
      </c>
    </row>
    <row r="26" spans="3:4" x14ac:dyDescent="0.25">
      <c r="C26" t="s">
        <v>44</v>
      </c>
      <c r="D26">
        <v>0</v>
      </c>
    </row>
    <row r="27" spans="3:4" x14ac:dyDescent="0.25">
      <c r="C27" t="s">
        <v>45</v>
      </c>
      <c r="D27">
        <v>0</v>
      </c>
    </row>
    <row r="28" spans="3:4" x14ac:dyDescent="0.25">
      <c r="C28" t="s">
        <v>46</v>
      </c>
      <c r="D28">
        <v>0</v>
      </c>
    </row>
    <row r="29" spans="3:4" x14ac:dyDescent="0.25">
      <c r="C29" t="s">
        <v>47</v>
      </c>
      <c r="D29">
        <v>0</v>
      </c>
    </row>
    <row r="30" spans="3:4" x14ac:dyDescent="0.25">
      <c r="C30" t="s">
        <v>48</v>
      </c>
      <c r="D30">
        <v>0</v>
      </c>
    </row>
    <row r="31" spans="3:4" x14ac:dyDescent="0.25">
      <c r="C31" t="s">
        <v>49</v>
      </c>
      <c r="D31">
        <v>0</v>
      </c>
    </row>
    <row r="32" spans="3:4" x14ac:dyDescent="0.25">
      <c r="C32" t="s">
        <v>50</v>
      </c>
      <c r="D32">
        <v>0</v>
      </c>
    </row>
    <row r="33" spans="3:4" x14ac:dyDescent="0.25">
      <c r="C33" t="s">
        <v>51</v>
      </c>
      <c r="D33">
        <v>0</v>
      </c>
    </row>
    <row r="34" spans="3:4" x14ac:dyDescent="0.25">
      <c r="C34" t="s">
        <v>52</v>
      </c>
      <c r="D34">
        <v>0</v>
      </c>
    </row>
    <row r="35" spans="3:4" x14ac:dyDescent="0.25">
      <c r="C35" t="s">
        <v>53</v>
      </c>
      <c r="D35">
        <v>0</v>
      </c>
    </row>
    <row r="36" spans="3:4" x14ac:dyDescent="0.25">
      <c r="C36" t="s">
        <v>54</v>
      </c>
      <c r="D36">
        <v>0</v>
      </c>
    </row>
    <row r="37" spans="3:4" x14ac:dyDescent="0.25">
      <c r="C37" t="s">
        <v>55</v>
      </c>
      <c r="D37">
        <v>0</v>
      </c>
    </row>
    <row r="38" spans="3:4" x14ac:dyDescent="0.25">
      <c r="C38" t="s">
        <v>56</v>
      </c>
      <c r="D38">
        <v>0</v>
      </c>
    </row>
    <row r="39" spans="3:4" x14ac:dyDescent="0.25">
      <c r="C39" t="s">
        <v>57</v>
      </c>
      <c r="D39">
        <v>0</v>
      </c>
    </row>
    <row r="40" spans="3:4" x14ac:dyDescent="0.25">
      <c r="C40" t="s">
        <v>58</v>
      </c>
      <c r="D40">
        <v>0</v>
      </c>
    </row>
    <row r="41" spans="3:4" x14ac:dyDescent="0.25">
      <c r="C41" t="s">
        <v>59</v>
      </c>
      <c r="D41">
        <v>0</v>
      </c>
    </row>
    <row r="42" spans="3:4" x14ac:dyDescent="0.25">
      <c r="C42" t="s">
        <v>60</v>
      </c>
      <c r="D42">
        <v>0</v>
      </c>
    </row>
    <row r="43" spans="3:4" x14ac:dyDescent="0.25">
      <c r="C43" t="s">
        <v>61</v>
      </c>
      <c r="D43">
        <v>0</v>
      </c>
    </row>
    <row r="44" spans="3:4" x14ac:dyDescent="0.25">
      <c r="C44" t="s">
        <v>62</v>
      </c>
      <c r="D44">
        <v>0</v>
      </c>
    </row>
    <row r="45" spans="3:4" x14ac:dyDescent="0.25">
      <c r="C45" t="s">
        <v>63</v>
      </c>
      <c r="D45">
        <v>0</v>
      </c>
    </row>
    <row r="46" spans="3:4" x14ac:dyDescent="0.25">
      <c r="C46" t="s">
        <v>64</v>
      </c>
      <c r="D46">
        <v>0</v>
      </c>
    </row>
    <row r="47" spans="3:4" x14ac:dyDescent="0.25">
      <c r="C47" t="s">
        <v>65</v>
      </c>
      <c r="D47">
        <v>0</v>
      </c>
    </row>
    <row r="48" spans="3:4" x14ac:dyDescent="0.25">
      <c r="C48" t="s">
        <v>66</v>
      </c>
      <c r="D48">
        <v>0</v>
      </c>
    </row>
    <row r="49" spans="3:4" x14ac:dyDescent="0.25">
      <c r="C49" t="s">
        <v>67</v>
      </c>
      <c r="D49">
        <v>0</v>
      </c>
    </row>
    <row r="50" spans="3:4" x14ac:dyDescent="0.25">
      <c r="C50" t="s">
        <v>68</v>
      </c>
      <c r="D50">
        <v>0</v>
      </c>
    </row>
    <row r="51" spans="3:4" x14ac:dyDescent="0.25">
      <c r="C51" t="s">
        <v>69</v>
      </c>
      <c r="D51">
        <v>0</v>
      </c>
    </row>
    <row r="52" spans="3:4" x14ac:dyDescent="0.25">
      <c r="C52" t="s">
        <v>70</v>
      </c>
      <c r="D52">
        <v>0</v>
      </c>
    </row>
    <row r="53" spans="3:4" x14ac:dyDescent="0.25">
      <c r="C53" t="s">
        <v>71</v>
      </c>
      <c r="D53">
        <v>0</v>
      </c>
    </row>
    <row r="54" spans="3:4" x14ac:dyDescent="0.25">
      <c r="C54" t="s">
        <v>72</v>
      </c>
      <c r="D54">
        <v>0</v>
      </c>
    </row>
    <row r="55" spans="3:4" x14ac:dyDescent="0.25">
      <c r="C55" t="s">
        <v>73</v>
      </c>
      <c r="D55">
        <v>0</v>
      </c>
    </row>
    <row r="56" spans="3:4" x14ac:dyDescent="0.25">
      <c r="C56" t="s">
        <v>74</v>
      </c>
      <c r="D56">
        <v>0</v>
      </c>
    </row>
    <row r="57" spans="3:4" x14ac:dyDescent="0.25">
      <c r="C57" t="s">
        <v>75</v>
      </c>
      <c r="D57">
        <v>0</v>
      </c>
    </row>
    <row r="58" spans="3:4" x14ac:dyDescent="0.25">
      <c r="C58" t="s">
        <v>76</v>
      </c>
      <c r="D58">
        <v>0</v>
      </c>
    </row>
    <row r="59" spans="3:4" x14ac:dyDescent="0.25">
      <c r="C59" t="s">
        <v>77</v>
      </c>
      <c r="D59">
        <v>0</v>
      </c>
    </row>
    <row r="60" spans="3:4" x14ac:dyDescent="0.25">
      <c r="C60" t="s">
        <v>78</v>
      </c>
      <c r="D60">
        <v>0</v>
      </c>
    </row>
    <row r="61" spans="3:4" x14ac:dyDescent="0.25">
      <c r="C61" t="s">
        <v>79</v>
      </c>
      <c r="D61">
        <v>0</v>
      </c>
    </row>
    <row r="62" spans="3:4" x14ac:dyDescent="0.25">
      <c r="C62" t="s">
        <v>80</v>
      </c>
      <c r="D62">
        <v>0</v>
      </c>
    </row>
    <row r="63" spans="3:4" x14ac:dyDescent="0.25">
      <c r="C63" t="s">
        <v>81</v>
      </c>
      <c r="D63">
        <v>0</v>
      </c>
    </row>
    <row r="64" spans="3:4" x14ac:dyDescent="0.25">
      <c r="C64" t="s">
        <v>82</v>
      </c>
      <c r="D64">
        <v>0</v>
      </c>
    </row>
    <row r="65" spans="3:4" x14ac:dyDescent="0.25">
      <c r="C65" t="s">
        <v>83</v>
      </c>
      <c r="D65">
        <v>0</v>
      </c>
    </row>
    <row r="66" spans="3:4" x14ac:dyDescent="0.25">
      <c r="C66" t="s">
        <v>84</v>
      </c>
      <c r="D66">
        <v>0</v>
      </c>
    </row>
    <row r="67" spans="3:4" x14ac:dyDescent="0.25">
      <c r="C67" t="s">
        <v>85</v>
      </c>
      <c r="D67">
        <v>0</v>
      </c>
    </row>
    <row r="68" spans="3:4" x14ac:dyDescent="0.25">
      <c r="C68" t="s">
        <v>86</v>
      </c>
      <c r="D68">
        <v>0</v>
      </c>
    </row>
    <row r="69" spans="3:4" x14ac:dyDescent="0.25">
      <c r="C69" t="s">
        <v>87</v>
      </c>
      <c r="D69">
        <v>0</v>
      </c>
    </row>
    <row r="70" spans="3:4" x14ac:dyDescent="0.25">
      <c r="C70" t="s">
        <v>88</v>
      </c>
      <c r="D70">
        <v>0</v>
      </c>
    </row>
    <row r="71" spans="3:4" x14ac:dyDescent="0.25">
      <c r="C71" t="s">
        <v>89</v>
      </c>
      <c r="D71">
        <v>0</v>
      </c>
    </row>
    <row r="72" spans="3:4" x14ac:dyDescent="0.25">
      <c r="C72" t="s">
        <v>90</v>
      </c>
      <c r="D72">
        <v>0</v>
      </c>
    </row>
    <row r="73" spans="3:4" x14ac:dyDescent="0.25">
      <c r="C73" t="s">
        <v>91</v>
      </c>
      <c r="D73">
        <v>0</v>
      </c>
    </row>
    <row r="74" spans="3:4" x14ac:dyDescent="0.25">
      <c r="C74" t="s">
        <v>92</v>
      </c>
      <c r="D74">
        <v>0</v>
      </c>
    </row>
    <row r="75" spans="3:4" x14ac:dyDescent="0.25">
      <c r="C75" t="s">
        <v>93</v>
      </c>
      <c r="D75">
        <v>0</v>
      </c>
    </row>
    <row r="76" spans="3:4" x14ac:dyDescent="0.25">
      <c r="C76" t="s">
        <v>94</v>
      </c>
      <c r="D76">
        <v>0</v>
      </c>
    </row>
    <row r="77" spans="3:4" x14ac:dyDescent="0.25">
      <c r="C77" t="s">
        <v>95</v>
      </c>
      <c r="D77">
        <v>0</v>
      </c>
    </row>
    <row r="78" spans="3:4" x14ac:dyDescent="0.25">
      <c r="C78" t="s">
        <v>96</v>
      </c>
      <c r="D78">
        <v>0</v>
      </c>
    </row>
    <row r="79" spans="3:4" x14ac:dyDescent="0.25">
      <c r="C79" t="s">
        <v>97</v>
      </c>
      <c r="D79">
        <v>0</v>
      </c>
    </row>
    <row r="80" spans="3:4" x14ac:dyDescent="0.25">
      <c r="C80" t="s">
        <v>98</v>
      </c>
      <c r="D80">
        <v>0</v>
      </c>
    </row>
    <row r="81" spans="3:4" x14ac:dyDescent="0.25">
      <c r="C81" t="s">
        <v>99</v>
      </c>
      <c r="D81">
        <v>0</v>
      </c>
    </row>
    <row r="82" spans="3:4" x14ac:dyDescent="0.25">
      <c r="C82" t="s">
        <v>100</v>
      </c>
      <c r="D82">
        <v>0</v>
      </c>
    </row>
    <row r="83" spans="3:4" x14ac:dyDescent="0.25">
      <c r="C83" t="s">
        <v>101</v>
      </c>
      <c r="D83">
        <v>0</v>
      </c>
    </row>
    <row r="84" spans="3:4" x14ac:dyDescent="0.25">
      <c r="C84" t="s">
        <v>102</v>
      </c>
      <c r="D84">
        <v>0</v>
      </c>
    </row>
    <row r="85" spans="3:4" x14ac:dyDescent="0.25">
      <c r="C85" t="s">
        <v>103</v>
      </c>
      <c r="D85">
        <v>0</v>
      </c>
    </row>
    <row r="86" spans="3:4" x14ac:dyDescent="0.25">
      <c r="C86" t="s">
        <v>104</v>
      </c>
      <c r="D86">
        <v>0</v>
      </c>
    </row>
    <row r="87" spans="3:4" x14ac:dyDescent="0.25">
      <c r="C87" t="s">
        <v>105</v>
      </c>
      <c r="D87">
        <v>0</v>
      </c>
    </row>
    <row r="88" spans="3:4" x14ac:dyDescent="0.25">
      <c r="C88" t="s">
        <v>106</v>
      </c>
      <c r="D88">
        <v>0</v>
      </c>
    </row>
    <row r="89" spans="3:4" x14ac:dyDescent="0.25">
      <c r="C89" t="s">
        <v>107</v>
      </c>
      <c r="D89">
        <v>0</v>
      </c>
    </row>
    <row r="90" spans="3:4" x14ac:dyDescent="0.25">
      <c r="C90" t="s">
        <v>108</v>
      </c>
      <c r="D90">
        <v>0</v>
      </c>
    </row>
    <row r="91" spans="3:4" x14ac:dyDescent="0.25">
      <c r="C91" t="s">
        <v>109</v>
      </c>
      <c r="D91">
        <v>0</v>
      </c>
    </row>
    <row r="92" spans="3:4" x14ac:dyDescent="0.25">
      <c r="C92" t="s">
        <v>110</v>
      </c>
      <c r="D92">
        <v>0</v>
      </c>
    </row>
    <row r="93" spans="3:4" x14ac:dyDescent="0.25">
      <c r="C93" t="s">
        <v>11</v>
      </c>
      <c r="D93">
        <v>0</v>
      </c>
    </row>
    <row r="94" spans="3:4" x14ac:dyDescent="0.25">
      <c r="C94" t="s">
        <v>111</v>
      </c>
      <c r="D94">
        <v>0</v>
      </c>
    </row>
    <row r="95" spans="3:4" x14ac:dyDescent="0.25">
      <c r="C95" t="s">
        <v>112</v>
      </c>
      <c r="D95">
        <v>0</v>
      </c>
    </row>
    <row r="96" spans="3:4" x14ac:dyDescent="0.25">
      <c r="C96" t="s">
        <v>113</v>
      </c>
      <c r="D96">
        <v>0</v>
      </c>
    </row>
    <row r="97" spans="3:4" x14ac:dyDescent="0.25">
      <c r="C97" t="s">
        <v>114</v>
      </c>
      <c r="D97">
        <v>0</v>
      </c>
    </row>
    <row r="98" spans="3:4" x14ac:dyDescent="0.25">
      <c r="C98" t="s">
        <v>115</v>
      </c>
      <c r="D98">
        <v>0</v>
      </c>
    </row>
    <row r="99" spans="3:4" x14ac:dyDescent="0.25">
      <c r="C99" t="s">
        <v>116</v>
      </c>
      <c r="D99">
        <v>0</v>
      </c>
    </row>
    <row r="100" spans="3:4" x14ac:dyDescent="0.25">
      <c r="C100" t="s">
        <v>117</v>
      </c>
      <c r="D100">
        <v>0</v>
      </c>
    </row>
    <row r="101" spans="3:4" x14ac:dyDescent="0.25">
      <c r="C101" t="s">
        <v>118</v>
      </c>
      <c r="D101">
        <v>0</v>
      </c>
    </row>
    <row r="102" spans="3:4" x14ac:dyDescent="0.25">
      <c r="C102" t="s">
        <v>119</v>
      </c>
      <c r="D102">
        <v>0</v>
      </c>
    </row>
    <row r="103" spans="3:4" x14ac:dyDescent="0.25">
      <c r="C103" t="s">
        <v>120</v>
      </c>
      <c r="D103">
        <v>0</v>
      </c>
    </row>
    <row r="104" spans="3:4" x14ac:dyDescent="0.25">
      <c r="C104" t="s">
        <v>121</v>
      </c>
      <c r="D104">
        <v>0</v>
      </c>
    </row>
    <row r="105" spans="3:4" x14ac:dyDescent="0.25">
      <c r="C105" t="s">
        <v>122</v>
      </c>
      <c r="D105">
        <v>0</v>
      </c>
    </row>
    <row r="106" spans="3:4" x14ac:dyDescent="0.25">
      <c r="C106" t="s">
        <v>123</v>
      </c>
      <c r="D106">
        <v>0</v>
      </c>
    </row>
    <row r="107" spans="3:4" x14ac:dyDescent="0.25">
      <c r="C107" t="s">
        <v>11</v>
      </c>
      <c r="D107">
        <v>0</v>
      </c>
    </row>
    <row r="108" spans="3:4" x14ac:dyDescent="0.25">
      <c r="C108" t="s">
        <v>124</v>
      </c>
      <c r="D108">
        <v>0</v>
      </c>
    </row>
    <row r="109" spans="3:4" x14ac:dyDescent="0.25">
      <c r="C109" t="s">
        <v>125</v>
      </c>
      <c r="D109">
        <v>0</v>
      </c>
    </row>
    <row r="110" spans="3:4" x14ac:dyDescent="0.25">
      <c r="C110" t="s">
        <v>126</v>
      </c>
      <c r="D110">
        <v>0</v>
      </c>
    </row>
  </sheetData>
  <sortState ref="C11:D110">
    <sortCondition ref="D11:D110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activeCell="C2" sqref="C2:C110"/>
    </sheetView>
  </sheetViews>
  <sheetFormatPr defaultRowHeight="15" x14ac:dyDescent="0.25"/>
  <cols>
    <col min="1" max="2" width="31.140625" bestFit="1" customWidth="1"/>
    <col min="3" max="3" width="61.5703125" bestFit="1" customWidth="1"/>
    <col min="4" max="4" width="18.5703125" bestFit="1" customWidth="1"/>
    <col min="5" max="5" width="13.85546875" bestFit="1" customWidth="1"/>
    <col min="6" max="6" width="15.28515625" bestFit="1" customWidth="1"/>
  </cols>
  <sheetData>
    <row r="1" spans="1:6" x14ac:dyDescent="0.25">
      <c r="A1" s="18" t="s">
        <v>0</v>
      </c>
      <c r="B1" s="18" t="s">
        <v>1</v>
      </c>
      <c r="C1" s="15" t="s">
        <v>28</v>
      </c>
      <c r="D1" s="18" t="s">
        <v>128</v>
      </c>
      <c r="E1" s="18" t="s">
        <v>2</v>
      </c>
      <c r="F1" s="18" t="s">
        <v>129</v>
      </c>
    </row>
    <row r="2" spans="1:6" x14ac:dyDescent="0.25">
      <c r="A2" s="19" t="s">
        <v>3</v>
      </c>
      <c r="B2" s="19" t="s">
        <v>3</v>
      </c>
      <c r="C2" s="16" t="str">
        <f>CONCATENATE(A2,B2)</f>
        <v>AGUARDANDO_DOCUMENTACAOAGUARDANDO_DOCUMENTACAO</v>
      </c>
      <c r="D2" s="20">
        <v>43479.691400463002</v>
      </c>
      <c r="E2" s="21">
        <v>8371</v>
      </c>
      <c r="F2" s="19">
        <v>13750057</v>
      </c>
    </row>
    <row r="3" spans="1:6" x14ac:dyDescent="0.25">
      <c r="A3" s="19" t="s">
        <v>3</v>
      </c>
      <c r="B3" s="19" t="s">
        <v>5</v>
      </c>
      <c r="C3" s="16" t="str">
        <f t="shared" ref="C3:C66" si="0">CONCATENATE(A3,B3)</f>
        <v>AGUARDANDO_DOCUMENTACAOAGUARDANDO_JUSTIFICATIVA</v>
      </c>
      <c r="D3" s="20">
        <v>43479.501423611102</v>
      </c>
      <c r="E3" s="21">
        <v>233</v>
      </c>
      <c r="F3" s="19">
        <v>13708198</v>
      </c>
    </row>
    <row r="4" spans="1:6" x14ac:dyDescent="0.25">
      <c r="A4" s="19" t="s">
        <v>3</v>
      </c>
      <c r="B4" s="19" t="s">
        <v>4</v>
      </c>
      <c r="C4" s="16" t="str">
        <f t="shared" si="0"/>
        <v>AGUARDANDO_DOCUMENTACAOAUTORIZADO</v>
      </c>
      <c r="D4" s="20">
        <v>43479.609583333302</v>
      </c>
      <c r="E4" s="21">
        <v>4364</v>
      </c>
      <c r="F4" s="19">
        <v>13750057</v>
      </c>
    </row>
    <row r="5" spans="1:6" x14ac:dyDescent="0.25">
      <c r="A5" s="19" t="s">
        <v>3</v>
      </c>
      <c r="B5" s="19" t="s">
        <v>10</v>
      </c>
      <c r="C5" s="16" t="str">
        <f t="shared" si="0"/>
        <v>AGUARDANDO_DOCUMENTACAOAUTORIZADO_PARCIALMENTE</v>
      </c>
      <c r="D5" s="20">
        <v>43475.629722222198</v>
      </c>
      <c r="E5" s="21">
        <v>310</v>
      </c>
      <c r="F5" s="19">
        <v>13565417</v>
      </c>
    </row>
    <row r="6" spans="1:6" x14ac:dyDescent="0.25">
      <c r="A6" s="19" t="s">
        <v>3</v>
      </c>
      <c r="B6" s="19" t="s">
        <v>6</v>
      </c>
      <c r="C6" s="16" t="str">
        <f t="shared" si="0"/>
        <v>AGUARDANDO_DOCUMENTACAOCANCELADA</v>
      </c>
      <c r="D6" s="20">
        <v>43479.561203703699</v>
      </c>
      <c r="E6" s="21">
        <v>2780</v>
      </c>
      <c r="F6" s="19">
        <v>13726072</v>
      </c>
    </row>
    <row r="7" spans="1:6" x14ac:dyDescent="0.25">
      <c r="A7" s="19" t="s">
        <v>3</v>
      </c>
      <c r="B7" s="19" t="s">
        <v>9</v>
      </c>
      <c r="C7" s="16" t="str">
        <f t="shared" si="0"/>
        <v>AGUARDANDO_DOCUMENTACAOCAPTURADA</v>
      </c>
      <c r="D7" s="20">
        <v>43381.592638888898</v>
      </c>
      <c r="E7" s="21">
        <v>775</v>
      </c>
      <c r="F7" s="19">
        <v>11924808</v>
      </c>
    </row>
    <row r="8" spans="1:6" x14ac:dyDescent="0.25">
      <c r="A8" s="19" t="s">
        <v>3</v>
      </c>
      <c r="B8" s="19" t="s">
        <v>12</v>
      </c>
      <c r="C8" s="16" t="str">
        <f t="shared" si="0"/>
        <v>AGUARDANDO_DOCUMENTACAOEM_ANALISE</v>
      </c>
      <c r="D8" s="20">
        <v>43479.784756944398</v>
      </c>
      <c r="E8" s="21">
        <v>24046</v>
      </c>
      <c r="F8" s="19">
        <v>13751051</v>
      </c>
    </row>
    <row r="9" spans="1:6" x14ac:dyDescent="0.25">
      <c r="A9" s="19" t="s">
        <v>3</v>
      </c>
      <c r="B9" s="19" t="s">
        <v>11</v>
      </c>
      <c r="C9" s="16" t="str">
        <f t="shared" si="0"/>
        <v>AGUARDANDO_DOCUMENTACAOEXECUCAO_DESFEITA</v>
      </c>
      <c r="D9" s="20">
        <v>43468.425277777802</v>
      </c>
      <c r="E9" s="21">
        <v>1</v>
      </c>
      <c r="F9" s="19">
        <v>13292091</v>
      </c>
    </row>
    <row r="10" spans="1:6" x14ac:dyDescent="0.25">
      <c r="A10" s="19" t="s">
        <v>3</v>
      </c>
      <c r="B10" s="19" t="s">
        <v>8</v>
      </c>
      <c r="C10" s="16" t="str">
        <f t="shared" si="0"/>
        <v>AGUARDANDO_DOCUMENTACAOEXECUTADA</v>
      </c>
      <c r="D10" s="20">
        <v>43217.703958333303</v>
      </c>
      <c r="E10" s="21">
        <v>2</v>
      </c>
      <c r="F10" s="19">
        <v>8513067</v>
      </c>
    </row>
    <row r="11" spans="1:6" x14ac:dyDescent="0.25">
      <c r="A11" s="19" t="s">
        <v>3</v>
      </c>
      <c r="B11" s="19" t="s">
        <v>7</v>
      </c>
      <c r="C11" s="16" t="str">
        <f t="shared" si="0"/>
        <v>AGUARDANDO_DOCUMENTACAONEGADO</v>
      </c>
      <c r="D11" s="20">
        <v>43476.505555555603</v>
      </c>
      <c r="E11" s="21">
        <v>3301</v>
      </c>
      <c r="F11" s="19">
        <v>13712956</v>
      </c>
    </row>
    <row r="12" spans="1:6" x14ac:dyDescent="0.25">
      <c r="A12" s="19" t="s">
        <v>3</v>
      </c>
      <c r="B12" s="19" t="s">
        <v>13</v>
      </c>
      <c r="C12" s="16" t="str">
        <f t="shared" si="0"/>
        <v>AGUARDANDO_DOCUMENTACAOPERICIA</v>
      </c>
      <c r="D12" s="20">
        <v>43454.6112615741</v>
      </c>
      <c r="E12" s="21">
        <v>13</v>
      </c>
      <c r="F12" s="19">
        <v>13350911</v>
      </c>
    </row>
    <row r="13" spans="1:6" x14ac:dyDescent="0.25">
      <c r="A13" s="19" t="s">
        <v>5</v>
      </c>
      <c r="B13" s="19" t="s">
        <v>3</v>
      </c>
      <c r="C13" s="16" t="str">
        <f t="shared" si="0"/>
        <v>AGUARDANDO_JUSTIFICATIVAAGUARDANDO_DOCUMENTACAO</v>
      </c>
      <c r="D13" s="20">
        <v>43479.634641203702</v>
      </c>
      <c r="E13" s="21">
        <v>174</v>
      </c>
      <c r="F13" s="19">
        <v>13751450</v>
      </c>
    </row>
    <row r="14" spans="1:6" x14ac:dyDescent="0.25">
      <c r="A14" s="19" t="s">
        <v>5</v>
      </c>
      <c r="B14" s="19" t="s">
        <v>5</v>
      </c>
      <c r="C14" s="16" t="str">
        <f t="shared" si="0"/>
        <v>AGUARDANDO_JUSTIFICATIVAAGUARDANDO_JUSTIFICATIVA</v>
      </c>
      <c r="D14" s="20">
        <v>43479.856400463003</v>
      </c>
      <c r="E14" s="21">
        <v>4669</v>
      </c>
      <c r="F14" s="19">
        <v>13744744</v>
      </c>
    </row>
    <row r="15" spans="1:6" x14ac:dyDescent="0.25">
      <c r="A15" s="19" t="s">
        <v>5</v>
      </c>
      <c r="B15" s="19" t="s">
        <v>4</v>
      </c>
      <c r="C15" s="16" t="str">
        <f t="shared" si="0"/>
        <v>AGUARDANDO_JUSTIFICATIVAAUTORIZADO</v>
      </c>
      <c r="D15" s="20">
        <v>43479.856516203698</v>
      </c>
      <c r="E15" s="21">
        <v>798</v>
      </c>
      <c r="F15" s="19">
        <v>13732428</v>
      </c>
    </row>
    <row r="16" spans="1:6" x14ac:dyDescent="0.25">
      <c r="A16" s="19" t="s">
        <v>5</v>
      </c>
      <c r="B16" s="19" t="s">
        <v>10</v>
      </c>
      <c r="C16" s="16" t="str">
        <f t="shared" si="0"/>
        <v>AGUARDANDO_JUSTIFICATIVAAUTORIZADO_PARCIALMENTE</v>
      </c>
      <c r="D16" s="20">
        <v>43479.513414351903</v>
      </c>
      <c r="E16" s="21">
        <v>202</v>
      </c>
      <c r="F16" s="19">
        <v>13723217</v>
      </c>
    </row>
    <row r="17" spans="1:6" x14ac:dyDescent="0.25">
      <c r="A17" s="19" t="s">
        <v>5</v>
      </c>
      <c r="B17" s="19" t="s">
        <v>6</v>
      </c>
      <c r="C17" s="16" t="str">
        <f t="shared" si="0"/>
        <v>AGUARDANDO_JUSTIFICATIVACANCELADA</v>
      </c>
      <c r="D17" s="20">
        <v>43479.681111111102</v>
      </c>
      <c r="E17" s="21">
        <v>1615</v>
      </c>
      <c r="F17" s="19">
        <v>13750971</v>
      </c>
    </row>
    <row r="18" spans="1:6" x14ac:dyDescent="0.25">
      <c r="A18" s="19" t="s">
        <v>5</v>
      </c>
      <c r="B18" s="19" t="s">
        <v>9</v>
      </c>
      <c r="C18" s="16" t="str">
        <f t="shared" si="0"/>
        <v>AGUARDANDO_JUSTIFICATIVACAPTURADA</v>
      </c>
      <c r="D18" s="20">
        <v>43380.962002314802</v>
      </c>
      <c r="E18" s="21">
        <v>107</v>
      </c>
      <c r="F18" s="19">
        <v>11900137</v>
      </c>
    </row>
    <row r="19" spans="1:6" x14ac:dyDescent="0.25">
      <c r="A19" s="19" t="s">
        <v>5</v>
      </c>
      <c r="B19" s="19" t="s">
        <v>12</v>
      </c>
      <c r="C19" s="16" t="str">
        <f t="shared" si="0"/>
        <v>AGUARDANDO_JUSTIFICATIVAEM_ANALISE</v>
      </c>
      <c r="D19" s="20">
        <v>43479.7812962963</v>
      </c>
      <c r="E19" s="21">
        <v>12731</v>
      </c>
      <c r="F19" s="19">
        <v>13754542</v>
      </c>
    </row>
    <row r="20" spans="1:6" x14ac:dyDescent="0.25">
      <c r="A20" s="19" t="s">
        <v>5</v>
      </c>
      <c r="B20" s="19" t="s">
        <v>7</v>
      </c>
      <c r="C20" s="16" t="str">
        <f t="shared" si="0"/>
        <v>AGUARDANDO_JUSTIFICATIVANEGADO</v>
      </c>
      <c r="D20" s="20">
        <v>43479.4081828704</v>
      </c>
      <c r="E20" s="21">
        <v>686</v>
      </c>
      <c r="F20" s="19">
        <v>13724557</v>
      </c>
    </row>
    <row r="21" spans="1:6" x14ac:dyDescent="0.25">
      <c r="A21" s="19" t="s">
        <v>5</v>
      </c>
      <c r="B21" s="19" t="s">
        <v>13</v>
      </c>
      <c r="C21" s="16" t="str">
        <f t="shared" si="0"/>
        <v>AGUARDANDO_JUSTIFICATIVAPERICIA</v>
      </c>
      <c r="D21" s="20">
        <v>43348.365104166704</v>
      </c>
      <c r="E21" s="21">
        <v>10</v>
      </c>
      <c r="F21" s="19">
        <v>11332171</v>
      </c>
    </row>
    <row r="22" spans="1:6" x14ac:dyDescent="0.25">
      <c r="A22" s="19" t="s">
        <v>4</v>
      </c>
      <c r="B22" s="19" t="s">
        <v>3</v>
      </c>
      <c r="C22" s="16" t="str">
        <f t="shared" si="0"/>
        <v>AUTORIZADOAGUARDANDO_DOCUMENTACAO</v>
      </c>
      <c r="D22" s="20">
        <v>43467.649502314802</v>
      </c>
      <c r="E22" s="21">
        <v>48</v>
      </c>
      <c r="F22" s="19">
        <v>13559329</v>
      </c>
    </row>
    <row r="23" spans="1:6" x14ac:dyDescent="0.25">
      <c r="A23" s="19" t="s">
        <v>4</v>
      </c>
      <c r="B23" s="19" t="s">
        <v>5</v>
      </c>
      <c r="C23" s="16" t="str">
        <f t="shared" si="0"/>
        <v>AUTORIZADOAGUARDANDO_JUSTIFICATIVA</v>
      </c>
      <c r="D23" s="20">
        <v>43476.4202083333</v>
      </c>
      <c r="E23" s="21">
        <v>35</v>
      </c>
      <c r="F23" s="19">
        <v>13696776</v>
      </c>
    </row>
    <row r="24" spans="1:6" x14ac:dyDescent="0.25">
      <c r="A24" s="19" t="s">
        <v>4</v>
      </c>
      <c r="B24" s="19" t="s">
        <v>4</v>
      </c>
      <c r="C24" s="16" t="str">
        <f t="shared" si="0"/>
        <v>AUTORIZADOAUTORIZADO</v>
      </c>
      <c r="D24" s="20">
        <v>43479.620914351901</v>
      </c>
      <c r="E24" s="21">
        <v>1346</v>
      </c>
      <c r="F24" s="19">
        <v>13745757</v>
      </c>
    </row>
    <row r="25" spans="1:6" x14ac:dyDescent="0.25">
      <c r="A25" s="19" t="s">
        <v>4</v>
      </c>
      <c r="B25" s="19" t="s">
        <v>10</v>
      </c>
      <c r="C25" s="16" t="str">
        <f t="shared" si="0"/>
        <v>AUTORIZADOAUTORIZADO_PARCIALMENTE</v>
      </c>
      <c r="D25" s="20">
        <v>43461.587939814803</v>
      </c>
      <c r="E25" s="21">
        <v>1832</v>
      </c>
      <c r="F25" s="19">
        <v>13365551</v>
      </c>
    </row>
    <row r="26" spans="1:6" x14ac:dyDescent="0.25">
      <c r="A26" s="19" t="s">
        <v>4</v>
      </c>
      <c r="B26" s="19" t="s">
        <v>6</v>
      </c>
      <c r="C26" s="16" t="str">
        <f t="shared" si="0"/>
        <v>AUTORIZADOCANCELADA</v>
      </c>
      <c r="D26" s="20">
        <v>43479.8053587963</v>
      </c>
      <c r="E26" s="21">
        <v>49778</v>
      </c>
      <c r="F26" s="19">
        <v>13757681</v>
      </c>
    </row>
    <row r="27" spans="1:6" x14ac:dyDescent="0.25">
      <c r="A27" s="19" t="s">
        <v>4</v>
      </c>
      <c r="B27" s="19" t="s">
        <v>9</v>
      </c>
      <c r="C27" s="16" t="str">
        <f t="shared" si="0"/>
        <v>AUTORIZADOCAPTURADA</v>
      </c>
      <c r="D27" s="20">
        <v>43479.931296296301</v>
      </c>
      <c r="E27" s="21">
        <v>802470</v>
      </c>
      <c r="F27" s="19">
        <v>13757885</v>
      </c>
    </row>
    <row r="28" spans="1:6" x14ac:dyDescent="0.25">
      <c r="A28" s="19" t="s">
        <v>4</v>
      </c>
      <c r="B28" s="19" t="s">
        <v>12</v>
      </c>
      <c r="C28" s="16" t="str">
        <f t="shared" si="0"/>
        <v>AUTORIZADOEM_ANALISE</v>
      </c>
      <c r="D28" s="20">
        <v>43479.707152777803</v>
      </c>
      <c r="E28" s="21">
        <v>5630</v>
      </c>
      <c r="F28" s="19">
        <v>13696418</v>
      </c>
    </row>
    <row r="29" spans="1:6" x14ac:dyDescent="0.25">
      <c r="A29" s="19" t="s">
        <v>4</v>
      </c>
      <c r="B29" s="19" t="s">
        <v>11</v>
      </c>
      <c r="C29" s="16" t="str">
        <f t="shared" si="0"/>
        <v>AUTORIZADOEXECUCAO_DESFEITA</v>
      </c>
      <c r="D29" s="20">
        <v>43479.632326388899</v>
      </c>
      <c r="E29" s="21">
        <v>474</v>
      </c>
      <c r="F29" s="19">
        <v>13551258</v>
      </c>
    </row>
    <row r="30" spans="1:6" x14ac:dyDescent="0.25">
      <c r="A30" s="19" t="s">
        <v>4</v>
      </c>
      <c r="B30" s="19" t="s">
        <v>8</v>
      </c>
      <c r="C30" s="16" t="str">
        <f t="shared" si="0"/>
        <v>AUTORIZADOEXECUTADA</v>
      </c>
      <c r="D30" s="20">
        <v>43479.810543981497</v>
      </c>
      <c r="E30" s="21">
        <v>302789</v>
      </c>
      <c r="F30" s="19">
        <v>13754878</v>
      </c>
    </row>
    <row r="31" spans="1:6" x14ac:dyDescent="0.25">
      <c r="A31" s="19" t="s">
        <v>4</v>
      </c>
      <c r="B31" s="19" t="s">
        <v>7</v>
      </c>
      <c r="C31" s="16" t="str">
        <f t="shared" si="0"/>
        <v>AUTORIZADONEGADO</v>
      </c>
      <c r="D31" s="20">
        <v>43325.630196759303</v>
      </c>
      <c r="E31" s="21">
        <v>7</v>
      </c>
      <c r="F31" s="19">
        <v>10916230</v>
      </c>
    </row>
    <row r="32" spans="1:6" x14ac:dyDescent="0.25">
      <c r="A32" s="19" t="s">
        <v>4</v>
      </c>
      <c r="B32" s="19" t="s">
        <v>13</v>
      </c>
      <c r="C32" s="16" t="str">
        <f t="shared" si="0"/>
        <v>AUTORIZADOPERICIA</v>
      </c>
      <c r="D32" s="20">
        <v>43440.658796296302</v>
      </c>
      <c r="E32" s="21">
        <v>1</v>
      </c>
      <c r="F32" s="19">
        <v>13026217</v>
      </c>
    </row>
    <row r="33" spans="1:6" x14ac:dyDescent="0.25">
      <c r="A33" s="19" t="s">
        <v>10</v>
      </c>
      <c r="B33" s="19" t="s">
        <v>3</v>
      </c>
      <c r="C33" s="16" t="str">
        <f t="shared" si="0"/>
        <v>AUTORIZADO_PARCIALMENTEAGUARDANDO_DOCUMENTACAO</v>
      </c>
      <c r="D33" s="20">
        <v>43479.684270833299</v>
      </c>
      <c r="E33" s="21">
        <v>254</v>
      </c>
      <c r="F33" s="19">
        <v>13619077</v>
      </c>
    </row>
    <row r="34" spans="1:6" x14ac:dyDescent="0.25">
      <c r="A34" s="19" t="s">
        <v>10</v>
      </c>
      <c r="B34" s="19" t="s">
        <v>5</v>
      </c>
      <c r="C34" s="16" t="str">
        <f t="shared" si="0"/>
        <v>AUTORIZADO_PARCIALMENTEAGUARDANDO_JUSTIFICATIVA</v>
      </c>
      <c r="D34" s="20">
        <v>43479.457916666703</v>
      </c>
      <c r="E34" s="21">
        <v>114</v>
      </c>
      <c r="F34" s="19">
        <v>13723217</v>
      </c>
    </row>
    <row r="35" spans="1:6" x14ac:dyDescent="0.25">
      <c r="A35" s="19" t="s">
        <v>10</v>
      </c>
      <c r="B35" s="19" t="s">
        <v>4</v>
      </c>
      <c r="C35" s="16" t="str">
        <f t="shared" si="0"/>
        <v>AUTORIZADO_PARCIALMENTEAUTORIZADO</v>
      </c>
      <c r="D35" s="20">
        <v>43475.559895833299</v>
      </c>
      <c r="E35" s="21">
        <v>49</v>
      </c>
      <c r="F35" s="19">
        <v>13681085</v>
      </c>
    </row>
    <row r="36" spans="1:6" x14ac:dyDescent="0.25">
      <c r="A36" s="19" t="s">
        <v>10</v>
      </c>
      <c r="B36" s="19" t="s">
        <v>10</v>
      </c>
      <c r="C36" s="16" t="str">
        <f t="shared" si="0"/>
        <v>AUTORIZADO_PARCIALMENTEAUTORIZADO_PARCIALMENTE</v>
      </c>
      <c r="D36" s="20">
        <v>43479.4360185185</v>
      </c>
      <c r="E36" s="21">
        <v>6465</v>
      </c>
      <c r="F36" s="19">
        <v>13668509</v>
      </c>
    </row>
    <row r="37" spans="1:6" x14ac:dyDescent="0.25">
      <c r="A37" s="19" t="s">
        <v>10</v>
      </c>
      <c r="B37" s="19" t="s">
        <v>6</v>
      </c>
      <c r="C37" s="16" t="str">
        <f t="shared" si="0"/>
        <v>AUTORIZADO_PARCIALMENTECANCELADA</v>
      </c>
      <c r="D37" s="20">
        <v>43479.855983796297</v>
      </c>
      <c r="E37" s="21">
        <v>6151</v>
      </c>
      <c r="F37" s="19">
        <v>13757686</v>
      </c>
    </row>
    <row r="38" spans="1:6" x14ac:dyDescent="0.25">
      <c r="A38" s="19" t="s">
        <v>10</v>
      </c>
      <c r="B38" s="19" t="s">
        <v>9</v>
      </c>
      <c r="C38" s="16" t="str">
        <f t="shared" si="0"/>
        <v>AUTORIZADO_PARCIALMENTECAPTURADA</v>
      </c>
      <c r="D38" s="20">
        <v>43479.928356481498</v>
      </c>
      <c r="E38" s="21">
        <v>14345</v>
      </c>
      <c r="F38" s="19">
        <v>13757436</v>
      </c>
    </row>
    <row r="39" spans="1:6" x14ac:dyDescent="0.25">
      <c r="A39" s="19" t="s">
        <v>10</v>
      </c>
      <c r="B39" s="19" t="s">
        <v>12</v>
      </c>
      <c r="C39" s="16" t="str">
        <f t="shared" si="0"/>
        <v>AUTORIZADO_PARCIALMENTEEM_ANALISE</v>
      </c>
      <c r="D39" s="20">
        <v>43479.754537036999</v>
      </c>
      <c r="E39" s="21">
        <v>5817</v>
      </c>
      <c r="F39" s="19">
        <v>13752599</v>
      </c>
    </row>
    <row r="40" spans="1:6" x14ac:dyDescent="0.25">
      <c r="A40" s="19" t="s">
        <v>10</v>
      </c>
      <c r="B40" s="19" t="s">
        <v>11</v>
      </c>
      <c r="C40" s="16" t="str">
        <f t="shared" si="0"/>
        <v>AUTORIZADO_PARCIALMENTEEXECUCAO_DESFEITA</v>
      </c>
      <c r="D40" s="20">
        <v>43391.345046296301</v>
      </c>
      <c r="E40" s="21">
        <v>17</v>
      </c>
      <c r="F40" s="19">
        <v>12065892</v>
      </c>
    </row>
    <row r="41" spans="1:6" x14ac:dyDescent="0.25">
      <c r="A41" s="19" t="s">
        <v>10</v>
      </c>
      <c r="B41" s="19" t="s">
        <v>8</v>
      </c>
      <c r="C41" s="16" t="str">
        <f t="shared" si="0"/>
        <v>AUTORIZADO_PARCIALMENTEEXECUTADA</v>
      </c>
      <c r="D41" s="20">
        <v>43479.752835648098</v>
      </c>
      <c r="E41" s="21">
        <v>12318</v>
      </c>
      <c r="F41" s="19">
        <v>13728740</v>
      </c>
    </row>
    <row r="42" spans="1:6" x14ac:dyDescent="0.25">
      <c r="A42" s="19" t="s">
        <v>10</v>
      </c>
      <c r="B42" s="19" t="s">
        <v>7</v>
      </c>
      <c r="C42" s="16" t="str">
        <f t="shared" si="0"/>
        <v>AUTORIZADO_PARCIALMENTENEGADO</v>
      </c>
      <c r="D42" s="20">
        <v>43199.673692129603</v>
      </c>
      <c r="E42" s="21">
        <v>1</v>
      </c>
      <c r="F42" s="19">
        <v>2615092</v>
      </c>
    </row>
    <row r="43" spans="1:6" x14ac:dyDescent="0.25">
      <c r="A43" s="19" t="s">
        <v>10</v>
      </c>
      <c r="B43" s="19" t="s">
        <v>13</v>
      </c>
      <c r="C43" s="16" t="str">
        <f t="shared" si="0"/>
        <v>AUTORIZADO_PARCIALMENTEPERICIA</v>
      </c>
      <c r="D43" s="20">
        <v>43349.597627314797</v>
      </c>
      <c r="E43" s="21">
        <v>4</v>
      </c>
      <c r="F43" s="19">
        <v>10867322</v>
      </c>
    </row>
    <row r="44" spans="1:6" x14ac:dyDescent="0.25">
      <c r="A44" s="19" t="s">
        <v>6</v>
      </c>
      <c r="B44" s="19" t="s">
        <v>3</v>
      </c>
      <c r="C44" s="16" t="str">
        <f t="shared" si="0"/>
        <v>CANCELADAAGUARDANDO_DOCUMENTACAO</v>
      </c>
      <c r="D44" s="20">
        <v>43468.641539351898</v>
      </c>
      <c r="E44" s="21">
        <v>40</v>
      </c>
      <c r="F44" s="19">
        <v>13544905</v>
      </c>
    </row>
    <row r="45" spans="1:6" x14ac:dyDescent="0.25">
      <c r="A45" s="19" t="s">
        <v>6</v>
      </c>
      <c r="B45" s="19" t="s">
        <v>5</v>
      </c>
      <c r="C45" s="16" t="str">
        <f t="shared" si="0"/>
        <v>CANCELADAAGUARDANDO_JUSTIFICATIVA</v>
      </c>
      <c r="D45" s="20">
        <v>43479.643101851798</v>
      </c>
      <c r="E45" s="21">
        <v>19</v>
      </c>
      <c r="F45" s="19">
        <v>13753218</v>
      </c>
    </row>
    <row r="46" spans="1:6" x14ac:dyDescent="0.25">
      <c r="A46" s="19" t="s">
        <v>6</v>
      </c>
      <c r="B46" s="19" t="s">
        <v>4</v>
      </c>
      <c r="C46" s="16" t="str">
        <f t="shared" si="0"/>
        <v>CANCELADAAUTORIZADO</v>
      </c>
      <c r="D46" s="20">
        <v>43479.598900463003</v>
      </c>
      <c r="E46" s="21">
        <v>149</v>
      </c>
      <c r="F46" s="19">
        <v>13740610</v>
      </c>
    </row>
    <row r="47" spans="1:6" x14ac:dyDescent="0.25">
      <c r="A47" s="19" t="s">
        <v>6</v>
      </c>
      <c r="B47" s="19" t="s">
        <v>10</v>
      </c>
      <c r="C47" s="16" t="str">
        <f t="shared" si="0"/>
        <v>CANCELADAAUTORIZADO_PARCIALMENTE</v>
      </c>
      <c r="D47" s="20">
        <v>43476.873321759304</v>
      </c>
      <c r="E47" s="21">
        <v>114</v>
      </c>
      <c r="F47" s="19">
        <v>13201124</v>
      </c>
    </row>
    <row r="48" spans="1:6" x14ac:dyDescent="0.25">
      <c r="A48" s="19" t="s">
        <v>6</v>
      </c>
      <c r="B48" s="19" t="s">
        <v>6</v>
      </c>
      <c r="C48" s="16" t="str">
        <f t="shared" si="0"/>
        <v>CANCELADACANCELADA</v>
      </c>
      <c r="D48" s="20">
        <v>43479.430613425902</v>
      </c>
      <c r="E48" s="21">
        <v>9645</v>
      </c>
      <c r="F48" s="19">
        <v>13743054</v>
      </c>
    </row>
    <row r="49" spans="1:6" x14ac:dyDescent="0.25">
      <c r="A49" s="19" t="s">
        <v>6</v>
      </c>
      <c r="B49" s="19" t="s">
        <v>9</v>
      </c>
      <c r="C49" s="16" t="str">
        <f t="shared" si="0"/>
        <v>CANCELADACAPTURADA</v>
      </c>
      <c r="D49" s="20">
        <v>43455.480081018497</v>
      </c>
      <c r="E49" s="21">
        <v>128</v>
      </c>
      <c r="F49" s="19">
        <v>13071245</v>
      </c>
    </row>
    <row r="50" spans="1:6" x14ac:dyDescent="0.25">
      <c r="A50" s="19" t="s">
        <v>6</v>
      </c>
      <c r="B50" s="19" t="s">
        <v>12</v>
      </c>
      <c r="C50" s="16" t="str">
        <f t="shared" si="0"/>
        <v>CANCELADAEM_ANALISE</v>
      </c>
      <c r="D50" s="20">
        <v>43475.437939814801</v>
      </c>
      <c r="E50" s="21">
        <v>145</v>
      </c>
      <c r="F50" s="19">
        <v>13639556</v>
      </c>
    </row>
    <row r="51" spans="1:6" x14ac:dyDescent="0.25">
      <c r="A51" s="19" t="s">
        <v>6</v>
      </c>
      <c r="B51" s="19" t="s">
        <v>11</v>
      </c>
      <c r="C51" s="16" t="str">
        <f t="shared" si="0"/>
        <v>CANCELADAEXECUCAO_DESFEITA</v>
      </c>
      <c r="D51" s="20">
        <v>43467.556145833303</v>
      </c>
      <c r="E51" s="21">
        <v>86</v>
      </c>
      <c r="F51" s="19">
        <v>13381696</v>
      </c>
    </row>
    <row r="52" spans="1:6" x14ac:dyDescent="0.25">
      <c r="A52" s="19" t="s">
        <v>6</v>
      </c>
      <c r="B52" s="19" t="s">
        <v>8</v>
      </c>
      <c r="C52" s="16" t="str">
        <f t="shared" si="0"/>
        <v>CANCELADAEXECUTADA</v>
      </c>
      <c r="D52" s="20">
        <v>43356.637743055602</v>
      </c>
      <c r="E52" s="21">
        <v>1</v>
      </c>
      <c r="F52" s="19">
        <v>10997918</v>
      </c>
    </row>
    <row r="53" spans="1:6" x14ac:dyDescent="0.25">
      <c r="A53" s="19" t="s">
        <v>6</v>
      </c>
      <c r="B53" s="19" t="s">
        <v>7</v>
      </c>
      <c r="C53" s="16" t="str">
        <f t="shared" si="0"/>
        <v>CANCELADANEGADO</v>
      </c>
      <c r="D53" s="20">
        <v>43439.727604166699</v>
      </c>
      <c r="E53" s="21">
        <v>13</v>
      </c>
      <c r="F53" s="19">
        <v>13212878</v>
      </c>
    </row>
    <row r="54" spans="1:6" x14ac:dyDescent="0.25">
      <c r="A54" s="19" t="s">
        <v>6</v>
      </c>
      <c r="B54" s="19" t="s">
        <v>13</v>
      </c>
      <c r="C54" s="16" t="str">
        <f t="shared" si="0"/>
        <v>CANCELADAPERICIA</v>
      </c>
      <c r="D54" s="20">
        <v>43397.704317129603</v>
      </c>
      <c r="E54" s="21">
        <v>2</v>
      </c>
      <c r="F54" s="19">
        <v>12424587</v>
      </c>
    </row>
    <row r="55" spans="1:6" x14ac:dyDescent="0.25">
      <c r="A55" s="19" t="s">
        <v>9</v>
      </c>
      <c r="B55" s="19" t="s">
        <v>3</v>
      </c>
      <c r="C55" s="16" t="str">
        <f t="shared" si="0"/>
        <v>CAPTURADAAGUARDANDO_DOCUMENTACAO</v>
      </c>
      <c r="D55" s="20">
        <v>43444.648136574098</v>
      </c>
      <c r="E55" s="21">
        <v>11</v>
      </c>
      <c r="F55" s="19">
        <v>13253816</v>
      </c>
    </row>
    <row r="56" spans="1:6" x14ac:dyDescent="0.25">
      <c r="A56" s="19" t="s">
        <v>9</v>
      </c>
      <c r="B56" s="19" t="s">
        <v>5</v>
      </c>
      <c r="C56" s="16" t="str">
        <f t="shared" si="0"/>
        <v>CAPTURADAAGUARDANDO_JUSTIFICATIVA</v>
      </c>
      <c r="D56" s="20">
        <v>43453.737175925897</v>
      </c>
      <c r="E56" s="21">
        <v>12</v>
      </c>
      <c r="F56" s="19">
        <v>13404753</v>
      </c>
    </row>
    <row r="57" spans="1:6" x14ac:dyDescent="0.25">
      <c r="A57" s="19" t="s">
        <v>9</v>
      </c>
      <c r="B57" s="19" t="s">
        <v>4</v>
      </c>
      <c r="C57" s="16" t="str">
        <f t="shared" si="0"/>
        <v>CAPTURADAAUTORIZADO</v>
      </c>
      <c r="D57" s="20">
        <v>43476.639884259297</v>
      </c>
      <c r="E57" s="21">
        <v>97</v>
      </c>
      <c r="F57" s="19">
        <v>13676004</v>
      </c>
    </row>
    <row r="58" spans="1:6" x14ac:dyDescent="0.25">
      <c r="A58" s="19" t="s">
        <v>9</v>
      </c>
      <c r="B58" s="19" t="s">
        <v>10</v>
      </c>
      <c r="C58" s="16" t="str">
        <f t="shared" si="0"/>
        <v>CAPTURADAAUTORIZADO_PARCIALMENTE</v>
      </c>
      <c r="D58" s="20">
        <v>43450.5625462963</v>
      </c>
      <c r="E58" s="21">
        <v>14</v>
      </c>
      <c r="F58" s="19">
        <v>13390977</v>
      </c>
    </row>
    <row r="59" spans="1:6" x14ac:dyDescent="0.25">
      <c r="A59" s="19" t="s">
        <v>9</v>
      </c>
      <c r="B59" s="19" t="s">
        <v>6</v>
      </c>
      <c r="C59" s="16" t="str">
        <f t="shared" si="0"/>
        <v>CAPTURADACANCELADA</v>
      </c>
      <c r="D59" s="20">
        <v>43479.839317129597</v>
      </c>
      <c r="E59" s="21">
        <v>104826</v>
      </c>
      <c r="F59" s="19">
        <v>13757672</v>
      </c>
    </row>
    <row r="60" spans="1:6" x14ac:dyDescent="0.25">
      <c r="A60" s="19" t="s">
        <v>9</v>
      </c>
      <c r="B60" s="19" t="s">
        <v>9</v>
      </c>
      <c r="C60" s="16" t="str">
        <f t="shared" si="0"/>
        <v>CAPTURADACAPTURADA</v>
      </c>
      <c r="D60" s="20">
        <v>43479.681273148097</v>
      </c>
      <c r="E60" s="21">
        <v>8071</v>
      </c>
      <c r="F60" s="19">
        <v>13754425</v>
      </c>
    </row>
    <row r="61" spans="1:6" x14ac:dyDescent="0.25">
      <c r="A61" s="19" t="s">
        <v>9</v>
      </c>
      <c r="B61" s="19" t="s">
        <v>12</v>
      </c>
      <c r="C61" s="16" t="str">
        <f t="shared" si="0"/>
        <v>CAPTURADAEM_ANALISE</v>
      </c>
      <c r="D61" s="20">
        <v>43479.763356481497</v>
      </c>
      <c r="E61" s="21">
        <v>7951</v>
      </c>
      <c r="F61" s="19">
        <v>13749375</v>
      </c>
    </row>
    <row r="62" spans="1:6" x14ac:dyDescent="0.25">
      <c r="A62" s="19" t="s">
        <v>9</v>
      </c>
      <c r="B62" s="19" t="s">
        <v>11</v>
      </c>
      <c r="C62" s="16" t="str">
        <f t="shared" si="0"/>
        <v>CAPTURADAEXECUCAO_DESFEITA</v>
      </c>
      <c r="D62" s="20">
        <v>43479.724884259304</v>
      </c>
      <c r="E62" s="21">
        <v>33613</v>
      </c>
      <c r="F62" s="19">
        <v>13754425</v>
      </c>
    </row>
    <row r="63" spans="1:6" x14ac:dyDescent="0.25">
      <c r="A63" s="19" t="s">
        <v>9</v>
      </c>
      <c r="B63" s="19" t="s">
        <v>8</v>
      </c>
      <c r="C63" s="16" t="str">
        <f t="shared" si="0"/>
        <v>CAPTURADAEXECUTADA</v>
      </c>
      <c r="D63" s="20">
        <v>43479.882222222201</v>
      </c>
      <c r="E63" s="21">
        <v>3593510</v>
      </c>
      <c r="F63" s="19">
        <v>13757826</v>
      </c>
    </row>
    <row r="64" spans="1:6" x14ac:dyDescent="0.25">
      <c r="A64" s="19" t="s">
        <v>9</v>
      </c>
      <c r="B64" s="19" t="s">
        <v>13</v>
      </c>
      <c r="C64" s="16" t="str">
        <f t="shared" si="0"/>
        <v>CAPTURADAPERICIA</v>
      </c>
      <c r="D64" s="20">
        <v>43364.743553240703</v>
      </c>
      <c r="E64" s="21">
        <v>1</v>
      </c>
      <c r="F64" s="19">
        <v>11576509</v>
      </c>
    </row>
    <row r="65" spans="1:6" x14ac:dyDescent="0.25">
      <c r="A65" s="19" t="s">
        <v>12</v>
      </c>
      <c r="B65" s="19" t="s">
        <v>3</v>
      </c>
      <c r="C65" s="16" t="str">
        <f t="shared" si="0"/>
        <v>EM_ANALISEAGUARDANDO_DOCUMENTACAO</v>
      </c>
      <c r="D65" s="20">
        <v>43479.924664351798</v>
      </c>
      <c r="E65" s="21">
        <v>42907</v>
      </c>
      <c r="F65" s="19">
        <v>13757390</v>
      </c>
    </row>
    <row r="66" spans="1:6" x14ac:dyDescent="0.25">
      <c r="A66" s="19" t="s">
        <v>12</v>
      </c>
      <c r="B66" s="19" t="s">
        <v>5</v>
      </c>
      <c r="C66" s="16" t="str">
        <f t="shared" si="0"/>
        <v>EM_ANALISEAGUARDANDO_JUSTIFICATIVA</v>
      </c>
      <c r="D66" s="20">
        <v>43479.832754629599</v>
      </c>
      <c r="E66" s="21">
        <v>21385</v>
      </c>
      <c r="F66" s="19">
        <v>13756795</v>
      </c>
    </row>
    <row r="67" spans="1:6" x14ac:dyDescent="0.25">
      <c r="A67" s="19" t="s">
        <v>12</v>
      </c>
      <c r="B67" s="19" t="s">
        <v>4</v>
      </c>
      <c r="C67" s="16" t="str">
        <f t="shared" ref="C67:C110" si="1">CONCATENATE(A67,B67)</f>
        <v>EM_ANALISEAUTORIZADO</v>
      </c>
      <c r="D67" s="20">
        <v>43479.928310185198</v>
      </c>
      <c r="E67" s="21">
        <v>279406</v>
      </c>
      <c r="F67" s="19">
        <v>13757827</v>
      </c>
    </row>
    <row r="68" spans="1:6" x14ac:dyDescent="0.25">
      <c r="A68" s="19" t="s">
        <v>12</v>
      </c>
      <c r="B68" s="19" t="s">
        <v>10</v>
      </c>
      <c r="C68" s="16" t="str">
        <f t="shared" si="1"/>
        <v>EM_ANALISEAUTORIZADO_PARCIALMENTE</v>
      </c>
      <c r="D68" s="20">
        <v>43479.928356481498</v>
      </c>
      <c r="E68" s="21">
        <v>30544</v>
      </c>
      <c r="F68" s="19">
        <v>13757436</v>
      </c>
    </row>
    <row r="69" spans="1:6" x14ac:dyDescent="0.25">
      <c r="A69" s="19" t="s">
        <v>12</v>
      </c>
      <c r="B69" s="19" t="s">
        <v>6</v>
      </c>
      <c r="C69" s="16" t="str">
        <f t="shared" si="1"/>
        <v>EM_ANALISECANCELADA</v>
      </c>
      <c r="D69" s="20">
        <v>43479.799363425896</v>
      </c>
      <c r="E69" s="21">
        <v>8660</v>
      </c>
      <c r="F69" s="19">
        <v>13757722</v>
      </c>
    </row>
    <row r="70" spans="1:6" x14ac:dyDescent="0.25">
      <c r="A70" s="19" t="s">
        <v>12</v>
      </c>
      <c r="B70" s="19" t="s">
        <v>9</v>
      </c>
      <c r="C70" s="16" t="str">
        <f t="shared" si="1"/>
        <v>EM_ANALISECAPTURADA</v>
      </c>
      <c r="D70" s="20">
        <v>43418.6100925926</v>
      </c>
      <c r="E70" s="21">
        <v>23949</v>
      </c>
      <c r="F70" s="19">
        <v>12072127</v>
      </c>
    </row>
    <row r="71" spans="1:6" x14ac:dyDescent="0.25">
      <c r="A71" s="19" t="s">
        <v>12</v>
      </c>
      <c r="B71" s="19" t="s">
        <v>12</v>
      </c>
      <c r="C71" s="16" t="str">
        <f t="shared" si="1"/>
        <v>EM_ANALISEEM_ANALISE</v>
      </c>
      <c r="D71" s="20">
        <v>43479.929884259298</v>
      </c>
      <c r="E71" s="21">
        <v>602356</v>
      </c>
      <c r="F71" s="19">
        <v>13757827</v>
      </c>
    </row>
    <row r="72" spans="1:6" x14ac:dyDescent="0.25">
      <c r="A72" s="19" t="s">
        <v>12</v>
      </c>
      <c r="B72" s="19" t="s">
        <v>11</v>
      </c>
      <c r="C72" s="16" t="str">
        <f t="shared" si="1"/>
        <v>EM_ANALISEEXECUCAO_DESFEITA</v>
      </c>
      <c r="D72" s="20">
        <v>43453.7110300926</v>
      </c>
      <c r="E72" s="21">
        <v>28</v>
      </c>
      <c r="F72" s="19">
        <v>13004041</v>
      </c>
    </row>
    <row r="73" spans="1:6" x14ac:dyDescent="0.25">
      <c r="A73" s="19" t="s">
        <v>12</v>
      </c>
      <c r="B73" s="19" t="s">
        <v>8</v>
      </c>
      <c r="C73" s="16" t="str">
        <f t="shared" si="1"/>
        <v>EM_ANALISEEXECUTADA</v>
      </c>
      <c r="D73" s="20">
        <v>43445.502407407403</v>
      </c>
      <c r="E73" s="21">
        <v>14</v>
      </c>
      <c r="F73" s="19">
        <v>12898879</v>
      </c>
    </row>
    <row r="74" spans="1:6" x14ac:dyDescent="0.25">
      <c r="A74" s="19" t="s">
        <v>12</v>
      </c>
      <c r="B74" s="19" t="s">
        <v>7</v>
      </c>
      <c r="C74" s="16" t="str">
        <f t="shared" si="1"/>
        <v>EM_ANALISENEGADO</v>
      </c>
      <c r="D74" s="20">
        <v>43479.8890046296</v>
      </c>
      <c r="E74" s="21">
        <v>15980</v>
      </c>
      <c r="F74" s="19">
        <v>13752062</v>
      </c>
    </row>
    <row r="75" spans="1:6" x14ac:dyDescent="0.25">
      <c r="A75" s="19" t="s">
        <v>12</v>
      </c>
      <c r="B75" s="19" t="s">
        <v>13</v>
      </c>
      <c r="C75" s="16" t="str">
        <f t="shared" si="1"/>
        <v>EM_ANALISEPERICIA</v>
      </c>
      <c r="D75" s="20">
        <v>43479.667488425897</v>
      </c>
      <c r="E75" s="21">
        <v>1441</v>
      </c>
      <c r="F75" s="19">
        <v>13750666</v>
      </c>
    </row>
    <row r="76" spans="1:6" x14ac:dyDescent="0.25">
      <c r="A76" s="19" t="s">
        <v>11</v>
      </c>
      <c r="B76" s="19" t="s">
        <v>4</v>
      </c>
      <c r="C76" s="16" t="str">
        <f t="shared" si="1"/>
        <v>EXECUCAO_DESFEITAAUTORIZADO</v>
      </c>
      <c r="D76" s="20">
        <v>43479.632326388899</v>
      </c>
      <c r="E76" s="21">
        <v>332</v>
      </c>
      <c r="F76" s="19">
        <v>13551236</v>
      </c>
    </row>
    <row r="77" spans="1:6" x14ac:dyDescent="0.25">
      <c r="A77" s="19" t="s">
        <v>11</v>
      </c>
      <c r="B77" s="19" t="s">
        <v>10</v>
      </c>
      <c r="C77" s="16" t="str">
        <f t="shared" si="1"/>
        <v>EXECUCAO_DESFEITAAUTORIZADO_PARCIALMENTE</v>
      </c>
      <c r="D77" s="20">
        <v>43370.410694444399</v>
      </c>
      <c r="E77" s="21">
        <v>15</v>
      </c>
      <c r="F77" s="19">
        <v>11627869</v>
      </c>
    </row>
    <row r="78" spans="1:6" x14ac:dyDescent="0.25">
      <c r="A78" s="19" t="s">
        <v>11</v>
      </c>
      <c r="B78" s="19" t="s">
        <v>6</v>
      </c>
      <c r="C78" s="16" t="str">
        <f t="shared" si="1"/>
        <v>EXECUCAO_DESFEITACANCELADA</v>
      </c>
      <c r="D78" s="20">
        <v>43479.512442129599</v>
      </c>
      <c r="E78" s="21">
        <v>276</v>
      </c>
      <c r="F78" s="19">
        <v>13742897</v>
      </c>
    </row>
    <row r="79" spans="1:6" x14ac:dyDescent="0.25">
      <c r="A79" s="19" t="s">
        <v>11</v>
      </c>
      <c r="B79" s="19" t="s">
        <v>9</v>
      </c>
      <c r="C79" s="16" t="str">
        <f t="shared" si="1"/>
        <v>EXECUCAO_DESFEITACAPTURADA</v>
      </c>
      <c r="D79" s="20">
        <v>43479.724884259304</v>
      </c>
      <c r="E79" s="21">
        <v>37188</v>
      </c>
      <c r="F79" s="19">
        <v>13740300</v>
      </c>
    </row>
    <row r="80" spans="1:6" x14ac:dyDescent="0.25">
      <c r="A80" s="19" t="s">
        <v>11</v>
      </c>
      <c r="B80" s="19" t="s">
        <v>12</v>
      </c>
      <c r="C80" s="16" t="str">
        <f t="shared" si="1"/>
        <v>EXECUCAO_DESFEITAEM_ANALISE</v>
      </c>
      <c r="D80" s="20">
        <v>43468.383240740703</v>
      </c>
      <c r="E80" s="21">
        <v>32</v>
      </c>
      <c r="F80" s="19">
        <v>13385863</v>
      </c>
    </row>
    <row r="81" spans="1:6" x14ac:dyDescent="0.25">
      <c r="A81" s="19" t="s">
        <v>11</v>
      </c>
      <c r="B81" s="19" t="s">
        <v>11</v>
      </c>
      <c r="C81" s="16" t="str">
        <f t="shared" si="1"/>
        <v>EXECUCAO_DESFEITAEXECUCAO_DESFEITA</v>
      </c>
      <c r="D81" s="20">
        <v>43425.559872685197</v>
      </c>
      <c r="E81" s="21">
        <v>6</v>
      </c>
      <c r="F81" s="19">
        <v>12822072</v>
      </c>
    </row>
    <row r="82" spans="1:6" x14ac:dyDescent="0.25">
      <c r="A82" s="19" t="s">
        <v>11</v>
      </c>
      <c r="B82" s="19" t="s">
        <v>8</v>
      </c>
      <c r="C82" s="16" t="str">
        <f t="shared" si="1"/>
        <v>EXECUCAO_DESFEITAEXECUTADA</v>
      </c>
      <c r="D82" s="20">
        <v>43479.714988425898</v>
      </c>
      <c r="E82" s="21">
        <v>6806</v>
      </c>
      <c r="F82" s="19">
        <v>13745934</v>
      </c>
    </row>
    <row r="83" spans="1:6" x14ac:dyDescent="0.25">
      <c r="A83" s="19" t="s">
        <v>11</v>
      </c>
      <c r="B83" s="19" t="s">
        <v>7</v>
      </c>
      <c r="C83" s="16" t="str">
        <f t="shared" si="1"/>
        <v>EXECUCAO_DESFEITANEGADO</v>
      </c>
      <c r="D83" s="20">
        <v>43462.591041666703</v>
      </c>
      <c r="E83" s="21">
        <v>18</v>
      </c>
      <c r="F83" s="19">
        <v>12582130</v>
      </c>
    </row>
    <row r="84" spans="1:6" x14ac:dyDescent="0.25">
      <c r="A84" s="19" t="s">
        <v>11</v>
      </c>
      <c r="B84" s="19"/>
      <c r="C84" s="16" t="str">
        <f t="shared" si="1"/>
        <v>EXECUCAO_DESFEITA</v>
      </c>
      <c r="D84" s="20">
        <v>43462.5015277778</v>
      </c>
      <c r="E84" s="21">
        <v>5</v>
      </c>
      <c r="F84" s="19">
        <v>12910839</v>
      </c>
    </row>
    <row r="85" spans="1:6" x14ac:dyDescent="0.25">
      <c r="A85" s="19" t="s">
        <v>8</v>
      </c>
      <c r="B85" s="19" t="s">
        <v>4</v>
      </c>
      <c r="C85" s="16" t="str">
        <f t="shared" si="1"/>
        <v>EXECUTADAAUTORIZADO</v>
      </c>
      <c r="D85" s="20">
        <v>43461.627222222203</v>
      </c>
      <c r="E85" s="21">
        <v>1</v>
      </c>
      <c r="F85" s="19">
        <v>12632441</v>
      </c>
    </row>
    <row r="86" spans="1:6" x14ac:dyDescent="0.25">
      <c r="A86" s="19" t="s">
        <v>8</v>
      </c>
      <c r="B86" s="19" t="s">
        <v>6</v>
      </c>
      <c r="C86" s="16" t="str">
        <f t="shared" si="1"/>
        <v>EXECUTADACANCELADA</v>
      </c>
      <c r="D86" s="20">
        <v>43424.649826388901</v>
      </c>
      <c r="E86" s="21">
        <v>8</v>
      </c>
      <c r="F86" s="19">
        <v>12929066</v>
      </c>
    </row>
    <row r="87" spans="1:6" x14ac:dyDescent="0.25">
      <c r="A87" s="19" t="s">
        <v>8</v>
      </c>
      <c r="B87" s="19" t="s">
        <v>9</v>
      </c>
      <c r="C87" s="16" t="str">
        <f t="shared" si="1"/>
        <v>EXECUTADACAPTURADA</v>
      </c>
      <c r="D87" s="20">
        <v>43479.724652777797</v>
      </c>
      <c r="E87" s="21">
        <v>32258</v>
      </c>
      <c r="F87" s="19">
        <v>13752480</v>
      </c>
    </row>
    <row r="88" spans="1:6" x14ac:dyDescent="0.25">
      <c r="A88" s="19" t="s">
        <v>8</v>
      </c>
      <c r="B88" s="19" t="s">
        <v>12</v>
      </c>
      <c r="C88" s="16" t="str">
        <f t="shared" si="1"/>
        <v>EXECUTADAEM_ANALISE</v>
      </c>
      <c r="D88" s="20">
        <v>43420.288055555597</v>
      </c>
      <c r="E88" s="21">
        <v>1</v>
      </c>
      <c r="F88" s="19">
        <v>12558134</v>
      </c>
    </row>
    <row r="89" spans="1:6" x14ac:dyDescent="0.25">
      <c r="A89" s="19" t="s">
        <v>8</v>
      </c>
      <c r="B89" s="19" t="s">
        <v>11</v>
      </c>
      <c r="C89" s="16" t="str">
        <f t="shared" si="1"/>
        <v>EXECUTADAEXECUCAO_DESFEITA</v>
      </c>
      <c r="D89" s="20">
        <v>43381.732557870397</v>
      </c>
      <c r="E89" s="21">
        <v>13677</v>
      </c>
      <c r="F89" s="19">
        <v>11936903</v>
      </c>
    </row>
    <row r="90" spans="1:6" x14ac:dyDescent="0.25">
      <c r="A90" s="19" t="s">
        <v>8</v>
      </c>
      <c r="B90" s="19" t="s">
        <v>8</v>
      </c>
      <c r="C90" s="16" t="str">
        <f t="shared" si="1"/>
        <v>EXECUTADAEXECUTADA</v>
      </c>
      <c r="D90" s="20">
        <v>43479.656805555598</v>
      </c>
      <c r="E90" s="21">
        <v>799</v>
      </c>
      <c r="F90" s="19">
        <v>13754123</v>
      </c>
    </row>
    <row r="91" spans="1:6" x14ac:dyDescent="0.25">
      <c r="A91" s="19" t="s">
        <v>7</v>
      </c>
      <c r="B91" s="19" t="s">
        <v>3</v>
      </c>
      <c r="C91" s="16" t="str">
        <f t="shared" si="1"/>
        <v>NEGADOAGUARDANDO_DOCUMENTACAO</v>
      </c>
      <c r="D91" s="20">
        <v>43479.617268518501</v>
      </c>
      <c r="E91" s="21">
        <v>567</v>
      </c>
      <c r="F91" s="19">
        <v>13717368</v>
      </c>
    </row>
    <row r="92" spans="1:6" x14ac:dyDescent="0.25">
      <c r="A92" s="19" t="s">
        <v>7</v>
      </c>
      <c r="B92" s="19" t="s">
        <v>5</v>
      </c>
      <c r="C92" s="16" t="str">
        <f t="shared" si="1"/>
        <v>NEGADOAGUARDANDO_JUSTIFICATIVA</v>
      </c>
      <c r="D92" s="20">
        <v>43479.616354166697</v>
      </c>
      <c r="E92" s="21">
        <v>138</v>
      </c>
      <c r="F92" s="19">
        <v>13677068</v>
      </c>
    </row>
    <row r="93" spans="1:6" x14ac:dyDescent="0.25">
      <c r="A93" s="19" t="s">
        <v>7</v>
      </c>
      <c r="B93" s="19" t="s">
        <v>4</v>
      </c>
      <c r="C93" s="16" t="str">
        <f t="shared" si="1"/>
        <v>NEGADOAUTORIZADO</v>
      </c>
      <c r="D93" s="20">
        <v>43479.577442129601</v>
      </c>
      <c r="E93" s="21">
        <v>368</v>
      </c>
      <c r="F93" s="19">
        <v>13679728</v>
      </c>
    </row>
    <row r="94" spans="1:6" x14ac:dyDescent="0.25">
      <c r="A94" s="19" t="s">
        <v>7</v>
      </c>
      <c r="B94" s="19" t="s">
        <v>10</v>
      </c>
      <c r="C94" s="16" t="str">
        <f t="shared" si="1"/>
        <v>NEGADOAUTORIZADO_PARCIALMENTE</v>
      </c>
      <c r="D94" s="20">
        <v>43433.433587963002</v>
      </c>
      <c r="E94" s="21">
        <v>21</v>
      </c>
      <c r="F94" s="19">
        <v>13059746</v>
      </c>
    </row>
    <row r="95" spans="1:6" x14ac:dyDescent="0.25">
      <c r="A95" s="19" t="s">
        <v>7</v>
      </c>
      <c r="B95" s="19" t="s">
        <v>6</v>
      </c>
      <c r="C95" s="16" t="str">
        <f t="shared" si="1"/>
        <v>NEGADOCANCELADA</v>
      </c>
      <c r="D95" s="20">
        <v>43475.587337962999</v>
      </c>
      <c r="E95" s="21">
        <v>137</v>
      </c>
      <c r="F95" s="19">
        <v>13645417</v>
      </c>
    </row>
    <row r="96" spans="1:6" x14ac:dyDescent="0.25">
      <c r="A96" s="19" t="s">
        <v>7</v>
      </c>
      <c r="B96" s="19" t="s">
        <v>9</v>
      </c>
      <c r="C96" s="16" t="str">
        <f t="shared" si="1"/>
        <v>NEGADOCAPTURADA</v>
      </c>
      <c r="D96" s="20">
        <v>43378.832905092597</v>
      </c>
      <c r="E96" s="21">
        <v>10</v>
      </c>
      <c r="F96" s="19">
        <v>11835886</v>
      </c>
    </row>
    <row r="97" spans="1:6" x14ac:dyDescent="0.25">
      <c r="A97" s="19" t="s">
        <v>7</v>
      </c>
      <c r="B97" s="19" t="s">
        <v>12</v>
      </c>
      <c r="C97" s="16" t="str">
        <f t="shared" si="1"/>
        <v>NEGADOEM_ANALISE</v>
      </c>
      <c r="D97" s="20">
        <v>43479.888807870397</v>
      </c>
      <c r="E97" s="21">
        <v>18220</v>
      </c>
      <c r="F97" s="19">
        <v>13756656</v>
      </c>
    </row>
    <row r="98" spans="1:6" x14ac:dyDescent="0.25">
      <c r="A98" s="19" t="s">
        <v>7</v>
      </c>
      <c r="B98" s="19" t="s">
        <v>11</v>
      </c>
      <c r="C98" s="16" t="str">
        <f t="shared" si="1"/>
        <v>NEGADOEXECUCAO_DESFEITA</v>
      </c>
      <c r="D98" s="20">
        <v>43462.591041666703</v>
      </c>
      <c r="E98" s="21">
        <v>19</v>
      </c>
      <c r="F98" s="19">
        <v>12582130</v>
      </c>
    </row>
    <row r="99" spans="1:6" x14ac:dyDescent="0.25">
      <c r="A99" s="19" t="s">
        <v>7</v>
      </c>
      <c r="B99" s="19" t="s">
        <v>7</v>
      </c>
      <c r="C99" s="16" t="str">
        <f t="shared" si="1"/>
        <v>NEGADONEGADO</v>
      </c>
      <c r="D99" s="20">
        <v>43472.594803240703</v>
      </c>
      <c r="E99" s="21">
        <v>462</v>
      </c>
      <c r="F99" s="19">
        <v>13616239</v>
      </c>
    </row>
    <row r="100" spans="1:6" x14ac:dyDescent="0.25">
      <c r="A100" s="19" t="s">
        <v>7</v>
      </c>
      <c r="B100" s="19" t="s">
        <v>13</v>
      </c>
      <c r="C100" s="16" t="str">
        <f t="shared" si="1"/>
        <v>NEGADOPERICIA</v>
      </c>
      <c r="D100" s="20">
        <v>43356.726724537002</v>
      </c>
      <c r="E100" s="21">
        <v>9</v>
      </c>
      <c r="F100" s="19">
        <v>11265117</v>
      </c>
    </row>
    <row r="101" spans="1:6" x14ac:dyDescent="0.25">
      <c r="A101" s="19" t="s">
        <v>13</v>
      </c>
      <c r="B101" s="19" t="s">
        <v>3</v>
      </c>
      <c r="C101" s="16" t="str">
        <f t="shared" si="1"/>
        <v>PERICIAAGUARDANDO_DOCUMENTACAO</v>
      </c>
      <c r="D101" s="20">
        <v>43476.838217592602</v>
      </c>
      <c r="E101" s="21">
        <v>14</v>
      </c>
      <c r="F101" s="19">
        <v>13644827</v>
      </c>
    </row>
    <row r="102" spans="1:6" x14ac:dyDescent="0.25">
      <c r="A102" s="19" t="s">
        <v>13</v>
      </c>
      <c r="B102" s="19" t="s">
        <v>5</v>
      </c>
      <c r="C102" s="16" t="str">
        <f t="shared" si="1"/>
        <v>PERICIAAGUARDANDO_JUSTIFICATIVA</v>
      </c>
      <c r="D102" s="20">
        <v>43477.322025463</v>
      </c>
      <c r="E102" s="21">
        <v>4</v>
      </c>
      <c r="F102" s="19">
        <v>13670717</v>
      </c>
    </row>
    <row r="103" spans="1:6" x14ac:dyDescent="0.25">
      <c r="A103" s="19" t="s">
        <v>13</v>
      </c>
      <c r="B103" s="19" t="s">
        <v>4</v>
      </c>
      <c r="C103" s="16" t="str">
        <f t="shared" si="1"/>
        <v>PERICIAAUTORIZADO</v>
      </c>
      <c r="D103" s="20">
        <v>43479.737048611103</v>
      </c>
      <c r="E103" s="21">
        <v>727</v>
      </c>
      <c r="F103" s="19">
        <v>13544005</v>
      </c>
    </row>
    <row r="104" spans="1:6" x14ac:dyDescent="0.25">
      <c r="A104" s="19" t="s">
        <v>13</v>
      </c>
      <c r="B104" s="19" t="s">
        <v>10</v>
      </c>
      <c r="C104" s="16" t="str">
        <f t="shared" si="1"/>
        <v>PERICIAAUTORIZADO_PARCIALMENTE</v>
      </c>
      <c r="D104" s="20">
        <v>43479.693495370397</v>
      </c>
      <c r="E104" s="21">
        <v>115</v>
      </c>
      <c r="F104" s="19">
        <v>13597078</v>
      </c>
    </row>
    <row r="105" spans="1:6" x14ac:dyDescent="0.25">
      <c r="A105" s="19" t="s">
        <v>13</v>
      </c>
      <c r="B105" s="19" t="s">
        <v>6</v>
      </c>
      <c r="C105" s="16" t="str">
        <f t="shared" si="1"/>
        <v>PERICIACANCELADA</v>
      </c>
      <c r="D105" s="20">
        <v>43417.371909722198</v>
      </c>
      <c r="E105" s="21">
        <v>23</v>
      </c>
      <c r="F105" s="19">
        <v>12680652</v>
      </c>
    </row>
    <row r="106" spans="1:6" x14ac:dyDescent="0.25">
      <c r="A106" s="19" t="s">
        <v>13</v>
      </c>
      <c r="B106" s="19" t="s">
        <v>9</v>
      </c>
      <c r="C106" s="16" t="str">
        <f t="shared" si="1"/>
        <v>PERICIACAPTURADA</v>
      </c>
      <c r="D106" s="20">
        <v>43364.762384259302</v>
      </c>
      <c r="E106" s="21">
        <v>2</v>
      </c>
      <c r="F106" s="19">
        <v>11576509</v>
      </c>
    </row>
    <row r="107" spans="1:6" x14ac:dyDescent="0.25">
      <c r="A107" s="19" t="s">
        <v>13</v>
      </c>
      <c r="B107" s="19" t="s">
        <v>12</v>
      </c>
      <c r="C107" s="16" t="str">
        <f t="shared" si="1"/>
        <v>PERICIAEM_ANALISE</v>
      </c>
      <c r="D107" s="20">
        <v>43479.591400463003</v>
      </c>
      <c r="E107" s="21">
        <v>317</v>
      </c>
      <c r="F107" s="19">
        <v>13697282</v>
      </c>
    </row>
    <row r="108" spans="1:6" x14ac:dyDescent="0.25">
      <c r="A108" s="19" t="s">
        <v>13</v>
      </c>
      <c r="B108" s="19" t="s">
        <v>7</v>
      </c>
      <c r="C108" s="16" t="str">
        <f t="shared" si="1"/>
        <v>PERICIANEGADO</v>
      </c>
      <c r="D108" s="20">
        <v>43479.728912036997</v>
      </c>
      <c r="E108" s="21">
        <v>234</v>
      </c>
      <c r="F108" s="19">
        <v>13528483</v>
      </c>
    </row>
    <row r="109" spans="1:6" x14ac:dyDescent="0.25">
      <c r="A109" s="19" t="s">
        <v>13</v>
      </c>
      <c r="B109" s="19" t="s">
        <v>13</v>
      </c>
      <c r="C109" s="16" t="str">
        <f t="shared" si="1"/>
        <v>PERICIAPERICIA</v>
      </c>
      <c r="D109" s="20">
        <v>43479.7413310185</v>
      </c>
      <c r="E109" s="21">
        <v>2902</v>
      </c>
      <c r="F109" s="19">
        <v>13544005</v>
      </c>
    </row>
    <row r="110" spans="1:6" x14ac:dyDescent="0.25">
      <c r="A110" s="19"/>
      <c r="B110" s="19" t="s">
        <v>11</v>
      </c>
      <c r="C110" s="16" t="str">
        <f t="shared" si="1"/>
        <v>EXECUCAO_DESFEITA</v>
      </c>
      <c r="D110" s="20">
        <v>43462.5015277778</v>
      </c>
      <c r="E110" s="21">
        <v>8</v>
      </c>
      <c r="F110" s="19">
        <v>12910839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Ocorrências Recursivas</vt:lpstr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Simões Ribeiro Junior</dc:creator>
  <cp:lastModifiedBy>Padrao2</cp:lastModifiedBy>
  <cp:lastPrinted>2019-01-22T13:29:49Z</cp:lastPrinted>
  <dcterms:created xsi:type="dcterms:W3CDTF">2019-01-10T14:17:52Z</dcterms:created>
  <dcterms:modified xsi:type="dcterms:W3CDTF">2019-01-22T14:10:00Z</dcterms:modified>
</cp:coreProperties>
</file>