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20" windowWidth="18000" windowHeight="7500"/>
  </bookViews>
  <sheets>
    <sheet name="resumo_ano" sheetId="1" r:id="rId1"/>
    <sheet name="resumo_ano 59+" sheetId="2" r:id="rId2"/>
    <sheet name="resumo_ano 18-" sheetId="3" r:id="rId3"/>
    <sheet name="resumo_ano 19_58" sheetId="5" r:id="rId4"/>
    <sheet name="Internação" sheetId="4" r:id="rId5"/>
  </sheets>
  <calcPr calcId="124519"/>
</workbook>
</file>

<file path=xl/calcChain.xml><?xml version="1.0" encoding="utf-8"?>
<calcChain xmlns="http://schemas.openxmlformats.org/spreadsheetml/2006/main">
  <c r="L14" i="2"/>
  <c r="L13"/>
  <c r="L12"/>
  <c r="L11"/>
  <c r="K16" i="5"/>
  <c r="I16"/>
  <c r="G16"/>
  <c r="E16"/>
  <c r="C16"/>
  <c r="L14"/>
  <c r="L13"/>
  <c r="L12"/>
  <c r="L11"/>
  <c r="L8"/>
  <c r="L7"/>
  <c r="L6"/>
  <c r="L5"/>
  <c r="K16" i="4"/>
  <c r="I16"/>
  <c r="G16"/>
  <c r="E16"/>
  <c r="C16"/>
  <c r="K16" i="3"/>
  <c r="I16"/>
  <c r="G16"/>
  <c r="E16"/>
  <c r="C16"/>
  <c r="L14"/>
  <c r="L13"/>
  <c r="L12"/>
  <c r="L11"/>
  <c r="L8"/>
  <c r="L7"/>
  <c r="L6"/>
  <c r="L5"/>
  <c r="L6" i="2"/>
  <c r="L7"/>
  <c r="L8"/>
  <c r="L5"/>
  <c r="K16"/>
  <c r="I16"/>
  <c r="G16"/>
  <c r="E16"/>
  <c r="C16"/>
  <c r="E16" i="1"/>
  <c r="G16"/>
  <c r="I16"/>
  <c r="K16"/>
  <c r="C16"/>
</calcChain>
</file>

<file path=xl/sharedStrings.xml><?xml version="1.0" encoding="utf-8"?>
<sst xmlns="http://schemas.openxmlformats.org/spreadsheetml/2006/main" count="316" uniqueCount="55">
  <si>
    <t>ANO</t>
  </si>
  <si>
    <t>QP.vp</t>
  </si>
  <si>
    <t>VT.vp</t>
  </si>
  <si>
    <t>VQ.vp</t>
  </si>
  <si>
    <t>BT.vp</t>
  </si>
  <si>
    <t>BA.vp</t>
  </si>
  <si>
    <t>CT.vp</t>
  </si>
  <si>
    <t>IT.vp</t>
  </si>
  <si>
    <t>PA.vp</t>
  </si>
  <si>
    <t>VM.vp</t>
  </si>
  <si>
    <t>VA.vp</t>
  </si>
  <si>
    <t>VC.vp</t>
  </si>
  <si>
    <t>VI.vp</t>
  </si>
  <si>
    <t>QM.vp</t>
  </si>
  <si>
    <t>QA.vp</t>
  </si>
  <si>
    <t>QC.vp</t>
  </si>
  <si>
    <t>QI.vp</t>
  </si>
  <si>
    <t>NA</t>
  </si>
  <si>
    <t>Beneficiário</t>
  </si>
  <si>
    <t>Atendido</t>
  </si>
  <si>
    <t>Conta</t>
  </si>
  <si>
    <t>Item</t>
  </si>
  <si>
    <t>Base</t>
  </si>
  <si>
    <t>VT (Valor Total)</t>
  </si>
  <si>
    <t xml:space="preserve">QP (Quantidade Aprovada) </t>
  </si>
  <si>
    <t>VM (Ticket Médio)</t>
  </si>
  <si>
    <t>QM (Quantidade Média)</t>
  </si>
  <si>
    <t>VQ (Valor por Quantidade)</t>
  </si>
  <si>
    <t>BT (Beneficiários Totais)</t>
  </si>
  <si>
    <t>VA (Valor por Atendido)</t>
  </si>
  <si>
    <t>QA (Quantidade por Atendido)</t>
  </si>
  <si>
    <t>BA (Beneficiários Atendidos)</t>
  </si>
  <si>
    <t>VC (Valor por Conta)</t>
  </si>
  <si>
    <t>QC (Quantidade por Conta)</t>
  </si>
  <si>
    <t>CT (Quantidade de Contas)</t>
  </si>
  <si>
    <t>VI (Valor por item de Conta)</t>
  </si>
  <si>
    <t>QI (Quantidade por Item de Conta)</t>
  </si>
  <si>
    <t>IT (Quantidade de Itens de Conta)</t>
  </si>
  <si>
    <t>Percentual de Atendidos</t>
  </si>
  <si>
    <t>TMACI</t>
  </si>
  <si>
    <t>QTACIP</t>
  </si>
  <si>
    <t>PMACI</t>
  </si>
  <si>
    <t>% Negativo = Aumento de Valores por Volume</t>
  </si>
  <si>
    <t>Q influencia V</t>
  </si>
  <si>
    <t>Resumo de Médias Mensais por Ano</t>
  </si>
  <si>
    <t>Resumo de Médias Mensais por Ano (Beneficiários acima de 59 anos)</t>
  </si>
  <si>
    <t>Resumo de Médias Mensais por Ano (Beneficiários até 18 anos)</t>
  </si>
  <si>
    <t>% do total</t>
  </si>
  <si>
    <t>AP</t>
  </si>
  <si>
    <t>BR (Beneficiários por  AP)</t>
  </si>
  <si>
    <t>BR.vp</t>
  </si>
  <si>
    <t>QR (Quantidade por AP)</t>
  </si>
  <si>
    <t>QR.vp</t>
  </si>
  <si>
    <t>VR (Valor por AP)</t>
  </si>
  <si>
    <t>VR.vp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</si>
</sst>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64" formatCode="0.00_ ;[Red]\-0.00\ "/>
    <numFmt numFmtId="165" formatCode="_-* #,##0.0000_-;\-* #,##0.0000_-;_-* &quot;-&quot;??_-;_-@_-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color theme="0" tint="-0.249977111117893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8">
    <xf numFmtId="0" fontId="0" fillId="0" borderId="0" xfId="0"/>
    <xf numFmtId="10" fontId="0" fillId="0" borderId="0" xfId="2" applyNumberFormat="1" applyFont="1"/>
    <xf numFmtId="43" fontId="0" fillId="0" borderId="0" xfId="1" applyFont="1"/>
    <xf numFmtId="43" fontId="0" fillId="0" borderId="12" xfId="1" applyFont="1" applyBorder="1"/>
    <xf numFmtId="164" fontId="0" fillId="0" borderId="12" xfId="0" applyNumberFormat="1" applyBorder="1"/>
    <xf numFmtId="10" fontId="0" fillId="0" borderId="15" xfId="2" applyNumberFormat="1" applyFont="1" applyBorder="1"/>
    <xf numFmtId="43" fontId="0" fillId="0" borderId="19" xfId="1" applyFont="1" applyBorder="1"/>
    <xf numFmtId="43" fontId="0" fillId="0" borderId="21" xfId="1" applyFont="1" applyBorder="1"/>
    <xf numFmtId="43" fontId="0" fillId="0" borderId="24" xfId="1" applyFont="1" applyBorder="1"/>
    <xf numFmtId="0" fontId="0" fillId="0" borderId="0" xfId="0" applyAlignment="1">
      <alignment horizontal="center" vertical="center" wrapText="1"/>
    </xf>
    <xf numFmtId="10" fontId="0" fillId="0" borderId="0" xfId="2" applyNumberFormat="1" applyFont="1" applyAlignment="1">
      <alignment horizontal="center" vertical="center" wrapText="1"/>
    </xf>
    <xf numFmtId="43" fontId="16" fillId="36" borderId="21" xfId="1" applyFont="1" applyFill="1" applyBorder="1" applyAlignment="1">
      <alignment horizontal="center" vertical="center" wrapText="1"/>
    </xf>
    <xf numFmtId="43" fontId="16" fillId="35" borderId="21" xfId="1" applyFont="1" applyFill="1" applyBorder="1" applyAlignment="1">
      <alignment horizontal="center" vertical="center" wrapText="1"/>
    </xf>
    <xf numFmtId="43" fontId="16" fillId="33" borderId="21" xfId="1" applyFont="1" applyFill="1" applyBorder="1" applyAlignment="1">
      <alignment horizontal="center" vertical="center" wrapText="1"/>
    </xf>
    <xf numFmtId="10" fontId="16" fillId="33" borderId="15" xfId="2" applyNumberFormat="1" applyFont="1" applyFill="1" applyBorder="1" applyAlignment="1">
      <alignment horizontal="center" vertical="center" wrapText="1"/>
    </xf>
    <xf numFmtId="0" fontId="16" fillId="38" borderId="14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6" fillId="38" borderId="14" xfId="0" applyFont="1" applyFill="1" applyBorder="1" applyAlignment="1">
      <alignment horizontal="center" vertical="center"/>
    </xf>
    <xf numFmtId="10" fontId="16" fillId="36" borderId="22" xfId="2" applyNumberFormat="1" applyFont="1" applyFill="1" applyBorder="1" applyAlignment="1">
      <alignment horizontal="center" vertical="center" wrapText="1"/>
    </xf>
    <xf numFmtId="10" fontId="0" fillId="34" borderId="22" xfId="2" applyNumberFormat="1" applyFont="1" applyFill="1" applyBorder="1"/>
    <xf numFmtId="10" fontId="0" fillId="0" borderId="20" xfId="2" applyNumberFormat="1" applyFont="1" applyBorder="1"/>
    <xf numFmtId="10" fontId="16" fillId="35" borderId="22" xfId="2" applyNumberFormat="1" applyFont="1" applyFill="1" applyBorder="1" applyAlignment="1">
      <alignment horizontal="center" vertical="center" wrapText="1"/>
    </xf>
    <xf numFmtId="10" fontId="0" fillId="37" borderId="22" xfId="2" applyNumberFormat="1" applyFont="1" applyFill="1" applyBorder="1"/>
    <xf numFmtId="10" fontId="0" fillId="0" borderId="13" xfId="2" applyNumberFormat="1" applyFont="1" applyBorder="1"/>
    <xf numFmtId="10" fontId="16" fillId="33" borderId="22" xfId="2" applyNumberFormat="1" applyFont="1" applyFill="1" applyBorder="1" applyAlignment="1">
      <alignment horizontal="center" vertical="center" wrapText="1"/>
    </xf>
    <xf numFmtId="10" fontId="0" fillId="39" borderId="22" xfId="2" applyNumberFormat="1" applyFont="1" applyFill="1" applyBorder="1"/>
    <xf numFmtId="10" fontId="0" fillId="39" borderId="23" xfId="2" applyNumberFormat="1" applyFont="1" applyFill="1" applyBorder="1"/>
    <xf numFmtId="10" fontId="0" fillId="39" borderId="11" xfId="2" applyNumberFormat="1" applyFont="1" applyFill="1" applyBorder="1"/>
    <xf numFmtId="10" fontId="16" fillId="33" borderId="10" xfId="2" applyNumberFormat="1" applyFont="1" applyFill="1" applyBorder="1" applyAlignment="1">
      <alignment horizontal="center" vertical="center" wrapText="1"/>
    </xf>
    <xf numFmtId="10" fontId="0" fillId="39" borderId="10" xfId="2" applyNumberFormat="1" applyFont="1" applyFill="1" applyBorder="1"/>
    <xf numFmtId="0" fontId="17" fillId="40" borderId="25" xfId="0" applyFont="1" applyFill="1" applyBorder="1" applyAlignment="1">
      <alignment horizontal="center" vertical="center" wrapText="1"/>
    </xf>
    <xf numFmtId="10" fontId="17" fillId="40" borderId="26" xfId="2" applyNumberFormat="1" applyFont="1" applyFill="1" applyBorder="1"/>
    <xf numFmtId="10" fontId="17" fillId="40" borderId="27" xfId="2" applyNumberFormat="1" applyFont="1" applyFill="1" applyBorder="1"/>
    <xf numFmtId="43" fontId="18" fillId="0" borderId="12" xfId="1" applyFont="1" applyBorder="1" applyAlignment="1">
      <alignment horizontal="center"/>
    </xf>
    <xf numFmtId="43" fontId="0" fillId="0" borderId="16" xfId="1" applyFont="1" applyBorder="1" applyAlignment="1">
      <alignment horizontal="center"/>
    </xf>
    <xf numFmtId="43" fontId="0" fillId="0" borderId="13" xfId="1" applyFont="1" applyBorder="1" applyAlignment="1">
      <alignment horizontal="center"/>
    </xf>
    <xf numFmtId="43" fontId="0" fillId="0" borderId="17" xfId="1" applyFont="1" applyBorder="1" applyAlignment="1">
      <alignment horizontal="center"/>
    </xf>
    <xf numFmtId="43" fontId="0" fillId="0" borderId="18" xfId="1" applyFont="1" applyBorder="1" applyAlignment="1">
      <alignment horizontal="center"/>
    </xf>
    <xf numFmtId="165" fontId="16" fillId="33" borderId="28" xfId="1" applyNumberFormat="1" applyFont="1" applyFill="1" applyBorder="1" applyAlignment="1">
      <alignment horizontal="center" vertical="center" wrapText="1"/>
    </xf>
    <xf numFmtId="10" fontId="16" fillId="33" borderId="29" xfId="2" applyNumberFormat="1" applyFont="1" applyFill="1" applyBorder="1" applyAlignment="1">
      <alignment horizontal="center" vertical="center" wrapText="1"/>
    </xf>
    <xf numFmtId="43" fontId="16" fillId="33" borderId="28" xfId="1" applyFont="1" applyFill="1" applyBorder="1" applyAlignment="1">
      <alignment horizontal="center" vertical="center" wrapText="1"/>
    </xf>
    <xf numFmtId="43" fontId="16" fillId="35" borderId="28" xfId="1" applyFont="1" applyFill="1" applyBorder="1" applyAlignment="1">
      <alignment horizontal="center" vertical="center" wrapText="1"/>
    </xf>
    <xf numFmtId="10" fontId="16" fillId="35" borderId="29" xfId="2" applyNumberFormat="1" applyFont="1" applyFill="1" applyBorder="1" applyAlignment="1">
      <alignment horizontal="center" vertical="center" wrapText="1"/>
    </xf>
    <xf numFmtId="43" fontId="16" fillId="36" borderId="28" xfId="1" applyFont="1" applyFill="1" applyBorder="1" applyAlignment="1">
      <alignment horizontal="center" vertical="center" wrapText="1"/>
    </xf>
    <xf numFmtId="10" fontId="16" fillId="36" borderId="29" xfId="2" applyNumberFormat="1" applyFont="1" applyFill="1" applyBorder="1" applyAlignment="1">
      <alignment horizontal="center" vertical="center" wrapText="1"/>
    </xf>
    <xf numFmtId="165" fontId="0" fillId="0" borderId="21" xfId="1" applyNumberFormat="1" applyFont="1" applyBorder="1"/>
    <xf numFmtId="165" fontId="0" fillId="0" borderId="24" xfId="1" applyNumberFormat="1" applyFont="1" applyBorder="1"/>
  </cellXfs>
  <cellStyles count="44">
    <cellStyle name="20% - Ênfase1" xfId="21" builtinId="30" customBuiltin="1"/>
    <cellStyle name="20% - Ênfase2" xfId="25" builtinId="34" customBuiltin="1"/>
    <cellStyle name="20% - Ênfase3" xfId="29" builtinId="38" customBuiltin="1"/>
    <cellStyle name="20% - Ênfase4" xfId="33" builtinId="42" customBuiltin="1"/>
    <cellStyle name="20% - Ênfase5" xfId="37" builtinId="46" customBuiltin="1"/>
    <cellStyle name="20% - Ênfase6" xfId="41" builtinId="50" customBuiltin="1"/>
    <cellStyle name="40% - Ênfase1" xfId="22" builtinId="31" customBuiltin="1"/>
    <cellStyle name="40% - Ênfase2" xfId="26" builtinId="35" customBuiltin="1"/>
    <cellStyle name="40% - Ênfase3" xfId="30" builtinId="39" customBuiltin="1"/>
    <cellStyle name="40% - Ênfase4" xfId="34" builtinId="43" customBuiltin="1"/>
    <cellStyle name="40% - Ênfase5" xfId="38" builtinId="47" customBuiltin="1"/>
    <cellStyle name="40% - Ênfase6" xfId="42" builtinId="51" customBuiltin="1"/>
    <cellStyle name="60% - Ênfase1" xfId="23" builtinId="32" customBuiltin="1"/>
    <cellStyle name="60% - Ênfase2" xfId="27" builtinId="36" customBuiltin="1"/>
    <cellStyle name="60% - Ênfase3" xfId="31" builtinId="40" customBuiltin="1"/>
    <cellStyle name="60% - Ênfase4" xfId="35" builtinId="44" customBuiltin="1"/>
    <cellStyle name="60% - Ênfase5" xfId="39" builtinId="48" customBuiltin="1"/>
    <cellStyle name="60% - Ênfase6" xfId="43" builtinId="52" customBuiltin="1"/>
    <cellStyle name="Bom" xfId="8" builtinId="26" customBuiltin="1"/>
    <cellStyle name="Cálculo" xfId="13" builtinId="22" customBuiltin="1"/>
    <cellStyle name="Célula de Verificação" xfId="15" builtinId="23" customBuiltin="1"/>
    <cellStyle name="Célula Vinculada" xfId="14" builtinId="24" customBuiltin="1"/>
    <cellStyle name="Ênfase1" xfId="20" builtinId="29" customBuiltin="1"/>
    <cellStyle name="Ênfase2" xfId="24" builtinId="33" customBuiltin="1"/>
    <cellStyle name="Ênfase3" xfId="28" builtinId="37" customBuiltin="1"/>
    <cellStyle name="Ênfase4" xfId="32" builtinId="41" customBuiltin="1"/>
    <cellStyle name="Ênfase5" xfId="36" builtinId="45" customBuiltin="1"/>
    <cellStyle name="Ênfase6" xfId="40" builtinId="49" customBuiltin="1"/>
    <cellStyle name="Entrada" xfId="11" builtinId="20" customBuiltin="1"/>
    <cellStyle name="Incorreto" xfId="9" builtinId="27" customBuiltin="1"/>
    <cellStyle name="Neutra" xfId="10" builtinId="28" customBuiltin="1"/>
    <cellStyle name="Normal" xfId="0" builtinId="0"/>
    <cellStyle name="Nota" xfId="17" builtinId="10" customBuiltin="1"/>
    <cellStyle name="Porcentagem" xfId="2" builtinId="5"/>
    <cellStyle name="Saída" xfId="12" builtinId="21" customBuiltin="1"/>
    <cellStyle name="Separador de milhares" xfId="1" builtinId="3"/>
    <cellStyle name="Texto de Aviso" xfId="16" builtinId="11" customBuiltin="1"/>
    <cellStyle name="Texto Explicativo" xfId="18" builtinId="53" customBuiltin="1"/>
    <cellStyle name="Título" xfId="3" builtinId="15" customBuiltin="1"/>
    <cellStyle name="Título 1" xfId="4" builtinId="16" customBuiltin="1"/>
    <cellStyle name="Título 2" xfId="5" builtinId="17" customBuiltin="1"/>
    <cellStyle name="Título 3" xfId="6" builtinId="18" customBuiltin="1"/>
    <cellStyle name="Título 4" xfId="7" builtinId="19" customBuiltin="1"/>
    <cellStyle name="Total" xfId="19" builtinId="25" customBuiltin="1"/>
  </cellStyles>
  <dxfs count="8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4"/>
  <sheetViews>
    <sheetView tabSelected="1" workbookViewId="0"/>
  </sheetViews>
  <sheetFormatPr defaultRowHeight="15"/>
  <cols>
    <col min="1" max="1" width="6.28515625" style="17" customWidth="1"/>
    <col min="2" max="2" width="18.7109375" style="2" customWidth="1"/>
    <col min="3" max="3" width="12.85546875" style="1" customWidth="1"/>
    <col min="4" max="4" width="18.7109375" style="2" customWidth="1"/>
    <col min="5" max="5" width="12.85546875" style="1" customWidth="1"/>
    <col min="6" max="6" width="18.7109375" style="2" customWidth="1"/>
    <col min="7" max="7" width="12.85546875" style="1" customWidth="1"/>
    <col min="8" max="8" width="18.7109375" style="2" customWidth="1"/>
    <col min="9" max="9" width="12.85546875" style="1" customWidth="1"/>
    <col min="10" max="10" width="18.7109375" style="2" customWidth="1"/>
    <col min="11" max="11" width="12.85546875" style="1" customWidth="1"/>
    <col min="12" max="12" width="15.140625" style="1" customWidth="1"/>
    <col min="13" max="13" width="12.85546875" style="1" customWidth="1"/>
    <col min="14" max="14" width="12" bestFit="1" customWidth="1"/>
    <col min="15" max="15" width="7.5703125" bestFit="1" customWidth="1"/>
    <col min="16" max="16" width="12" bestFit="1" customWidth="1"/>
    <col min="17" max="17" width="12.7109375" bestFit="1" customWidth="1"/>
    <col min="18" max="22" width="12" bestFit="1" customWidth="1"/>
    <col min="23" max="23" width="12.7109375" bestFit="1" customWidth="1"/>
    <col min="24" max="24" width="12" bestFit="1" customWidth="1"/>
    <col min="25" max="25" width="12.7109375" bestFit="1" customWidth="1"/>
    <col min="26" max="26" width="12" bestFit="1" customWidth="1"/>
    <col min="27" max="27" width="12.7109375" bestFit="1" customWidth="1"/>
    <col min="28" max="30" width="12" bestFit="1" customWidth="1"/>
    <col min="31" max="31" width="12.7109375" bestFit="1" customWidth="1"/>
    <col min="32" max="32" width="12" bestFit="1" customWidth="1"/>
    <col min="33" max="33" width="12.7109375" bestFit="1" customWidth="1"/>
  </cols>
  <sheetData>
    <row r="1" spans="1:13" ht="27" thickBot="1">
      <c r="B1" s="34" t="s">
        <v>44</v>
      </c>
      <c r="C1" s="35"/>
      <c r="D1" s="35"/>
      <c r="E1" s="35"/>
      <c r="F1" s="35"/>
      <c r="G1" s="35"/>
      <c r="H1" s="35"/>
      <c r="I1" s="35"/>
      <c r="J1" s="35"/>
      <c r="K1" s="36"/>
    </row>
    <row r="2" spans="1:13" ht="15.75" thickBot="1"/>
    <row r="3" spans="1:13">
      <c r="B3" s="37" t="s">
        <v>22</v>
      </c>
      <c r="C3" s="38"/>
      <c r="D3" s="37" t="s">
        <v>18</v>
      </c>
      <c r="E3" s="38"/>
      <c r="F3" s="37" t="s">
        <v>19</v>
      </c>
      <c r="G3" s="38"/>
      <c r="H3" s="37" t="s">
        <v>20</v>
      </c>
      <c r="I3" s="38"/>
      <c r="J3" s="37" t="s">
        <v>21</v>
      </c>
      <c r="K3" s="38"/>
    </row>
    <row r="4" spans="1:13" s="9" customFormat="1" ht="33" customHeight="1">
      <c r="A4" s="15" t="s">
        <v>0</v>
      </c>
      <c r="B4" s="11" t="s">
        <v>23</v>
      </c>
      <c r="C4" s="19" t="s">
        <v>2</v>
      </c>
      <c r="D4" s="11" t="s">
        <v>25</v>
      </c>
      <c r="E4" s="19" t="s">
        <v>9</v>
      </c>
      <c r="F4" s="11" t="s">
        <v>29</v>
      </c>
      <c r="G4" s="19" t="s">
        <v>10</v>
      </c>
      <c r="H4" s="11" t="s">
        <v>32</v>
      </c>
      <c r="I4" s="19" t="s">
        <v>11</v>
      </c>
      <c r="J4" s="11" t="s">
        <v>35</v>
      </c>
      <c r="K4" s="19" t="s">
        <v>12</v>
      </c>
      <c r="L4" s="16" t="s">
        <v>39</v>
      </c>
      <c r="M4" s="10"/>
    </row>
    <row r="5" spans="1:13">
      <c r="A5" s="18">
        <v>2014</v>
      </c>
      <c r="B5" s="7">
        <v>99422453.880833298</v>
      </c>
      <c r="C5" s="20" t="s">
        <v>17</v>
      </c>
      <c r="D5" s="7">
        <v>204.86250000000001</v>
      </c>
      <c r="E5" s="20" t="s">
        <v>17</v>
      </c>
      <c r="F5" s="7">
        <v>566.02333333333297</v>
      </c>
      <c r="G5" s="20" t="s">
        <v>17</v>
      </c>
      <c r="H5" s="7">
        <v>190.9725</v>
      </c>
      <c r="I5" s="20" t="s">
        <v>17</v>
      </c>
      <c r="J5" s="7">
        <v>64.095833333333303</v>
      </c>
      <c r="K5" s="20" t="s">
        <v>17</v>
      </c>
    </row>
    <row r="6" spans="1:13">
      <c r="A6" s="18">
        <v>2015</v>
      </c>
      <c r="B6" s="7">
        <v>115741374.631667</v>
      </c>
      <c r="C6" s="20">
        <v>0.16413717539493999</v>
      </c>
      <c r="D6" s="7">
        <v>232.9025</v>
      </c>
      <c r="E6" s="20">
        <v>0.13687229239123799</v>
      </c>
      <c r="F6" s="7">
        <v>629.54666666666697</v>
      </c>
      <c r="G6" s="20">
        <v>0.112227411119684</v>
      </c>
      <c r="H6" s="7">
        <v>207.21916666666701</v>
      </c>
      <c r="I6" s="20">
        <v>8.5073330802429695E-2</v>
      </c>
      <c r="J6" s="7">
        <v>68.037499999999994</v>
      </c>
      <c r="K6" s="20">
        <v>6.1496457127998901E-2</v>
      </c>
    </row>
    <row r="7" spans="1:13">
      <c r="A7" s="18">
        <v>2016</v>
      </c>
      <c r="B7" s="7">
        <v>122837547.58166701</v>
      </c>
      <c r="C7" s="20">
        <v>6.1310598501034902E-2</v>
      </c>
      <c r="D7" s="7">
        <v>247.46583333333299</v>
      </c>
      <c r="E7" s="20">
        <v>6.25297424172475E-2</v>
      </c>
      <c r="F7" s="7">
        <v>643.79833333333295</v>
      </c>
      <c r="G7" s="20">
        <v>2.2637982887155801E-2</v>
      </c>
      <c r="H7" s="7">
        <v>205.555833333333</v>
      </c>
      <c r="I7" s="20">
        <v>-8.0269280110060893E-3</v>
      </c>
      <c r="J7" s="7">
        <v>65.952500000000001</v>
      </c>
      <c r="K7" s="20">
        <v>-3.0644864964174099E-2</v>
      </c>
    </row>
    <row r="8" spans="1:13">
      <c r="A8" s="18">
        <v>2017</v>
      </c>
      <c r="B8" s="7">
        <v>131226890.71625</v>
      </c>
      <c r="C8" s="20">
        <v>6.8296244102443102E-2</v>
      </c>
      <c r="D8" s="7">
        <v>260.75749999999999</v>
      </c>
      <c r="E8" s="20">
        <v>5.3711118369877402E-2</v>
      </c>
      <c r="F8" s="7">
        <v>684.29499999999996</v>
      </c>
      <c r="G8" s="20">
        <v>6.2902720572436593E-2</v>
      </c>
      <c r="H8" s="7">
        <v>218.86250000000001</v>
      </c>
      <c r="I8" s="20">
        <v>6.4735047655342798E-2</v>
      </c>
      <c r="J8" s="7">
        <v>68.652500000000003</v>
      </c>
      <c r="K8" s="20">
        <v>4.0938554262537501E-2</v>
      </c>
    </row>
    <row r="9" spans="1:13">
      <c r="B9" s="6"/>
      <c r="C9" s="21"/>
      <c r="D9" s="6"/>
      <c r="E9" s="21"/>
      <c r="F9" s="6"/>
      <c r="G9" s="21"/>
      <c r="H9" s="6"/>
      <c r="I9" s="21"/>
      <c r="J9" s="6"/>
      <c r="K9" s="21"/>
    </row>
    <row r="10" spans="1:13" s="9" customFormat="1" ht="33" customHeight="1">
      <c r="A10" s="15" t="s">
        <v>0</v>
      </c>
      <c r="B10" s="12" t="s">
        <v>24</v>
      </c>
      <c r="C10" s="22" t="s">
        <v>1</v>
      </c>
      <c r="D10" s="12" t="s">
        <v>26</v>
      </c>
      <c r="E10" s="22" t="s">
        <v>13</v>
      </c>
      <c r="F10" s="12" t="s">
        <v>30</v>
      </c>
      <c r="G10" s="22" t="s">
        <v>14</v>
      </c>
      <c r="H10" s="12" t="s">
        <v>33</v>
      </c>
      <c r="I10" s="22" t="s">
        <v>15</v>
      </c>
      <c r="J10" s="12" t="s">
        <v>36</v>
      </c>
      <c r="K10" s="22" t="s">
        <v>16</v>
      </c>
      <c r="L10" s="16" t="s">
        <v>41</v>
      </c>
      <c r="M10" s="10"/>
    </row>
    <row r="11" spans="1:13">
      <c r="A11" s="18">
        <v>2014</v>
      </c>
      <c r="B11" s="7">
        <v>4452667.6666666698</v>
      </c>
      <c r="C11" s="23" t="s">
        <v>17</v>
      </c>
      <c r="D11" s="7">
        <v>9.1750000000000007</v>
      </c>
      <c r="E11" s="23" t="s">
        <v>17</v>
      </c>
      <c r="F11" s="7">
        <v>25.3675</v>
      </c>
      <c r="G11" s="23" t="s">
        <v>17</v>
      </c>
      <c r="H11" s="7">
        <v>8.5625</v>
      </c>
      <c r="I11" s="23" t="s">
        <v>17</v>
      </c>
      <c r="J11" s="7">
        <v>2.8725000000000001</v>
      </c>
      <c r="K11" s="23" t="s">
        <v>17</v>
      </c>
    </row>
    <row r="12" spans="1:13">
      <c r="A12" s="18">
        <v>2015</v>
      </c>
      <c r="B12" s="7">
        <v>6234714.4166666698</v>
      </c>
      <c r="C12" s="23">
        <v>0.40022002166042298</v>
      </c>
      <c r="D12" s="7">
        <v>12.5391666666667</v>
      </c>
      <c r="E12" s="23">
        <v>0.36666666666667003</v>
      </c>
      <c r="F12" s="7">
        <v>33.79</v>
      </c>
      <c r="G12" s="23">
        <v>0.33201931605400598</v>
      </c>
      <c r="H12" s="7">
        <v>11.109166666666701</v>
      </c>
      <c r="I12" s="23">
        <v>0.29742092457421299</v>
      </c>
      <c r="J12" s="7">
        <v>3.65</v>
      </c>
      <c r="K12" s="23">
        <v>0.27067014795474298</v>
      </c>
    </row>
    <row r="13" spans="1:13">
      <c r="A13" s="18">
        <v>2016</v>
      </c>
      <c r="B13" s="7">
        <v>5918330</v>
      </c>
      <c r="C13" s="23">
        <v>-5.0745614878671803E-2</v>
      </c>
      <c r="D13" s="7">
        <v>11.9233333333333</v>
      </c>
      <c r="E13" s="23">
        <v>-4.9112779956142598E-2</v>
      </c>
      <c r="F13" s="7">
        <v>31.047499999999999</v>
      </c>
      <c r="G13" s="23">
        <v>-8.1163065995856806E-2</v>
      </c>
      <c r="H13" s="7">
        <v>9.9191666666666691</v>
      </c>
      <c r="I13" s="23">
        <v>-0.107118745780514</v>
      </c>
      <c r="J13" s="7">
        <v>3.1825000000000001</v>
      </c>
      <c r="K13" s="23">
        <v>-0.128082191780822</v>
      </c>
    </row>
    <row r="14" spans="1:13">
      <c r="A14" s="18">
        <v>2017</v>
      </c>
      <c r="B14" s="7">
        <v>6499133</v>
      </c>
      <c r="C14" s="23">
        <v>9.8136298584228995E-2</v>
      </c>
      <c r="D14" s="7">
        <v>12.911250000000001</v>
      </c>
      <c r="E14" s="23">
        <v>8.2855745037744205E-2</v>
      </c>
      <c r="F14" s="7">
        <v>33.832500000000003</v>
      </c>
      <c r="G14" s="23">
        <v>8.9701264191964003E-2</v>
      </c>
      <c r="H14" s="7">
        <v>10.81625</v>
      </c>
      <c r="I14" s="23">
        <v>9.0439385028984007E-2</v>
      </c>
      <c r="J14" s="7">
        <v>3.3937499999999998</v>
      </c>
      <c r="K14" s="23">
        <v>6.6378633150039196E-2</v>
      </c>
    </row>
    <row r="15" spans="1:13" ht="15.75" thickBot="1">
      <c r="B15" s="6"/>
      <c r="C15" s="21"/>
      <c r="D15" s="6"/>
      <c r="E15" s="21"/>
      <c r="F15" s="6"/>
      <c r="G15" s="21"/>
      <c r="H15" s="6"/>
      <c r="I15" s="21"/>
      <c r="J15" s="6"/>
      <c r="K15" s="21"/>
    </row>
    <row r="16" spans="1:13" ht="15.75" thickBot="1">
      <c r="B16" s="3"/>
      <c r="C16" s="24">
        <f>C8-C14</f>
        <v>-2.9840054481785894E-2</v>
      </c>
      <c r="D16" s="4"/>
      <c r="E16" s="24">
        <f t="shared" ref="E16:K16" si="0">E8-E14</f>
        <v>-2.9144626667866803E-2</v>
      </c>
      <c r="F16" s="4"/>
      <c r="G16" s="24">
        <f t="shared" si="0"/>
        <v>-2.679854361952741E-2</v>
      </c>
      <c r="H16" s="4"/>
      <c r="I16" s="24">
        <f t="shared" si="0"/>
        <v>-2.5704337373641209E-2</v>
      </c>
      <c r="J16" s="4"/>
      <c r="K16" s="24">
        <f t="shared" si="0"/>
        <v>-2.5440078887501695E-2</v>
      </c>
      <c r="L16" s="1" t="s">
        <v>42</v>
      </c>
    </row>
    <row r="17" spans="1:14">
      <c r="B17" s="6"/>
      <c r="C17" s="21"/>
      <c r="D17" s="6"/>
      <c r="E17" s="21"/>
      <c r="F17" s="6"/>
      <c r="G17" s="21"/>
      <c r="H17" s="6"/>
      <c r="I17" s="21"/>
      <c r="J17" s="6"/>
      <c r="K17" s="21"/>
    </row>
    <row r="18" spans="1:14" s="9" customFormat="1" ht="33" customHeight="1">
      <c r="A18" s="15" t="s">
        <v>0</v>
      </c>
      <c r="B18" s="13" t="s">
        <v>27</v>
      </c>
      <c r="C18" s="25" t="s">
        <v>3</v>
      </c>
      <c r="D18" s="13" t="s">
        <v>28</v>
      </c>
      <c r="E18" s="25" t="s">
        <v>4</v>
      </c>
      <c r="F18" s="13" t="s">
        <v>31</v>
      </c>
      <c r="G18" s="25" t="s">
        <v>5</v>
      </c>
      <c r="H18" s="13" t="s">
        <v>34</v>
      </c>
      <c r="I18" s="25" t="s">
        <v>6</v>
      </c>
      <c r="J18" s="13" t="s">
        <v>37</v>
      </c>
      <c r="K18" s="25" t="s">
        <v>7</v>
      </c>
      <c r="L18" s="14" t="s">
        <v>38</v>
      </c>
      <c r="M18" s="29" t="s">
        <v>8</v>
      </c>
      <c r="N18" s="16" t="s">
        <v>40</v>
      </c>
    </row>
    <row r="19" spans="1:14">
      <c r="A19" s="18">
        <v>2014</v>
      </c>
      <c r="B19" s="7">
        <v>22.3145412324447</v>
      </c>
      <c r="C19" s="26" t="s">
        <v>17</v>
      </c>
      <c r="D19" s="7">
        <v>485140.25</v>
      </c>
      <c r="E19" s="26" t="s">
        <v>17</v>
      </c>
      <c r="F19" s="7">
        <v>175339.08333333299</v>
      </c>
      <c r="G19" s="26" t="s">
        <v>17</v>
      </c>
      <c r="H19" s="7">
        <v>520438.75</v>
      </c>
      <c r="I19" s="26" t="s">
        <v>17</v>
      </c>
      <c r="J19" s="7">
        <v>1549164.75</v>
      </c>
      <c r="K19" s="26" t="s">
        <v>17</v>
      </c>
      <c r="L19" s="5">
        <v>0.36136000305961202</v>
      </c>
      <c r="M19" s="30" t="s">
        <v>17</v>
      </c>
    </row>
    <row r="20" spans="1:14">
      <c r="A20" s="18">
        <v>2015</v>
      </c>
      <c r="B20" s="7">
        <v>18.8552138803772</v>
      </c>
      <c r="C20" s="26">
        <v>-0.15502569898402099</v>
      </c>
      <c r="D20" s="7">
        <v>496796.5</v>
      </c>
      <c r="E20" s="26">
        <v>2.40265572687486E-2</v>
      </c>
      <c r="F20" s="7">
        <v>183672.66666666701</v>
      </c>
      <c r="G20" s="26">
        <v>4.7528384287781597E-2</v>
      </c>
      <c r="H20" s="7">
        <v>559187.66666666698</v>
      </c>
      <c r="I20" s="26">
        <v>7.4454326597831105E-2</v>
      </c>
      <c r="J20" s="7">
        <v>1701530.58333333</v>
      </c>
      <c r="K20" s="26">
        <v>9.8353537500340094E-2</v>
      </c>
      <c r="L20" s="5">
        <v>0.36962133825784099</v>
      </c>
      <c r="M20" s="30">
        <v>2.2861786385545601E-2</v>
      </c>
    </row>
    <row r="21" spans="1:14" ht="15.75" thickBot="1">
      <c r="A21" s="18">
        <v>2016</v>
      </c>
      <c r="B21" s="7">
        <v>20.8116385126946</v>
      </c>
      <c r="C21" s="27">
        <v>0.103760405197709</v>
      </c>
      <c r="D21" s="7">
        <v>496445.08333333302</v>
      </c>
      <c r="E21" s="27">
        <v>-7.0736542360297805E-4</v>
      </c>
      <c r="F21" s="7">
        <v>190496.25</v>
      </c>
      <c r="G21" s="27">
        <v>3.7150782733048497E-2</v>
      </c>
      <c r="H21" s="7">
        <v>597253.33333333302</v>
      </c>
      <c r="I21" s="27">
        <v>6.8073151351095706E-2</v>
      </c>
      <c r="J21" s="7">
        <v>1861683.5</v>
      </c>
      <c r="K21" s="27">
        <v>9.4122855172504405E-2</v>
      </c>
      <c r="L21" s="5">
        <v>0.38375684439828101</v>
      </c>
      <c r="M21" s="30">
        <v>3.8243209136858199E-2</v>
      </c>
    </row>
    <row r="22" spans="1:14" ht="15.75" thickBot="1">
      <c r="A22" s="18">
        <v>2017</v>
      </c>
      <c r="B22" s="8">
        <v>20.318362088436899</v>
      </c>
      <c r="C22" s="28">
        <v>-2.3701950423404401E-2</v>
      </c>
      <c r="D22" s="8">
        <v>503250.25</v>
      </c>
      <c r="E22" s="28">
        <v>1.37077934602038E-2</v>
      </c>
      <c r="F22" s="8">
        <v>191680.625</v>
      </c>
      <c r="G22" s="28">
        <v>6.2173139891205202E-3</v>
      </c>
      <c r="H22" s="8">
        <v>599958</v>
      </c>
      <c r="I22" s="28">
        <v>4.5285082823597698E-3</v>
      </c>
      <c r="J22" s="8">
        <v>1911947.25</v>
      </c>
      <c r="K22" s="28">
        <v>2.69990844308391E-2</v>
      </c>
      <c r="L22" s="5">
        <v>0.38086931608911001</v>
      </c>
      <c r="M22" s="30">
        <v>-7.5243695358672997E-3</v>
      </c>
    </row>
    <row r="24" spans="1:14">
      <c r="B24" s="2" t="s">
        <v>43</v>
      </c>
    </row>
  </sheetData>
  <mergeCells count="6">
    <mergeCell ref="B1:K1"/>
    <mergeCell ref="B3:C3"/>
    <mergeCell ref="D3:E3"/>
    <mergeCell ref="F3:G3"/>
    <mergeCell ref="H3:I3"/>
    <mergeCell ref="J3:K3"/>
  </mergeCells>
  <conditionalFormatting sqref="E31:E1048576 G31:G1048576 I31:I1048576 K31:K1048576 M31:M1048576 M1:M25 K1:K25 I1:I25 G1:G25 E1:E25 C1:C25 C31:C1048576">
    <cfRule type="cellIs" dxfId="7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4"/>
  <sheetViews>
    <sheetView workbookViewId="0"/>
  </sheetViews>
  <sheetFormatPr defaultRowHeight="15"/>
  <cols>
    <col min="1" max="1" width="6.28515625" style="17" customWidth="1"/>
    <col min="2" max="2" width="18.7109375" style="2" customWidth="1"/>
    <col min="3" max="3" width="12.85546875" style="1" customWidth="1"/>
    <col min="4" max="4" width="18.7109375" style="2" customWidth="1"/>
    <col min="5" max="5" width="12.85546875" style="1" customWidth="1"/>
    <col min="6" max="6" width="18.7109375" style="2" customWidth="1"/>
    <col min="7" max="7" width="12.85546875" style="1" customWidth="1"/>
    <col min="8" max="8" width="18.7109375" style="2" customWidth="1"/>
    <col min="9" max="9" width="12.85546875" style="1" customWidth="1"/>
    <col min="10" max="10" width="18.7109375" style="2" customWidth="1"/>
    <col min="11" max="11" width="12.85546875" style="1" customWidth="1"/>
    <col min="12" max="12" width="15.140625" style="1" customWidth="1"/>
    <col min="13" max="13" width="12.85546875" style="1" customWidth="1"/>
    <col min="14" max="14" width="12" bestFit="1" customWidth="1"/>
    <col min="15" max="15" width="7.5703125" bestFit="1" customWidth="1"/>
    <col min="16" max="16" width="12" bestFit="1" customWidth="1"/>
    <col min="17" max="17" width="12.7109375" bestFit="1" customWidth="1"/>
    <col min="18" max="22" width="12" bestFit="1" customWidth="1"/>
    <col min="23" max="23" width="12.7109375" bestFit="1" customWidth="1"/>
    <col min="24" max="24" width="12" bestFit="1" customWidth="1"/>
    <col min="25" max="25" width="12.7109375" bestFit="1" customWidth="1"/>
    <col min="26" max="26" width="12" bestFit="1" customWidth="1"/>
    <col min="27" max="27" width="12.7109375" bestFit="1" customWidth="1"/>
    <col min="28" max="30" width="12" bestFit="1" customWidth="1"/>
    <col min="31" max="31" width="12.7109375" bestFit="1" customWidth="1"/>
    <col min="32" max="32" width="12" bestFit="1" customWidth="1"/>
    <col min="33" max="33" width="12.7109375" bestFit="1" customWidth="1"/>
  </cols>
  <sheetData>
    <row r="1" spans="1:13" ht="27" thickBot="1">
      <c r="B1" s="34" t="s">
        <v>45</v>
      </c>
      <c r="C1" s="35"/>
      <c r="D1" s="35"/>
      <c r="E1" s="35"/>
      <c r="F1" s="35"/>
      <c r="G1" s="35"/>
      <c r="H1" s="35"/>
      <c r="I1" s="35"/>
      <c r="J1" s="35"/>
      <c r="K1" s="36"/>
    </row>
    <row r="2" spans="1:13" ht="15.75" thickBot="1"/>
    <row r="3" spans="1:13" ht="15.75" thickBot="1">
      <c r="B3" s="37" t="s">
        <v>22</v>
      </c>
      <c r="C3" s="38"/>
      <c r="D3" s="37" t="s">
        <v>18</v>
      </c>
      <c r="E3" s="38"/>
      <c r="F3" s="37" t="s">
        <v>19</v>
      </c>
      <c r="G3" s="38"/>
      <c r="H3" s="37" t="s">
        <v>20</v>
      </c>
      <c r="I3" s="38"/>
      <c r="J3" s="37" t="s">
        <v>21</v>
      </c>
      <c r="K3" s="38"/>
      <c r="L3" s="16" t="s">
        <v>39</v>
      </c>
    </row>
    <row r="4" spans="1:13" s="9" customFormat="1" ht="33" customHeight="1">
      <c r="A4" s="15" t="s">
        <v>0</v>
      </c>
      <c r="B4" s="11" t="s">
        <v>23</v>
      </c>
      <c r="C4" s="19" t="s">
        <v>2</v>
      </c>
      <c r="D4" s="11" t="s">
        <v>25</v>
      </c>
      <c r="E4" s="19" t="s">
        <v>9</v>
      </c>
      <c r="F4" s="11" t="s">
        <v>29</v>
      </c>
      <c r="G4" s="19" t="s">
        <v>10</v>
      </c>
      <c r="H4" s="11" t="s">
        <v>32</v>
      </c>
      <c r="I4" s="19" t="s">
        <v>11</v>
      </c>
      <c r="J4" s="11" t="s">
        <v>35</v>
      </c>
      <c r="K4" s="19" t="s">
        <v>12</v>
      </c>
      <c r="L4" s="31" t="s">
        <v>47</v>
      </c>
      <c r="M4" s="10"/>
    </row>
    <row r="5" spans="1:13">
      <c r="A5" s="18">
        <v>2014</v>
      </c>
      <c r="B5" s="7">
        <v>58808116.968333296</v>
      </c>
      <c r="C5" s="20" t="s">
        <v>17</v>
      </c>
      <c r="D5" s="7">
        <v>527.08249999999998</v>
      </c>
      <c r="E5" s="20" t="s">
        <v>17</v>
      </c>
      <c r="F5" s="7">
        <v>933.98083333333295</v>
      </c>
      <c r="G5" s="20" t="s">
        <v>17</v>
      </c>
      <c r="H5" s="7">
        <v>247.330833333333</v>
      </c>
      <c r="I5" s="20" t="s">
        <v>17</v>
      </c>
      <c r="J5" s="7">
        <v>77.826666666666696</v>
      </c>
      <c r="K5" s="20" t="s">
        <v>17</v>
      </c>
      <c r="L5" s="32">
        <f>B5/resumo_ano!B5</f>
        <v>0.59149733961324358</v>
      </c>
    </row>
    <row r="6" spans="1:13">
      <c r="A6" s="18">
        <v>2015</v>
      </c>
      <c r="B6" s="7">
        <v>65911952.047499999</v>
      </c>
      <c r="C6" s="20">
        <v>0.120796846513415</v>
      </c>
      <c r="D6" s="7">
        <v>561.92250000000001</v>
      </c>
      <c r="E6" s="20">
        <v>6.6099709248552199E-2</v>
      </c>
      <c r="F6" s="7">
        <v>1036.4441666666701</v>
      </c>
      <c r="G6" s="20">
        <v>0.109706034295854</v>
      </c>
      <c r="H6" s="7">
        <v>266.675833333333</v>
      </c>
      <c r="I6" s="20">
        <v>7.8215076297941097E-2</v>
      </c>
      <c r="J6" s="7">
        <v>82.673333333333304</v>
      </c>
      <c r="K6" s="20">
        <v>6.2275141339728501E-2</v>
      </c>
      <c r="L6" s="32">
        <f>B6/resumo_ano!B6</f>
        <v>0.56947614677341496</v>
      </c>
    </row>
    <row r="7" spans="1:13">
      <c r="A7" s="18">
        <v>2016</v>
      </c>
      <c r="B7" s="7">
        <v>66513517.215000004</v>
      </c>
      <c r="C7" s="20">
        <v>9.12679944703324E-3</v>
      </c>
      <c r="D7" s="7">
        <v>537.76499999999999</v>
      </c>
      <c r="E7" s="20">
        <v>-4.2990803891995798E-2</v>
      </c>
      <c r="F7" s="7">
        <v>1032.76416666667</v>
      </c>
      <c r="G7" s="20">
        <v>-3.55060129465091E-3</v>
      </c>
      <c r="H7" s="7">
        <v>258.57083333333298</v>
      </c>
      <c r="I7" s="20">
        <v>-3.0392705250757102E-2</v>
      </c>
      <c r="J7" s="7">
        <v>78.694166666666703</v>
      </c>
      <c r="K7" s="20">
        <v>-4.8131199096846197E-2</v>
      </c>
      <c r="L7" s="32">
        <f>B7/resumo_ano!B7</f>
        <v>0.54147545701186617</v>
      </c>
    </row>
    <row r="8" spans="1:13" ht="15.75" thickBot="1">
      <c r="A8" s="18">
        <v>2017</v>
      </c>
      <c r="B8" s="7">
        <v>70646152.761250004</v>
      </c>
      <c r="C8" s="20">
        <v>6.21322660308515E-2</v>
      </c>
      <c r="D8" s="7">
        <v>546.46875</v>
      </c>
      <c r="E8" s="20">
        <v>1.6185043652896702E-2</v>
      </c>
      <c r="F8" s="7">
        <v>1121.615</v>
      </c>
      <c r="G8" s="20">
        <v>8.6032064435487998E-2</v>
      </c>
      <c r="H8" s="7">
        <v>281.34375</v>
      </c>
      <c r="I8" s="20">
        <v>8.8072256151603995E-2</v>
      </c>
      <c r="J8" s="7">
        <v>83.296250000000001</v>
      </c>
      <c r="K8" s="20">
        <v>5.84806158863952E-2</v>
      </c>
      <c r="L8" s="33">
        <f>B8/resumo_ano!B8</f>
        <v>0.53835118987926911</v>
      </c>
    </row>
    <row r="9" spans="1:13" ht="15.75" thickBot="1">
      <c r="B9" s="6"/>
      <c r="C9" s="21"/>
      <c r="D9" s="6"/>
      <c r="E9" s="21"/>
      <c r="F9" s="6"/>
      <c r="G9" s="21"/>
      <c r="H9" s="6"/>
      <c r="I9" s="21"/>
      <c r="J9" s="6"/>
      <c r="K9" s="21"/>
      <c r="L9" s="16" t="s">
        <v>41</v>
      </c>
    </row>
    <row r="10" spans="1:13" s="9" customFormat="1" ht="33" customHeight="1">
      <c r="A10" s="15" t="s">
        <v>0</v>
      </c>
      <c r="B10" s="12" t="s">
        <v>24</v>
      </c>
      <c r="C10" s="22" t="s">
        <v>1</v>
      </c>
      <c r="D10" s="12" t="s">
        <v>26</v>
      </c>
      <c r="E10" s="22" t="s">
        <v>13</v>
      </c>
      <c r="F10" s="12" t="s">
        <v>30</v>
      </c>
      <c r="G10" s="22" t="s">
        <v>14</v>
      </c>
      <c r="H10" s="12" t="s">
        <v>33</v>
      </c>
      <c r="I10" s="22" t="s">
        <v>15</v>
      </c>
      <c r="J10" s="12" t="s">
        <v>36</v>
      </c>
      <c r="K10" s="22" t="s">
        <v>16</v>
      </c>
      <c r="L10" s="31" t="s">
        <v>47</v>
      </c>
      <c r="M10" s="10"/>
    </row>
    <row r="11" spans="1:13">
      <c r="A11" s="18">
        <v>2014</v>
      </c>
      <c r="B11" s="7">
        <v>2898448.9166666698</v>
      </c>
      <c r="C11" s="23" t="s">
        <v>17</v>
      </c>
      <c r="D11" s="7">
        <v>25.9783333333333</v>
      </c>
      <c r="E11" s="23" t="s">
        <v>17</v>
      </c>
      <c r="F11" s="7">
        <v>46.046666666666702</v>
      </c>
      <c r="G11" s="23" t="s">
        <v>17</v>
      </c>
      <c r="H11" s="7">
        <v>12.195833333333301</v>
      </c>
      <c r="I11" s="23" t="s">
        <v>17</v>
      </c>
      <c r="J11" s="7">
        <v>3.8374999999999999</v>
      </c>
      <c r="K11" s="23" t="s">
        <v>17</v>
      </c>
      <c r="L11" s="32">
        <f>B11/resumo_ano!B11</f>
        <v>0.65094660856117514</v>
      </c>
    </row>
    <row r="12" spans="1:13">
      <c r="A12" s="18">
        <v>2015</v>
      </c>
      <c r="B12" s="7">
        <v>4176112.25</v>
      </c>
      <c r="C12" s="23">
        <v>0.44080933287680402</v>
      </c>
      <c r="D12" s="7">
        <v>35.582500000000003</v>
      </c>
      <c r="E12" s="23">
        <v>0.36969910823121999</v>
      </c>
      <c r="F12" s="7">
        <v>65.4433333333333</v>
      </c>
      <c r="G12" s="23">
        <v>0.42123932242652201</v>
      </c>
      <c r="H12" s="7">
        <v>16.801666666666701</v>
      </c>
      <c r="I12" s="23">
        <v>0.37765630338230899</v>
      </c>
      <c r="J12" s="7">
        <v>5.2158333333333298</v>
      </c>
      <c r="K12" s="23">
        <v>0.35917480998914098</v>
      </c>
      <c r="L12" s="32">
        <f>B12/resumo_ano!B12</f>
        <v>0.66981612483105812</v>
      </c>
    </row>
    <row r="13" spans="1:13">
      <c r="A13" s="18">
        <v>2016</v>
      </c>
      <c r="B13" s="7">
        <v>3815737.0833333302</v>
      </c>
      <c r="C13" s="23">
        <v>-8.6294415737189503E-2</v>
      </c>
      <c r="D13" s="7">
        <v>30.8616666666667</v>
      </c>
      <c r="E13" s="23">
        <v>-0.13267289632075599</v>
      </c>
      <c r="F13" s="7">
        <v>59.267499999999998</v>
      </c>
      <c r="G13" s="23">
        <v>-9.4369174349309401E-2</v>
      </c>
      <c r="H13" s="7">
        <v>14.8508333333333</v>
      </c>
      <c r="I13" s="23">
        <v>-0.116109512945148</v>
      </c>
      <c r="J13" s="7">
        <v>4.5216666666666701</v>
      </c>
      <c r="K13" s="23">
        <v>-0.13308835277200701</v>
      </c>
      <c r="L13" s="32">
        <f>B13/resumo_ano!B13</f>
        <v>0.64473205842413828</v>
      </c>
    </row>
    <row r="14" spans="1:13" ht="15.75" thickBot="1">
      <c r="A14" s="18">
        <v>2017</v>
      </c>
      <c r="B14" s="7">
        <v>4226924.125</v>
      </c>
      <c r="C14" s="23">
        <v>0.107760842187656</v>
      </c>
      <c r="D14" s="7">
        <v>32.676250000000003</v>
      </c>
      <c r="E14" s="23">
        <v>5.8797321380352097E-2</v>
      </c>
      <c r="F14" s="7">
        <v>67.021249999999995</v>
      </c>
      <c r="G14" s="23">
        <v>0.13082633821234199</v>
      </c>
      <c r="H14" s="7">
        <v>16.791250000000002</v>
      </c>
      <c r="I14" s="23">
        <v>0.130660456764494</v>
      </c>
      <c r="J14" s="7">
        <v>4.97</v>
      </c>
      <c r="K14" s="23">
        <v>9.9152230003685102E-2</v>
      </c>
      <c r="L14" s="33">
        <f>B14/resumo_ano!B14</f>
        <v>0.65038277028643665</v>
      </c>
    </row>
    <row r="15" spans="1:13" ht="15.75" thickBot="1">
      <c r="B15" s="6"/>
      <c r="C15" s="21"/>
      <c r="D15" s="6"/>
      <c r="E15" s="21"/>
      <c r="F15" s="6"/>
      <c r="G15" s="21"/>
      <c r="H15" s="6"/>
      <c r="I15" s="21"/>
      <c r="J15" s="6"/>
      <c r="K15" s="21"/>
    </row>
    <row r="16" spans="1:13" ht="15.75" thickBot="1">
      <c r="B16" s="3"/>
      <c r="C16" s="24">
        <f>C8-C14</f>
        <v>-4.5628576156804497E-2</v>
      </c>
      <c r="D16" s="4"/>
      <c r="E16" s="24">
        <f t="shared" ref="E16:K16" si="0">E8-E14</f>
        <v>-4.2612277727455392E-2</v>
      </c>
      <c r="F16" s="4"/>
      <c r="G16" s="24">
        <f t="shared" si="0"/>
        <v>-4.4794273776853993E-2</v>
      </c>
      <c r="H16" s="4"/>
      <c r="I16" s="24">
        <f t="shared" si="0"/>
        <v>-4.2588200612890009E-2</v>
      </c>
      <c r="J16" s="4"/>
      <c r="K16" s="24">
        <f t="shared" si="0"/>
        <v>-4.0671614117289902E-2</v>
      </c>
      <c r="L16" s="1" t="s">
        <v>42</v>
      </c>
    </row>
    <row r="17" spans="1:14">
      <c r="B17" s="6"/>
      <c r="C17" s="21"/>
      <c r="D17" s="6"/>
      <c r="E17" s="21"/>
      <c r="F17" s="6"/>
      <c r="G17" s="21"/>
      <c r="H17" s="6"/>
      <c r="I17" s="21"/>
      <c r="J17" s="6"/>
      <c r="K17" s="21"/>
    </row>
    <row r="18" spans="1:14" s="9" customFormat="1" ht="33" customHeight="1">
      <c r="A18" s="15" t="s">
        <v>0</v>
      </c>
      <c r="B18" s="13" t="s">
        <v>27</v>
      </c>
      <c r="C18" s="25" t="s">
        <v>3</v>
      </c>
      <c r="D18" s="13" t="s">
        <v>28</v>
      </c>
      <c r="E18" s="25" t="s">
        <v>4</v>
      </c>
      <c r="F18" s="13" t="s">
        <v>31</v>
      </c>
      <c r="G18" s="25" t="s">
        <v>5</v>
      </c>
      <c r="H18" s="13" t="s">
        <v>34</v>
      </c>
      <c r="I18" s="25" t="s">
        <v>6</v>
      </c>
      <c r="J18" s="13" t="s">
        <v>37</v>
      </c>
      <c r="K18" s="25" t="s">
        <v>7</v>
      </c>
      <c r="L18" s="14" t="s">
        <v>38</v>
      </c>
      <c r="M18" s="29" t="s">
        <v>8</v>
      </c>
      <c r="N18" s="16" t="s">
        <v>40</v>
      </c>
    </row>
    <row r="19" spans="1:14">
      <c r="A19" s="18">
        <v>2014</v>
      </c>
      <c r="B19" s="7">
        <v>20.293823197762599</v>
      </c>
      <c r="C19" s="26" t="s">
        <v>17</v>
      </c>
      <c r="D19" s="7">
        <v>111525.16666666701</v>
      </c>
      <c r="E19" s="26" t="s">
        <v>17</v>
      </c>
      <c r="F19" s="7">
        <v>62872.583333333299</v>
      </c>
      <c r="G19" s="26" t="s">
        <v>17</v>
      </c>
      <c r="H19" s="7">
        <v>237727.66666666701</v>
      </c>
      <c r="I19" s="26" t="s">
        <v>17</v>
      </c>
      <c r="J19" s="7">
        <v>754870.91666666698</v>
      </c>
      <c r="K19" s="26" t="s">
        <v>17</v>
      </c>
      <c r="L19" s="5">
        <v>0.56372119870809301</v>
      </c>
      <c r="M19" s="30" t="s">
        <v>17</v>
      </c>
    </row>
    <row r="20" spans="1:14">
      <c r="A20" s="18">
        <v>2015</v>
      </c>
      <c r="B20" s="7">
        <v>16.140395375604399</v>
      </c>
      <c r="C20" s="26">
        <v>-0.20466463030071699</v>
      </c>
      <c r="D20" s="7">
        <v>117272.75</v>
      </c>
      <c r="E20" s="26">
        <v>5.1536200349394802E-2</v>
      </c>
      <c r="F20" s="7">
        <v>63527.083333333299</v>
      </c>
      <c r="G20" s="26">
        <v>1.04099428606269E-2</v>
      </c>
      <c r="H20" s="7">
        <v>247427.5</v>
      </c>
      <c r="I20" s="26">
        <v>4.0802290576190003E-2</v>
      </c>
      <c r="J20" s="7">
        <v>797331.41666666698</v>
      </c>
      <c r="K20" s="26">
        <v>5.62486897594301E-2</v>
      </c>
      <c r="L20" s="5">
        <v>0.54164398024724203</v>
      </c>
      <c r="M20" s="30">
        <v>-3.9163363931401601E-2</v>
      </c>
    </row>
    <row r="21" spans="1:14" ht="15.75" thickBot="1">
      <c r="A21" s="18">
        <v>2016</v>
      </c>
      <c r="B21" s="7">
        <v>17.531513254671001</v>
      </c>
      <c r="C21" s="27">
        <v>8.6188587497009195E-2</v>
      </c>
      <c r="D21" s="7">
        <v>123629.58333333299</v>
      </c>
      <c r="E21" s="27">
        <v>5.42055450506021E-2</v>
      </c>
      <c r="F21" s="7">
        <v>64288.25</v>
      </c>
      <c r="G21" s="27">
        <v>1.19817663070218E-2</v>
      </c>
      <c r="H21" s="7">
        <v>257156.41666666701</v>
      </c>
      <c r="I21" s="27">
        <v>3.9320272268308899E-2</v>
      </c>
      <c r="J21" s="7">
        <v>845428.75</v>
      </c>
      <c r="K21" s="27">
        <v>6.0322887481856997E-2</v>
      </c>
      <c r="L21" s="5">
        <v>0.520020662615999</v>
      </c>
      <c r="M21" s="30">
        <v>-3.9921643034549599E-2</v>
      </c>
    </row>
    <row r="22" spans="1:14" ht="15.75" thickBot="1">
      <c r="A22" s="18">
        <v>2017</v>
      </c>
      <c r="B22" s="8">
        <v>16.907302035164399</v>
      </c>
      <c r="C22" s="28">
        <v>-3.5605096402062802E-2</v>
      </c>
      <c r="D22" s="8">
        <v>129287.75</v>
      </c>
      <c r="E22" s="28">
        <v>4.5767093232137797E-2</v>
      </c>
      <c r="F22" s="8">
        <v>62965.625</v>
      </c>
      <c r="G22" s="28">
        <v>-2.0573355162101899E-2</v>
      </c>
      <c r="H22" s="8">
        <v>251409</v>
      </c>
      <c r="I22" s="28">
        <v>-2.2349886272202E-2</v>
      </c>
      <c r="J22" s="8">
        <v>848931.75</v>
      </c>
      <c r="K22" s="28">
        <v>4.1434597534091401E-3</v>
      </c>
      <c r="L22" s="5">
        <v>0.48703315511099399</v>
      </c>
      <c r="M22" s="30">
        <v>-6.3434993792475705E-2</v>
      </c>
    </row>
    <row r="24" spans="1:14">
      <c r="B24" s="2" t="s">
        <v>43</v>
      </c>
    </row>
  </sheetData>
  <mergeCells count="6">
    <mergeCell ref="B1:K1"/>
    <mergeCell ref="B3:C3"/>
    <mergeCell ref="D3:E3"/>
    <mergeCell ref="F3:G3"/>
    <mergeCell ref="H3:I3"/>
    <mergeCell ref="J3:K3"/>
  </mergeCells>
  <conditionalFormatting sqref="C1:C1048576 E1:E1048576 G1:G1048576 I1:I1048576 K1:K1048576 M1:M1048576">
    <cfRule type="cellIs" dxfId="6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4"/>
  <sheetViews>
    <sheetView workbookViewId="0"/>
  </sheetViews>
  <sheetFormatPr defaultRowHeight="15"/>
  <cols>
    <col min="1" max="1" width="6.28515625" style="17" customWidth="1"/>
    <col min="2" max="2" width="18.7109375" style="2" customWidth="1"/>
    <col min="3" max="3" width="12.85546875" style="1" customWidth="1"/>
    <col min="4" max="4" width="18.7109375" style="2" customWidth="1"/>
    <col min="5" max="5" width="12.85546875" style="1" customWidth="1"/>
    <col min="6" max="6" width="18.7109375" style="2" customWidth="1"/>
    <col min="7" max="7" width="12.85546875" style="1" customWidth="1"/>
    <col min="8" max="8" width="18.7109375" style="2" customWidth="1"/>
    <col min="9" max="9" width="12.85546875" style="1" customWidth="1"/>
    <col min="10" max="10" width="18.7109375" style="2" customWidth="1"/>
    <col min="11" max="11" width="12.85546875" style="1" customWidth="1"/>
    <col min="12" max="12" width="15.140625" style="1" customWidth="1"/>
    <col min="13" max="13" width="12.85546875" style="1" customWidth="1"/>
    <col min="14" max="14" width="12" bestFit="1" customWidth="1"/>
    <col min="15" max="15" width="7.5703125" bestFit="1" customWidth="1"/>
    <col min="16" max="16" width="12" bestFit="1" customWidth="1"/>
    <col min="17" max="17" width="12.7109375" bestFit="1" customWidth="1"/>
    <col min="18" max="22" width="12" bestFit="1" customWidth="1"/>
    <col min="23" max="23" width="12.7109375" bestFit="1" customWidth="1"/>
    <col min="24" max="24" width="12" bestFit="1" customWidth="1"/>
    <col min="25" max="25" width="12.7109375" bestFit="1" customWidth="1"/>
    <col min="26" max="26" width="12" bestFit="1" customWidth="1"/>
    <col min="27" max="27" width="12.7109375" bestFit="1" customWidth="1"/>
    <col min="28" max="30" width="12" bestFit="1" customWidth="1"/>
    <col min="31" max="31" width="12.7109375" bestFit="1" customWidth="1"/>
    <col min="32" max="32" width="12" bestFit="1" customWidth="1"/>
    <col min="33" max="33" width="12.7109375" bestFit="1" customWidth="1"/>
  </cols>
  <sheetData>
    <row r="1" spans="1:13" ht="27" thickBot="1">
      <c r="B1" s="34" t="s">
        <v>46</v>
      </c>
      <c r="C1" s="35"/>
      <c r="D1" s="35"/>
      <c r="E1" s="35"/>
      <c r="F1" s="35"/>
      <c r="G1" s="35"/>
      <c r="H1" s="35"/>
      <c r="I1" s="35"/>
      <c r="J1" s="35"/>
      <c r="K1" s="36"/>
    </row>
    <row r="2" spans="1:13" ht="15.75" thickBot="1"/>
    <row r="3" spans="1:13" ht="15.75" thickBot="1">
      <c r="B3" s="37" t="s">
        <v>22</v>
      </c>
      <c r="C3" s="38"/>
      <c r="D3" s="37" t="s">
        <v>18</v>
      </c>
      <c r="E3" s="38"/>
      <c r="F3" s="37" t="s">
        <v>19</v>
      </c>
      <c r="G3" s="38"/>
      <c r="H3" s="37" t="s">
        <v>20</v>
      </c>
      <c r="I3" s="38"/>
      <c r="J3" s="37" t="s">
        <v>21</v>
      </c>
      <c r="K3" s="38"/>
      <c r="L3" s="16" t="s">
        <v>39</v>
      </c>
    </row>
    <row r="4" spans="1:13" s="9" customFormat="1" ht="33" customHeight="1">
      <c r="A4" s="15" t="s">
        <v>0</v>
      </c>
      <c r="B4" s="11" t="s">
        <v>23</v>
      </c>
      <c r="C4" s="19" t="s">
        <v>2</v>
      </c>
      <c r="D4" s="11" t="s">
        <v>25</v>
      </c>
      <c r="E4" s="19" t="s">
        <v>9</v>
      </c>
      <c r="F4" s="11" t="s">
        <v>29</v>
      </c>
      <c r="G4" s="19" t="s">
        <v>10</v>
      </c>
      <c r="H4" s="11" t="s">
        <v>32</v>
      </c>
      <c r="I4" s="19" t="s">
        <v>11</v>
      </c>
      <c r="J4" s="11" t="s">
        <v>35</v>
      </c>
      <c r="K4" s="19" t="s">
        <v>12</v>
      </c>
      <c r="L4" s="31" t="s">
        <v>47</v>
      </c>
      <c r="M4" s="10"/>
    </row>
    <row r="5" spans="1:13">
      <c r="A5" s="18">
        <v>2014</v>
      </c>
      <c r="B5" s="7">
        <v>5488505.5625</v>
      </c>
      <c r="C5" s="20" t="s">
        <v>17</v>
      </c>
      <c r="D5" s="7">
        <v>46.921666666666702</v>
      </c>
      <c r="E5" s="20" t="s">
        <v>17</v>
      </c>
      <c r="F5" s="7">
        <v>215.35083333333299</v>
      </c>
      <c r="G5" s="20" t="s">
        <v>17</v>
      </c>
      <c r="H5" s="7">
        <v>115.214166666667</v>
      </c>
      <c r="I5" s="20" t="s">
        <v>17</v>
      </c>
      <c r="J5" s="7">
        <v>43.581666666666699</v>
      </c>
      <c r="K5" s="20" t="s">
        <v>17</v>
      </c>
      <c r="L5" s="32">
        <f>B5/resumo_ano!B5</f>
        <v>5.5203883511852007E-2</v>
      </c>
    </row>
    <row r="6" spans="1:13">
      <c r="A6" s="18">
        <v>2015</v>
      </c>
      <c r="B6" s="7">
        <v>7093477.50833333</v>
      </c>
      <c r="C6" s="20">
        <v>0.29242421776872002</v>
      </c>
      <c r="D6" s="7">
        <v>58.150833333333303</v>
      </c>
      <c r="E6" s="20">
        <v>0.23931730188612099</v>
      </c>
      <c r="F6" s="7">
        <v>247.97583333333299</v>
      </c>
      <c r="G6" s="20">
        <v>0.15149697586496499</v>
      </c>
      <c r="H6" s="7">
        <v>130.73666666666699</v>
      </c>
      <c r="I6" s="20">
        <v>0.134727355576932</v>
      </c>
      <c r="J6" s="7">
        <v>47.233333333333299</v>
      </c>
      <c r="K6" s="20">
        <v>8.3789055030783502E-2</v>
      </c>
      <c r="L6" s="32">
        <f>B6/resumo_ano!B6</f>
        <v>6.1287310012581662E-2</v>
      </c>
    </row>
    <row r="7" spans="1:13">
      <c r="A7" s="18">
        <v>2016</v>
      </c>
      <c r="B7" s="7">
        <v>8869163.2725000009</v>
      </c>
      <c r="C7" s="20">
        <v>0.25032655169211698</v>
      </c>
      <c r="D7" s="7">
        <v>70.736666666666693</v>
      </c>
      <c r="E7" s="20">
        <v>0.216434272939626</v>
      </c>
      <c r="F7" s="7">
        <v>268.40333333333302</v>
      </c>
      <c r="G7" s="20">
        <v>8.2376978939480303E-2</v>
      </c>
      <c r="H7" s="7">
        <v>136.71166666666701</v>
      </c>
      <c r="I7" s="20">
        <v>4.5702557303485401E-2</v>
      </c>
      <c r="J7" s="7">
        <v>47.461666666666702</v>
      </c>
      <c r="K7" s="20">
        <v>4.83415666902053E-3</v>
      </c>
      <c r="L7" s="32">
        <f>B7/resumo_ano!B7</f>
        <v>7.2202379867633296E-2</v>
      </c>
    </row>
    <row r="8" spans="1:13" ht="15.75" thickBot="1">
      <c r="A8" s="18">
        <v>2017</v>
      </c>
      <c r="B8" s="7">
        <v>10025660.327500001</v>
      </c>
      <c r="C8" s="20">
        <v>0.13039528301230699</v>
      </c>
      <c r="D8" s="7">
        <v>78.373750000000001</v>
      </c>
      <c r="E8" s="20">
        <v>0.10796498751236901</v>
      </c>
      <c r="F8" s="7">
        <v>281.22500000000002</v>
      </c>
      <c r="G8" s="20">
        <v>4.7770146918196497E-2</v>
      </c>
      <c r="H8" s="7">
        <v>141.0925</v>
      </c>
      <c r="I8" s="20">
        <v>3.2044326867979901E-2</v>
      </c>
      <c r="J8" s="7">
        <v>47.0625</v>
      </c>
      <c r="K8" s="20">
        <v>-8.4102960283745001E-3</v>
      </c>
      <c r="L8" s="33">
        <f>B8/resumo_ano!B8</f>
        <v>7.6399435152192552E-2</v>
      </c>
    </row>
    <row r="9" spans="1:13" ht="15.75" thickBot="1">
      <c r="B9" s="6"/>
      <c r="C9" s="21"/>
      <c r="D9" s="6"/>
      <c r="E9" s="21"/>
      <c r="F9" s="6"/>
      <c r="G9" s="21"/>
      <c r="H9" s="6"/>
      <c r="I9" s="21"/>
      <c r="J9" s="6"/>
      <c r="K9" s="21"/>
      <c r="L9" s="16" t="s">
        <v>41</v>
      </c>
    </row>
    <row r="10" spans="1:13" s="9" customFormat="1" ht="33" customHeight="1">
      <c r="A10" s="15" t="s">
        <v>0</v>
      </c>
      <c r="B10" s="12" t="s">
        <v>24</v>
      </c>
      <c r="C10" s="22" t="s">
        <v>1</v>
      </c>
      <c r="D10" s="12" t="s">
        <v>26</v>
      </c>
      <c r="E10" s="22" t="s">
        <v>13</v>
      </c>
      <c r="F10" s="12" t="s">
        <v>30</v>
      </c>
      <c r="G10" s="22" t="s">
        <v>14</v>
      </c>
      <c r="H10" s="12" t="s">
        <v>33</v>
      </c>
      <c r="I10" s="22" t="s">
        <v>15</v>
      </c>
      <c r="J10" s="12" t="s">
        <v>36</v>
      </c>
      <c r="K10" s="22" t="s">
        <v>16</v>
      </c>
      <c r="L10" s="31" t="s">
        <v>47</v>
      </c>
      <c r="M10" s="10"/>
    </row>
    <row r="11" spans="1:13">
      <c r="A11" s="18">
        <v>2014</v>
      </c>
      <c r="B11" s="7">
        <v>266624.33333333302</v>
      </c>
      <c r="C11" s="23" t="s">
        <v>17</v>
      </c>
      <c r="D11" s="7">
        <v>2.2791666666666699</v>
      </c>
      <c r="E11" s="23" t="s">
        <v>17</v>
      </c>
      <c r="F11" s="7">
        <v>10.480833333333299</v>
      </c>
      <c r="G11" s="23" t="s">
        <v>17</v>
      </c>
      <c r="H11" s="7">
        <v>5.61</v>
      </c>
      <c r="I11" s="23" t="s">
        <v>17</v>
      </c>
      <c r="J11" s="7">
        <v>2.1225000000000001</v>
      </c>
      <c r="K11" s="23" t="s">
        <v>17</v>
      </c>
      <c r="L11" s="32">
        <f>B11/resumo_ano!B11</f>
        <v>5.9879684111464757E-2</v>
      </c>
    </row>
    <row r="12" spans="1:13">
      <c r="A12" s="18">
        <v>2015</v>
      </c>
      <c r="B12" s="7">
        <v>392680.91666666698</v>
      </c>
      <c r="C12" s="23">
        <v>0.47278724247474602</v>
      </c>
      <c r="D12" s="7">
        <v>3.21166666666667</v>
      </c>
      <c r="E12" s="23">
        <v>0.40914076782449699</v>
      </c>
      <c r="F12" s="7">
        <v>13.7116666666667</v>
      </c>
      <c r="G12" s="23">
        <v>0.30826111155284203</v>
      </c>
      <c r="H12" s="7">
        <v>7.2158333333333298</v>
      </c>
      <c r="I12" s="23">
        <v>0.286244800950683</v>
      </c>
      <c r="J12" s="7">
        <v>2.6016666666666701</v>
      </c>
      <c r="K12" s="23">
        <v>0.22575579112681701</v>
      </c>
      <c r="L12" s="32">
        <f>B12/resumo_ano!B12</f>
        <v>6.2982983730088801E-2</v>
      </c>
    </row>
    <row r="13" spans="1:13">
      <c r="A13" s="18">
        <v>2016</v>
      </c>
      <c r="B13" s="7">
        <v>384320.58333333302</v>
      </c>
      <c r="C13" s="23">
        <v>-2.12903988416395E-2</v>
      </c>
      <c r="D13" s="7">
        <v>3.0658333333333299</v>
      </c>
      <c r="E13" s="23">
        <v>-4.5407368967308799E-2</v>
      </c>
      <c r="F13" s="7">
        <v>11.6833333333333</v>
      </c>
      <c r="G13" s="23">
        <v>-0.14792755560958301</v>
      </c>
      <c r="H13" s="7">
        <v>5.9541666666666702</v>
      </c>
      <c r="I13" s="23">
        <v>-0.174846980020787</v>
      </c>
      <c r="J13" s="7">
        <v>2.0625</v>
      </c>
      <c r="K13" s="23">
        <v>-0.20723894939141699</v>
      </c>
      <c r="L13" s="32">
        <f>B13/resumo_ano!B13</f>
        <v>6.4937335926407116E-2</v>
      </c>
    </row>
    <row r="14" spans="1:13" ht="15.75" thickBot="1">
      <c r="A14" s="18">
        <v>2017</v>
      </c>
      <c r="B14" s="7">
        <v>488670.375</v>
      </c>
      <c r="C14" s="23">
        <v>0.271517572027</v>
      </c>
      <c r="D14" s="7">
        <v>3.82</v>
      </c>
      <c r="E14" s="23">
        <v>0.24599075835825099</v>
      </c>
      <c r="F14" s="7">
        <v>13.7325</v>
      </c>
      <c r="G14" s="23">
        <v>0.17539229671897599</v>
      </c>
      <c r="H14" s="7">
        <v>6.8875000000000002</v>
      </c>
      <c r="I14" s="23">
        <v>0.15675297410776701</v>
      </c>
      <c r="J14" s="7">
        <v>2.2887499999999998</v>
      </c>
      <c r="K14" s="23">
        <v>0.10969696969697</v>
      </c>
      <c r="L14" s="33">
        <f>B14/resumo_ano!B14</f>
        <v>7.5190086893128671E-2</v>
      </c>
    </row>
    <row r="15" spans="1:13" ht="15.75" thickBot="1">
      <c r="B15" s="6"/>
      <c r="C15" s="21"/>
      <c r="D15" s="6"/>
      <c r="E15" s="21"/>
      <c r="F15" s="6"/>
      <c r="G15" s="21"/>
      <c r="H15" s="6"/>
      <c r="I15" s="21"/>
      <c r="J15" s="6"/>
      <c r="K15" s="21"/>
    </row>
    <row r="16" spans="1:13" ht="15.75" thickBot="1">
      <c r="B16" s="3"/>
      <c r="C16" s="24">
        <f>C8-C14</f>
        <v>-0.14112228901469301</v>
      </c>
      <c r="D16" s="4"/>
      <c r="E16" s="24">
        <f t="shared" ref="E16:K16" si="0">E8-E14</f>
        <v>-0.13802577084588197</v>
      </c>
      <c r="F16" s="4"/>
      <c r="G16" s="24">
        <f t="shared" si="0"/>
        <v>-0.12762214980077949</v>
      </c>
      <c r="H16" s="4"/>
      <c r="I16" s="24">
        <f t="shared" si="0"/>
        <v>-0.12470864723978711</v>
      </c>
      <c r="J16" s="4"/>
      <c r="K16" s="24">
        <f t="shared" si="0"/>
        <v>-0.1181072657253445</v>
      </c>
      <c r="L16" s="1" t="s">
        <v>42</v>
      </c>
    </row>
    <row r="17" spans="1:14">
      <c r="B17" s="6"/>
      <c r="C17" s="21"/>
      <c r="D17" s="6"/>
      <c r="E17" s="21"/>
      <c r="F17" s="6"/>
      <c r="G17" s="21"/>
      <c r="H17" s="6"/>
      <c r="I17" s="21"/>
      <c r="J17" s="6"/>
      <c r="K17" s="21"/>
    </row>
    <row r="18" spans="1:14" s="9" customFormat="1" ht="33" customHeight="1">
      <c r="A18" s="15" t="s">
        <v>0</v>
      </c>
      <c r="B18" s="13" t="s">
        <v>27</v>
      </c>
      <c r="C18" s="25" t="s">
        <v>3</v>
      </c>
      <c r="D18" s="13" t="s">
        <v>28</v>
      </c>
      <c r="E18" s="25" t="s">
        <v>4</v>
      </c>
      <c r="F18" s="13" t="s">
        <v>31</v>
      </c>
      <c r="G18" s="25" t="s">
        <v>5</v>
      </c>
      <c r="H18" s="13" t="s">
        <v>34</v>
      </c>
      <c r="I18" s="25" t="s">
        <v>6</v>
      </c>
      <c r="J18" s="13" t="s">
        <v>37</v>
      </c>
      <c r="K18" s="25" t="s">
        <v>7</v>
      </c>
      <c r="L18" s="14" t="s">
        <v>38</v>
      </c>
      <c r="M18" s="29" t="s">
        <v>8</v>
      </c>
      <c r="N18" s="16" t="s">
        <v>40</v>
      </c>
    </row>
    <row r="19" spans="1:14">
      <c r="A19" s="18">
        <v>2014</v>
      </c>
      <c r="B19" s="7">
        <v>20.555169416319899</v>
      </c>
      <c r="C19" s="26" t="s">
        <v>17</v>
      </c>
      <c r="D19" s="7">
        <v>116844.25</v>
      </c>
      <c r="E19" s="26" t="s">
        <v>17</v>
      </c>
      <c r="F19" s="7">
        <v>25368.833333333299</v>
      </c>
      <c r="G19" s="26" t="s">
        <v>17</v>
      </c>
      <c r="H19" s="7">
        <v>47476.166666666701</v>
      </c>
      <c r="I19" s="26" t="s">
        <v>17</v>
      </c>
      <c r="J19" s="7">
        <v>125351.58333333299</v>
      </c>
      <c r="K19" s="26" t="s">
        <v>17</v>
      </c>
      <c r="L19" s="5">
        <v>0.217033118411324</v>
      </c>
      <c r="M19" s="30" t="s">
        <v>17</v>
      </c>
    </row>
    <row r="20" spans="1:14">
      <c r="A20" s="18">
        <v>2015</v>
      </c>
      <c r="B20" s="7">
        <v>18.931647030940699</v>
      </c>
      <c r="C20" s="26">
        <v>-7.8983653819471505E-2</v>
      </c>
      <c r="D20" s="7">
        <v>121911.16666666701</v>
      </c>
      <c r="E20" s="26">
        <v>4.3364707006694897E-2</v>
      </c>
      <c r="F20" s="7">
        <v>28562.083333333299</v>
      </c>
      <c r="G20" s="26">
        <v>0.12587295434686899</v>
      </c>
      <c r="H20" s="7">
        <v>54264.75</v>
      </c>
      <c r="I20" s="26">
        <v>0.142989289362732</v>
      </c>
      <c r="J20" s="7">
        <v>150073.5</v>
      </c>
      <c r="K20" s="26">
        <v>0.19722061747658101</v>
      </c>
      <c r="L20" s="5">
        <v>0.23417303489961899</v>
      </c>
      <c r="M20" s="30">
        <v>7.89737373436767E-2</v>
      </c>
    </row>
    <row r="21" spans="1:14" ht="15.75" thickBot="1">
      <c r="A21" s="18">
        <v>2016</v>
      </c>
      <c r="B21" s="7">
        <v>23.229155098660001</v>
      </c>
      <c r="C21" s="27">
        <v>0.227001277844222</v>
      </c>
      <c r="D21" s="7">
        <v>125343.41666666701</v>
      </c>
      <c r="E21" s="27">
        <v>2.8153696612423999E-2</v>
      </c>
      <c r="F21" s="7">
        <v>32991.333333333299</v>
      </c>
      <c r="G21" s="27">
        <v>0.15507447227530699</v>
      </c>
      <c r="H21" s="7">
        <v>64801.916666666701</v>
      </c>
      <c r="I21" s="27">
        <v>0.19418069127134499</v>
      </c>
      <c r="J21" s="7">
        <v>186612.66666666701</v>
      </c>
      <c r="K21" s="27">
        <v>0.24347514162504999</v>
      </c>
      <c r="L21" s="5">
        <v>0.26317270052063102</v>
      </c>
      <c r="M21" s="30">
        <v>0.12383862058858799</v>
      </c>
    </row>
    <row r="22" spans="1:14" ht="15.75" thickBot="1">
      <c r="A22" s="18">
        <v>2017</v>
      </c>
      <c r="B22" s="8">
        <v>20.662451292106699</v>
      </c>
      <c r="C22" s="28">
        <v>-0.11049492741564999</v>
      </c>
      <c r="D22" s="8">
        <v>127902.125</v>
      </c>
      <c r="E22" s="28">
        <v>2.0413583747581399E-2</v>
      </c>
      <c r="F22" s="8">
        <v>35634.125</v>
      </c>
      <c r="G22" s="28">
        <v>8.0105633802818002E-2</v>
      </c>
      <c r="H22" s="8">
        <v>71053.625</v>
      </c>
      <c r="I22" s="28">
        <v>9.6474126922685602E-2</v>
      </c>
      <c r="J22" s="8">
        <v>213153.5</v>
      </c>
      <c r="K22" s="28">
        <v>0.14222417913753399</v>
      </c>
      <c r="L22" s="5">
        <v>0.27855422796944901</v>
      </c>
      <c r="M22" s="30">
        <v>5.8446515988888399E-2</v>
      </c>
    </row>
    <row r="24" spans="1:14">
      <c r="B24" s="2" t="s">
        <v>43</v>
      </c>
    </row>
  </sheetData>
  <mergeCells count="6">
    <mergeCell ref="B1:K1"/>
    <mergeCell ref="B3:C3"/>
    <mergeCell ref="D3:E3"/>
    <mergeCell ref="F3:G3"/>
    <mergeCell ref="H3:I3"/>
    <mergeCell ref="J3:K3"/>
  </mergeCells>
  <conditionalFormatting sqref="C1:C1048576 E1:E1048576 G1:G1048576 I1:I1048576 K1:K1048576 M1:M1048576">
    <cfRule type="cellIs" dxfId="5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4"/>
  <sheetViews>
    <sheetView workbookViewId="0"/>
  </sheetViews>
  <sheetFormatPr defaultRowHeight="15"/>
  <cols>
    <col min="1" max="1" width="6.28515625" style="17" customWidth="1"/>
    <col min="2" max="2" width="18.7109375" style="2" customWidth="1"/>
    <col min="3" max="3" width="12.85546875" style="1" customWidth="1"/>
    <col min="4" max="4" width="18.7109375" style="2" customWidth="1"/>
    <col min="5" max="5" width="12.85546875" style="1" customWidth="1"/>
    <col min="6" max="6" width="18.7109375" style="2" customWidth="1"/>
    <col min="7" max="7" width="12.85546875" style="1" customWidth="1"/>
    <col min="8" max="8" width="18.7109375" style="2" customWidth="1"/>
    <col min="9" max="9" width="12.85546875" style="1" customWidth="1"/>
    <col min="10" max="10" width="18.7109375" style="2" customWidth="1"/>
    <col min="11" max="11" width="12.85546875" style="1" customWidth="1"/>
    <col min="12" max="12" width="15.140625" style="1" customWidth="1"/>
    <col min="13" max="13" width="12.85546875" style="1" customWidth="1"/>
    <col min="14" max="14" width="12" bestFit="1" customWidth="1"/>
    <col min="15" max="15" width="7.5703125" bestFit="1" customWidth="1"/>
    <col min="16" max="16" width="12" bestFit="1" customWidth="1"/>
    <col min="17" max="17" width="12.7109375" bestFit="1" customWidth="1"/>
    <col min="18" max="22" width="12" bestFit="1" customWidth="1"/>
    <col min="23" max="23" width="12.7109375" bestFit="1" customWidth="1"/>
    <col min="24" max="24" width="12" bestFit="1" customWidth="1"/>
    <col min="25" max="25" width="12.7109375" bestFit="1" customWidth="1"/>
    <col min="26" max="26" width="12" bestFit="1" customWidth="1"/>
    <col min="27" max="27" width="12.7109375" bestFit="1" customWidth="1"/>
    <col min="28" max="30" width="12" bestFit="1" customWidth="1"/>
    <col min="31" max="31" width="12.7109375" bestFit="1" customWidth="1"/>
    <col min="32" max="32" width="12" bestFit="1" customWidth="1"/>
    <col min="33" max="33" width="12.7109375" bestFit="1" customWidth="1"/>
  </cols>
  <sheetData>
    <row r="1" spans="1:13" ht="27" thickBot="1">
      <c r="B1" s="34" t="s">
        <v>46</v>
      </c>
      <c r="C1" s="35"/>
      <c r="D1" s="35"/>
      <c r="E1" s="35"/>
      <c r="F1" s="35"/>
      <c r="G1" s="35"/>
      <c r="H1" s="35"/>
      <c r="I1" s="35"/>
      <c r="J1" s="35"/>
      <c r="K1" s="36"/>
    </row>
    <row r="2" spans="1:13" ht="15.75" thickBot="1"/>
    <row r="3" spans="1:13" ht="15.75" thickBot="1">
      <c r="B3" s="37" t="s">
        <v>22</v>
      </c>
      <c r="C3" s="38"/>
      <c r="D3" s="37" t="s">
        <v>18</v>
      </c>
      <c r="E3" s="38"/>
      <c r="F3" s="37" t="s">
        <v>19</v>
      </c>
      <c r="G3" s="38"/>
      <c r="H3" s="37" t="s">
        <v>20</v>
      </c>
      <c r="I3" s="38"/>
      <c r="J3" s="37" t="s">
        <v>21</v>
      </c>
      <c r="K3" s="38"/>
      <c r="L3" s="16" t="s">
        <v>39</v>
      </c>
    </row>
    <row r="4" spans="1:13" s="9" customFormat="1" ht="33" customHeight="1">
      <c r="A4" s="15" t="s">
        <v>0</v>
      </c>
      <c r="B4" s="11" t="s">
        <v>23</v>
      </c>
      <c r="C4" s="19" t="s">
        <v>2</v>
      </c>
      <c r="D4" s="11" t="s">
        <v>25</v>
      </c>
      <c r="E4" s="19" t="s">
        <v>9</v>
      </c>
      <c r="F4" s="11" t="s">
        <v>29</v>
      </c>
      <c r="G4" s="19" t="s">
        <v>10</v>
      </c>
      <c r="H4" s="11" t="s">
        <v>32</v>
      </c>
      <c r="I4" s="19" t="s">
        <v>11</v>
      </c>
      <c r="J4" s="11" t="s">
        <v>35</v>
      </c>
      <c r="K4" s="19" t="s">
        <v>12</v>
      </c>
      <c r="L4" s="31" t="s">
        <v>47</v>
      </c>
      <c r="M4" s="10"/>
    </row>
    <row r="5" spans="1:13">
      <c r="A5" s="18">
        <v>2014</v>
      </c>
      <c r="B5" s="7">
        <v>35125831.350000001</v>
      </c>
      <c r="C5" s="20" t="s">
        <v>17</v>
      </c>
      <c r="D5" s="7">
        <v>136.78</v>
      </c>
      <c r="E5" s="20" t="s">
        <v>17</v>
      </c>
      <c r="F5" s="7">
        <v>402.45749999999998</v>
      </c>
      <c r="G5" s="20" t="s">
        <v>17</v>
      </c>
      <c r="H5" s="7">
        <v>149.365833333333</v>
      </c>
      <c r="I5" s="20" t="s">
        <v>17</v>
      </c>
      <c r="J5" s="7">
        <v>52.494999999999997</v>
      </c>
      <c r="K5" s="20" t="s">
        <v>17</v>
      </c>
      <c r="L5" s="32">
        <f>B5/resumo_ano!B5</f>
        <v>0.35329877687490446</v>
      </c>
    </row>
    <row r="6" spans="1:13">
      <c r="A6" s="18">
        <v>2015</v>
      </c>
      <c r="B6" s="7">
        <v>42735945.075833298</v>
      </c>
      <c r="C6" s="20">
        <v>0.2166529142045</v>
      </c>
      <c r="D6" s="7">
        <v>165.84833333333299</v>
      </c>
      <c r="E6" s="20">
        <v>0.21251888677681699</v>
      </c>
      <c r="F6" s="7">
        <v>466.16750000000002</v>
      </c>
      <c r="G6" s="20">
        <v>0.158302429449072</v>
      </c>
      <c r="H6" s="7">
        <v>166.178333333333</v>
      </c>
      <c r="I6" s="20">
        <v>0.112559208654367</v>
      </c>
      <c r="J6" s="7">
        <v>56.715000000000003</v>
      </c>
      <c r="K6" s="20">
        <v>8.0388608438899098E-2</v>
      </c>
      <c r="L6" s="32">
        <f>B6/resumo_ano!B6</f>
        <v>0.36923654321400018</v>
      </c>
    </row>
    <row r="7" spans="1:13">
      <c r="A7" s="18">
        <v>2016</v>
      </c>
      <c r="B7" s="7">
        <v>47454867.094166704</v>
      </c>
      <c r="C7" s="20">
        <v>0.110420443726232</v>
      </c>
      <c r="D7" s="7">
        <v>191.893333333333</v>
      </c>
      <c r="E7" s="20">
        <v>0.15704107166185999</v>
      </c>
      <c r="F7" s="7">
        <v>508.42500000000001</v>
      </c>
      <c r="G7" s="20">
        <v>9.0648747499557494E-2</v>
      </c>
      <c r="H7" s="7">
        <v>172.30250000000001</v>
      </c>
      <c r="I7" s="20">
        <v>3.6852979229143497E-2</v>
      </c>
      <c r="J7" s="7">
        <v>57.185833333333299</v>
      </c>
      <c r="K7" s="20">
        <v>8.3017426312844197E-3</v>
      </c>
      <c r="L7" s="32">
        <f>B7/resumo_ano!B7</f>
        <v>0.38632216312049805</v>
      </c>
    </row>
    <row r="8" spans="1:13" ht="15.75" thickBot="1">
      <c r="A8" s="18">
        <v>2017</v>
      </c>
      <c r="B8" s="7">
        <v>50555077.627499998</v>
      </c>
      <c r="C8" s="20">
        <v>6.5329664229833703E-2</v>
      </c>
      <c r="D8" s="7">
        <v>205.46125000000001</v>
      </c>
      <c r="E8" s="20">
        <v>7.0705513479712795E-2</v>
      </c>
      <c r="F8" s="7">
        <v>542.83624999999995</v>
      </c>
      <c r="G8" s="20">
        <v>6.7682057333923296E-2</v>
      </c>
      <c r="H8" s="7">
        <v>182.25624999999999</v>
      </c>
      <c r="I8" s="20">
        <v>5.7769039915265198E-2</v>
      </c>
      <c r="J8" s="7">
        <v>59.5075</v>
      </c>
      <c r="K8" s="20">
        <v>4.0598633111348099E-2</v>
      </c>
      <c r="L8" s="33">
        <f>B8/resumo_ano!B8</f>
        <v>0.38524937496853834</v>
      </c>
    </row>
    <row r="9" spans="1:13" ht="15.75" thickBot="1">
      <c r="B9" s="6"/>
      <c r="C9" s="21"/>
      <c r="D9" s="6"/>
      <c r="E9" s="21"/>
      <c r="F9" s="6"/>
      <c r="G9" s="21"/>
      <c r="H9" s="6"/>
      <c r="I9" s="21"/>
      <c r="J9" s="6"/>
      <c r="K9" s="21"/>
      <c r="L9" s="16" t="s">
        <v>41</v>
      </c>
    </row>
    <row r="10" spans="1:13" s="9" customFormat="1" ht="33" customHeight="1">
      <c r="A10" s="15" t="s">
        <v>0</v>
      </c>
      <c r="B10" s="12" t="s">
        <v>24</v>
      </c>
      <c r="C10" s="22" t="s">
        <v>1</v>
      </c>
      <c r="D10" s="12" t="s">
        <v>26</v>
      </c>
      <c r="E10" s="22" t="s">
        <v>13</v>
      </c>
      <c r="F10" s="12" t="s">
        <v>30</v>
      </c>
      <c r="G10" s="22" t="s">
        <v>14</v>
      </c>
      <c r="H10" s="12" t="s">
        <v>33</v>
      </c>
      <c r="I10" s="22" t="s">
        <v>15</v>
      </c>
      <c r="J10" s="12" t="s">
        <v>36</v>
      </c>
      <c r="K10" s="22" t="s">
        <v>16</v>
      </c>
      <c r="L10" s="31" t="s">
        <v>47</v>
      </c>
      <c r="M10" s="10"/>
    </row>
    <row r="11" spans="1:13">
      <c r="A11" s="18">
        <v>2014</v>
      </c>
      <c r="B11" s="7">
        <v>1287306.75</v>
      </c>
      <c r="C11" s="23" t="s">
        <v>17</v>
      </c>
      <c r="D11" s="7">
        <v>5.0125000000000002</v>
      </c>
      <c r="E11" s="23" t="s">
        <v>17</v>
      </c>
      <c r="F11" s="7">
        <v>14.766666666666699</v>
      </c>
      <c r="G11" s="23" t="s">
        <v>17</v>
      </c>
      <c r="H11" s="7">
        <v>5.4850000000000003</v>
      </c>
      <c r="I11" s="23" t="s">
        <v>17</v>
      </c>
      <c r="J11" s="7">
        <v>1.9275</v>
      </c>
      <c r="K11" s="23" t="s">
        <v>17</v>
      </c>
      <c r="L11" s="32">
        <f>B11/resumo_ano!B11</f>
        <v>0.28910910186200717</v>
      </c>
    </row>
    <row r="12" spans="1:13">
      <c r="A12" s="18">
        <v>2015</v>
      </c>
      <c r="B12" s="7">
        <v>1665921.25</v>
      </c>
      <c r="C12" s="23">
        <v>0.29411366016685597</v>
      </c>
      <c r="D12" s="7">
        <v>6.4649999999999999</v>
      </c>
      <c r="E12" s="23">
        <v>0.289775561097257</v>
      </c>
      <c r="F12" s="7">
        <v>18.140833333333301</v>
      </c>
      <c r="G12" s="23">
        <v>0.22849887133182401</v>
      </c>
      <c r="H12" s="7">
        <v>6.4641666666666699</v>
      </c>
      <c r="I12" s="23">
        <v>0.178517168034033</v>
      </c>
      <c r="J12" s="7">
        <v>2.2083333333333299</v>
      </c>
      <c r="K12" s="23">
        <v>0.14569822741028801</v>
      </c>
      <c r="L12" s="32">
        <f>B12/resumo_ano!B12</f>
        <v>0.26720089143885262</v>
      </c>
    </row>
    <row r="13" spans="1:13">
      <c r="A13" s="18">
        <v>2016</v>
      </c>
      <c r="B13" s="7">
        <v>1718272.33333333</v>
      </c>
      <c r="C13" s="23">
        <v>3.1424704699174702E-2</v>
      </c>
      <c r="D13" s="7">
        <v>6.9483333333333297</v>
      </c>
      <c r="E13" s="23">
        <v>7.4761536478473306E-2</v>
      </c>
      <c r="F13" s="7">
        <v>18.434999999999999</v>
      </c>
      <c r="G13" s="23">
        <v>1.62157196012696E-2</v>
      </c>
      <c r="H13" s="7">
        <v>6.2533333333333303</v>
      </c>
      <c r="I13" s="23">
        <v>-3.2615701946629799E-2</v>
      </c>
      <c r="J13" s="7">
        <v>2.0750000000000002</v>
      </c>
      <c r="K13" s="23">
        <v>-6.0377358490564498E-2</v>
      </c>
      <c r="L13" s="32">
        <f>B13/resumo_ano!B13</f>
        <v>0.29033060564945345</v>
      </c>
    </row>
    <row r="14" spans="1:13" ht="15.75" thickBot="1">
      <c r="A14" s="18">
        <v>2017</v>
      </c>
      <c r="B14" s="7">
        <v>1783538.5</v>
      </c>
      <c r="C14" s="23">
        <v>3.7983598641816101E-2</v>
      </c>
      <c r="D14" s="7">
        <v>7.2487500000000002</v>
      </c>
      <c r="E14" s="23">
        <v>4.32357879587437E-2</v>
      </c>
      <c r="F14" s="7">
        <v>19.137499999999999</v>
      </c>
      <c r="G14" s="23">
        <v>3.8106861947382699E-2</v>
      </c>
      <c r="H14" s="7">
        <v>6.4249999999999998</v>
      </c>
      <c r="I14" s="23">
        <v>2.74520255863544E-2</v>
      </c>
      <c r="J14" s="7">
        <v>2.0987499999999999</v>
      </c>
      <c r="K14" s="23">
        <v>1.144578313253E-2</v>
      </c>
      <c r="L14" s="33">
        <f>B14/resumo_ano!B14</f>
        <v>0.27442714282043468</v>
      </c>
    </row>
    <row r="15" spans="1:13" ht="15.75" thickBot="1">
      <c r="B15" s="6"/>
      <c r="C15" s="21"/>
      <c r="D15" s="6"/>
      <c r="E15" s="21"/>
      <c r="F15" s="6"/>
      <c r="G15" s="21"/>
      <c r="H15" s="6"/>
      <c r="I15" s="21"/>
      <c r="J15" s="6"/>
      <c r="K15" s="21"/>
    </row>
    <row r="16" spans="1:13" ht="15.75" thickBot="1">
      <c r="B16" s="3"/>
      <c r="C16" s="24">
        <f>C8-C14</f>
        <v>2.7346065588017603E-2</v>
      </c>
      <c r="D16" s="4"/>
      <c r="E16" s="24">
        <f t="shared" ref="E16:K16" si="0">E8-E14</f>
        <v>2.7469725520969095E-2</v>
      </c>
      <c r="F16" s="4"/>
      <c r="G16" s="24">
        <f t="shared" si="0"/>
        <v>2.9575195386540597E-2</v>
      </c>
      <c r="H16" s="4"/>
      <c r="I16" s="24">
        <f t="shared" si="0"/>
        <v>3.0317014328910798E-2</v>
      </c>
      <c r="J16" s="4"/>
      <c r="K16" s="24">
        <f t="shared" si="0"/>
        <v>2.9152849978818098E-2</v>
      </c>
      <c r="L16" s="1" t="s">
        <v>42</v>
      </c>
    </row>
    <row r="17" spans="1:14">
      <c r="B17" s="6"/>
      <c r="C17" s="21"/>
      <c r="D17" s="6"/>
      <c r="E17" s="21"/>
      <c r="F17" s="6"/>
      <c r="G17" s="21"/>
      <c r="H17" s="6"/>
      <c r="I17" s="21"/>
      <c r="J17" s="6"/>
      <c r="K17" s="21"/>
    </row>
    <row r="18" spans="1:14" s="9" customFormat="1" ht="33" customHeight="1">
      <c r="A18" s="15" t="s">
        <v>0</v>
      </c>
      <c r="B18" s="13" t="s">
        <v>27</v>
      </c>
      <c r="C18" s="25" t="s">
        <v>3</v>
      </c>
      <c r="D18" s="13" t="s">
        <v>28</v>
      </c>
      <c r="E18" s="25" t="s">
        <v>4</v>
      </c>
      <c r="F18" s="13" t="s">
        <v>31</v>
      </c>
      <c r="G18" s="25" t="s">
        <v>5</v>
      </c>
      <c r="H18" s="13" t="s">
        <v>34</v>
      </c>
      <c r="I18" s="25" t="s">
        <v>6</v>
      </c>
      <c r="J18" s="13" t="s">
        <v>37</v>
      </c>
      <c r="K18" s="25" t="s">
        <v>7</v>
      </c>
      <c r="L18" s="14" t="s">
        <v>38</v>
      </c>
      <c r="M18" s="29" t="s">
        <v>8</v>
      </c>
      <c r="N18" s="16" t="s">
        <v>40</v>
      </c>
    </row>
    <row r="19" spans="1:14">
      <c r="A19" s="18">
        <v>2014</v>
      </c>
      <c r="B19" s="7">
        <v>27.262127328895499</v>
      </c>
      <c r="C19" s="26" t="s">
        <v>17</v>
      </c>
      <c r="D19" s="7">
        <v>256770.83333333299</v>
      </c>
      <c r="E19" s="26" t="s">
        <v>17</v>
      </c>
      <c r="F19" s="7">
        <v>87097.666666666701</v>
      </c>
      <c r="G19" s="26" t="s">
        <v>17</v>
      </c>
      <c r="H19" s="7">
        <v>235044.5</v>
      </c>
      <c r="I19" s="26" t="s">
        <v>17</v>
      </c>
      <c r="J19" s="7">
        <v>668147.66666666698</v>
      </c>
      <c r="K19" s="26" t="s">
        <v>17</v>
      </c>
      <c r="L19" s="5">
        <v>0.339162650534027</v>
      </c>
      <c r="M19" s="30" t="s">
        <v>17</v>
      </c>
    </row>
    <row r="20" spans="1:14">
      <c r="A20" s="18">
        <v>2015</v>
      </c>
      <c r="B20" s="7">
        <v>25.846856775488099</v>
      </c>
      <c r="C20" s="26">
        <v>-5.1913430538024601E-2</v>
      </c>
      <c r="D20" s="7">
        <v>257612.58333333299</v>
      </c>
      <c r="E20" s="26">
        <v>3.2782150101419898E-3</v>
      </c>
      <c r="F20" s="7">
        <v>91583.5</v>
      </c>
      <c r="G20" s="26">
        <v>5.1503484593922899E-2</v>
      </c>
      <c r="H20" s="7">
        <v>257493.58333333299</v>
      </c>
      <c r="I20" s="26">
        <v>9.5509928261809998E-2</v>
      </c>
      <c r="J20" s="7">
        <v>753981.75</v>
      </c>
      <c r="K20" s="26">
        <v>0.12846573836222799</v>
      </c>
      <c r="L20" s="5">
        <v>0.35543432125166202</v>
      </c>
      <c r="M20" s="30">
        <v>4.7976010011758503E-2</v>
      </c>
    </row>
    <row r="21" spans="1:14" ht="15.75" thickBot="1">
      <c r="A21" s="18">
        <v>2016</v>
      </c>
      <c r="B21" s="7">
        <v>27.6071574682659</v>
      </c>
      <c r="C21" s="27">
        <v>6.8105019812203405E-2</v>
      </c>
      <c r="D21" s="7">
        <v>247472.08333333299</v>
      </c>
      <c r="E21" s="27">
        <v>-3.93633721955223E-2</v>
      </c>
      <c r="F21" s="7">
        <v>93216.666666666701</v>
      </c>
      <c r="G21" s="27">
        <v>1.7832542615937402E-2</v>
      </c>
      <c r="H21" s="7">
        <v>275294</v>
      </c>
      <c r="I21" s="27">
        <v>6.9129554361064799E-2</v>
      </c>
      <c r="J21" s="7">
        <v>829497.75</v>
      </c>
      <c r="K21" s="27">
        <v>0.100156270360655</v>
      </c>
      <c r="L21" s="5">
        <v>0.37678830035883298</v>
      </c>
      <c r="M21" s="30">
        <v>6.0078551311457298E-2</v>
      </c>
    </row>
    <row r="22" spans="1:14" ht="15.75" thickBot="1">
      <c r="A22" s="18">
        <v>2017</v>
      </c>
      <c r="B22" s="8">
        <v>28.426284683725701</v>
      </c>
      <c r="C22" s="28">
        <v>2.96708278062085E-2</v>
      </c>
      <c r="D22" s="8">
        <v>246060.375</v>
      </c>
      <c r="E22" s="28">
        <v>-5.7045154924868502E-3</v>
      </c>
      <c r="F22" s="8">
        <v>93080.875</v>
      </c>
      <c r="G22" s="28">
        <v>-1.45673162882211E-3</v>
      </c>
      <c r="H22" s="8">
        <v>277488.625</v>
      </c>
      <c r="I22" s="28">
        <v>7.9719318256118894E-3</v>
      </c>
      <c r="J22" s="8">
        <v>849718.5</v>
      </c>
      <c r="K22" s="28">
        <v>2.4377100480381001E-2</v>
      </c>
      <c r="L22" s="5">
        <v>0.378296751284463</v>
      </c>
      <c r="M22" s="30">
        <v>4.00344417327567E-3</v>
      </c>
    </row>
    <row r="24" spans="1:14">
      <c r="B24" s="2" t="s">
        <v>43</v>
      </c>
    </row>
  </sheetData>
  <mergeCells count="6">
    <mergeCell ref="B1:K1"/>
    <mergeCell ref="B3:C3"/>
    <mergeCell ref="D3:E3"/>
    <mergeCell ref="F3:G3"/>
    <mergeCell ref="H3:I3"/>
    <mergeCell ref="J3:K3"/>
  </mergeCells>
  <conditionalFormatting sqref="C1:C1048576 E1:E1048576 G1:G1048576 I1:I1048576 K1:K1048576 M1:M1048576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26"/>
  <sheetViews>
    <sheetView workbookViewId="0"/>
  </sheetViews>
  <sheetFormatPr defaultRowHeight="15"/>
  <cols>
    <col min="1" max="1" width="6.28515625" style="17" customWidth="1"/>
    <col min="2" max="2" width="18.7109375" style="2" customWidth="1"/>
    <col min="3" max="3" width="12.85546875" style="1" customWidth="1"/>
    <col min="4" max="4" width="18.7109375" style="2" customWidth="1"/>
    <col min="5" max="5" width="12.85546875" style="1" customWidth="1"/>
    <col min="6" max="6" width="18.7109375" style="2" customWidth="1"/>
    <col min="7" max="7" width="12.85546875" style="1" customWidth="1"/>
    <col min="8" max="8" width="18.7109375" style="2" customWidth="1"/>
    <col min="9" max="9" width="12.85546875" style="1" customWidth="1"/>
    <col min="10" max="10" width="18.7109375" style="2" customWidth="1"/>
    <col min="11" max="11" width="12.85546875" style="1" customWidth="1"/>
    <col min="12" max="12" width="15.140625" style="1" customWidth="1"/>
    <col min="13" max="13" width="12.85546875" style="1" customWidth="1"/>
    <col min="14" max="14" width="12" bestFit="1" customWidth="1"/>
    <col min="15" max="15" width="7.5703125" bestFit="1" customWidth="1"/>
    <col min="16" max="16" width="12" bestFit="1" customWidth="1"/>
    <col min="17" max="17" width="12.7109375" bestFit="1" customWidth="1"/>
    <col min="18" max="22" width="12" bestFit="1" customWidth="1"/>
    <col min="23" max="23" width="12.7109375" bestFit="1" customWidth="1"/>
    <col min="24" max="24" width="12" bestFit="1" customWidth="1"/>
    <col min="25" max="25" width="12.7109375" bestFit="1" customWidth="1"/>
    <col min="26" max="26" width="12" bestFit="1" customWidth="1"/>
    <col min="27" max="27" width="12.7109375" bestFit="1" customWidth="1"/>
    <col min="28" max="30" width="12" bestFit="1" customWidth="1"/>
    <col min="31" max="31" width="12.7109375" bestFit="1" customWidth="1"/>
    <col min="32" max="32" width="12" bestFit="1" customWidth="1"/>
    <col min="33" max="33" width="12.7109375" bestFit="1" customWidth="1"/>
  </cols>
  <sheetData>
    <row r="1" spans="1:13" ht="27" thickBot="1">
      <c r="B1" s="34" t="s">
        <v>44</v>
      </c>
      <c r="C1" s="35"/>
      <c r="D1" s="35"/>
      <c r="E1" s="35"/>
      <c r="F1" s="35"/>
      <c r="G1" s="35"/>
      <c r="H1" s="35"/>
      <c r="I1" s="35"/>
      <c r="J1" s="35"/>
      <c r="K1" s="36"/>
    </row>
    <row r="2" spans="1:13" ht="15.75" thickBot="1"/>
    <row r="3" spans="1:13" ht="15.75" thickBot="1">
      <c r="B3" s="37" t="s">
        <v>22</v>
      </c>
      <c r="C3" s="38"/>
      <c r="D3" s="37" t="s">
        <v>18</v>
      </c>
      <c r="E3" s="38"/>
      <c r="F3" s="37" t="s">
        <v>19</v>
      </c>
      <c r="G3" s="38"/>
      <c r="H3" s="37" t="s">
        <v>48</v>
      </c>
      <c r="I3" s="38"/>
      <c r="J3" s="37" t="s">
        <v>20</v>
      </c>
      <c r="K3" s="38"/>
    </row>
    <row r="4" spans="1:13" s="9" customFormat="1" ht="33" customHeight="1" thickBot="1">
      <c r="A4" s="15" t="s">
        <v>0</v>
      </c>
      <c r="B4" s="11" t="s">
        <v>23</v>
      </c>
      <c r="C4" s="19" t="s">
        <v>2</v>
      </c>
      <c r="D4" s="11" t="s">
        <v>25</v>
      </c>
      <c r="E4" s="19" t="s">
        <v>9</v>
      </c>
      <c r="F4" s="11" t="s">
        <v>29</v>
      </c>
      <c r="G4" s="19" t="s">
        <v>10</v>
      </c>
      <c r="H4" s="44" t="s">
        <v>53</v>
      </c>
      <c r="I4" s="45" t="s">
        <v>54</v>
      </c>
      <c r="J4" s="11" t="s">
        <v>32</v>
      </c>
      <c r="K4" s="19" t="s">
        <v>11</v>
      </c>
      <c r="L4" s="16" t="s">
        <v>39</v>
      </c>
      <c r="M4" s="10"/>
    </row>
    <row r="5" spans="1:13">
      <c r="A5" s="18">
        <v>2014</v>
      </c>
      <c r="B5" s="7">
        <v>50336911.3158333</v>
      </c>
      <c r="C5" s="20" t="s">
        <v>17</v>
      </c>
      <c r="D5" s="7">
        <v>103.72499999999999</v>
      </c>
      <c r="E5" s="20" t="s">
        <v>17</v>
      </c>
      <c r="F5" s="7">
        <v>5869.4333333333298</v>
      </c>
      <c r="G5" s="20" t="s">
        <v>17</v>
      </c>
      <c r="H5" s="7">
        <v>5286.51166666667</v>
      </c>
      <c r="I5" s="20" t="s">
        <v>17</v>
      </c>
      <c r="J5" s="7">
        <v>1383.6416666666701</v>
      </c>
      <c r="K5" s="20" t="s">
        <v>17</v>
      </c>
    </row>
    <row r="6" spans="1:13">
      <c r="A6" s="18">
        <v>2015</v>
      </c>
      <c r="B6" s="7">
        <v>56532109.249166697</v>
      </c>
      <c r="C6" s="20">
        <v>0.12307465379554799</v>
      </c>
      <c r="D6" s="7">
        <v>113.77</v>
      </c>
      <c r="E6" s="20">
        <v>9.6842612677753695E-2</v>
      </c>
      <c r="F6" s="7">
        <v>6289.0591666666696</v>
      </c>
      <c r="G6" s="20">
        <v>7.1493415037227906E-2</v>
      </c>
      <c r="H6" s="7">
        <v>5656.5041666666702</v>
      </c>
      <c r="I6" s="20">
        <v>6.9988022977975101E-2</v>
      </c>
      <c r="J6" s="7">
        <v>1444.8074999999999</v>
      </c>
      <c r="K6" s="20">
        <v>4.4206411823867899E-2</v>
      </c>
    </row>
    <row r="7" spans="1:13">
      <c r="A7" s="18">
        <v>2016</v>
      </c>
      <c r="B7" s="7">
        <v>56851180.374166697</v>
      </c>
      <c r="C7" s="20">
        <v>5.6440689943778001E-3</v>
      </c>
      <c r="D7" s="7">
        <v>114.53749999999999</v>
      </c>
      <c r="E7" s="20">
        <v>6.7460666256482201E-3</v>
      </c>
      <c r="F7" s="7">
        <v>5810.25583333333</v>
      </c>
      <c r="G7" s="20">
        <v>-7.6132744285679094E-2</v>
      </c>
      <c r="H7" s="7">
        <v>5218.9233333333304</v>
      </c>
      <c r="I7" s="20">
        <v>-7.7358881111052505E-2</v>
      </c>
      <c r="J7" s="7">
        <v>1390.66333333333</v>
      </c>
      <c r="K7" s="20">
        <v>-3.7475003878834998E-2</v>
      </c>
    </row>
    <row r="8" spans="1:13">
      <c r="A8" s="18">
        <v>2017</v>
      </c>
      <c r="B8" s="7">
        <v>61593505.46125</v>
      </c>
      <c r="C8" s="20">
        <v>8.3416475363776693E-2</v>
      </c>
      <c r="D8" s="7">
        <v>122.3875</v>
      </c>
      <c r="E8" s="20">
        <v>6.8536505511295504E-2</v>
      </c>
      <c r="F8" s="7">
        <v>6373.4162500000002</v>
      </c>
      <c r="G8" s="20">
        <v>9.6925235793547906E-2</v>
      </c>
      <c r="H8" s="7">
        <v>5681.5662499999999</v>
      </c>
      <c r="I8" s="20">
        <v>8.8647195430475695E-2</v>
      </c>
      <c r="J8" s="7">
        <v>1454.98</v>
      </c>
      <c r="K8" s="20">
        <v>4.62489123895337E-2</v>
      </c>
    </row>
    <row r="9" spans="1:13" ht="15.75" thickBot="1">
      <c r="B9" s="6"/>
      <c r="C9" s="21"/>
      <c r="D9" s="6"/>
      <c r="E9" s="21"/>
      <c r="F9" s="6"/>
      <c r="G9" s="21"/>
      <c r="H9" s="6"/>
      <c r="I9" s="21"/>
      <c r="J9" s="6"/>
      <c r="K9" s="21"/>
    </row>
    <row r="10" spans="1:13" s="9" customFormat="1" ht="33" customHeight="1" thickBot="1">
      <c r="A10" s="15" t="s">
        <v>0</v>
      </c>
      <c r="B10" s="12" t="s">
        <v>24</v>
      </c>
      <c r="C10" s="22" t="s">
        <v>1</v>
      </c>
      <c r="D10" s="12" t="s">
        <v>26</v>
      </c>
      <c r="E10" s="22" t="s">
        <v>13</v>
      </c>
      <c r="F10" s="12" t="s">
        <v>30</v>
      </c>
      <c r="G10" s="22" t="s">
        <v>14</v>
      </c>
      <c r="H10" s="42" t="s">
        <v>51</v>
      </c>
      <c r="I10" s="43" t="s">
        <v>52</v>
      </c>
      <c r="J10" s="12" t="s">
        <v>33</v>
      </c>
      <c r="K10" s="22" t="s">
        <v>15</v>
      </c>
      <c r="L10" s="16" t="s">
        <v>41</v>
      </c>
      <c r="M10" s="10"/>
    </row>
    <row r="11" spans="1:13">
      <c r="A11" s="18">
        <v>2014</v>
      </c>
      <c r="B11" s="7">
        <v>2679236.25</v>
      </c>
      <c r="C11" s="23" t="s">
        <v>17</v>
      </c>
      <c r="D11" s="7">
        <v>5.5216666666666701</v>
      </c>
      <c r="E11" s="23" t="s">
        <v>17</v>
      </c>
      <c r="F11" s="7">
        <v>312.24666666666701</v>
      </c>
      <c r="G11" s="23" t="s">
        <v>17</v>
      </c>
      <c r="H11" s="7">
        <v>281.20499999999998</v>
      </c>
      <c r="I11" s="23" t="s">
        <v>17</v>
      </c>
      <c r="J11" s="7">
        <v>73.540000000000006</v>
      </c>
      <c r="K11" s="23" t="s">
        <v>17</v>
      </c>
    </row>
    <row r="12" spans="1:13">
      <c r="A12" s="18">
        <v>2015</v>
      </c>
      <c r="B12" s="7">
        <v>4343140.3333333302</v>
      </c>
      <c r="C12" s="23">
        <v>0.62103671646475</v>
      </c>
      <c r="D12" s="7">
        <v>8.7324999999999999</v>
      </c>
      <c r="E12" s="23">
        <v>0.58149713250830004</v>
      </c>
      <c r="F12" s="7">
        <v>480.65916666666698</v>
      </c>
      <c r="G12" s="23">
        <v>0.53935723893502896</v>
      </c>
      <c r="H12" s="7">
        <v>432.42250000000001</v>
      </c>
      <c r="I12" s="23">
        <v>0.53774826194413305</v>
      </c>
      <c r="J12" s="7">
        <v>110.5</v>
      </c>
      <c r="K12" s="23">
        <v>0.50258362795757405</v>
      </c>
    </row>
    <row r="13" spans="1:13">
      <c r="A13" s="18">
        <v>2016</v>
      </c>
      <c r="B13" s="7">
        <v>3874556.1666666698</v>
      </c>
      <c r="C13" s="23">
        <v>-0.10789063458767501</v>
      </c>
      <c r="D13" s="7">
        <v>7.8041666666666698</v>
      </c>
      <c r="E13" s="23">
        <v>-0.10630785380284299</v>
      </c>
      <c r="F13" s="7">
        <v>397.53083333333302</v>
      </c>
      <c r="G13" s="23">
        <v>-0.17294652655814799</v>
      </c>
      <c r="H13" s="7">
        <v>357.074166666667</v>
      </c>
      <c r="I13" s="23">
        <v>-0.17424702306964401</v>
      </c>
      <c r="J13" s="7">
        <v>95.126666666666694</v>
      </c>
      <c r="K13" s="23">
        <v>-0.13912518853695299</v>
      </c>
    </row>
    <row r="14" spans="1:13">
      <c r="A14" s="18">
        <v>2017</v>
      </c>
      <c r="B14" s="7">
        <v>4425247.625</v>
      </c>
      <c r="C14" s="23">
        <v>0.14213020398852499</v>
      </c>
      <c r="D14" s="7">
        <v>8.7912499999999998</v>
      </c>
      <c r="E14" s="23">
        <v>0.126481580352375</v>
      </c>
      <c r="F14" s="7">
        <v>457.64375000000001</v>
      </c>
      <c r="G14" s="23">
        <v>0.151215733790042</v>
      </c>
      <c r="H14" s="7">
        <v>408.08375000000001</v>
      </c>
      <c r="I14" s="23">
        <v>0.142854308978759</v>
      </c>
      <c r="J14" s="7">
        <v>104.01375</v>
      </c>
      <c r="K14" s="23">
        <v>9.3423680706426204E-2</v>
      </c>
    </row>
    <row r="15" spans="1:13" ht="15.75" thickBot="1">
      <c r="B15" s="6"/>
      <c r="C15" s="21"/>
      <c r="D15" s="6"/>
      <c r="E15" s="21"/>
      <c r="F15" s="6"/>
      <c r="G15" s="21"/>
      <c r="H15" s="6"/>
      <c r="I15" s="21"/>
      <c r="J15" s="6"/>
      <c r="K15" s="21"/>
    </row>
    <row r="16" spans="1:13" ht="15.75" thickBot="1">
      <c r="B16" s="3"/>
      <c r="C16" s="24">
        <f>C8-C14</f>
        <v>-5.8713728624748301E-2</v>
      </c>
      <c r="D16" s="4"/>
      <c r="E16" s="24">
        <f t="shared" ref="E16:K16" si="0">E8-E14</f>
        <v>-5.7945074841079497E-2</v>
      </c>
      <c r="F16" s="4"/>
      <c r="G16" s="24">
        <f t="shared" si="0"/>
        <v>-5.4290497996494089E-2</v>
      </c>
      <c r="H16" s="4"/>
      <c r="I16" s="24">
        <f t="shared" si="0"/>
        <v>-5.4207113548283309E-2</v>
      </c>
      <c r="J16" s="4"/>
      <c r="K16" s="24">
        <f t="shared" si="0"/>
        <v>-4.7174768316892504E-2</v>
      </c>
      <c r="L16" s="1" t="s">
        <v>42</v>
      </c>
    </row>
    <row r="17" spans="1:14" ht="15.75" thickBot="1">
      <c r="B17" s="6"/>
      <c r="C17" s="21"/>
      <c r="D17" s="6"/>
      <c r="E17" s="21"/>
      <c r="F17" s="6"/>
      <c r="G17" s="21"/>
      <c r="H17" s="6"/>
      <c r="I17" s="21"/>
      <c r="J17" s="6"/>
      <c r="K17" s="21"/>
    </row>
    <row r="18" spans="1:14" s="9" customFormat="1" ht="33" customHeight="1" thickBot="1">
      <c r="A18" s="15" t="s">
        <v>0</v>
      </c>
      <c r="B18" s="13" t="s">
        <v>27</v>
      </c>
      <c r="C18" s="25" t="s">
        <v>3</v>
      </c>
      <c r="D18" s="13" t="s">
        <v>28</v>
      </c>
      <c r="E18" s="25" t="s">
        <v>4</v>
      </c>
      <c r="F18" s="13" t="s">
        <v>31</v>
      </c>
      <c r="G18" s="25" t="s">
        <v>5</v>
      </c>
      <c r="H18" s="39" t="s">
        <v>49</v>
      </c>
      <c r="I18" s="40" t="s">
        <v>50</v>
      </c>
      <c r="J18" s="41" t="s">
        <v>34</v>
      </c>
      <c r="K18" s="40" t="s">
        <v>6</v>
      </c>
      <c r="L18" s="14" t="s">
        <v>38</v>
      </c>
      <c r="M18" s="29" t="s">
        <v>8</v>
      </c>
      <c r="N18" s="16" t="s">
        <v>40</v>
      </c>
    </row>
    <row r="19" spans="1:14">
      <c r="A19" s="18">
        <v>2014</v>
      </c>
      <c r="B19" s="7">
        <v>18.824712295886499</v>
      </c>
      <c r="C19" s="26" t="s">
        <v>17</v>
      </c>
      <c r="D19" s="7">
        <v>485140.25</v>
      </c>
      <c r="E19" s="26" t="s">
        <v>17</v>
      </c>
      <c r="F19" s="7">
        <v>8573.25</v>
      </c>
      <c r="G19" s="26" t="s">
        <v>17</v>
      </c>
      <c r="H19" s="46">
        <v>1.1102998503064401</v>
      </c>
      <c r="I19" s="26" t="s">
        <v>17</v>
      </c>
      <c r="J19" s="7">
        <v>36403.75</v>
      </c>
      <c r="K19" s="26" t="s">
        <v>17</v>
      </c>
      <c r="L19" s="5">
        <v>1.7668828394250199E-2</v>
      </c>
      <c r="M19" s="30" t="s">
        <v>17</v>
      </c>
    </row>
    <row r="20" spans="1:14">
      <c r="A20" s="18">
        <v>2015</v>
      </c>
      <c r="B20" s="7">
        <v>13.463177621680501</v>
      </c>
      <c r="C20" s="26">
        <v>-0.28481363167380702</v>
      </c>
      <c r="D20" s="7">
        <v>496796.5</v>
      </c>
      <c r="E20" s="26">
        <v>2.40265572687486E-2</v>
      </c>
      <c r="F20" s="7">
        <v>8989.5</v>
      </c>
      <c r="G20" s="26">
        <v>4.8552182661184502E-2</v>
      </c>
      <c r="H20" s="46">
        <v>1.1115930238885501</v>
      </c>
      <c r="I20" s="26">
        <v>1.1647066166433301E-3</v>
      </c>
      <c r="J20" s="7">
        <v>39119.916666666701</v>
      </c>
      <c r="K20" s="26">
        <v>7.4612276665637495E-2</v>
      </c>
      <c r="L20" s="5">
        <v>1.8087321362307101E-2</v>
      </c>
      <c r="M20" s="30">
        <v>2.36853830213829E-2</v>
      </c>
    </row>
    <row r="21" spans="1:14" ht="15.75" thickBot="1">
      <c r="A21" s="18">
        <v>2016</v>
      </c>
      <c r="B21" s="7">
        <v>14.7863561920186</v>
      </c>
      <c r="C21" s="27">
        <v>9.8281297886712193E-2</v>
      </c>
      <c r="D21" s="7">
        <v>496445.08333333302</v>
      </c>
      <c r="E21" s="27">
        <v>-7.0736542360297805E-4</v>
      </c>
      <c r="F21" s="7">
        <v>9777.4166666666697</v>
      </c>
      <c r="G21" s="27">
        <v>8.7648552941394897E-2</v>
      </c>
      <c r="H21" s="46">
        <v>1.1131719581099</v>
      </c>
      <c r="I21" s="27">
        <v>1.42042473047062E-3</v>
      </c>
      <c r="J21" s="7">
        <v>40862.833333333299</v>
      </c>
      <c r="K21" s="27">
        <v>4.45531794333218E-2</v>
      </c>
      <c r="L21" s="5">
        <v>1.9697934761861501E-2</v>
      </c>
      <c r="M21" s="30">
        <v>8.9046540794637696E-2</v>
      </c>
    </row>
    <row r="22" spans="1:14" ht="15.75" thickBot="1">
      <c r="A22" s="18">
        <v>2017</v>
      </c>
      <c r="B22" s="8">
        <v>14.093224952727899</v>
      </c>
      <c r="C22" s="28">
        <v>-4.6876406214591201E-2</v>
      </c>
      <c r="D22" s="8">
        <v>503250.25</v>
      </c>
      <c r="E22" s="28">
        <v>1.37077934602038E-2</v>
      </c>
      <c r="F22" s="8">
        <v>9660</v>
      </c>
      <c r="G22" s="28">
        <v>-1.20089662402308E-2</v>
      </c>
      <c r="H22" s="47">
        <v>1.1219658882333301</v>
      </c>
      <c r="I22" s="28">
        <v>7.8998847027746504E-3</v>
      </c>
      <c r="J22" s="8">
        <v>42396.75</v>
      </c>
      <c r="K22" s="28">
        <v>3.7538186697774298E-2</v>
      </c>
      <c r="L22" s="5">
        <v>1.9196264585965201E-2</v>
      </c>
      <c r="M22" s="30">
        <v>-2.54681611022297E-2</v>
      </c>
    </row>
    <row r="24" spans="1:14">
      <c r="B24" s="2" t="s">
        <v>43</v>
      </c>
    </row>
    <row r="26" spans="1:14">
      <c r="B26"/>
      <c r="C26"/>
      <c r="D26"/>
      <c r="E26"/>
      <c r="F26"/>
      <c r="G26"/>
      <c r="H26"/>
      <c r="I26"/>
      <c r="J26"/>
      <c r="K26"/>
      <c r="L26"/>
      <c r="M26"/>
    </row>
  </sheetData>
  <mergeCells count="6">
    <mergeCell ref="B1:K1"/>
    <mergeCell ref="B3:C3"/>
    <mergeCell ref="D3:E3"/>
    <mergeCell ref="F3:G3"/>
    <mergeCell ref="H3:I3"/>
    <mergeCell ref="J3:K3"/>
  </mergeCells>
  <conditionalFormatting sqref="E31:E1048576 G31:G1048576 I31:I1048576 K31:K1048576 M31:M1048576 M1:M25 I1:I25 G1:G25 E1:E25 C1:C25 C31:C1048576 K1:K25">
    <cfRule type="cellIs" dxfId="4" priority="4" operator="lessThan">
      <formula>0</formula>
    </cfRule>
  </conditionalFormatting>
  <conditionalFormatting sqref="I18 K18">
    <cfRule type="cellIs" dxfId="3" priority="3" operator="lessThan">
      <formula>0</formula>
    </cfRule>
  </conditionalFormatting>
  <conditionalFormatting sqref="I10">
    <cfRule type="cellIs" dxfId="2" priority="2" operator="lessThan">
      <formula>0</formula>
    </cfRule>
  </conditionalFormatting>
  <conditionalFormatting sqref="I4">
    <cfRule type="cellIs" dxfId="1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resumo_ano</vt:lpstr>
      <vt:lpstr>resumo_ano 59+</vt:lpstr>
      <vt:lpstr>resumo_ano 18-</vt:lpstr>
      <vt:lpstr>resumo_ano 19_58</vt:lpstr>
      <vt:lpstr>Internação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Simões Ribeiro Junior</dc:creator>
  <cp:lastModifiedBy>Padrao2</cp:lastModifiedBy>
  <dcterms:created xsi:type="dcterms:W3CDTF">2017-08-24T13:55:48Z</dcterms:created>
  <dcterms:modified xsi:type="dcterms:W3CDTF">2017-09-28T20:28:44Z</dcterms:modified>
</cp:coreProperties>
</file>